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60" documentId="13_ncr:1_{A21C3E51-E9BA-49BD-BE85-8239D81B63CB}" xr6:coauthVersionLast="47" xr6:coauthVersionMax="47" xr10:uidLastSave="{0A5EA3A5-1A8D-4773-A1F6-2909FD74A8BF}"/>
  <bookViews>
    <workbookView xWindow="-110" yWindow="-110" windowWidth="19420" windowHeight="11500" activeTab="1" xr2:uid="{00000000-000D-0000-FFFF-FFFF00000000}"/>
  </bookViews>
  <sheets>
    <sheet name="令和8年度契約状況調査票" sheetId="1" r:id="rId1"/>
    <sheet name="別紙様式３" sheetId="5" r:id="rId2"/>
  </sheets>
  <definedNames>
    <definedName name="_xlnm._FilterDatabase" localSheetId="1" hidden="1">別紙様式３!$A$5:$M$20</definedName>
    <definedName name="_xlnm._FilterDatabase" localSheetId="0" hidden="1">令和8年度契約状況調査票!$A$5:$BL$1000</definedName>
    <definedName name="_xlnm.Print_Area" localSheetId="1">別紙様式３!$A$1:$M$50</definedName>
    <definedName name="_xlnm.Print_Area" localSheetId="0">令和8年度契約状況調査票!$C$1:$BL$1000</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6" i="1" l="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F6" i="1" l="1"/>
  <c r="BA6" i="1" s="1"/>
  <c r="BF54" i="1"/>
  <c r="BA54" i="1"/>
  <c r="BB54" i="1"/>
  <c r="BA55" i="1"/>
  <c r="BB55" i="1"/>
  <c r="BA56" i="1"/>
  <c r="BB56" i="1"/>
  <c r="BA57" i="1"/>
  <c r="BB57" i="1"/>
  <c r="BA58" i="1"/>
  <c r="BB58" i="1"/>
  <c r="BA59" i="1"/>
  <c r="BB59" i="1"/>
  <c r="BA60" i="1"/>
  <c r="BB60" i="1"/>
  <c r="BA61" i="1"/>
  <c r="BB61" i="1"/>
  <c r="BA62" i="1"/>
  <c r="BB62" i="1"/>
  <c r="BA63" i="1"/>
  <c r="BB63" i="1"/>
  <c r="BA64" i="1"/>
  <c r="BB64" i="1"/>
  <c r="BA65" i="1"/>
  <c r="BB65" i="1"/>
  <c r="BA66" i="1"/>
  <c r="BB66" i="1"/>
  <c r="BA67" i="1"/>
  <c r="BB67" i="1"/>
  <c r="BA68" i="1"/>
  <c r="BB68" i="1"/>
  <c r="BA69" i="1"/>
  <c r="BB69" i="1"/>
  <c r="BA70" i="1"/>
  <c r="BB70" i="1"/>
  <c r="BA71" i="1"/>
  <c r="BB71" i="1"/>
  <c r="BA72" i="1"/>
  <c r="BB72" i="1"/>
  <c r="BA73" i="1"/>
  <c r="BB73" i="1"/>
  <c r="BA74" i="1"/>
  <c r="BB74" i="1"/>
  <c r="BA75" i="1"/>
  <c r="BB75" i="1"/>
  <c r="BA76" i="1"/>
  <c r="BB76" i="1"/>
  <c r="BA77" i="1"/>
  <c r="BB77" i="1"/>
  <c r="BA78" i="1"/>
  <c r="BB78" i="1"/>
  <c r="BA79" i="1"/>
  <c r="BB79" i="1"/>
  <c r="BA80" i="1"/>
  <c r="BB80" i="1"/>
  <c r="BA81" i="1"/>
  <c r="BB81" i="1"/>
  <c r="BA82" i="1"/>
  <c r="BB82" i="1"/>
  <c r="BA83" i="1"/>
  <c r="BB83" i="1"/>
  <c r="BA84" i="1"/>
  <c r="BB84" i="1"/>
  <c r="BA85" i="1"/>
  <c r="BB85" i="1"/>
  <c r="BA86" i="1"/>
  <c r="BB86" i="1"/>
  <c r="BA87" i="1"/>
  <c r="BB87" i="1"/>
  <c r="BA88" i="1"/>
  <c r="BB88" i="1"/>
  <c r="BA89" i="1"/>
  <c r="BB89" i="1"/>
  <c r="BA90" i="1"/>
  <c r="BB90" i="1"/>
  <c r="BA91" i="1"/>
  <c r="BB91" i="1"/>
  <c r="BA92" i="1"/>
  <c r="BB92" i="1"/>
  <c r="BA93" i="1"/>
  <c r="BB93" i="1"/>
  <c r="BA94" i="1"/>
  <c r="BB94" i="1"/>
  <c r="BA95" i="1"/>
  <c r="BB95" i="1"/>
  <c r="BA96" i="1"/>
  <c r="BB96" i="1"/>
  <c r="BA97" i="1"/>
  <c r="BB97" i="1"/>
  <c r="BA98" i="1"/>
  <c r="BB98" i="1"/>
  <c r="BA99" i="1"/>
  <c r="BB99" i="1"/>
  <c r="BA100" i="1"/>
  <c r="BB100" i="1"/>
  <c r="BA101" i="1"/>
  <c r="BB101" i="1"/>
  <c r="BA102" i="1"/>
  <c r="BB102" i="1"/>
  <c r="BA103" i="1"/>
  <c r="BB103" i="1"/>
  <c r="BA104" i="1"/>
  <c r="BB104" i="1"/>
  <c r="BA105" i="1"/>
  <c r="BB105" i="1"/>
  <c r="BA106" i="1"/>
  <c r="BB106" i="1"/>
  <c r="BA107" i="1"/>
  <c r="BB107" i="1"/>
  <c r="BA108" i="1"/>
  <c r="BB108" i="1"/>
  <c r="BA109" i="1"/>
  <c r="BB109" i="1"/>
  <c r="BA110" i="1"/>
  <c r="BB110" i="1"/>
  <c r="BA111" i="1"/>
  <c r="BB111" i="1"/>
  <c r="BA112" i="1"/>
  <c r="BB112" i="1"/>
  <c r="BA113" i="1"/>
  <c r="BB113" i="1"/>
  <c r="BA114" i="1"/>
  <c r="BB114" i="1"/>
  <c r="BA115" i="1"/>
  <c r="BB115" i="1"/>
  <c r="BA116" i="1"/>
  <c r="BB116" i="1"/>
  <c r="BA117" i="1"/>
  <c r="BB117" i="1"/>
  <c r="BA118" i="1"/>
  <c r="BB118" i="1"/>
  <c r="BA119" i="1"/>
  <c r="BB119" i="1"/>
  <c r="BA120" i="1"/>
  <c r="BB120" i="1"/>
  <c r="BA121" i="1"/>
  <c r="BB121" i="1"/>
  <c r="BA122" i="1"/>
  <c r="BB122" i="1"/>
  <c r="BA123" i="1"/>
  <c r="BB123" i="1"/>
  <c r="BA124" i="1"/>
  <c r="BB124" i="1"/>
  <c r="BA125" i="1"/>
  <c r="BB125" i="1"/>
  <c r="BA126" i="1"/>
  <c r="BB126" i="1"/>
  <c r="BA127" i="1"/>
  <c r="BB127" i="1"/>
  <c r="BA128" i="1"/>
  <c r="BB128" i="1"/>
  <c r="BA129" i="1"/>
  <c r="BB129" i="1"/>
  <c r="BA130" i="1"/>
  <c r="BB130" i="1"/>
  <c r="BA131" i="1"/>
  <c r="BB131" i="1"/>
  <c r="BA132" i="1"/>
  <c r="BB132" i="1"/>
  <c r="BA133" i="1"/>
  <c r="BB133" i="1"/>
  <c r="BA134" i="1"/>
  <c r="BB134" i="1"/>
  <c r="BA135" i="1"/>
  <c r="BB135" i="1"/>
  <c r="BA136" i="1"/>
  <c r="BB136" i="1"/>
  <c r="BA137" i="1"/>
  <c r="BB137" i="1"/>
  <c r="BA138" i="1"/>
  <c r="BB138" i="1"/>
  <c r="BA139" i="1"/>
  <c r="BB139" i="1"/>
  <c r="BA140" i="1"/>
  <c r="BB140" i="1"/>
  <c r="BA141" i="1"/>
  <c r="BB141" i="1"/>
  <c r="BA142" i="1"/>
  <c r="BB142" i="1"/>
  <c r="BA143" i="1"/>
  <c r="BB143" i="1"/>
  <c r="BA144" i="1"/>
  <c r="BB144" i="1"/>
  <c r="BA145" i="1"/>
  <c r="BB145" i="1"/>
  <c r="BA146" i="1"/>
  <c r="BB146" i="1"/>
  <c r="BA147" i="1"/>
  <c r="BB147" i="1"/>
  <c r="BA148" i="1"/>
  <c r="BB148" i="1"/>
  <c r="BA149" i="1"/>
  <c r="BB149" i="1"/>
  <c r="BA150" i="1"/>
  <c r="BB150" i="1"/>
  <c r="BA151" i="1"/>
  <c r="BB151" i="1"/>
  <c r="BA152" i="1"/>
  <c r="BB152" i="1"/>
  <c r="BA153" i="1"/>
  <c r="BB153" i="1"/>
  <c r="BA154" i="1"/>
  <c r="BB154" i="1"/>
  <c r="BA155" i="1"/>
  <c r="BB155" i="1"/>
  <c r="BA156" i="1"/>
  <c r="BB156" i="1"/>
  <c r="BA157" i="1"/>
  <c r="BB157" i="1"/>
  <c r="BA158" i="1"/>
  <c r="BB158" i="1"/>
  <c r="BA159" i="1"/>
  <c r="BB159" i="1"/>
  <c r="BA160" i="1"/>
  <c r="BB160" i="1"/>
  <c r="BA161" i="1"/>
  <c r="BB161" i="1"/>
  <c r="BA162" i="1"/>
  <c r="BB162" i="1"/>
  <c r="BA163" i="1"/>
  <c r="BB163" i="1"/>
  <c r="BA164" i="1"/>
  <c r="BB164" i="1"/>
  <c r="BA165" i="1"/>
  <c r="BB165" i="1"/>
  <c r="BA166" i="1"/>
  <c r="BB166" i="1"/>
  <c r="BA167" i="1"/>
  <c r="BB167" i="1"/>
  <c r="BA168" i="1"/>
  <c r="BB168" i="1"/>
  <c r="BA169" i="1"/>
  <c r="BB169" i="1"/>
  <c r="BA170" i="1"/>
  <c r="BB170" i="1"/>
  <c r="BA171" i="1"/>
  <c r="BB171" i="1"/>
  <c r="BA172" i="1"/>
  <c r="BB172" i="1"/>
  <c r="BA173" i="1"/>
  <c r="BB173" i="1"/>
  <c r="BA174" i="1"/>
  <c r="BB174" i="1"/>
  <c r="BA175" i="1"/>
  <c r="BB175" i="1"/>
  <c r="BA176" i="1"/>
  <c r="BB176" i="1"/>
  <c r="BA177" i="1"/>
  <c r="BB177" i="1"/>
  <c r="BA178" i="1"/>
  <c r="BB178" i="1"/>
  <c r="BA179" i="1"/>
  <c r="BB179" i="1"/>
  <c r="BA180" i="1"/>
  <c r="BB180" i="1"/>
  <c r="BA181" i="1"/>
  <c r="BB181" i="1"/>
  <c r="BA182" i="1"/>
  <c r="BB182" i="1"/>
  <c r="BA183" i="1"/>
  <c r="BB183" i="1"/>
  <c r="BA184" i="1"/>
  <c r="BB184" i="1"/>
  <c r="BA185" i="1"/>
  <c r="BB185" i="1"/>
  <c r="BA186" i="1"/>
  <c r="BB186" i="1"/>
  <c r="BA187" i="1"/>
  <c r="BB187" i="1"/>
  <c r="BA188" i="1"/>
  <c r="BB188" i="1"/>
  <c r="BA189" i="1"/>
  <c r="BB189" i="1"/>
  <c r="BA190" i="1"/>
  <c r="BB190" i="1"/>
  <c r="BA191" i="1"/>
  <c r="BB191" i="1"/>
  <c r="BA192" i="1"/>
  <c r="BB192" i="1"/>
  <c r="BA193" i="1"/>
  <c r="BB193" i="1"/>
  <c r="BA194" i="1"/>
  <c r="BB194" i="1"/>
  <c r="BA195" i="1"/>
  <c r="BB195" i="1"/>
  <c r="BA196" i="1"/>
  <c r="BB196" i="1"/>
  <c r="BA197" i="1"/>
  <c r="BB197" i="1"/>
  <c r="BA198" i="1"/>
  <c r="BB198" i="1"/>
  <c r="BA199" i="1"/>
  <c r="BB199" i="1"/>
  <c r="BA200" i="1"/>
  <c r="BB200" i="1"/>
  <c r="BA201" i="1"/>
  <c r="BB201" i="1"/>
  <c r="BA202" i="1"/>
  <c r="BB202" i="1"/>
  <c r="BA203" i="1"/>
  <c r="BB203" i="1"/>
  <c r="BA204" i="1"/>
  <c r="BB204" i="1"/>
  <c r="BA205" i="1"/>
  <c r="BB205" i="1"/>
  <c r="BA206" i="1"/>
  <c r="BB206" i="1"/>
  <c r="BA207" i="1"/>
  <c r="BB207" i="1"/>
  <c r="BA208" i="1"/>
  <c r="BB208" i="1"/>
  <c r="BA209" i="1"/>
  <c r="BB209" i="1"/>
  <c r="BA210" i="1"/>
  <c r="BB210" i="1"/>
  <c r="BA211" i="1"/>
  <c r="BB211" i="1"/>
  <c r="BA212" i="1"/>
  <c r="BB212" i="1"/>
  <c r="BA213" i="1"/>
  <c r="BB213" i="1"/>
  <c r="BA214" i="1"/>
  <c r="BB214" i="1"/>
  <c r="BA215" i="1"/>
  <c r="BB215" i="1"/>
  <c r="BA216" i="1"/>
  <c r="BB216" i="1"/>
  <c r="BA217" i="1"/>
  <c r="BB217" i="1"/>
  <c r="BA218" i="1"/>
  <c r="BB218" i="1"/>
  <c r="BA219" i="1"/>
  <c r="BB219" i="1"/>
  <c r="BA220" i="1"/>
  <c r="BB220" i="1"/>
  <c r="BA221" i="1"/>
  <c r="BB221" i="1"/>
  <c r="BA222" i="1"/>
  <c r="BB222" i="1"/>
  <c r="BA223" i="1"/>
  <c r="BB223" i="1"/>
  <c r="BA224" i="1"/>
  <c r="BB224" i="1"/>
  <c r="BA225" i="1"/>
  <c r="BB225" i="1"/>
  <c r="BA226" i="1"/>
  <c r="BB226" i="1"/>
  <c r="BA227" i="1"/>
  <c r="BB227" i="1"/>
  <c r="BA228" i="1"/>
  <c r="BB228" i="1"/>
  <c r="BA229" i="1"/>
  <c r="BB229" i="1"/>
  <c r="BA230" i="1"/>
  <c r="BB230" i="1"/>
  <c r="BA231" i="1"/>
  <c r="BB231" i="1"/>
  <c r="BA232" i="1"/>
  <c r="BB232" i="1"/>
  <c r="BA233" i="1"/>
  <c r="BB233" i="1"/>
  <c r="BA234" i="1"/>
  <c r="BB234" i="1"/>
  <c r="BA235" i="1"/>
  <c r="BB235" i="1"/>
  <c r="BA236" i="1"/>
  <c r="BB236" i="1"/>
  <c r="BA237" i="1"/>
  <c r="BB237" i="1"/>
  <c r="BA238" i="1"/>
  <c r="BB238" i="1"/>
  <c r="BA239" i="1"/>
  <c r="BB239" i="1"/>
  <c r="BA240" i="1"/>
  <c r="BB240" i="1"/>
  <c r="BA241" i="1"/>
  <c r="BB241" i="1"/>
  <c r="BA242" i="1"/>
  <c r="BB242" i="1"/>
  <c r="BA243" i="1"/>
  <c r="BB243" i="1"/>
  <c r="BA244" i="1"/>
  <c r="BB244" i="1"/>
  <c r="BA245" i="1"/>
  <c r="BB245" i="1"/>
  <c r="BA246" i="1"/>
  <c r="BB246" i="1"/>
  <c r="BA247" i="1"/>
  <c r="BB247" i="1"/>
  <c r="BA248" i="1"/>
  <c r="BB248" i="1"/>
  <c r="BA249" i="1"/>
  <c r="BB249" i="1"/>
  <c r="BA250" i="1"/>
  <c r="BB250" i="1"/>
  <c r="BA251" i="1"/>
  <c r="BB251" i="1"/>
  <c r="BA252" i="1"/>
  <c r="BB252" i="1"/>
  <c r="BA253" i="1"/>
  <c r="BB253" i="1"/>
  <c r="BA254" i="1"/>
  <c r="BB254" i="1"/>
  <c r="BA255" i="1"/>
  <c r="BB255" i="1"/>
  <c r="BA256" i="1"/>
  <c r="BB256" i="1"/>
  <c r="BA257" i="1"/>
  <c r="BB257" i="1"/>
  <c r="BA258" i="1"/>
  <c r="BB258" i="1"/>
  <c r="BA259" i="1"/>
  <c r="BB259" i="1"/>
  <c r="BA260" i="1"/>
  <c r="BB260" i="1"/>
  <c r="BA261" i="1"/>
  <c r="BB261" i="1"/>
  <c r="BA262" i="1"/>
  <c r="BB262" i="1"/>
  <c r="BA263" i="1"/>
  <c r="BB263" i="1"/>
  <c r="BA264" i="1"/>
  <c r="BB264" i="1"/>
  <c r="BA265" i="1"/>
  <c r="BB265" i="1"/>
  <c r="BA266" i="1"/>
  <c r="BB266" i="1"/>
  <c r="BA267" i="1"/>
  <c r="BB267" i="1"/>
  <c r="BA268" i="1"/>
  <c r="BB268" i="1"/>
  <c r="BA269" i="1"/>
  <c r="BB269" i="1"/>
  <c r="BA270" i="1"/>
  <c r="BB270" i="1"/>
  <c r="BA271" i="1"/>
  <c r="BB271" i="1"/>
  <c r="BA272" i="1"/>
  <c r="BB272" i="1"/>
  <c r="BA273" i="1"/>
  <c r="BB273" i="1"/>
  <c r="BA274" i="1"/>
  <c r="BB274" i="1"/>
  <c r="BA275" i="1"/>
  <c r="BB275" i="1"/>
  <c r="BA276" i="1"/>
  <c r="BB276" i="1"/>
  <c r="BA277" i="1"/>
  <c r="BB277" i="1"/>
  <c r="BA278" i="1"/>
  <c r="BB278" i="1"/>
  <c r="BA279" i="1"/>
  <c r="BB279" i="1"/>
  <c r="BA280" i="1"/>
  <c r="BB280" i="1"/>
  <c r="BA281" i="1"/>
  <c r="BB281" i="1"/>
  <c r="BA282" i="1"/>
  <c r="BB282" i="1"/>
  <c r="BA283" i="1"/>
  <c r="BB283" i="1"/>
  <c r="BA284" i="1"/>
  <c r="BB284" i="1"/>
  <c r="BA285" i="1"/>
  <c r="BB285" i="1"/>
  <c r="BA286" i="1"/>
  <c r="BB286" i="1"/>
  <c r="BA287" i="1"/>
  <c r="BB287" i="1"/>
  <c r="BA288" i="1"/>
  <c r="BB288" i="1"/>
  <c r="BA289" i="1"/>
  <c r="BB289" i="1"/>
  <c r="BA290" i="1"/>
  <c r="BB290" i="1"/>
  <c r="BA291" i="1"/>
  <c r="BB291" i="1"/>
  <c r="BA292" i="1"/>
  <c r="BB292" i="1"/>
  <c r="BA293" i="1"/>
  <c r="BB293" i="1"/>
  <c r="BA294" i="1"/>
  <c r="BB294" i="1"/>
  <c r="BA295" i="1"/>
  <c r="BB295" i="1"/>
  <c r="BA296" i="1"/>
  <c r="BB296" i="1"/>
  <c r="BA297" i="1"/>
  <c r="BB297" i="1"/>
  <c r="BA298" i="1"/>
  <c r="BB298" i="1"/>
  <c r="BA299" i="1"/>
  <c r="BB299" i="1"/>
  <c r="BA300" i="1"/>
  <c r="BB300" i="1"/>
  <c r="BA301" i="1"/>
  <c r="BB301" i="1"/>
  <c r="BA302" i="1"/>
  <c r="BB302" i="1"/>
  <c r="BA303" i="1"/>
  <c r="BB303" i="1"/>
  <c r="BA304" i="1"/>
  <c r="BB304" i="1"/>
  <c r="BA305" i="1"/>
  <c r="BB305" i="1"/>
  <c r="BA306" i="1"/>
  <c r="BB306" i="1"/>
  <c r="BA307" i="1"/>
  <c r="BB307" i="1"/>
  <c r="BA308" i="1"/>
  <c r="BB308" i="1"/>
  <c r="BA309" i="1"/>
  <c r="BB309" i="1"/>
  <c r="BA310" i="1"/>
  <c r="BB310" i="1"/>
  <c r="BA311" i="1"/>
  <c r="BB311" i="1"/>
  <c r="BA312" i="1"/>
  <c r="BB312" i="1"/>
  <c r="BA313" i="1"/>
  <c r="BB313" i="1"/>
  <c r="BA314" i="1"/>
  <c r="BB314" i="1"/>
  <c r="BA315" i="1"/>
  <c r="BB315" i="1"/>
  <c r="BA316" i="1"/>
  <c r="BB316" i="1"/>
  <c r="BA317" i="1"/>
  <c r="BB317" i="1"/>
  <c r="BA318" i="1"/>
  <c r="BB318" i="1"/>
  <c r="BA319" i="1"/>
  <c r="BB319" i="1"/>
  <c r="BA320" i="1"/>
  <c r="BB320" i="1"/>
  <c r="BA321" i="1"/>
  <c r="BB321" i="1"/>
  <c r="BA322" i="1"/>
  <c r="BB322" i="1"/>
  <c r="BA323" i="1"/>
  <c r="BB323" i="1"/>
  <c r="BA324" i="1"/>
  <c r="BB324" i="1"/>
  <c r="BA325" i="1"/>
  <c r="BB325" i="1"/>
  <c r="BA326" i="1"/>
  <c r="BB326" i="1"/>
  <c r="BA327" i="1"/>
  <c r="BB327" i="1"/>
  <c r="BA328" i="1"/>
  <c r="BB328" i="1"/>
  <c r="BA329" i="1"/>
  <c r="BB329" i="1"/>
  <c r="BA330" i="1"/>
  <c r="BB330" i="1"/>
  <c r="BA331" i="1"/>
  <c r="BB331" i="1"/>
  <c r="BA332" i="1"/>
  <c r="BB332" i="1"/>
  <c r="BA333" i="1"/>
  <c r="BB333" i="1"/>
  <c r="BA334" i="1"/>
  <c r="BB334" i="1"/>
  <c r="BA335" i="1"/>
  <c r="BB335" i="1"/>
  <c r="BA336" i="1"/>
  <c r="BB336" i="1"/>
  <c r="BA337" i="1"/>
  <c r="BB337" i="1"/>
  <c r="BA338" i="1"/>
  <c r="BB338" i="1"/>
  <c r="BA339" i="1"/>
  <c r="BB339" i="1"/>
  <c r="BA340" i="1"/>
  <c r="BB340" i="1"/>
  <c r="BA341" i="1"/>
  <c r="BB341" i="1"/>
  <c r="BA342" i="1"/>
  <c r="BB342" i="1"/>
  <c r="BA343" i="1"/>
  <c r="BB343" i="1"/>
  <c r="BA344" i="1"/>
  <c r="BB344" i="1"/>
  <c r="BA345" i="1"/>
  <c r="BB345" i="1"/>
  <c r="BA346" i="1"/>
  <c r="BB346" i="1"/>
  <c r="BA347" i="1"/>
  <c r="BB347" i="1"/>
  <c r="BA348" i="1"/>
  <c r="BB348" i="1"/>
  <c r="BA349" i="1"/>
  <c r="BB349" i="1"/>
  <c r="BA350" i="1"/>
  <c r="BB350" i="1"/>
  <c r="BA351" i="1"/>
  <c r="BB351" i="1"/>
  <c r="BA352" i="1"/>
  <c r="BB352" i="1"/>
  <c r="BA353" i="1"/>
  <c r="BB353" i="1"/>
  <c r="BA354" i="1"/>
  <c r="BB354" i="1"/>
  <c r="BA355" i="1"/>
  <c r="BB355" i="1"/>
  <c r="BA356" i="1"/>
  <c r="BB356" i="1"/>
  <c r="BA357" i="1"/>
  <c r="BB357" i="1"/>
  <c r="BA358" i="1"/>
  <c r="BB358" i="1"/>
  <c r="BA359" i="1"/>
  <c r="BB359" i="1"/>
  <c r="BA360" i="1"/>
  <c r="BB360" i="1"/>
  <c r="BA361" i="1"/>
  <c r="BB361" i="1"/>
  <c r="BA362" i="1"/>
  <c r="BB362" i="1"/>
  <c r="BA363" i="1"/>
  <c r="BB363" i="1"/>
  <c r="BA364" i="1"/>
  <c r="BB364" i="1"/>
  <c r="BA365" i="1"/>
  <c r="BB365" i="1"/>
  <c r="BA366" i="1"/>
  <c r="BB366" i="1"/>
  <c r="BA367" i="1"/>
  <c r="BB367" i="1"/>
  <c r="BA368" i="1"/>
  <c r="BB368" i="1"/>
  <c r="BA369" i="1"/>
  <c r="BB369" i="1"/>
  <c r="BA370" i="1"/>
  <c r="BB370" i="1"/>
  <c r="BA371" i="1"/>
  <c r="BB371" i="1"/>
  <c r="BA372" i="1"/>
  <c r="BB372" i="1"/>
  <c r="BA373" i="1"/>
  <c r="BB373" i="1"/>
  <c r="BA374" i="1"/>
  <c r="BB374" i="1"/>
  <c r="BA375" i="1"/>
  <c r="BB375" i="1"/>
  <c r="BA376" i="1"/>
  <c r="BB376" i="1"/>
  <c r="BA377" i="1"/>
  <c r="BB377" i="1"/>
  <c r="BA378" i="1"/>
  <c r="BB378" i="1"/>
  <c r="BA379" i="1"/>
  <c r="BB379" i="1"/>
  <c r="BA380" i="1"/>
  <c r="BB380" i="1"/>
  <c r="BA381" i="1"/>
  <c r="BB381" i="1"/>
  <c r="BA382" i="1"/>
  <c r="BB382" i="1"/>
  <c r="BA383" i="1"/>
  <c r="BB383" i="1"/>
  <c r="BA384" i="1"/>
  <c r="BB384" i="1"/>
  <c r="BA385" i="1"/>
  <c r="BB385" i="1"/>
  <c r="BA386" i="1"/>
  <c r="BB386" i="1"/>
  <c r="BA387" i="1"/>
  <c r="BB387" i="1"/>
  <c r="BA388" i="1"/>
  <c r="BB388" i="1"/>
  <c r="BA389" i="1"/>
  <c r="BB389" i="1"/>
  <c r="BA390" i="1"/>
  <c r="BB390" i="1"/>
  <c r="BA391" i="1"/>
  <c r="BB391" i="1"/>
  <c r="BA392" i="1"/>
  <c r="BB392" i="1"/>
  <c r="BA393" i="1"/>
  <c r="BB393" i="1"/>
  <c r="BA394" i="1"/>
  <c r="BB394" i="1"/>
  <c r="BA395" i="1"/>
  <c r="BB395" i="1"/>
  <c r="BA396" i="1"/>
  <c r="BB396" i="1"/>
  <c r="BA397" i="1"/>
  <c r="BB397" i="1"/>
  <c r="BA398" i="1"/>
  <c r="BB398" i="1"/>
  <c r="BA399" i="1"/>
  <c r="BB399" i="1"/>
  <c r="BA400" i="1"/>
  <c r="BB400" i="1"/>
  <c r="BA401" i="1"/>
  <c r="BB401" i="1"/>
  <c r="BA402" i="1"/>
  <c r="BB402" i="1"/>
  <c r="BA403" i="1"/>
  <c r="BB403" i="1"/>
  <c r="BA404" i="1"/>
  <c r="BB404" i="1"/>
  <c r="BA405" i="1"/>
  <c r="BB405" i="1"/>
  <c r="BA406" i="1"/>
  <c r="BB406" i="1"/>
  <c r="BA407" i="1"/>
  <c r="BB407" i="1"/>
  <c r="BA408" i="1"/>
  <c r="BB408" i="1"/>
  <c r="BA409" i="1"/>
  <c r="BB409" i="1"/>
  <c r="BA410" i="1"/>
  <c r="BB410" i="1"/>
  <c r="BA411" i="1"/>
  <c r="BB411" i="1"/>
  <c r="BA412" i="1"/>
  <c r="BB412" i="1"/>
  <c r="BA413" i="1"/>
  <c r="BB413" i="1"/>
  <c r="BA414" i="1"/>
  <c r="BB414" i="1"/>
  <c r="BA415" i="1"/>
  <c r="BB415" i="1"/>
  <c r="BA416" i="1"/>
  <c r="BB416" i="1"/>
  <c r="BA417" i="1"/>
  <c r="BB417" i="1"/>
  <c r="BA418" i="1"/>
  <c r="BB418" i="1"/>
  <c r="BA419" i="1"/>
  <c r="BB419" i="1"/>
  <c r="BA420" i="1"/>
  <c r="BB420" i="1"/>
  <c r="BA421" i="1"/>
  <c r="BB421" i="1"/>
  <c r="BA422" i="1"/>
  <c r="BB422" i="1"/>
  <c r="BA423" i="1"/>
  <c r="BB423" i="1"/>
  <c r="BA424" i="1"/>
  <c r="BB424" i="1"/>
  <c r="BA425" i="1"/>
  <c r="BB425" i="1"/>
  <c r="BA426" i="1"/>
  <c r="BB426" i="1"/>
  <c r="BA427" i="1"/>
  <c r="BB427" i="1"/>
  <c r="BA428" i="1"/>
  <c r="BB428" i="1"/>
  <c r="BA429" i="1"/>
  <c r="BB429" i="1"/>
  <c r="BA430" i="1"/>
  <c r="BB430" i="1"/>
  <c r="BA431" i="1"/>
  <c r="BB431" i="1"/>
  <c r="BA432" i="1"/>
  <c r="BB432" i="1"/>
  <c r="BA433" i="1"/>
  <c r="BB433" i="1"/>
  <c r="BA434" i="1"/>
  <c r="BB434" i="1"/>
  <c r="BA435" i="1"/>
  <c r="BB435" i="1"/>
  <c r="BA436" i="1"/>
  <c r="BB436" i="1"/>
  <c r="BA437" i="1"/>
  <c r="BB437" i="1"/>
  <c r="BA438" i="1"/>
  <c r="BB438" i="1"/>
  <c r="BA439" i="1"/>
  <c r="BB439" i="1"/>
  <c r="BA440" i="1"/>
  <c r="BB440" i="1"/>
  <c r="BA441" i="1"/>
  <c r="BB441" i="1"/>
  <c r="BA442" i="1"/>
  <c r="BB442" i="1"/>
  <c r="BA443" i="1"/>
  <c r="BB443" i="1"/>
  <c r="BA444" i="1"/>
  <c r="BB444" i="1"/>
  <c r="BA445" i="1"/>
  <c r="BB445" i="1"/>
  <c r="BA446" i="1"/>
  <c r="BB446" i="1"/>
  <c r="BA447" i="1"/>
  <c r="BB447" i="1"/>
  <c r="BA448" i="1"/>
  <c r="BB448" i="1"/>
  <c r="BA449" i="1"/>
  <c r="BB449" i="1"/>
  <c r="BA450" i="1"/>
  <c r="BB450" i="1"/>
  <c r="BA451" i="1"/>
  <c r="BB451" i="1"/>
  <c r="BA452" i="1"/>
  <c r="BB452" i="1"/>
  <c r="BA453" i="1"/>
  <c r="BB453" i="1"/>
  <c r="BA454" i="1"/>
  <c r="BB454" i="1"/>
  <c r="BA455" i="1"/>
  <c r="BB455" i="1"/>
  <c r="BA456" i="1"/>
  <c r="BB456" i="1"/>
  <c r="BA457" i="1"/>
  <c r="BB457" i="1"/>
  <c r="BA458" i="1"/>
  <c r="BB458" i="1"/>
  <c r="BA459" i="1"/>
  <c r="BB459" i="1"/>
  <c r="BA460" i="1"/>
  <c r="BB460" i="1"/>
  <c r="BA461" i="1"/>
  <c r="BB461" i="1"/>
  <c r="BA462" i="1"/>
  <c r="BB462" i="1"/>
  <c r="BA463" i="1"/>
  <c r="BB463" i="1"/>
  <c r="BA464" i="1"/>
  <c r="BB464" i="1"/>
  <c r="BA465" i="1"/>
  <c r="BB465" i="1"/>
  <c r="BA466" i="1"/>
  <c r="BB466" i="1"/>
  <c r="BA467" i="1"/>
  <c r="BB467" i="1"/>
  <c r="BA468" i="1"/>
  <c r="BB468" i="1"/>
  <c r="BA469" i="1"/>
  <c r="BB469" i="1"/>
  <c r="BA470" i="1"/>
  <c r="BB470" i="1"/>
  <c r="BA471" i="1"/>
  <c r="BB471" i="1"/>
  <c r="BA472" i="1"/>
  <c r="BB472" i="1"/>
  <c r="BA473" i="1"/>
  <c r="BB473" i="1"/>
  <c r="BA474" i="1"/>
  <c r="BB474" i="1"/>
  <c r="BA475" i="1"/>
  <c r="BB475" i="1"/>
  <c r="BA476" i="1"/>
  <c r="BB476" i="1"/>
  <c r="BA477" i="1"/>
  <c r="BB477" i="1"/>
  <c r="BA478" i="1"/>
  <c r="BB478" i="1"/>
  <c r="BA479" i="1"/>
  <c r="BB479" i="1"/>
  <c r="BA480" i="1"/>
  <c r="BB480" i="1"/>
  <c r="BA481" i="1"/>
  <c r="BB481" i="1"/>
  <c r="BA482" i="1"/>
  <c r="BB482" i="1"/>
  <c r="BA483" i="1"/>
  <c r="BB483" i="1"/>
  <c r="BA484" i="1"/>
  <c r="BB484" i="1"/>
  <c r="BA485" i="1"/>
  <c r="BB485" i="1"/>
  <c r="BA486" i="1"/>
  <c r="BB486" i="1"/>
  <c r="BA487" i="1"/>
  <c r="BB487" i="1"/>
  <c r="BA488" i="1"/>
  <c r="BB488" i="1"/>
  <c r="BA489" i="1"/>
  <c r="BB489" i="1"/>
  <c r="BA490" i="1"/>
  <c r="BB490" i="1"/>
  <c r="BA491" i="1"/>
  <c r="BB491" i="1"/>
  <c r="BA492" i="1"/>
  <c r="BB492" i="1"/>
  <c r="BA493" i="1"/>
  <c r="BB493" i="1"/>
  <c r="BA494" i="1"/>
  <c r="BB494" i="1"/>
  <c r="BA495" i="1"/>
  <c r="BB495" i="1"/>
  <c r="BA496" i="1"/>
  <c r="BB496" i="1"/>
  <c r="BA497" i="1"/>
  <c r="BB497" i="1"/>
  <c r="BA498" i="1"/>
  <c r="BB498" i="1"/>
  <c r="BA499" i="1"/>
  <c r="BB499" i="1"/>
  <c r="BA500" i="1"/>
  <c r="BB500" i="1"/>
  <c r="BA501" i="1"/>
  <c r="BB501" i="1"/>
  <c r="BA502" i="1"/>
  <c r="BB502" i="1"/>
  <c r="BA503" i="1"/>
  <c r="BB503" i="1"/>
  <c r="BA504" i="1"/>
  <c r="BB504" i="1"/>
  <c r="BA505" i="1"/>
  <c r="BB505" i="1"/>
  <c r="BA506" i="1"/>
  <c r="BB506" i="1"/>
  <c r="BA507" i="1"/>
  <c r="BB507" i="1"/>
  <c r="BA508" i="1"/>
  <c r="BB508" i="1"/>
  <c r="BA509" i="1"/>
  <c r="BB509" i="1"/>
  <c r="BA510" i="1"/>
  <c r="BB510" i="1"/>
  <c r="BA511" i="1"/>
  <c r="BB511" i="1"/>
  <c r="BA512" i="1"/>
  <c r="BB512" i="1"/>
  <c r="BA513" i="1"/>
  <c r="BB513" i="1"/>
  <c r="BA514" i="1"/>
  <c r="BB514" i="1"/>
  <c r="BA515" i="1"/>
  <c r="BB515" i="1"/>
  <c r="BA516" i="1"/>
  <c r="BB516" i="1"/>
  <c r="BA517" i="1"/>
  <c r="BB517" i="1"/>
  <c r="BA518" i="1"/>
  <c r="BB518" i="1"/>
  <c r="BA519" i="1"/>
  <c r="BB519" i="1"/>
  <c r="BA520" i="1"/>
  <c r="BB520" i="1"/>
  <c r="BA521" i="1"/>
  <c r="BB521" i="1"/>
  <c r="BA522" i="1"/>
  <c r="BB522" i="1"/>
  <c r="BA523" i="1"/>
  <c r="BB523" i="1"/>
  <c r="BA524" i="1"/>
  <c r="BB524" i="1"/>
  <c r="BA525" i="1"/>
  <c r="BB525" i="1"/>
  <c r="BA526" i="1"/>
  <c r="BB526" i="1"/>
  <c r="BA527" i="1"/>
  <c r="BB527" i="1"/>
  <c r="BA528" i="1"/>
  <c r="BB528" i="1"/>
  <c r="BA529" i="1"/>
  <c r="BB529" i="1"/>
  <c r="BA530" i="1"/>
  <c r="BB530" i="1"/>
  <c r="BA531" i="1"/>
  <c r="BB531" i="1"/>
  <c r="BA532" i="1"/>
  <c r="BB532" i="1"/>
  <c r="BA533" i="1"/>
  <c r="BB533" i="1"/>
  <c r="BA534" i="1"/>
  <c r="BB534" i="1"/>
  <c r="BA535" i="1"/>
  <c r="BB535" i="1"/>
  <c r="BA536" i="1"/>
  <c r="BB536" i="1"/>
  <c r="BA537" i="1"/>
  <c r="BB537" i="1"/>
  <c r="BA538" i="1"/>
  <c r="BB538" i="1"/>
  <c r="BA539" i="1"/>
  <c r="BB539" i="1"/>
  <c r="BA540" i="1"/>
  <c r="BB540" i="1"/>
  <c r="BA541" i="1"/>
  <c r="BB541" i="1"/>
  <c r="BA542" i="1"/>
  <c r="BB542" i="1"/>
  <c r="BA543" i="1"/>
  <c r="BB543" i="1"/>
  <c r="BA544" i="1"/>
  <c r="BB544" i="1"/>
  <c r="BA545" i="1"/>
  <c r="BB545" i="1"/>
  <c r="BA546" i="1"/>
  <c r="BB546" i="1"/>
  <c r="BA547" i="1"/>
  <c r="BB547" i="1"/>
  <c r="BA548" i="1"/>
  <c r="BB548" i="1"/>
  <c r="BA549" i="1"/>
  <c r="BB549" i="1"/>
  <c r="BA550" i="1"/>
  <c r="BB550" i="1"/>
  <c r="BA551" i="1"/>
  <c r="BB551" i="1"/>
  <c r="BA552" i="1"/>
  <c r="BB552" i="1"/>
  <c r="BA553" i="1"/>
  <c r="BB553" i="1"/>
  <c r="BA554" i="1"/>
  <c r="BB554" i="1"/>
  <c r="BA555" i="1"/>
  <c r="BB555" i="1"/>
  <c r="BA556" i="1"/>
  <c r="BB556" i="1"/>
  <c r="BA557" i="1"/>
  <c r="BB557" i="1"/>
  <c r="BA558" i="1"/>
  <c r="BB558" i="1"/>
  <c r="BA559" i="1"/>
  <c r="BB559" i="1"/>
  <c r="BA560" i="1"/>
  <c r="BB560" i="1"/>
  <c r="BA561" i="1"/>
  <c r="BB561" i="1"/>
  <c r="BA562" i="1"/>
  <c r="BB562" i="1"/>
  <c r="BA563" i="1"/>
  <c r="BB563" i="1"/>
  <c r="BA564" i="1"/>
  <c r="BB564" i="1"/>
  <c r="BA565" i="1"/>
  <c r="BB565" i="1"/>
  <c r="BA566" i="1"/>
  <c r="BB566" i="1"/>
  <c r="BA567" i="1"/>
  <c r="BB567" i="1"/>
  <c r="BA568" i="1"/>
  <c r="BB568" i="1"/>
  <c r="BA569" i="1"/>
  <c r="BB569" i="1"/>
  <c r="BA570" i="1"/>
  <c r="BB570" i="1"/>
  <c r="BA571" i="1"/>
  <c r="BB571" i="1"/>
  <c r="BA572" i="1"/>
  <c r="BB572" i="1"/>
  <c r="BA573" i="1"/>
  <c r="BB573" i="1"/>
  <c r="BA574" i="1"/>
  <c r="BB574" i="1"/>
  <c r="BA575" i="1"/>
  <c r="BB575" i="1"/>
  <c r="BA576" i="1"/>
  <c r="BB576" i="1"/>
  <c r="BA577" i="1"/>
  <c r="BB577" i="1"/>
  <c r="BA578" i="1"/>
  <c r="BB578" i="1"/>
  <c r="BA579" i="1"/>
  <c r="BB579" i="1"/>
  <c r="BA580" i="1"/>
  <c r="BB580" i="1"/>
  <c r="BA581" i="1"/>
  <c r="BB581" i="1"/>
  <c r="BA582" i="1"/>
  <c r="BB582" i="1"/>
  <c r="BA583" i="1"/>
  <c r="BB583" i="1"/>
  <c r="BA584" i="1"/>
  <c r="BB584" i="1"/>
  <c r="BA585" i="1"/>
  <c r="BB585" i="1"/>
  <c r="BA586" i="1"/>
  <c r="BB586" i="1"/>
  <c r="BA587" i="1"/>
  <c r="BB587" i="1"/>
  <c r="BA588" i="1"/>
  <c r="BB588" i="1"/>
  <c r="BA589" i="1"/>
  <c r="BB589" i="1"/>
  <c r="BA590" i="1"/>
  <c r="BB590" i="1"/>
  <c r="BA591" i="1"/>
  <c r="BB591" i="1"/>
  <c r="BA592" i="1"/>
  <c r="BB592" i="1"/>
  <c r="BA593" i="1"/>
  <c r="BB593" i="1"/>
  <c r="BA594" i="1"/>
  <c r="BB594" i="1"/>
  <c r="BA595" i="1"/>
  <c r="BB595" i="1"/>
  <c r="BA596" i="1"/>
  <c r="BB596" i="1"/>
  <c r="BA597" i="1"/>
  <c r="BB597" i="1"/>
  <c r="BA598" i="1"/>
  <c r="BB598" i="1"/>
  <c r="BA599" i="1"/>
  <c r="BB599" i="1"/>
  <c r="BA600" i="1"/>
  <c r="BB600" i="1"/>
  <c r="BA601" i="1"/>
  <c r="BB601" i="1"/>
  <c r="BA602" i="1"/>
  <c r="BB602" i="1"/>
  <c r="BA603" i="1"/>
  <c r="BB603" i="1"/>
  <c r="BA604" i="1"/>
  <c r="BB604" i="1"/>
  <c r="BA605" i="1"/>
  <c r="BB605" i="1"/>
  <c r="BA606" i="1"/>
  <c r="BB606" i="1"/>
  <c r="BA607" i="1"/>
  <c r="BB607" i="1"/>
  <c r="BA608" i="1"/>
  <c r="BB608" i="1"/>
  <c r="BA609" i="1"/>
  <c r="BB609" i="1"/>
  <c r="BA610" i="1"/>
  <c r="BB610" i="1"/>
  <c r="BA611" i="1"/>
  <c r="BB611" i="1"/>
  <c r="BA612" i="1"/>
  <c r="BB612" i="1"/>
  <c r="BA613" i="1"/>
  <c r="BB613" i="1"/>
  <c r="BA614" i="1"/>
  <c r="BB614" i="1"/>
  <c r="BA615" i="1"/>
  <c r="BB615" i="1"/>
  <c r="BA616" i="1"/>
  <c r="BB616" i="1"/>
  <c r="BA617" i="1"/>
  <c r="BB617" i="1"/>
  <c r="BA618" i="1"/>
  <c r="BB618" i="1"/>
  <c r="BA619" i="1"/>
  <c r="BB619" i="1"/>
  <c r="BA620" i="1"/>
  <c r="BB620" i="1"/>
  <c r="BA621" i="1"/>
  <c r="BB621" i="1"/>
  <c r="BA622" i="1"/>
  <c r="BB622" i="1"/>
  <c r="BA623" i="1"/>
  <c r="BB623" i="1"/>
  <c r="BA624" i="1"/>
  <c r="BB624" i="1"/>
  <c r="BA625" i="1"/>
  <c r="BB625" i="1"/>
  <c r="BA626" i="1"/>
  <c r="BB626" i="1"/>
  <c r="BA627" i="1"/>
  <c r="BB627" i="1"/>
  <c r="BA628" i="1"/>
  <c r="BB628" i="1"/>
  <c r="BA629" i="1"/>
  <c r="BB629" i="1"/>
  <c r="BA630" i="1"/>
  <c r="BB630" i="1"/>
  <c r="BA631" i="1"/>
  <c r="BB631" i="1"/>
  <c r="BA632" i="1"/>
  <c r="BB632" i="1"/>
  <c r="BA633" i="1"/>
  <c r="BB633" i="1"/>
  <c r="BA634" i="1"/>
  <c r="BB634" i="1"/>
  <c r="BA635" i="1"/>
  <c r="BB635" i="1"/>
  <c r="BA636" i="1"/>
  <c r="BB636" i="1"/>
  <c r="BA637" i="1"/>
  <c r="BB637" i="1"/>
  <c r="BA638" i="1"/>
  <c r="BB638" i="1"/>
  <c r="BA639" i="1"/>
  <c r="BB639" i="1"/>
  <c r="BA640" i="1"/>
  <c r="BB640" i="1"/>
  <c r="BA641" i="1"/>
  <c r="BB641" i="1"/>
  <c r="BA642" i="1"/>
  <c r="BB642" i="1"/>
  <c r="BA643" i="1"/>
  <c r="BB643" i="1"/>
  <c r="BA644" i="1"/>
  <c r="BB644" i="1"/>
  <c r="BA645" i="1"/>
  <c r="BB645" i="1"/>
  <c r="BA646" i="1"/>
  <c r="BB646" i="1"/>
  <c r="BA647" i="1"/>
  <c r="BB647" i="1"/>
  <c r="BA648" i="1"/>
  <c r="BB648" i="1"/>
  <c r="BA649" i="1"/>
  <c r="BB649" i="1"/>
  <c r="BA650" i="1"/>
  <c r="BB650" i="1"/>
  <c r="BA651" i="1"/>
  <c r="BB651" i="1"/>
  <c r="BA652" i="1"/>
  <c r="BB652" i="1"/>
  <c r="BA653" i="1"/>
  <c r="BB653" i="1"/>
  <c r="BA654" i="1"/>
  <c r="BB654" i="1"/>
  <c r="BA655" i="1"/>
  <c r="BB655" i="1"/>
  <c r="BA656" i="1"/>
  <c r="BB656" i="1"/>
  <c r="BA657" i="1"/>
  <c r="BB657" i="1"/>
  <c r="BA658" i="1"/>
  <c r="BB658" i="1"/>
  <c r="BA659" i="1"/>
  <c r="BB659" i="1"/>
  <c r="BA660" i="1"/>
  <c r="BB660" i="1"/>
  <c r="BA661" i="1"/>
  <c r="BB661" i="1"/>
  <c r="BA662" i="1"/>
  <c r="BB662" i="1"/>
  <c r="BA663" i="1"/>
  <c r="BB663" i="1"/>
  <c r="BA664" i="1"/>
  <c r="BB664" i="1"/>
  <c r="BA665" i="1"/>
  <c r="BB665" i="1"/>
  <c r="BA666" i="1"/>
  <c r="BB666" i="1"/>
  <c r="BA667" i="1"/>
  <c r="BB667" i="1"/>
  <c r="BA668" i="1"/>
  <c r="BB668" i="1"/>
  <c r="BA669" i="1"/>
  <c r="BB669" i="1"/>
  <c r="BA670" i="1"/>
  <c r="BB670" i="1"/>
  <c r="BA671" i="1"/>
  <c r="BB671" i="1"/>
  <c r="BA672" i="1"/>
  <c r="BB672" i="1"/>
  <c r="BA673" i="1"/>
  <c r="BB673" i="1"/>
  <c r="BA674" i="1"/>
  <c r="BB674" i="1"/>
  <c r="BA675" i="1"/>
  <c r="BB675" i="1"/>
  <c r="BA676" i="1"/>
  <c r="BB676" i="1"/>
  <c r="BA677" i="1"/>
  <c r="BB677" i="1"/>
  <c r="BA678" i="1"/>
  <c r="BB678" i="1"/>
  <c r="BA679" i="1"/>
  <c r="BB679" i="1"/>
  <c r="BA680" i="1"/>
  <c r="BB680" i="1"/>
  <c r="BA681" i="1"/>
  <c r="BB681" i="1"/>
  <c r="BA682" i="1"/>
  <c r="BB682" i="1"/>
  <c r="BA683" i="1"/>
  <c r="BB683" i="1"/>
  <c r="BA684" i="1"/>
  <c r="BB684" i="1"/>
  <c r="BA685" i="1"/>
  <c r="BB685" i="1"/>
  <c r="BA686" i="1"/>
  <c r="BB686" i="1"/>
  <c r="BA687" i="1"/>
  <c r="BB687" i="1"/>
  <c r="BA688" i="1"/>
  <c r="BB688" i="1"/>
  <c r="BA689" i="1"/>
  <c r="BB689" i="1"/>
  <c r="BA690" i="1"/>
  <c r="BB690" i="1"/>
  <c r="BA691" i="1"/>
  <c r="BB691" i="1"/>
  <c r="BA692" i="1"/>
  <c r="BB692" i="1"/>
  <c r="BA693" i="1"/>
  <c r="BB693" i="1"/>
  <c r="BA694" i="1"/>
  <c r="BB694" i="1"/>
  <c r="BA695" i="1"/>
  <c r="BB695" i="1"/>
  <c r="BA696" i="1"/>
  <c r="BB696" i="1"/>
  <c r="BA697" i="1"/>
  <c r="BB697" i="1"/>
  <c r="BA698" i="1"/>
  <c r="BB698" i="1"/>
  <c r="BA699" i="1"/>
  <c r="BB699" i="1"/>
  <c r="BA700" i="1"/>
  <c r="BB700" i="1"/>
  <c r="BA701" i="1"/>
  <c r="BB701" i="1"/>
  <c r="BA702" i="1"/>
  <c r="BB702" i="1"/>
  <c r="BA703" i="1"/>
  <c r="BB703" i="1"/>
  <c r="BA704" i="1"/>
  <c r="BB704" i="1"/>
  <c r="BA705" i="1"/>
  <c r="BB705" i="1"/>
  <c r="BA706" i="1"/>
  <c r="BB706" i="1"/>
  <c r="BA707" i="1"/>
  <c r="BB707" i="1"/>
  <c r="BA708" i="1"/>
  <c r="BB708" i="1"/>
  <c r="BA709" i="1"/>
  <c r="BB709" i="1"/>
  <c r="BA710" i="1"/>
  <c r="BB710" i="1"/>
  <c r="BA711" i="1"/>
  <c r="BB711" i="1"/>
  <c r="BA712" i="1"/>
  <c r="BB712" i="1"/>
  <c r="BA713" i="1"/>
  <c r="BB713" i="1"/>
  <c r="BA714" i="1"/>
  <c r="BB714" i="1"/>
  <c r="BA715" i="1"/>
  <c r="BB715" i="1"/>
  <c r="BA716" i="1"/>
  <c r="BB716" i="1"/>
  <c r="BA717" i="1"/>
  <c r="BB717" i="1"/>
  <c r="BA718" i="1"/>
  <c r="BB718" i="1"/>
  <c r="BA719" i="1"/>
  <c r="BB719" i="1"/>
  <c r="BA720" i="1"/>
  <c r="BB720" i="1"/>
  <c r="BA721" i="1"/>
  <c r="BB721" i="1"/>
  <c r="BA722" i="1"/>
  <c r="BB722" i="1"/>
  <c r="BA723" i="1"/>
  <c r="BB723" i="1"/>
  <c r="BA724" i="1"/>
  <c r="BB724" i="1"/>
  <c r="BA725" i="1"/>
  <c r="BB725" i="1"/>
  <c r="BA726" i="1"/>
  <c r="BB726" i="1"/>
  <c r="BA727" i="1"/>
  <c r="BB727" i="1"/>
  <c r="BA728" i="1"/>
  <c r="BB728" i="1"/>
  <c r="BA729" i="1"/>
  <c r="BB729" i="1"/>
  <c r="BA730" i="1"/>
  <c r="BB730" i="1"/>
  <c r="BA731" i="1"/>
  <c r="BB731" i="1"/>
  <c r="BA732" i="1"/>
  <c r="BB732" i="1"/>
  <c r="BA733" i="1"/>
  <c r="BB733" i="1"/>
  <c r="BA734" i="1"/>
  <c r="BB734" i="1"/>
  <c r="BA735" i="1"/>
  <c r="BB735" i="1"/>
  <c r="BA736" i="1"/>
  <c r="BB736" i="1"/>
  <c r="BA737" i="1"/>
  <c r="BB737" i="1"/>
  <c r="BA738" i="1"/>
  <c r="BB738" i="1"/>
  <c r="BA739" i="1"/>
  <c r="BB739" i="1"/>
  <c r="BA740" i="1"/>
  <c r="BB740" i="1"/>
  <c r="BA741" i="1"/>
  <c r="BB741" i="1"/>
  <c r="BA742" i="1"/>
  <c r="BB742" i="1"/>
  <c r="BA743" i="1"/>
  <c r="BB743" i="1"/>
  <c r="BA744" i="1"/>
  <c r="BB744" i="1"/>
  <c r="BA745" i="1"/>
  <c r="BB745" i="1"/>
  <c r="BA746" i="1"/>
  <c r="BB746" i="1"/>
  <c r="BA747" i="1"/>
  <c r="BB747" i="1"/>
  <c r="BA748" i="1"/>
  <c r="BB748" i="1"/>
  <c r="BA749" i="1"/>
  <c r="BB749" i="1"/>
  <c r="BA750" i="1"/>
  <c r="BB750" i="1"/>
  <c r="BA751" i="1"/>
  <c r="BB751" i="1"/>
  <c r="BA752" i="1"/>
  <c r="BB752" i="1"/>
  <c r="BA753" i="1"/>
  <c r="BB753" i="1"/>
  <c r="BA754" i="1"/>
  <c r="BB754" i="1"/>
  <c r="BA755" i="1"/>
  <c r="BB755" i="1"/>
  <c r="BA756" i="1"/>
  <c r="BB756" i="1"/>
  <c r="BA757" i="1"/>
  <c r="BB757" i="1"/>
  <c r="BA758" i="1"/>
  <c r="BB758" i="1"/>
  <c r="BA759" i="1"/>
  <c r="BB759" i="1"/>
  <c r="BA760" i="1"/>
  <c r="BB760" i="1"/>
  <c r="BA761" i="1"/>
  <c r="BB761" i="1"/>
  <c r="BA762" i="1"/>
  <c r="BB762" i="1"/>
  <c r="BA763" i="1"/>
  <c r="BB763" i="1"/>
  <c r="BA764" i="1"/>
  <c r="BB764" i="1"/>
  <c r="BA765" i="1"/>
  <c r="BB765" i="1"/>
  <c r="BA766" i="1"/>
  <c r="BB766" i="1"/>
  <c r="BA767" i="1"/>
  <c r="BB767" i="1"/>
  <c r="BA768" i="1"/>
  <c r="BB768" i="1"/>
  <c r="BA769" i="1"/>
  <c r="BB769" i="1"/>
  <c r="BA770" i="1"/>
  <c r="BB770" i="1"/>
  <c r="BA771" i="1"/>
  <c r="BB771" i="1"/>
  <c r="BA772" i="1"/>
  <c r="BB772" i="1"/>
  <c r="BA773" i="1"/>
  <c r="BB773" i="1"/>
  <c r="BA774" i="1"/>
  <c r="BB774" i="1"/>
  <c r="BA775" i="1"/>
  <c r="BB775" i="1"/>
  <c r="BA776" i="1"/>
  <c r="BB776" i="1"/>
  <c r="BA777" i="1"/>
  <c r="BB777" i="1"/>
  <c r="BA778" i="1"/>
  <c r="BB778" i="1"/>
  <c r="BA779" i="1"/>
  <c r="BB779" i="1"/>
  <c r="BA780" i="1"/>
  <c r="BB780" i="1"/>
  <c r="BA781" i="1"/>
  <c r="BB781" i="1"/>
  <c r="BA782" i="1"/>
  <c r="BB782" i="1"/>
  <c r="BA783" i="1"/>
  <c r="BB783" i="1"/>
  <c r="BA784" i="1"/>
  <c r="BB784" i="1"/>
  <c r="BA785" i="1"/>
  <c r="BB785" i="1"/>
  <c r="BA786" i="1"/>
  <c r="BB786" i="1"/>
  <c r="BA787" i="1"/>
  <c r="BB787" i="1"/>
  <c r="BA788" i="1"/>
  <c r="BB788" i="1"/>
  <c r="BA789" i="1"/>
  <c r="BB789" i="1"/>
  <c r="BA790" i="1"/>
  <c r="BB790" i="1"/>
  <c r="BA791" i="1"/>
  <c r="BB791" i="1"/>
  <c r="BA792" i="1"/>
  <c r="BB792" i="1"/>
  <c r="BA793" i="1"/>
  <c r="BB793" i="1"/>
  <c r="BA794" i="1"/>
  <c r="BB794" i="1"/>
  <c r="BA795" i="1"/>
  <c r="BB795" i="1"/>
  <c r="BA796" i="1"/>
  <c r="BB796" i="1"/>
  <c r="BA797" i="1"/>
  <c r="BB797" i="1"/>
  <c r="BA798" i="1"/>
  <c r="BB798" i="1"/>
  <c r="BA799" i="1"/>
  <c r="BB799" i="1"/>
  <c r="BA800" i="1"/>
  <c r="BB800" i="1"/>
  <c r="BA801" i="1"/>
  <c r="BB801" i="1"/>
  <c r="BA802" i="1"/>
  <c r="BB802" i="1"/>
  <c r="BA803" i="1"/>
  <c r="BB803" i="1"/>
  <c r="BA804" i="1"/>
  <c r="BB804" i="1"/>
  <c r="BA805" i="1"/>
  <c r="BB805" i="1"/>
  <c r="BA806" i="1"/>
  <c r="BB806" i="1"/>
  <c r="BA807" i="1"/>
  <c r="BB807" i="1"/>
  <c r="BA808" i="1"/>
  <c r="BB808" i="1"/>
  <c r="BA809" i="1"/>
  <c r="BB809" i="1"/>
  <c r="BA810" i="1"/>
  <c r="BB810" i="1"/>
  <c r="BA811" i="1"/>
  <c r="BB811" i="1"/>
  <c r="BA812" i="1"/>
  <c r="BB812" i="1"/>
  <c r="BA813" i="1"/>
  <c r="BB813" i="1"/>
  <c r="BA814" i="1"/>
  <c r="BB814" i="1"/>
  <c r="BA815" i="1"/>
  <c r="BB815" i="1"/>
  <c r="BA816" i="1"/>
  <c r="BB816" i="1"/>
  <c r="BA817" i="1"/>
  <c r="BB817" i="1"/>
  <c r="BA818" i="1"/>
  <c r="BB818" i="1"/>
  <c r="BA819" i="1"/>
  <c r="BB819" i="1"/>
  <c r="BA820" i="1"/>
  <c r="BB820" i="1"/>
  <c r="BA821" i="1"/>
  <c r="BB821" i="1"/>
  <c r="BA822" i="1"/>
  <c r="BB822" i="1"/>
  <c r="BA823" i="1"/>
  <c r="BB823" i="1"/>
  <c r="BA824" i="1"/>
  <c r="BB824" i="1"/>
  <c r="BA825" i="1"/>
  <c r="BB825" i="1"/>
  <c r="BA826" i="1"/>
  <c r="BB826" i="1"/>
  <c r="BA827" i="1"/>
  <c r="BB827" i="1"/>
  <c r="BA828" i="1"/>
  <c r="BB828" i="1"/>
  <c r="BA829" i="1"/>
  <c r="BB829" i="1"/>
  <c r="BA830" i="1"/>
  <c r="BB830" i="1"/>
  <c r="BA831" i="1"/>
  <c r="BB831" i="1"/>
  <c r="BA832" i="1"/>
  <c r="BB832" i="1"/>
  <c r="BA833" i="1"/>
  <c r="BB833" i="1"/>
  <c r="BA834" i="1"/>
  <c r="BB834" i="1"/>
  <c r="BA835" i="1"/>
  <c r="BB835" i="1"/>
  <c r="BA836" i="1"/>
  <c r="BB836" i="1"/>
  <c r="BA837" i="1"/>
  <c r="BB837" i="1"/>
  <c r="BA838" i="1"/>
  <c r="BB838" i="1"/>
  <c r="BA839" i="1"/>
  <c r="BB839" i="1"/>
  <c r="BA840" i="1"/>
  <c r="BB840" i="1"/>
  <c r="BA841" i="1"/>
  <c r="BB841" i="1"/>
  <c r="BA842" i="1"/>
  <c r="BB842" i="1"/>
  <c r="BA843" i="1"/>
  <c r="BB843" i="1"/>
  <c r="BA844" i="1"/>
  <c r="BB844" i="1"/>
  <c r="BA845" i="1"/>
  <c r="BB845" i="1"/>
  <c r="BA846" i="1"/>
  <c r="BB846" i="1"/>
  <c r="BA847" i="1"/>
  <c r="BB847" i="1"/>
  <c r="BA848" i="1"/>
  <c r="BB848" i="1"/>
  <c r="BA849" i="1"/>
  <c r="BB849" i="1"/>
  <c r="BA850" i="1"/>
  <c r="BB850" i="1"/>
  <c r="BA851" i="1"/>
  <c r="BB851" i="1"/>
  <c r="BA852" i="1"/>
  <c r="BB852" i="1"/>
  <c r="BA853" i="1"/>
  <c r="BB853" i="1"/>
  <c r="BA854" i="1"/>
  <c r="BB854" i="1"/>
  <c r="BA855" i="1"/>
  <c r="BB855" i="1"/>
  <c r="BA856" i="1"/>
  <c r="BB856" i="1"/>
  <c r="BA857" i="1"/>
  <c r="BB857" i="1"/>
  <c r="BA858" i="1"/>
  <c r="BB858" i="1"/>
  <c r="BA859" i="1"/>
  <c r="BB859" i="1"/>
  <c r="BA860" i="1"/>
  <c r="BB860" i="1"/>
  <c r="BA861" i="1"/>
  <c r="BB861" i="1"/>
  <c r="BA862" i="1"/>
  <c r="BB862" i="1"/>
  <c r="BA863" i="1"/>
  <c r="BB863" i="1"/>
  <c r="BA864" i="1"/>
  <c r="BB864" i="1"/>
  <c r="BA865" i="1"/>
  <c r="BB865" i="1"/>
  <c r="BA866" i="1"/>
  <c r="BB866" i="1"/>
  <c r="BA867" i="1"/>
  <c r="BB867" i="1"/>
  <c r="BA868" i="1"/>
  <c r="BB868" i="1"/>
  <c r="BA869" i="1"/>
  <c r="BB869" i="1"/>
  <c r="BA870" i="1"/>
  <c r="BB870" i="1"/>
  <c r="BA871" i="1"/>
  <c r="BB871" i="1"/>
  <c r="BA872" i="1"/>
  <c r="BB872" i="1"/>
  <c r="BA873" i="1"/>
  <c r="BB873" i="1"/>
  <c r="BA874" i="1"/>
  <c r="BB874" i="1"/>
  <c r="BA875" i="1"/>
  <c r="BB875" i="1"/>
  <c r="BA876" i="1"/>
  <c r="BB876" i="1"/>
  <c r="BA877" i="1"/>
  <c r="BB877" i="1"/>
  <c r="BA878" i="1"/>
  <c r="BB878" i="1"/>
  <c r="BA879" i="1"/>
  <c r="BB879" i="1"/>
  <c r="BA880" i="1"/>
  <c r="BB880" i="1"/>
  <c r="BA881" i="1"/>
  <c r="BB881" i="1"/>
  <c r="BA882" i="1"/>
  <c r="BB882" i="1"/>
  <c r="BA883" i="1"/>
  <c r="BB883" i="1"/>
  <c r="BA884" i="1"/>
  <c r="BB884" i="1"/>
  <c r="BA885" i="1"/>
  <c r="BB885" i="1"/>
  <c r="BA886" i="1"/>
  <c r="BB886" i="1"/>
  <c r="BA887" i="1"/>
  <c r="BB887" i="1"/>
  <c r="BA888" i="1"/>
  <c r="BB888" i="1"/>
  <c r="BA889" i="1"/>
  <c r="BB889" i="1"/>
  <c r="BA890" i="1"/>
  <c r="BB890" i="1"/>
  <c r="BA891" i="1"/>
  <c r="BB891" i="1"/>
  <c r="BA892" i="1"/>
  <c r="BB892" i="1"/>
  <c r="BA893" i="1"/>
  <c r="BB893" i="1"/>
  <c r="BA894" i="1"/>
  <c r="BB894" i="1"/>
  <c r="BA895" i="1"/>
  <c r="BB895" i="1"/>
  <c r="BA896" i="1"/>
  <c r="BB896" i="1"/>
  <c r="BA897" i="1"/>
  <c r="BB897" i="1"/>
  <c r="BA898" i="1"/>
  <c r="BB898" i="1"/>
  <c r="BA899" i="1"/>
  <c r="BB899" i="1"/>
  <c r="BA900" i="1"/>
  <c r="BB900" i="1"/>
  <c r="BA901" i="1"/>
  <c r="BB901" i="1"/>
  <c r="BA902" i="1"/>
  <c r="BB902" i="1"/>
  <c r="BA903" i="1"/>
  <c r="BB903" i="1"/>
  <c r="BA904" i="1"/>
  <c r="BB904" i="1"/>
  <c r="BA905" i="1"/>
  <c r="BB905" i="1"/>
  <c r="BA906" i="1"/>
  <c r="BB906" i="1"/>
  <c r="BA907" i="1"/>
  <c r="BB907" i="1"/>
  <c r="BA908" i="1"/>
  <c r="BB908" i="1"/>
  <c r="BA909" i="1"/>
  <c r="BB909" i="1"/>
  <c r="BA910" i="1"/>
  <c r="BB910" i="1"/>
  <c r="BA911" i="1"/>
  <c r="BB911" i="1"/>
  <c r="BA912" i="1"/>
  <c r="BB912" i="1"/>
  <c r="BA913" i="1"/>
  <c r="BB913" i="1"/>
  <c r="BA914" i="1"/>
  <c r="BB914" i="1"/>
  <c r="BA915" i="1"/>
  <c r="BB915" i="1"/>
  <c r="BA916" i="1"/>
  <c r="BB916" i="1"/>
  <c r="BA917" i="1"/>
  <c r="BB917" i="1"/>
  <c r="BA918" i="1"/>
  <c r="BB918" i="1"/>
  <c r="BA919" i="1"/>
  <c r="BB919" i="1"/>
  <c r="BA920" i="1"/>
  <c r="BB920" i="1"/>
  <c r="BA921" i="1"/>
  <c r="BB921" i="1"/>
  <c r="BA922" i="1"/>
  <c r="BB922" i="1"/>
  <c r="BA923" i="1"/>
  <c r="BB923" i="1"/>
  <c r="BA924" i="1"/>
  <c r="BB924" i="1"/>
  <c r="BA925" i="1"/>
  <c r="BB925" i="1"/>
  <c r="BA926" i="1"/>
  <c r="BB926" i="1"/>
  <c r="BA927" i="1"/>
  <c r="BB927" i="1"/>
  <c r="BA928" i="1"/>
  <c r="BB928" i="1"/>
  <c r="BA929" i="1"/>
  <c r="BB929" i="1"/>
  <c r="BA930" i="1"/>
  <c r="BB930" i="1"/>
  <c r="BA931" i="1"/>
  <c r="BB931" i="1"/>
  <c r="BA932" i="1"/>
  <c r="BB932" i="1"/>
  <c r="BA933" i="1"/>
  <c r="BB933" i="1"/>
  <c r="BA934" i="1"/>
  <c r="BB934" i="1"/>
  <c r="BA935" i="1"/>
  <c r="BB935" i="1"/>
  <c r="BA936" i="1"/>
  <c r="BB936" i="1"/>
  <c r="BA937" i="1"/>
  <c r="BB937" i="1"/>
  <c r="BA938" i="1"/>
  <c r="BB938" i="1"/>
  <c r="BA939" i="1"/>
  <c r="BB939" i="1"/>
  <c r="BA940" i="1"/>
  <c r="BB940" i="1"/>
  <c r="BA941" i="1"/>
  <c r="BB941" i="1"/>
  <c r="BA942" i="1"/>
  <c r="BB942" i="1"/>
  <c r="BA943" i="1"/>
  <c r="BB943" i="1"/>
  <c r="BA944" i="1"/>
  <c r="BB944" i="1"/>
  <c r="BA945" i="1"/>
  <c r="BB945" i="1"/>
  <c r="BA946" i="1"/>
  <c r="BB946" i="1"/>
  <c r="BA947" i="1"/>
  <c r="BB947" i="1"/>
  <c r="BA948" i="1"/>
  <c r="BB948" i="1"/>
  <c r="BA949" i="1"/>
  <c r="BB949" i="1"/>
  <c r="BA950" i="1"/>
  <c r="BB950" i="1"/>
  <c r="BA951" i="1"/>
  <c r="BB951" i="1"/>
  <c r="BA952" i="1"/>
  <c r="BB952" i="1"/>
  <c r="BA953" i="1"/>
  <c r="BB953" i="1"/>
  <c r="BA954" i="1"/>
  <c r="BB954" i="1"/>
  <c r="BA955" i="1"/>
  <c r="BB955" i="1"/>
  <c r="BA956" i="1"/>
  <c r="BB956" i="1"/>
  <c r="BA957" i="1"/>
  <c r="BB957" i="1"/>
  <c r="BA958" i="1"/>
  <c r="BB958" i="1"/>
  <c r="BA959" i="1"/>
  <c r="BB959" i="1"/>
  <c r="BA960" i="1"/>
  <c r="BB960" i="1"/>
  <c r="BA961" i="1"/>
  <c r="BB961" i="1"/>
  <c r="BA962" i="1"/>
  <c r="BB962" i="1"/>
  <c r="BA963" i="1"/>
  <c r="BB963" i="1"/>
  <c r="BA964" i="1"/>
  <c r="BB964" i="1"/>
  <c r="BA965" i="1"/>
  <c r="BB965" i="1"/>
  <c r="BA966" i="1"/>
  <c r="BB966" i="1"/>
  <c r="BA967" i="1"/>
  <c r="BB967" i="1"/>
  <c r="BA968" i="1"/>
  <c r="BB968" i="1"/>
  <c r="BA969" i="1"/>
  <c r="BB969" i="1"/>
  <c r="BA970" i="1"/>
  <c r="BB970" i="1"/>
  <c r="BA971" i="1"/>
  <c r="BB971" i="1"/>
  <c r="BA972" i="1"/>
  <c r="BB972" i="1"/>
  <c r="BA973" i="1"/>
  <c r="BB973" i="1"/>
  <c r="BA974" i="1"/>
  <c r="BB974" i="1"/>
  <c r="BA975" i="1"/>
  <c r="BB975" i="1"/>
  <c r="BA976" i="1"/>
  <c r="BB976" i="1"/>
  <c r="BA977" i="1"/>
  <c r="BB977" i="1"/>
  <c r="BA978" i="1"/>
  <c r="BB978" i="1"/>
  <c r="BA979" i="1"/>
  <c r="BB979" i="1"/>
  <c r="BA980" i="1"/>
  <c r="BB980" i="1"/>
  <c r="BA981" i="1"/>
  <c r="BB981" i="1"/>
  <c r="BA982" i="1"/>
  <c r="BB982" i="1"/>
  <c r="BA983" i="1"/>
  <c r="BB983" i="1"/>
  <c r="BA984" i="1"/>
  <c r="BB984" i="1"/>
  <c r="BA985" i="1"/>
  <c r="BB985" i="1"/>
  <c r="BA986" i="1"/>
  <c r="BB986" i="1"/>
  <c r="BA987" i="1"/>
  <c r="BB987" i="1"/>
  <c r="BA988" i="1"/>
  <c r="BB988" i="1"/>
  <c r="BA989" i="1"/>
  <c r="BB989" i="1"/>
  <c r="BA990" i="1"/>
  <c r="BB990" i="1"/>
  <c r="BA991" i="1"/>
  <c r="BB991" i="1"/>
  <c r="BA992" i="1"/>
  <c r="BB992" i="1"/>
  <c r="BA993" i="1"/>
  <c r="BB993" i="1"/>
  <c r="BA994" i="1"/>
  <c r="BB994" i="1"/>
  <c r="BA995" i="1"/>
  <c r="BB995" i="1"/>
  <c r="BA996" i="1"/>
  <c r="BB996" i="1"/>
  <c r="BA997" i="1"/>
  <c r="BB997" i="1"/>
  <c r="BA998" i="1"/>
  <c r="BB998" i="1"/>
  <c r="BA999" i="1"/>
  <c r="BB999" i="1"/>
  <c r="BA1000" i="1"/>
  <c r="BB1000" i="1"/>
  <c r="BK6" i="1" l="1"/>
  <c r="BG6" i="1" l="1"/>
  <c r="AZ6" i="1" s="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BD6" i="1" l="1"/>
  <c r="BC6" i="1" s="1"/>
  <c r="BF14" i="1"/>
  <c r="BA14" i="1" s="1"/>
  <c r="BI6" i="1" l="1"/>
  <c r="I3" i="1"/>
  <c r="I2" i="1"/>
  <c r="A21" i="1" l="1"/>
  <c r="B21" i="1"/>
  <c r="C21" i="1" s="1"/>
  <c r="A22" i="1"/>
  <c r="B22" i="1"/>
  <c r="A23" i="1"/>
  <c r="B23" i="1"/>
  <c r="A24" i="1"/>
  <c r="B24" i="1"/>
  <c r="C24" i="1" s="1"/>
  <c r="A25" i="1"/>
  <c r="B25" i="1"/>
  <c r="A26" i="1"/>
  <c r="B26" i="1"/>
  <c r="D26" i="1" s="1"/>
  <c r="A27" i="1"/>
  <c r="B27" i="1"/>
  <c r="D27" i="1" s="1"/>
  <c r="A28" i="1"/>
  <c r="B28" i="1"/>
  <c r="D28" i="1" s="1"/>
  <c r="A29" i="1"/>
  <c r="B29" i="1"/>
  <c r="D29" i="1" s="1"/>
  <c r="A30" i="1"/>
  <c r="B30" i="1"/>
  <c r="D30" i="1" s="1"/>
  <c r="A31" i="1"/>
  <c r="B31" i="1"/>
  <c r="D31" i="1" s="1"/>
  <c r="A32" i="1"/>
  <c r="B32" i="1"/>
  <c r="D32" i="1" s="1"/>
  <c r="A33" i="1"/>
  <c r="B33" i="1"/>
  <c r="D33" i="1" s="1"/>
  <c r="A34" i="1"/>
  <c r="B34" i="1"/>
  <c r="D34" i="1" s="1"/>
  <c r="A35" i="1"/>
  <c r="B35" i="1"/>
  <c r="D35" i="1" s="1"/>
  <c r="A36" i="1"/>
  <c r="B36" i="1"/>
  <c r="D36" i="1" s="1"/>
  <c r="A37" i="1"/>
  <c r="B37" i="1"/>
  <c r="D37" i="1" s="1"/>
  <c r="A38" i="1"/>
  <c r="B38" i="1"/>
  <c r="D38" i="1" s="1"/>
  <c r="A39" i="1"/>
  <c r="B39" i="1"/>
  <c r="D39" i="1" s="1"/>
  <c r="A40" i="1"/>
  <c r="B40" i="1"/>
  <c r="D40" i="1" s="1"/>
  <c r="A41" i="1"/>
  <c r="B41" i="1"/>
  <c r="D41" i="1" s="1"/>
  <c r="A42" i="1"/>
  <c r="B42" i="1"/>
  <c r="D42" i="1" s="1"/>
  <c r="A43" i="1"/>
  <c r="B43" i="1"/>
  <c r="D43" i="1" s="1"/>
  <c r="A44" i="1"/>
  <c r="B44" i="1"/>
  <c r="D44" i="1" s="1"/>
  <c r="A45" i="1"/>
  <c r="B45" i="1"/>
  <c r="D45" i="1" s="1"/>
  <c r="A46" i="1"/>
  <c r="B46" i="1"/>
  <c r="D46" i="1" s="1"/>
  <c r="A47" i="1"/>
  <c r="B47" i="1"/>
  <c r="D47" i="1" s="1"/>
  <c r="A48" i="1"/>
  <c r="B48" i="1"/>
  <c r="A49" i="1"/>
  <c r="B49" i="1"/>
  <c r="D49" i="1" s="1"/>
  <c r="A50" i="1"/>
  <c r="B50" i="1"/>
  <c r="A51" i="1"/>
  <c r="B51" i="1"/>
  <c r="D51" i="1" s="1"/>
  <c r="A52" i="1"/>
  <c r="B52" i="1"/>
  <c r="A53" i="1"/>
  <c r="B53" i="1"/>
  <c r="D53" i="1" s="1"/>
  <c r="A54" i="1"/>
  <c r="B54" i="1"/>
  <c r="A55" i="1"/>
  <c r="B55" i="1"/>
  <c r="D55" i="1" s="1"/>
  <c r="A56" i="1"/>
  <c r="B56" i="1"/>
  <c r="A57" i="1"/>
  <c r="B57" i="1"/>
  <c r="D57" i="1" s="1"/>
  <c r="A58" i="1"/>
  <c r="B58" i="1"/>
  <c r="A59" i="1"/>
  <c r="B59" i="1"/>
  <c r="D59" i="1" s="1"/>
  <c r="A60" i="1"/>
  <c r="B60" i="1"/>
  <c r="A61" i="1"/>
  <c r="B61" i="1"/>
  <c r="D61" i="1" s="1"/>
  <c r="A62" i="1"/>
  <c r="B62" i="1"/>
  <c r="A63" i="1"/>
  <c r="B63" i="1"/>
  <c r="D63" i="1" s="1"/>
  <c r="A64" i="1"/>
  <c r="B64" i="1"/>
  <c r="A65" i="1"/>
  <c r="B65" i="1"/>
  <c r="D65" i="1" s="1"/>
  <c r="A66" i="1"/>
  <c r="B66" i="1"/>
  <c r="A67" i="1"/>
  <c r="B67" i="1"/>
  <c r="D67" i="1" s="1"/>
  <c r="A68" i="1"/>
  <c r="B68" i="1"/>
  <c r="A69" i="1"/>
  <c r="B69" i="1"/>
  <c r="D69" i="1" s="1"/>
  <c r="A70" i="1"/>
  <c r="B70" i="1"/>
  <c r="A71" i="1"/>
  <c r="B71" i="1"/>
  <c r="D71" i="1" s="1"/>
  <c r="A72" i="1"/>
  <c r="B72" i="1"/>
  <c r="A73" i="1"/>
  <c r="B73" i="1"/>
  <c r="D73" i="1" s="1"/>
  <c r="A74" i="1"/>
  <c r="B74" i="1"/>
  <c r="A75" i="1"/>
  <c r="B75" i="1"/>
  <c r="D75" i="1" s="1"/>
  <c r="A76" i="1"/>
  <c r="B76" i="1"/>
  <c r="A77" i="1"/>
  <c r="B77" i="1"/>
  <c r="A78" i="1"/>
  <c r="B78" i="1"/>
  <c r="A79" i="1"/>
  <c r="B79" i="1"/>
  <c r="D79" i="1" s="1"/>
  <c r="A80" i="1"/>
  <c r="B80" i="1"/>
  <c r="A81" i="1"/>
  <c r="B81" i="1"/>
  <c r="D81" i="1" s="1"/>
  <c r="A82" i="1"/>
  <c r="B82" i="1"/>
  <c r="A83" i="1"/>
  <c r="B83" i="1"/>
  <c r="D83" i="1" s="1"/>
  <c r="A84" i="1"/>
  <c r="B84" i="1"/>
  <c r="A85" i="1"/>
  <c r="B85" i="1"/>
  <c r="D85" i="1" s="1"/>
  <c r="A86" i="1"/>
  <c r="B86" i="1"/>
  <c r="A87" i="1"/>
  <c r="B87" i="1"/>
  <c r="A88" i="1"/>
  <c r="B88" i="1"/>
  <c r="A89" i="1"/>
  <c r="B89" i="1"/>
  <c r="D89" i="1" s="1"/>
  <c r="A90" i="1"/>
  <c r="B90" i="1"/>
  <c r="D90" i="1" s="1"/>
  <c r="A91" i="1"/>
  <c r="B91" i="1"/>
  <c r="E91" i="1" s="1"/>
  <c r="A92" i="1"/>
  <c r="B92" i="1"/>
  <c r="A93" i="1"/>
  <c r="B93" i="1"/>
  <c r="A94" i="1"/>
  <c r="B94" i="1"/>
  <c r="D94" i="1" s="1"/>
  <c r="A95" i="1"/>
  <c r="B95" i="1"/>
  <c r="A96" i="1"/>
  <c r="B96" i="1"/>
  <c r="F96" i="1" s="1"/>
  <c r="A97" i="1"/>
  <c r="B97" i="1"/>
  <c r="D97" i="1" s="1"/>
  <c r="A98" i="1"/>
  <c r="B98" i="1"/>
  <c r="D98" i="1" s="1"/>
  <c r="A99" i="1"/>
  <c r="B99" i="1"/>
  <c r="E99" i="1" s="1"/>
  <c r="A100" i="1"/>
  <c r="B100" i="1"/>
  <c r="C100" i="1" s="1"/>
  <c r="A101" i="1"/>
  <c r="B101" i="1"/>
  <c r="D101" i="1" s="1"/>
  <c r="A102" i="1"/>
  <c r="B102" i="1"/>
  <c r="A103" i="1"/>
  <c r="B103" i="1"/>
  <c r="C103" i="1" s="1"/>
  <c r="A104" i="1"/>
  <c r="B104" i="1"/>
  <c r="A105" i="1"/>
  <c r="B105" i="1"/>
  <c r="D105" i="1" s="1"/>
  <c r="A106" i="1"/>
  <c r="B106" i="1"/>
  <c r="D106" i="1" s="1"/>
  <c r="A107" i="1"/>
  <c r="B107" i="1"/>
  <c r="E107" i="1" s="1"/>
  <c r="A108" i="1"/>
  <c r="B108" i="1"/>
  <c r="D108" i="1" s="1"/>
  <c r="A109" i="1"/>
  <c r="B109" i="1"/>
  <c r="A110" i="1"/>
  <c r="B110" i="1"/>
  <c r="D110" i="1" s="1"/>
  <c r="A111" i="1"/>
  <c r="B111" i="1"/>
  <c r="A112" i="1"/>
  <c r="B112" i="1"/>
  <c r="F112" i="1" s="1"/>
  <c r="A113" i="1"/>
  <c r="B113" i="1"/>
  <c r="D113" i="1" s="1"/>
  <c r="A114" i="1"/>
  <c r="B114" i="1"/>
  <c r="A115" i="1"/>
  <c r="B115" i="1"/>
  <c r="E115" i="1" s="1"/>
  <c r="A116" i="1"/>
  <c r="B116" i="1"/>
  <c r="A117" i="1"/>
  <c r="B117" i="1"/>
  <c r="D117" i="1" s="1"/>
  <c r="A118" i="1"/>
  <c r="B118" i="1"/>
  <c r="A119" i="1"/>
  <c r="B119" i="1"/>
  <c r="A120" i="1"/>
  <c r="B120" i="1"/>
  <c r="D120" i="1" s="1"/>
  <c r="A121" i="1"/>
  <c r="B121" i="1"/>
  <c r="D121" i="1" s="1"/>
  <c r="A122" i="1"/>
  <c r="B122" i="1"/>
  <c r="D122" i="1" s="1"/>
  <c r="A123" i="1"/>
  <c r="B123" i="1"/>
  <c r="E123" i="1" s="1"/>
  <c r="A124" i="1"/>
  <c r="B124" i="1"/>
  <c r="A125" i="1"/>
  <c r="B125" i="1"/>
  <c r="A126" i="1"/>
  <c r="B126" i="1"/>
  <c r="D126" i="1" s="1"/>
  <c r="A127" i="1"/>
  <c r="B127" i="1"/>
  <c r="A128" i="1"/>
  <c r="B128" i="1"/>
  <c r="F128" i="1" s="1"/>
  <c r="A129" i="1"/>
  <c r="B129" i="1"/>
  <c r="D129" i="1" s="1"/>
  <c r="A130" i="1"/>
  <c r="B130" i="1"/>
  <c r="A131" i="1"/>
  <c r="B131" i="1"/>
  <c r="F131" i="1" s="1"/>
  <c r="A132" i="1"/>
  <c r="B132" i="1"/>
  <c r="A133" i="1"/>
  <c r="B133" i="1"/>
  <c r="E133" i="1" s="1"/>
  <c r="A134" i="1"/>
  <c r="B134" i="1"/>
  <c r="F134" i="1" s="1"/>
  <c r="A135" i="1"/>
  <c r="B135" i="1"/>
  <c r="D135" i="1" s="1"/>
  <c r="A136" i="1"/>
  <c r="B136" i="1"/>
  <c r="C136" i="1" s="1"/>
  <c r="A137" i="1"/>
  <c r="B137" i="1"/>
  <c r="C137" i="1" s="1"/>
  <c r="A138" i="1"/>
  <c r="B138" i="1"/>
  <c r="A139" i="1"/>
  <c r="B139" i="1"/>
  <c r="D139" i="1" s="1"/>
  <c r="A140" i="1"/>
  <c r="B140" i="1"/>
  <c r="F140" i="1" s="1"/>
  <c r="A141" i="1"/>
  <c r="B141" i="1"/>
  <c r="E141" i="1" s="1"/>
  <c r="A142" i="1"/>
  <c r="B142" i="1"/>
  <c r="C142" i="1" s="1"/>
  <c r="A143" i="1"/>
  <c r="B143" i="1"/>
  <c r="E143" i="1" s="1"/>
  <c r="A144" i="1"/>
  <c r="B144" i="1"/>
  <c r="C144" i="1" s="1"/>
  <c r="A145" i="1"/>
  <c r="B145" i="1"/>
  <c r="A146" i="1"/>
  <c r="B146" i="1"/>
  <c r="E146" i="1" s="1"/>
  <c r="A147" i="1"/>
  <c r="B147" i="1"/>
  <c r="F147" i="1" s="1"/>
  <c r="A148" i="1"/>
  <c r="B148" i="1"/>
  <c r="A149" i="1"/>
  <c r="B149" i="1"/>
  <c r="E149" i="1" s="1"/>
  <c r="A150" i="1"/>
  <c r="B150" i="1"/>
  <c r="F150" i="1" s="1"/>
  <c r="A151" i="1"/>
  <c r="B151" i="1"/>
  <c r="D151" i="1" s="1"/>
  <c r="A152" i="1"/>
  <c r="B152" i="1"/>
  <c r="C152" i="1" s="1"/>
  <c r="A153" i="1"/>
  <c r="B153" i="1"/>
  <c r="C153" i="1" s="1"/>
  <c r="A154" i="1"/>
  <c r="B154" i="1"/>
  <c r="A155" i="1"/>
  <c r="B155" i="1"/>
  <c r="C155" i="1" s="1"/>
  <c r="A156" i="1"/>
  <c r="B156" i="1"/>
  <c r="F156" i="1" s="1"/>
  <c r="A157" i="1"/>
  <c r="B157" i="1"/>
  <c r="E157" i="1" s="1"/>
  <c r="A158" i="1"/>
  <c r="B158" i="1"/>
  <c r="A159" i="1"/>
  <c r="B159" i="1"/>
  <c r="E159" i="1" s="1"/>
  <c r="A160" i="1"/>
  <c r="B160" i="1"/>
  <c r="A161" i="1"/>
  <c r="B161" i="1"/>
  <c r="A162" i="1"/>
  <c r="B162" i="1"/>
  <c r="E162" i="1" s="1"/>
  <c r="A163" i="1"/>
  <c r="B163" i="1"/>
  <c r="F163" i="1" s="1"/>
  <c r="A164" i="1"/>
  <c r="B164" i="1"/>
  <c r="C164" i="1" s="1"/>
  <c r="A165" i="1"/>
  <c r="B165" i="1"/>
  <c r="E165" i="1" s="1"/>
  <c r="A166" i="1"/>
  <c r="B166" i="1"/>
  <c r="F166" i="1" s="1"/>
  <c r="A167" i="1"/>
  <c r="B167" i="1"/>
  <c r="C167" i="1" s="1"/>
  <c r="A168" i="1"/>
  <c r="B168" i="1"/>
  <c r="C168" i="1" s="1"/>
  <c r="A169" i="1"/>
  <c r="B169" i="1"/>
  <c r="C169" i="1" s="1"/>
  <c r="A170" i="1"/>
  <c r="B170" i="1"/>
  <c r="C170" i="1" s="1"/>
  <c r="A171" i="1"/>
  <c r="B171" i="1"/>
  <c r="A172" i="1"/>
  <c r="B172" i="1"/>
  <c r="F172" i="1" s="1"/>
  <c r="A173" i="1"/>
  <c r="B173" i="1"/>
  <c r="E173" i="1" s="1"/>
  <c r="A174" i="1"/>
  <c r="B174" i="1"/>
  <c r="F174" i="1" s="1"/>
  <c r="A175" i="1"/>
  <c r="B175" i="1"/>
  <c r="E175" i="1" s="1"/>
  <c r="A176" i="1"/>
  <c r="B176" i="1"/>
  <c r="C176" i="1" s="1"/>
  <c r="A177" i="1"/>
  <c r="B177" i="1"/>
  <c r="A178" i="1"/>
  <c r="B178" i="1"/>
  <c r="E178" i="1" s="1"/>
  <c r="A179" i="1"/>
  <c r="B179" i="1"/>
  <c r="F179" i="1" s="1"/>
  <c r="A180" i="1"/>
  <c r="B180" i="1"/>
  <c r="A181" i="1"/>
  <c r="B181" i="1"/>
  <c r="E181" i="1" s="1"/>
  <c r="A182" i="1"/>
  <c r="B182" i="1"/>
  <c r="F182" i="1" s="1"/>
  <c r="A183" i="1"/>
  <c r="B183" i="1"/>
  <c r="E183" i="1" s="1"/>
  <c r="A184" i="1"/>
  <c r="B184" i="1"/>
  <c r="A185" i="1"/>
  <c r="B185" i="1"/>
  <c r="A186" i="1"/>
  <c r="B186" i="1"/>
  <c r="E186" i="1" s="1"/>
  <c r="A187" i="1"/>
  <c r="B187" i="1"/>
  <c r="E187" i="1" s="1"/>
  <c r="A188" i="1"/>
  <c r="B188" i="1"/>
  <c r="F188" i="1" s="1"/>
  <c r="A189" i="1"/>
  <c r="B189" i="1"/>
  <c r="E189" i="1" s="1"/>
  <c r="A190" i="1"/>
  <c r="B190" i="1"/>
  <c r="E190" i="1" s="1"/>
  <c r="A191" i="1"/>
  <c r="B191" i="1"/>
  <c r="E191" i="1" s="1"/>
  <c r="A192" i="1"/>
  <c r="B192" i="1"/>
  <c r="C192" i="1" s="1"/>
  <c r="A193" i="1"/>
  <c r="B193" i="1"/>
  <c r="A194" i="1"/>
  <c r="B194" i="1"/>
  <c r="E194" i="1" s="1"/>
  <c r="A195" i="1"/>
  <c r="B195" i="1"/>
  <c r="A196" i="1"/>
  <c r="B196" i="1"/>
  <c r="A197" i="1"/>
  <c r="B197" i="1"/>
  <c r="F197" i="1" s="1"/>
  <c r="A198" i="1"/>
  <c r="B198" i="1"/>
  <c r="A199" i="1"/>
  <c r="B199" i="1"/>
  <c r="C199" i="1" s="1"/>
  <c r="A200" i="1"/>
  <c r="B200" i="1"/>
  <c r="E200" i="1" s="1"/>
  <c r="A201" i="1"/>
  <c r="B201" i="1"/>
  <c r="C201" i="1" s="1"/>
  <c r="A202" i="1"/>
  <c r="B202" i="1"/>
  <c r="E202" i="1" s="1"/>
  <c r="A203" i="1"/>
  <c r="B203" i="1"/>
  <c r="C203" i="1" s="1"/>
  <c r="A204" i="1"/>
  <c r="B204" i="1"/>
  <c r="E204" i="1" s="1"/>
  <c r="A205" i="1"/>
  <c r="B205" i="1"/>
  <c r="A206" i="1"/>
  <c r="B206" i="1"/>
  <c r="E206" i="1" s="1"/>
  <c r="A207" i="1"/>
  <c r="B207" i="1"/>
  <c r="C207" i="1" s="1"/>
  <c r="A208" i="1"/>
  <c r="B208" i="1"/>
  <c r="E208" i="1" s="1"/>
  <c r="A209" i="1"/>
  <c r="B209" i="1"/>
  <c r="A210" i="1"/>
  <c r="B210" i="1"/>
  <c r="E210" i="1" s="1"/>
  <c r="A211" i="1"/>
  <c r="B211" i="1"/>
  <c r="C211" i="1" s="1"/>
  <c r="A212" i="1"/>
  <c r="B212" i="1"/>
  <c r="E212" i="1" s="1"/>
  <c r="A213" i="1"/>
  <c r="B213" i="1"/>
  <c r="A214" i="1"/>
  <c r="B214" i="1"/>
  <c r="E214" i="1" s="1"/>
  <c r="A215" i="1"/>
  <c r="B215" i="1"/>
  <c r="C215" i="1" s="1"/>
  <c r="A216" i="1"/>
  <c r="B216" i="1"/>
  <c r="E216" i="1" s="1"/>
  <c r="A217" i="1"/>
  <c r="B217" i="1"/>
  <c r="C217" i="1" s="1"/>
  <c r="A218" i="1"/>
  <c r="B218" i="1"/>
  <c r="E218" i="1" s="1"/>
  <c r="A219" i="1"/>
  <c r="B219" i="1"/>
  <c r="A220" i="1"/>
  <c r="B220" i="1"/>
  <c r="E220" i="1" s="1"/>
  <c r="A221" i="1"/>
  <c r="B221" i="1"/>
  <c r="A222" i="1"/>
  <c r="B222" i="1"/>
  <c r="A223" i="1"/>
  <c r="B223" i="1"/>
  <c r="C223" i="1" s="1"/>
  <c r="A224" i="1"/>
  <c r="B224" i="1"/>
  <c r="E224" i="1" s="1"/>
  <c r="A225" i="1"/>
  <c r="B225" i="1"/>
  <c r="C225" i="1" s="1"/>
  <c r="A226" i="1"/>
  <c r="B226" i="1"/>
  <c r="E226" i="1" s="1"/>
  <c r="A227" i="1"/>
  <c r="B227" i="1"/>
  <c r="C227" i="1" s="1"/>
  <c r="A228" i="1"/>
  <c r="B228" i="1"/>
  <c r="E228" i="1" s="1"/>
  <c r="A229" i="1"/>
  <c r="B229" i="1"/>
  <c r="A230" i="1"/>
  <c r="B230" i="1"/>
  <c r="E230" i="1" s="1"/>
  <c r="A231" i="1"/>
  <c r="B231" i="1"/>
  <c r="C231" i="1" s="1"/>
  <c r="A232" i="1"/>
  <c r="B232" i="1"/>
  <c r="E232" i="1" s="1"/>
  <c r="A233" i="1"/>
  <c r="B233" i="1"/>
  <c r="C233" i="1" s="1"/>
  <c r="A234" i="1"/>
  <c r="B234" i="1"/>
  <c r="E234" i="1" s="1"/>
  <c r="A235" i="1"/>
  <c r="B235" i="1"/>
  <c r="C235" i="1" s="1"/>
  <c r="A236" i="1"/>
  <c r="B236" i="1"/>
  <c r="E236" i="1" s="1"/>
  <c r="A237" i="1"/>
  <c r="B237" i="1"/>
  <c r="A238" i="1"/>
  <c r="B238" i="1"/>
  <c r="E238" i="1" s="1"/>
  <c r="A239" i="1"/>
  <c r="B239" i="1"/>
  <c r="C239" i="1" s="1"/>
  <c r="A240" i="1"/>
  <c r="B240" i="1"/>
  <c r="E240" i="1" s="1"/>
  <c r="A241" i="1"/>
  <c r="B241" i="1"/>
  <c r="C241" i="1" s="1"/>
  <c r="A242" i="1"/>
  <c r="B242" i="1"/>
  <c r="E242" i="1" s="1"/>
  <c r="A243" i="1"/>
  <c r="B243" i="1"/>
  <c r="C243" i="1" s="1"/>
  <c r="A244" i="1"/>
  <c r="B244" i="1"/>
  <c r="E244" i="1" s="1"/>
  <c r="A245" i="1"/>
  <c r="B245" i="1"/>
  <c r="A246" i="1"/>
  <c r="B246" i="1"/>
  <c r="E246" i="1" s="1"/>
  <c r="A247" i="1"/>
  <c r="B247" i="1"/>
  <c r="C247" i="1" s="1"/>
  <c r="A248" i="1"/>
  <c r="B248" i="1"/>
  <c r="A249" i="1"/>
  <c r="B249" i="1"/>
  <c r="C249" i="1" s="1"/>
  <c r="A250" i="1"/>
  <c r="B250" i="1"/>
  <c r="E250" i="1" s="1"/>
  <c r="A251" i="1"/>
  <c r="B251" i="1"/>
  <c r="A252" i="1"/>
  <c r="B252" i="1"/>
  <c r="C252" i="1" s="1"/>
  <c r="A253" i="1"/>
  <c r="B253" i="1"/>
  <c r="C253" i="1" s="1"/>
  <c r="A254" i="1"/>
  <c r="B254" i="1"/>
  <c r="E254" i="1" s="1"/>
  <c r="A255" i="1"/>
  <c r="B255" i="1"/>
  <c r="C255" i="1" s="1"/>
  <c r="A256" i="1"/>
  <c r="B256" i="1"/>
  <c r="E256" i="1" s="1"/>
  <c r="A257" i="1"/>
  <c r="B257" i="1"/>
  <c r="C257" i="1" s="1"/>
  <c r="A258" i="1"/>
  <c r="B258" i="1"/>
  <c r="E258" i="1" s="1"/>
  <c r="A259" i="1"/>
  <c r="B259" i="1"/>
  <c r="E259" i="1" s="1"/>
  <c r="A260" i="1"/>
  <c r="B260" i="1"/>
  <c r="C260" i="1" s="1"/>
  <c r="A261" i="1"/>
  <c r="B261" i="1"/>
  <c r="A262" i="1"/>
  <c r="B262" i="1"/>
  <c r="E262" i="1" s="1"/>
  <c r="A263" i="1"/>
  <c r="B263" i="1"/>
  <c r="A264" i="1"/>
  <c r="B264" i="1"/>
  <c r="D264" i="1" s="1"/>
  <c r="A265" i="1"/>
  <c r="B265" i="1"/>
  <c r="E265" i="1" s="1"/>
  <c r="A266" i="1"/>
  <c r="B266" i="1"/>
  <c r="A267" i="1"/>
  <c r="B267" i="1"/>
  <c r="D267" i="1" s="1"/>
  <c r="A268" i="1"/>
  <c r="B268" i="1"/>
  <c r="F268" i="1" s="1"/>
  <c r="A269" i="1"/>
  <c r="B269" i="1"/>
  <c r="C269" i="1" s="1"/>
  <c r="A270" i="1"/>
  <c r="B270" i="1"/>
  <c r="E270" i="1" s="1"/>
  <c r="A271" i="1"/>
  <c r="B271" i="1"/>
  <c r="A272" i="1"/>
  <c r="B272" i="1"/>
  <c r="C272" i="1" s="1"/>
  <c r="A273" i="1"/>
  <c r="B273" i="1"/>
  <c r="A274" i="1"/>
  <c r="B274" i="1"/>
  <c r="A275" i="1"/>
  <c r="B275" i="1"/>
  <c r="C275" i="1" s="1"/>
  <c r="A276" i="1"/>
  <c r="B276" i="1"/>
  <c r="F276" i="1" s="1"/>
  <c r="A277" i="1"/>
  <c r="B277" i="1"/>
  <c r="E277" i="1" s="1"/>
  <c r="A278" i="1"/>
  <c r="B278" i="1"/>
  <c r="E278" i="1" s="1"/>
  <c r="A279" i="1"/>
  <c r="B279" i="1"/>
  <c r="F279" i="1" s="1"/>
  <c r="A280" i="1"/>
  <c r="B280" i="1"/>
  <c r="A281" i="1"/>
  <c r="B281" i="1"/>
  <c r="E281" i="1" s="1"/>
  <c r="A282" i="1"/>
  <c r="B282" i="1"/>
  <c r="E282" i="1" s="1"/>
  <c r="A283" i="1"/>
  <c r="B283" i="1"/>
  <c r="D283" i="1" s="1"/>
  <c r="A284" i="1"/>
  <c r="B284" i="1"/>
  <c r="A285" i="1"/>
  <c r="B285" i="1"/>
  <c r="C285" i="1" s="1"/>
  <c r="A286" i="1"/>
  <c r="B286" i="1"/>
  <c r="E286" i="1" s="1"/>
  <c r="A287" i="1"/>
  <c r="B287" i="1"/>
  <c r="C287" i="1" s="1"/>
  <c r="A288" i="1"/>
  <c r="B288" i="1"/>
  <c r="C288" i="1" s="1"/>
  <c r="A289" i="1"/>
  <c r="B289" i="1"/>
  <c r="A290" i="1"/>
  <c r="B290" i="1"/>
  <c r="C290" i="1" s="1"/>
  <c r="A291" i="1"/>
  <c r="B291" i="1"/>
  <c r="A292" i="1"/>
  <c r="B292" i="1"/>
  <c r="C292" i="1" s="1"/>
  <c r="A293" i="1"/>
  <c r="B293" i="1"/>
  <c r="C293" i="1" s="1"/>
  <c r="A294" i="1"/>
  <c r="B294" i="1"/>
  <c r="D294" i="1" s="1"/>
  <c r="A295" i="1"/>
  <c r="B295" i="1"/>
  <c r="D295" i="1" s="1"/>
  <c r="A296" i="1"/>
  <c r="B296" i="1"/>
  <c r="E296" i="1" s="1"/>
  <c r="A297" i="1"/>
  <c r="B297" i="1"/>
  <c r="A298" i="1"/>
  <c r="B298" i="1"/>
  <c r="D298" i="1" s="1"/>
  <c r="A299" i="1"/>
  <c r="B299" i="1"/>
  <c r="D299" i="1" s="1"/>
  <c r="A300" i="1"/>
  <c r="B300" i="1"/>
  <c r="D300" i="1" s="1"/>
  <c r="A301" i="1"/>
  <c r="B301" i="1"/>
  <c r="E301" i="1" s="1"/>
  <c r="A302" i="1"/>
  <c r="B302" i="1"/>
  <c r="C302" i="1" s="1"/>
  <c r="A303" i="1"/>
  <c r="B303" i="1"/>
  <c r="D303" i="1" s="1"/>
  <c r="A304" i="1"/>
  <c r="B304" i="1"/>
  <c r="E304" i="1" s="1"/>
  <c r="A305" i="1"/>
  <c r="B305" i="1"/>
  <c r="E305" i="1" s="1"/>
  <c r="A306" i="1"/>
  <c r="B306" i="1"/>
  <c r="C306" i="1" s="1"/>
  <c r="A307" i="1"/>
  <c r="B307" i="1"/>
  <c r="D307" i="1" s="1"/>
  <c r="A308" i="1"/>
  <c r="B308" i="1"/>
  <c r="D308" i="1" s="1"/>
  <c r="A309" i="1"/>
  <c r="B309" i="1"/>
  <c r="E309" i="1" s="1"/>
  <c r="A310" i="1"/>
  <c r="B310" i="1"/>
  <c r="C310" i="1" s="1"/>
  <c r="A311" i="1"/>
  <c r="B311" i="1"/>
  <c r="A312" i="1"/>
  <c r="B312" i="1"/>
  <c r="C312" i="1" s="1"/>
  <c r="A313" i="1"/>
  <c r="B313" i="1"/>
  <c r="E313" i="1" s="1"/>
  <c r="A314" i="1"/>
  <c r="B314" i="1"/>
  <c r="E314" i="1" s="1"/>
  <c r="A315" i="1"/>
  <c r="B315" i="1"/>
  <c r="C315" i="1" s="1"/>
  <c r="A316" i="1"/>
  <c r="B316" i="1"/>
  <c r="C316" i="1" s="1"/>
  <c r="A317" i="1"/>
  <c r="B317" i="1"/>
  <c r="E317" i="1" s="1"/>
  <c r="A318" i="1"/>
  <c r="B318" i="1"/>
  <c r="C318" i="1" s="1"/>
  <c r="A319" i="1"/>
  <c r="B319" i="1"/>
  <c r="C319" i="1" s="1"/>
  <c r="A320" i="1"/>
  <c r="B320" i="1"/>
  <c r="A321" i="1"/>
  <c r="B321" i="1"/>
  <c r="E321" i="1" s="1"/>
  <c r="A322" i="1"/>
  <c r="B322" i="1"/>
  <c r="A323" i="1"/>
  <c r="B323" i="1"/>
  <c r="A324" i="1"/>
  <c r="B324" i="1"/>
  <c r="C324" i="1" s="1"/>
  <c r="A325" i="1"/>
  <c r="B325" i="1"/>
  <c r="A326" i="1"/>
  <c r="B326" i="1"/>
  <c r="A327" i="1"/>
  <c r="B327" i="1"/>
  <c r="E327" i="1" s="1"/>
  <c r="A328" i="1"/>
  <c r="B328" i="1"/>
  <c r="C328" i="1" s="1"/>
  <c r="A329" i="1"/>
  <c r="B329" i="1"/>
  <c r="E329" i="1" s="1"/>
  <c r="A330" i="1"/>
  <c r="B330" i="1"/>
  <c r="E330" i="1" s="1"/>
  <c r="A331" i="1"/>
  <c r="B331" i="1"/>
  <c r="C331" i="1" s="1"/>
  <c r="A332" i="1"/>
  <c r="B332" i="1"/>
  <c r="C332" i="1" s="1"/>
  <c r="A333" i="1"/>
  <c r="B333" i="1"/>
  <c r="E333" i="1" s="1"/>
  <c r="A334" i="1"/>
  <c r="B334" i="1"/>
  <c r="C334" i="1" s="1"/>
  <c r="A335" i="1"/>
  <c r="B335" i="1"/>
  <c r="C335" i="1" s="1"/>
  <c r="A336" i="1"/>
  <c r="B336" i="1"/>
  <c r="A337" i="1"/>
  <c r="B337" i="1"/>
  <c r="E337" i="1" s="1"/>
  <c r="A338" i="1"/>
  <c r="B338" i="1"/>
  <c r="C338" i="1" s="1"/>
  <c r="A339" i="1"/>
  <c r="B339" i="1"/>
  <c r="A340" i="1"/>
  <c r="B340" i="1"/>
  <c r="C340" i="1" s="1"/>
  <c r="A341" i="1"/>
  <c r="B341" i="1"/>
  <c r="E341" i="1" s="1"/>
  <c r="A342" i="1"/>
  <c r="B342" i="1"/>
  <c r="A343" i="1"/>
  <c r="B343" i="1"/>
  <c r="E343" i="1" s="1"/>
  <c r="A344" i="1"/>
  <c r="B344" i="1"/>
  <c r="C344" i="1" s="1"/>
  <c r="A345" i="1"/>
  <c r="B345" i="1"/>
  <c r="A346" i="1"/>
  <c r="B346" i="1"/>
  <c r="E346" i="1" s="1"/>
  <c r="A347" i="1"/>
  <c r="B347" i="1"/>
  <c r="A348" i="1"/>
  <c r="B348" i="1"/>
  <c r="C348" i="1" s="1"/>
  <c r="A349" i="1"/>
  <c r="B349" i="1"/>
  <c r="E349" i="1" s="1"/>
  <c r="A350" i="1"/>
  <c r="B350" i="1"/>
  <c r="C350" i="1" s="1"/>
  <c r="A351" i="1"/>
  <c r="B351" i="1"/>
  <c r="C351" i="1" s="1"/>
  <c r="A352" i="1"/>
  <c r="B352" i="1"/>
  <c r="A353" i="1"/>
  <c r="B353" i="1"/>
  <c r="E353" i="1" s="1"/>
  <c r="A354" i="1"/>
  <c r="B354" i="1"/>
  <c r="A355" i="1"/>
  <c r="B355" i="1"/>
  <c r="A356" i="1"/>
  <c r="B356" i="1"/>
  <c r="C356" i="1" s="1"/>
  <c r="A357" i="1"/>
  <c r="B357" i="1"/>
  <c r="F357" i="1" s="1"/>
  <c r="A358" i="1"/>
  <c r="B358" i="1"/>
  <c r="A359" i="1"/>
  <c r="B359" i="1"/>
  <c r="E359" i="1" s="1"/>
  <c r="A360" i="1"/>
  <c r="B360" i="1"/>
  <c r="C360" i="1" s="1"/>
  <c r="A361" i="1"/>
  <c r="B361" i="1"/>
  <c r="E361" i="1" s="1"/>
  <c r="A362" i="1"/>
  <c r="B362" i="1"/>
  <c r="D362" i="1" s="1"/>
  <c r="A363" i="1"/>
  <c r="B363" i="1"/>
  <c r="C363" i="1" s="1"/>
  <c r="A364" i="1"/>
  <c r="B364" i="1"/>
  <c r="C364" i="1" s="1"/>
  <c r="A365" i="1"/>
  <c r="B365" i="1"/>
  <c r="A366" i="1"/>
  <c r="B366" i="1"/>
  <c r="C366" i="1" s="1"/>
  <c r="A367" i="1"/>
  <c r="B367" i="1"/>
  <c r="A368" i="1"/>
  <c r="B368" i="1"/>
  <c r="A369" i="1"/>
  <c r="B369" i="1"/>
  <c r="F369" i="1" s="1"/>
  <c r="A370" i="1"/>
  <c r="B370" i="1"/>
  <c r="D370" i="1" s="1"/>
  <c r="A371" i="1"/>
  <c r="B371" i="1"/>
  <c r="D371" i="1" s="1"/>
  <c r="A372" i="1"/>
  <c r="B372" i="1"/>
  <c r="D372" i="1" s="1"/>
  <c r="A373" i="1"/>
  <c r="B373" i="1"/>
  <c r="F373" i="1" s="1"/>
  <c r="A374" i="1"/>
  <c r="B374" i="1"/>
  <c r="E374" i="1" s="1"/>
  <c r="A375" i="1"/>
  <c r="B375" i="1"/>
  <c r="E375" i="1" s="1"/>
  <c r="A376" i="1"/>
  <c r="B376" i="1"/>
  <c r="D376" i="1" s="1"/>
  <c r="A377" i="1"/>
  <c r="B377" i="1"/>
  <c r="F377" i="1" s="1"/>
  <c r="A378" i="1"/>
  <c r="B378" i="1"/>
  <c r="D378" i="1" s="1"/>
  <c r="A379" i="1"/>
  <c r="B379" i="1"/>
  <c r="D379" i="1" s="1"/>
  <c r="A380" i="1"/>
  <c r="B380" i="1"/>
  <c r="D380" i="1" s="1"/>
  <c r="A381" i="1"/>
  <c r="B381" i="1"/>
  <c r="F381" i="1" s="1"/>
  <c r="A382" i="1"/>
  <c r="B382" i="1"/>
  <c r="A383" i="1"/>
  <c r="B383" i="1"/>
  <c r="C383" i="1" s="1"/>
  <c r="A384" i="1"/>
  <c r="B384" i="1"/>
  <c r="D384" i="1" s="1"/>
  <c r="A385" i="1"/>
  <c r="B385" i="1"/>
  <c r="F385" i="1" s="1"/>
  <c r="A386" i="1"/>
  <c r="B386" i="1"/>
  <c r="D386" i="1" s="1"/>
  <c r="A387" i="1"/>
  <c r="B387" i="1"/>
  <c r="D387" i="1" s="1"/>
  <c r="A388" i="1"/>
  <c r="B388" i="1"/>
  <c r="D388" i="1" s="1"/>
  <c r="A389" i="1"/>
  <c r="B389" i="1"/>
  <c r="F389" i="1" s="1"/>
  <c r="A390" i="1"/>
  <c r="B390" i="1"/>
  <c r="E390" i="1" s="1"/>
  <c r="A391" i="1"/>
  <c r="B391" i="1"/>
  <c r="D391" i="1" s="1"/>
  <c r="A392" i="1"/>
  <c r="B392" i="1"/>
  <c r="D392" i="1" s="1"/>
  <c r="A393" i="1"/>
  <c r="B393" i="1"/>
  <c r="F393" i="1" s="1"/>
  <c r="A394" i="1"/>
  <c r="B394" i="1"/>
  <c r="A395" i="1"/>
  <c r="B395" i="1"/>
  <c r="D395" i="1" s="1"/>
  <c r="A396" i="1"/>
  <c r="B396" i="1"/>
  <c r="D396" i="1" s="1"/>
  <c r="A397" i="1"/>
  <c r="B397" i="1"/>
  <c r="F397" i="1" s="1"/>
  <c r="A398" i="1"/>
  <c r="B398" i="1"/>
  <c r="E398" i="1" s="1"/>
  <c r="A399" i="1"/>
  <c r="B399" i="1"/>
  <c r="C399" i="1" s="1"/>
  <c r="A400" i="1"/>
  <c r="B400" i="1"/>
  <c r="D400" i="1" s="1"/>
  <c r="A401" i="1"/>
  <c r="B401" i="1"/>
  <c r="F401" i="1" s="1"/>
  <c r="A402" i="1"/>
  <c r="B402" i="1"/>
  <c r="C402" i="1" s="1"/>
  <c r="A403" i="1"/>
  <c r="B403" i="1"/>
  <c r="C403" i="1" s="1"/>
  <c r="A404" i="1"/>
  <c r="B404" i="1"/>
  <c r="D404" i="1" s="1"/>
  <c r="A405" i="1"/>
  <c r="B405" i="1"/>
  <c r="D405" i="1" s="1"/>
  <c r="A406" i="1"/>
  <c r="B406" i="1"/>
  <c r="C406" i="1" s="1"/>
  <c r="A407" i="1"/>
  <c r="B407" i="1"/>
  <c r="D407" i="1" s="1"/>
  <c r="A408" i="1"/>
  <c r="B408" i="1"/>
  <c r="D408" i="1" s="1"/>
  <c r="A409" i="1"/>
  <c r="B409" i="1"/>
  <c r="D409" i="1" s="1"/>
  <c r="A410" i="1"/>
  <c r="B410" i="1"/>
  <c r="C410" i="1" s="1"/>
  <c r="A411" i="1"/>
  <c r="B411" i="1"/>
  <c r="D411" i="1" s="1"/>
  <c r="A412" i="1"/>
  <c r="B412" i="1"/>
  <c r="C412" i="1" s="1"/>
  <c r="A413" i="1"/>
  <c r="B413" i="1"/>
  <c r="A414" i="1"/>
  <c r="B414" i="1"/>
  <c r="C414" i="1" s="1"/>
  <c r="A415" i="1"/>
  <c r="B415" i="1"/>
  <c r="E415" i="1" s="1"/>
  <c r="A416" i="1"/>
  <c r="B416" i="1"/>
  <c r="A417" i="1"/>
  <c r="B417" i="1"/>
  <c r="A418" i="1"/>
  <c r="B418" i="1"/>
  <c r="E418" i="1" s="1"/>
  <c r="A419" i="1"/>
  <c r="B419" i="1"/>
  <c r="E419" i="1" s="1"/>
  <c r="A420" i="1"/>
  <c r="B420" i="1"/>
  <c r="C420" i="1" s="1"/>
  <c r="A421" i="1"/>
  <c r="B421" i="1"/>
  <c r="A422" i="1"/>
  <c r="B422" i="1"/>
  <c r="F422" i="1" s="1"/>
  <c r="A423" i="1"/>
  <c r="B423" i="1"/>
  <c r="A424" i="1"/>
  <c r="B424" i="1"/>
  <c r="F424" i="1" s="1"/>
  <c r="A425" i="1"/>
  <c r="B425" i="1"/>
  <c r="F425" i="1" s="1"/>
  <c r="A426" i="1"/>
  <c r="B426" i="1"/>
  <c r="C426" i="1" s="1"/>
  <c r="A427" i="1"/>
  <c r="B427" i="1"/>
  <c r="F427" i="1" s="1"/>
  <c r="A428" i="1"/>
  <c r="B428" i="1"/>
  <c r="F428" i="1" s="1"/>
  <c r="A429" i="1"/>
  <c r="B429" i="1"/>
  <c r="A430" i="1"/>
  <c r="B430" i="1"/>
  <c r="C430" i="1" s="1"/>
  <c r="A431" i="1"/>
  <c r="B431" i="1"/>
  <c r="C431" i="1" s="1"/>
  <c r="A432" i="1"/>
  <c r="B432" i="1"/>
  <c r="E432" i="1" s="1"/>
  <c r="A433" i="1"/>
  <c r="B433" i="1"/>
  <c r="C433" i="1" s="1"/>
  <c r="A434" i="1"/>
  <c r="B434" i="1"/>
  <c r="C434" i="1" s="1"/>
  <c r="A435" i="1"/>
  <c r="B435" i="1"/>
  <c r="D435" i="1" s="1"/>
  <c r="A436" i="1"/>
  <c r="B436" i="1"/>
  <c r="E436" i="1" s="1"/>
  <c r="A437" i="1"/>
  <c r="B437" i="1"/>
  <c r="D437" i="1" s="1"/>
  <c r="A438" i="1"/>
  <c r="B438" i="1"/>
  <c r="C438" i="1" s="1"/>
  <c r="A439" i="1"/>
  <c r="B439" i="1"/>
  <c r="F439" i="1" s="1"/>
  <c r="A440" i="1"/>
  <c r="B440" i="1"/>
  <c r="E440" i="1" s="1"/>
  <c r="A441" i="1"/>
  <c r="B441" i="1"/>
  <c r="C441" i="1" s="1"/>
  <c r="A442" i="1"/>
  <c r="B442" i="1"/>
  <c r="C442" i="1" s="1"/>
  <c r="A443" i="1"/>
  <c r="B443" i="1"/>
  <c r="D443" i="1" s="1"/>
  <c r="A444" i="1"/>
  <c r="B444" i="1"/>
  <c r="A445" i="1"/>
  <c r="B445" i="1"/>
  <c r="F445" i="1" s="1"/>
  <c r="A446" i="1"/>
  <c r="B446" i="1"/>
  <c r="C446" i="1" s="1"/>
  <c r="A447" i="1"/>
  <c r="B447" i="1"/>
  <c r="D447" i="1" s="1"/>
  <c r="A448" i="1"/>
  <c r="B448" i="1"/>
  <c r="D448" i="1" s="1"/>
  <c r="A449" i="1"/>
  <c r="B449" i="1"/>
  <c r="C449" i="1" s="1"/>
  <c r="A450" i="1"/>
  <c r="B450" i="1"/>
  <c r="C450" i="1" s="1"/>
  <c r="A451" i="1"/>
  <c r="B451" i="1"/>
  <c r="D451" i="1" s="1"/>
  <c r="A452" i="1"/>
  <c r="B452" i="1"/>
  <c r="E452" i="1" s="1"/>
  <c r="A453" i="1"/>
  <c r="B453" i="1"/>
  <c r="C453" i="1" s="1"/>
  <c r="A454" i="1"/>
  <c r="B454" i="1"/>
  <c r="C454" i="1" s="1"/>
  <c r="A455" i="1"/>
  <c r="B455" i="1"/>
  <c r="D455" i="1" s="1"/>
  <c r="A456" i="1"/>
  <c r="B456" i="1"/>
  <c r="E456" i="1" s="1"/>
  <c r="A457" i="1"/>
  <c r="B457" i="1"/>
  <c r="C457" i="1" s="1"/>
  <c r="A458" i="1"/>
  <c r="B458" i="1"/>
  <c r="C458" i="1" s="1"/>
  <c r="A459" i="1"/>
  <c r="B459" i="1"/>
  <c r="D459" i="1" s="1"/>
  <c r="A460" i="1"/>
  <c r="B460" i="1"/>
  <c r="E460" i="1" s="1"/>
  <c r="A461" i="1"/>
  <c r="B461" i="1"/>
  <c r="C461" i="1" s="1"/>
  <c r="A462" i="1"/>
  <c r="B462" i="1"/>
  <c r="C462" i="1" s="1"/>
  <c r="A463" i="1"/>
  <c r="B463" i="1"/>
  <c r="D463" i="1" s="1"/>
  <c r="A464" i="1"/>
  <c r="B464" i="1"/>
  <c r="E464" i="1" s="1"/>
  <c r="A465" i="1"/>
  <c r="B465" i="1"/>
  <c r="C465" i="1" s="1"/>
  <c r="A466" i="1"/>
  <c r="B466" i="1"/>
  <c r="C466" i="1" s="1"/>
  <c r="A467" i="1"/>
  <c r="B467" i="1"/>
  <c r="D467" i="1" s="1"/>
  <c r="A468" i="1"/>
  <c r="B468" i="1"/>
  <c r="E468" i="1" s="1"/>
  <c r="A469" i="1"/>
  <c r="B469" i="1"/>
  <c r="C469" i="1" s="1"/>
  <c r="A470" i="1"/>
  <c r="B470" i="1"/>
  <c r="C470" i="1" s="1"/>
  <c r="A471" i="1"/>
  <c r="B471" i="1"/>
  <c r="D471" i="1" s="1"/>
  <c r="A472" i="1"/>
  <c r="B472" i="1"/>
  <c r="E472" i="1" s="1"/>
  <c r="A473" i="1"/>
  <c r="B473" i="1"/>
  <c r="C473" i="1" s="1"/>
  <c r="A474" i="1"/>
  <c r="B474" i="1"/>
  <c r="C474" i="1" s="1"/>
  <c r="A475" i="1"/>
  <c r="B475" i="1"/>
  <c r="D475" i="1" s="1"/>
  <c r="A476" i="1"/>
  <c r="B476" i="1"/>
  <c r="E476" i="1" s="1"/>
  <c r="A477" i="1"/>
  <c r="B477" i="1"/>
  <c r="C477" i="1" s="1"/>
  <c r="A478" i="1"/>
  <c r="B478" i="1"/>
  <c r="C478" i="1" s="1"/>
  <c r="A479" i="1"/>
  <c r="B479" i="1"/>
  <c r="D479" i="1" s="1"/>
  <c r="A480" i="1"/>
  <c r="B480" i="1"/>
  <c r="E480" i="1" s="1"/>
  <c r="A481" i="1"/>
  <c r="B481" i="1"/>
  <c r="C481" i="1" s="1"/>
  <c r="A482" i="1"/>
  <c r="B482" i="1"/>
  <c r="C482" i="1" s="1"/>
  <c r="A483" i="1"/>
  <c r="B483" i="1"/>
  <c r="D483" i="1" s="1"/>
  <c r="A484" i="1"/>
  <c r="B484" i="1"/>
  <c r="E484" i="1" s="1"/>
  <c r="A485" i="1"/>
  <c r="B485" i="1"/>
  <c r="C485" i="1" s="1"/>
  <c r="A486" i="1"/>
  <c r="B486" i="1"/>
  <c r="C486" i="1" s="1"/>
  <c r="A487" i="1"/>
  <c r="B487" i="1"/>
  <c r="D487" i="1" s="1"/>
  <c r="A488" i="1"/>
  <c r="B488" i="1"/>
  <c r="E488" i="1" s="1"/>
  <c r="A489" i="1"/>
  <c r="B489" i="1"/>
  <c r="C489" i="1" s="1"/>
  <c r="A490" i="1"/>
  <c r="B490" i="1"/>
  <c r="C490" i="1" s="1"/>
  <c r="A491" i="1"/>
  <c r="B491" i="1"/>
  <c r="D491" i="1" s="1"/>
  <c r="A492" i="1"/>
  <c r="B492" i="1"/>
  <c r="E492" i="1" s="1"/>
  <c r="A493" i="1"/>
  <c r="B493" i="1"/>
  <c r="C493" i="1" s="1"/>
  <c r="A494" i="1"/>
  <c r="B494" i="1"/>
  <c r="C494" i="1" s="1"/>
  <c r="A495" i="1"/>
  <c r="B495" i="1"/>
  <c r="D495" i="1" s="1"/>
  <c r="A496" i="1"/>
  <c r="B496" i="1"/>
  <c r="E496" i="1" s="1"/>
  <c r="A497" i="1"/>
  <c r="B497" i="1"/>
  <c r="C497" i="1" s="1"/>
  <c r="A498" i="1"/>
  <c r="B498" i="1"/>
  <c r="C498" i="1" s="1"/>
  <c r="A499" i="1"/>
  <c r="B499" i="1"/>
  <c r="D499" i="1" s="1"/>
  <c r="A500" i="1"/>
  <c r="B500" i="1"/>
  <c r="E500" i="1" s="1"/>
  <c r="A501" i="1"/>
  <c r="B501" i="1"/>
  <c r="D501" i="1" s="1"/>
  <c r="A502" i="1"/>
  <c r="B502" i="1"/>
  <c r="C502" i="1" s="1"/>
  <c r="A503" i="1"/>
  <c r="B503" i="1"/>
  <c r="D503" i="1" s="1"/>
  <c r="A504" i="1"/>
  <c r="B504" i="1"/>
  <c r="E504" i="1" s="1"/>
  <c r="A505" i="1"/>
  <c r="B505" i="1"/>
  <c r="C505" i="1" s="1"/>
  <c r="A506" i="1"/>
  <c r="B506" i="1"/>
  <c r="C506" i="1" s="1"/>
  <c r="A507" i="1"/>
  <c r="B507" i="1"/>
  <c r="D507" i="1" s="1"/>
  <c r="A508" i="1"/>
  <c r="B508" i="1"/>
  <c r="E508" i="1" s="1"/>
  <c r="A509" i="1"/>
  <c r="B509" i="1"/>
  <c r="D509" i="1" s="1"/>
  <c r="A510" i="1"/>
  <c r="B510" i="1"/>
  <c r="C510" i="1" s="1"/>
  <c r="A511" i="1"/>
  <c r="B511" i="1"/>
  <c r="D511" i="1" s="1"/>
  <c r="A512" i="1"/>
  <c r="B512" i="1"/>
  <c r="E512" i="1" s="1"/>
  <c r="A513" i="1"/>
  <c r="B513" i="1"/>
  <c r="C513" i="1" s="1"/>
  <c r="A514" i="1"/>
  <c r="B514" i="1"/>
  <c r="C514" i="1" s="1"/>
  <c r="A515" i="1"/>
  <c r="B515" i="1"/>
  <c r="D515" i="1" s="1"/>
  <c r="A516" i="1"/>
  <c r="B516" i="1"/>
  <c r="E516" i="1" s="1"/>
  <c r="A517" i="1"/>
  <c r="B517" i="1"/>
  <c r="C517" i="1" s="1"/>
  <c r="A518" i="1"/>
  <c r="B518" i="1"/>
  <c r="C518" i="1" s="1"/>
  <c r="A519" i="1"/>
  <c r="B519" i="1"/>
  <c r="D519" i="1" s="1"/>
  <c r="A520" i="1"/>
  <c r="B520" i="1"/>
  <c r="E520" i="1" s="1"/>
  <c r="A521" i="1"/>
  <c r="B521" i="1"/>
  <c r="C521" i="1" s="1"/>
  <c r="A522" i="1"/>
  <c r="B522" i="1"/>
  <c r="C522" i="1" s="1"/>
  <c r="A523" i="1"/>
  <c r="B523" i="1"/>
  <c r="D523" i="1" s="1"/>
  <c r="A524" i="1"/>
  <c r="B524" i="1"/>
  <c r="A525" i="1"/>
  <c r="B525" i="1"/>
  <c r="C525" i="1" s="1"/>
  <c r="A526" i="1"/>
  <c r="B526" i="1"/>
  <c r="C526" i="1" s="1"/>
  <c r="A527" i="1"/>
  <c r="B527" i="1"/>
  <c r="A528" i="1"/>
  <c r="B528" i="1"/>
  <c r="D528" i="1" s="1"/>
  <c r="A529" i="1"/>
  <c r="B529" i="1"/>
  <c r="C529" i="1" s="1"/>
  <c r="A530" i="1"/>
  <c r="B530" i="1"/>
  <c r="C530" i="1" s="1"/>
  <c r="A531" i="1"/>
  <c r="B531" i="1"/>
  <c r="F531" i="1" s="1"/>
  <c r="A532" i="1"/>
  <c r="B532" i="1"/>
  <c r="F532" i="1" s="1"/>
  <c r="A533" i="1"/>
  <c r="B533" i="1"/>
  <c r="D533" i="1" s="1"/>
  <c r="A534" i="1"/>
  <c r="B534" i="1"/>
  <c r="E534" i="1" s="1"/>
  <c r="A535" i="1"/>
  <c r="B535" i="1"/>
  <c r="E535" i="1" s="1"/>
  <c r="A536" i="1"/>
  <c r="B536" i="1"/>
  <c r="D536" i="1" s="1"/>
  <c r="A537" i="1"/>
  <c r="B537" i="1"/>
  <c r="D537" i="1" s="1"/>
  <c r="A538" i="1"/>
  <c r="B538" i="1"/>
  <c r="C538" i="1" s="1"/>
  <c r="A539" i="1"/>
  <c r="B539" i="1"/>
  <c r="E539" i="1" s="1"/>
  <c r="A540" i="1"/>
  <c r="B540" i="1"/>
  <c r="D540" i="1" s="1"/>
  <c r="A541" i="1"/>
  <c r="B541" i="1"/>
  <c r="F541" i="1" s="1"/>
  <c r="A542" i="1"/>
  <c r="B542" i="1"/>
  <c r="A543" i="1"/>
  <c r="B543" i="1"/>
  <c r="E543" i="1" s="1"/>
  <c r="A544" i="1"/>
  <c r="B544" i="1"/>
  <c r="D544" i="1" s="1"/>
  <c r="A545" i="1"/>
  <c r="B545" i="1"/>
  <c r="F545" i="1" s="1"/>
  <c r="A546" i="1"/>
  <c r="B546" i="1"/>
  <c r="E546" i="1" s="1"/>
  <c r="A547" i="1"/>
  <c r="B547" i="1"/>
  <c r="E547" i="1" s="1"/>
  <c r="A548" i="1"/>
  <c r="B548" i="1"/>
  <c r="F548" i="1" s="1"/>
  <c r="A549" i="1"/>
  <c r="B549" i="1"/>
  <c r="D549" i="1" s="1"/>
  <c r="A550" i="1"/>
  <c r="B550" i="1"/>
  <c r="E550" i="1" s="1"/>
  <c r="A551" i="1"/>
  <c r="B551" i="1"/>
  <c r="E551" i="1" s="1"/>
  <c r="A552" i="1"/>
  <c r="B552" i="1"/>
  <c r="A553" i="1"/>
  <c r="B553" i="1"/>
  <c r="D553" i="1" s="1"/>
  <c r="A554" i="1"/>
  <c r="B554" i="1"/>
  <c r="C554" i="1" s="1"/>
  <c r="A555" i="1"/>
  <c r="B555" i="1"/>
  <c r="E555" i="1" s="1"/>
  <c r="A556" i="1"/>
  <c r="B556" i="1"/>
  <c r="D556" i="1" s="1"/>
  <c r="A557" i="1"/>
  <c r="B557" i="1"/>
  <c r="C557" i="1" s="1"/>
  <c r="A558" i="1"/>
  <c r="B558" i="1"/>
  <c r="A559" i="1"/>
  <c r="B559" i="1"/>
  <c r="E559" i="1" s="1"/>
  <c r="A560" i="1"/>
  <c r="B560" i="1"/>
  <c r="F560" i="1" s="1"/>
  <c r="A561" i="1"/>
  <c r="B561" i="1"/>
  <c r="F561" i="1" s="1"/>
  <c r="A562" i="1"/>
  <c r="B562" i="1"/>
  <c r="E562" i="1" s="1"/>
  <c r="A563" i="1"/>
  <c r="B563" i="1"/>
  <c r="E563" i="1" s="1"/>
  <c r="A564" i="1"/>
  <c r="B564" i="1"/>
  <c r="A565" i="1"/>
  <c r="B565" i="1"/>
  <c r="D565" i="1" s="1"/>
  <c r="A566" i="1"/>
  <c r="B566" i="1"/>
  <c r="E566" i="1" s="1"/>
  <c r="A567" i="1"/>
  <c r="B567" i="1"/>
  <c r="E567" i="1" s="1"/>
  <c r="A568" i="1"/>
  <c r="B568" i="1"/>
  <c r="D568" i="1" s="1"/>
  <c r="A569" i="1"/>
  <c r="B569" i="1"/>
  <c r="A570" i="1"/>
  <c r="B570" i="1"/>
  <c r="C570" i="1" s="1"/>
  <c r="A571" i="1"/>
  <c r="B571" i="1"/>
  <c r="E571" i="1" s="1"/>
  <c r="A572" i="1"/>
  <c r="B572" i="1"/>
  <c r="D572" i="1" s="1"/>
  <c r="A573" i="1"/>
  <c r="B573" i="1"/>
  <c r="F573" i="1" s="1"/>
  <c r="A574" i="1"/>
  <c r="B574" i="1"/>
  <c r="A575" i="1"/>
  <c r="B575" i="1"/>
  <c r="E575" i="1" s="1"/>
  <c r="A576" i="1"/>
  <c r="B576" i="1"/>
  <c r="D576" i="1" s="1"/>
  <c r="A577" i="1"/>
  <c r="B577" i="1"/>
  <c r="F577" i="1" s="1"/>
  <c r="A578" i="1"/>
  <c r="B578" i="1"/>
  <c r="E578" i="1" s="1"/>
  <c r="A579" i="1"/>
  <c r="B579" i="1"/>
  <c r="E579" i="1" s="1"/>
  <c r="A580" i="1"/>
  <c r="B580" i="1"/>
  <c r="F580" i="1" s="1"/>
  <c r="A581" i="1"/>
  <c r="B581" i="1"/>
  <c r="A582" i="1"/>
  <c r="B582" i="1"/>
  <c r="E582" i="1" s="1"/>
  <c r="A583" i="1"/>
  <c r="B583" i="1"/>
  <c r="E583" i="1" s="1"/>
  <c r="A584" i="1"/>
  <c r="B584" i="1"/>
  <c r="D584" i="1" s="1"/>
  <c r="A585" i="1"/>
  <c r="B585" i="1"/>
  <c r="D585" i="1" s="1"/>
  <c r="A586" i="1"/>
  <c r="B586" i="1"/>
  <c r="C586" i="1" s="1"/>
  <c r="A587" i="1"/>
  <c r="B587" i="1"/>
  <c r="E587" i="1" s="1"/>
  <c r="A588" i="1"/>
  <c r="B588" i="1"/>
  <c r="D588" i="1" s="1"/>
  <c r="A589" i="1"/>
  <c r="B589" i="1"/>
  <c r="D589" i="1" s="1"/>
  <c r="A590" i="1"/>
  <c r="B590" i="1"/>
  <c r="A591" i="1"/>
  <c r="B591" i="1"/>
  <c r="E591" i="1" s="1"/>
  <c r="A592" i="1"/>
  <c r="B592" i="1"/>
  <c r="C592" i="1" s="1"/>
  <c r="A593" i="1"/>
  <c r="B593" i="1"/>
  <c r="A594" i="1"/>
  <c r="B594" i="1"/>
  <c r="E594" i="1" s="1"/>
  <c r="A595" i="1"/>
  <c r="B595" i="1"/>
  <c r="E595" i="1" s="1"/>
  <c r="A596" i="1"/>
  <c r="B596" i="1"/>
  <c r="F596" i="1" s="1"/>
  <c r="A597" i="1"/>
  <c r="B597" i="1"/>
  <c r="D597" i="1" s="1"/>
  <c r="A598" i="1"/>
  <c r="B598" i="1"/>
  <c r="E598" i="1" s="1"/>
  <c r="A599" i="1"/>
  <c r="B599" i="1"/>
  <c r="E599" i="1" s="1"/>
  <c r="A600" i="1"/>
  <c r="B600" i="1"/>
  <c r="A601" i="1"/>
  <c r="B601" i="1"/>
  <c r="D601" i="1" s="1"/>
  <c r="A602" i="1"/>
  <c r="B602" i="1"/>
  <c r="C602" i="1" s="1"/>
  <c r="A603" i="1"/>
  <c r="B603" i="1"/>
  <c r="E603" i="1" s="1"/>
  <c r="A604" i="1"/>
  <c r="B604" i="1"/>
  <c r="C604" i="1" s="1"/>
  <c r="A605" i="1"/>
  <c r="B605" i="1"/>
  <c r="C605" i="1" s="1"/>
  <c r="A606" i="1"/>
  <c r="B606" i="1"/>
  <c r="F606" i="1" s="1"/>
  <c r="A607" i="1"/>
  <c r="B607" i="1"/>
  <c r="E607" i="1" s="1"/>
  <c r="A608" i="1"/>
  <c r="B608" i="1"/>
  <c r="E608" i="1" s="1"/>
  <c r="A609" i="1"/>
  <c r="B609" i="1"/>
  <c r="A610" i="1"/>
  <c r="B610" i="1"/>
  <c r="D610" i="1" s="1"/>
  <c r="A611" i="1"/>
  <c r="B611" i="1"/>
  <c r="A612" i="1"/>
  <c r="B612" i="1"/>
  <c r="E612" i="1" s="1"/>
  <c r="A613" i="1"/>
  <c r="B613" i="1"/>
  <c r="A614" i="1"/>
  <c r="B614" i="1"/>
  <c r="E614" i="1" s="1"/>
  <c r="A615" i="1"/>
  <c r="B615" i="1"/>
  <c r="E615" i="1" s="1"/>
  <c r="A616" i="1"/>
  <c r="B616" i="1"/>
  <c r="C616" i="1" s="1"/>
  <c r="A617" i="1"/>
  <c r="B617" i="1"/>
  <c r="A618" i="1"/>
  <c r="B618" i="1"/>
  <c r="C618" i="1" s="1"/>
  <c r="A619" i="1"/>
  <c r="B619" i="1"/>
  <c r="C619" i="1" s="1"/>
  <c r="A620" i="1"/>
  <c r="B620" i="1"/>
  <c r="C620" i="1" s="1"/>
  <c r="A621" i="1"/>
  <c r="B621" i="1"/>
  <c r="C621" i="1" s="1"/>
  <c r="A622" i="1"/>
  <c r="B622" i="1"/>
  <c r="A623" i="1"/>
  <c r="B623" i="1"/>
  <c r="E623" i="1" s="1"/>
  <c r="A624" i="1"/>
  <c r="B624" i="1"/>
  <c r="C624" i="1" s="1"/>
  <c r="A625" i="1"/>
  <c r="B625" i="1"/>
  <c r="E625" i="1" s="1"/>
  <c r="A626" i="1"/>
  <c r="B626" i="1"/>
  <c r="D626" i="1" s="1"/>
  <c r="A627" i="1"/>
  <c r="B627" i="1"/>
  <c r="C627" i="1" s="1"/>
  <c r="A628" i="1"/>
  <c r="B628" i="1"/>
  <c r="E628" i="1" s="1"/>
  <c r="A629" i="1"/>
  <c r="B629" i="1"/>
  <c r="C629" i="1" s="1"/>
  <c r="A630" i="1"/>
  <c r="B630" i="1"/>
  <c r="F630" i="1" s="1"/>
  <c r="A631" i="1"/>
  <c r="B631" i="1"/>
  <c r="E631" i="1" s="1"/>
  <c r="A632" i="1"/>
  <c r="B632" i="1"/>
  <c r="F632" i="1" s="1"/>
  <c r="A633" i="1"/>
  <c r="B633" i="1"/>
  <c r="C633" i="1" s="1"/>
  <c r="A634" i="1"/>
  <c r="B634" i="1"/>
  <c r="C634" i="1" s="1"/>
  <c r="A635" i="1"/>
  <c r="B635" i="1"/>
  <c r="C635" i="1" s="1"/>
  <c r="A636" i="1"/>
  <c r="B636" i="1"/>
  <c r="C636" i="1" s="1"/>
  <c r="A637" i="1"/>
  <c r="B637" i="1"/>
  <c r="F637" i="1" s="1"/>
  <c r="A638" i="1"/>
  <c r="B638" i="1"/>
  <c r="A639" i="1"/>
  <c r="B639" i="1"/>
  <c r="E639" i="1" s="1"/>
  <c r="A640" i="1"/>
  <c r="B640" i="1"/>
  <c r="D640" i="1" s="1"/>
  <c r="A641" i="1"/>
  <c r="B641" i="1"/>
  <c r="D641" i="1" s="1"/>
  <c r="A642" i="1"/>
  <c r="B642" i="1"/>
  <c r="C642" i="1" s="1"/>
  <c r="A643" i="1"/>
  <c r="B643" i="1"/>
  <c r="C643" i="1" s="1"/>
  <c r="A644" i="1"/>
  <c r="B644" i="1"/>
  <c r="D644" i="1" s="1"/>
  <c r="A645" i="1"/>
  <c r="B645" i="1"/>
  <c r="F645" i="1" s="1"/>
  <c r="A646" i="1"/>
  <c r="B646" i="1"/>
  <c r="E646" i="1" s="1"/>
  <c r="A647" i="1"/>
  <c r="B647" i="1"/>
  <c r="D647" i="1" s="1"/>
  <c r="A648" i="1"/>
  <c r="B648" i="1"/>
  <c r="F648" i="1" s="1"/>
  <c r="A649" i="1"/>
  <c r="B649" i="1"/>
  <c r="C649" i="1" s="1"/>
  <c r="A650" i="1"/>
  <c r="B650" i="1"/>
  <c r="C650" i="1" s="1"/>
  <c r="A651" i="1"/>
  <c r="B651" i="1"/>
  <c r="C651" i="1" s="1"/>
  <c r="A652" i="1"/>
  <c r="B652" i="1"/>
  <c r="C652" i="1" s="1"/>
  <c r="A653" i="1"/>
  <c r="B653" i="1"/>
  <c r="E653" i="1" s="1"/>
  <c r="A654" i="1"/>
  <c r="B654" i="1"/>
  <c r="C654" i="1" s="1"/>
  <c r="A655" i="1"/>
  <c r="B655" i="1"/>
  <c r="E655" i="1" s="1"/>
  <c r="A656" i="1"/>
  <c r="B656" i="1"/>
  <c r="E656" i="1" s="1"/>
  <c r="A657" i="1"/>
  <c r="B657" i="1"/>
  <c r="E657" i="1" s="1"/>
  <c r="A658" i="1"/>
  <c r="B658" i="1"/>
  <c r="F658" i="1" s="1"/>
  <c r="A659" i="1"/>
  <c r="B659" i="1"/>
  <c r="F659" i="1" s="1"/>
  <c r="A660" i="1"/>
  <c r="B660" i="1"/>
  <c r="C660" i="1" s="1"/>
  <c r="A661" i="1"/>
  <c r="B661" i="1"/>
  <c r="F661" i="1" s="1"/>
  <c r="A662" i="1"/>
  <c r="B662" i="1"/>
  <c r="F662" i="1" s="1"/>
  <c r="A663" i="1"/>
  <c r="B663" i="1"/>
  <c r="E663" i="1" s="1"/>
  <c r="A664" i="1"/>
  <c r="B664" i="1"/>
  <c r="F664" i="1" s="1"/>
  <c r="A665" i="1"/>
  <c r="B665" i="1"/>
  <c r="C665" i="1" s="1"/>
  <c r="A666" i="1"/>
  <c r="B666" i="1"/>
  <c r="E666" i="1" s="1"/>
  <c r="A667" i="1"/>
  <c r="B667" i="1"/>
  <c r="E667" i="1" s="1"/>
  <c r="A668" i="1"/>
  <c r="B668" i="1"/>
  <c r="E668" i="1" s="1"/>
  <c r="A669" i="1"/>
  <c r="B669" i="1"/>
  <c r="C669" i="1" s="1"/>
  <c r="A670" i="1"/>
  <c r="B670" i="1"/>
  <c r="E670" i="1" s="1"/>
  <c r="A671" i="1"/>
  <c r="B671" i="1"/>
  <c r="F671" i="1" s="1"/>
  <c r="A672" i="1"/>
  <c r="B672" i="1"/>
  <c r="C672" i="1" s="1"/>
  <c r="A673" i="1"/>
  <c r="B673" i="1"/>
  <c r="D673" i="1" s="1"/>
  <c r="A674" i="1"/>
  <c r="B674" i="1"/>
  <c r="C674" i="1" s="1"/>
  <c r="A675" i="1"/>
  <c r="B675" i="1"/>
  <c r="F675" i="1" s="1"/>
  <c r="A676" i="1"/>
  <c r="B676" i="1"/>
  <c r="E676" i="1" s="1"/>
  <c r="A677" i="1"/>
  <c r="B677" i="1"/>
  <c r="A678" i="1"/>
  <c r="B678" i="1"/>
  <c r="C678" i="1" s="1"/>
  <c r="A679" i="1"/>
  <c r="B679" i="1"/>
  <c r="E679" i="1" s="1"/>
  <c r="A680" i="1"/>
  <c r="B680" i="1"/>
  <c r="A681" i="1"/>
  <c r="B681" i="1"/>
  <c r="E681" i="1" s="1"/>
  <c r="A682" i="1"/>
  <c r="B682" i="1"/>
  <c r="D682" i="1" s="1"/>
  <c r="A683" i="1"/>
  <c r="B683" i="1"/>
  <c r="E683" i="1" s="1"/>
  <c r="A684" i="1"/>
  <c r="B684" i="1"/>
  <c r="E684" i="1" s="1"/>
  <c r="A685" i="1"/>
  <c r="B685" i="1"/>
  <c r="D685" i="1" s="1"/>
  <c r="A686" i="1"/>
  <c r="B686" i="1"/>
  <c r="A687" i="1"/>
  <c r="B687" i="1"/>
  <c r="A688" i="1"/>
  <c r="B688" i="1"/>
  <c r="E688" i="1" s="1"/>
  <c r="A689" i="1"/>
  <c r="B689" i="1"/>
  <c r="C689" i="1" s="1"/>
  <c r="A690" i="1"/>
  <c r="B690" i="1"/>
  <c r="F690" i="1" s="1"/>
  <c r="A691" i="1"/>
  <c r="B691" i="1"/>
  <c r="A692" i="1"/>
  <c r="B692" i="1"/>
  <c r="F692" i="1" s="1"/>
  <c r="A693" i="1"/>
  <c r="B693" i="1"/>
  <c r="D693" i="1" s="1"/>
  <c r="A694" i="1"/>
  <c r="B694" i="1"/>
  <c r="A695" i="1"/>
  <c r="B695" i="1"/>
  <c r="C695" i="1" s="1"/>
  <c r="A696" i="1"/>
  <c r="B696" i="1"/>
  <c r="C696" i="1" s="1"/>
  <c r="A697" i="1"/>
  <c r="B697" i="1"/>
  <c r="C697" i="1" s="1"/>
  <c r="A698" i="1"/>
  <c r="B698" i="1"/>
  <c r="A699" i="1"/>
  <c r="B699" i="1"/>
  <c r="E699" i="1" s="1"/>
  <c r="A700" i="1"/>
  <c r="B700" i="1"/>
  <c r="F700" i="1" s="1"/>
  <c r="A701" i="1"/>
  <c r="B701" i="1"/>
  <c r="D701" i="1" s="1"/>
  <c r="A702" i="1"/>
  <c r="B702" i="1"/>
  <c r="D702" i="1" s="1"/>
  <c r="A703" i="1"/>
  <c r="B703" i="1"/>
  <c r="C703" i="1" s="1"/>
  <c r="A704" i="1"/>
  <c r="B704" i="1"/>
  <c r="A705" i="1"/>
  <c r="B705" i="1"/>
  <c r="C705" i="1" s="1"/>
  <c r="A706" i="1"/>
  <c r="B706" i="1"/>
  <c r="D706" i="1" s="1"/>
  <c r="A707" i="1"/>
  <c r="B707" i="1"/>
  <c r="F707" i="1" s="1"/>
  <c r="A708" i="1"/>
  <c r="B708" i="1"/>
  <c r="E708" i="1" s="1"/>
  <c r="A709" i="1"/>
  <c r="B709" i="1"/>
  <c r="E709" i="1" s="1"/>
  <c r="A710" i="1"/>
  <c r="B710" i="1"/>
  <c r="D710" i="1" s="1"/>
  <c r="A711" i="1"/>
  <c r="B711" i="1"/>
  <c r="A712" i="1"/>
  <c r="B712" i="1"/>
  <c r="C712" i="1" s="1"/>
  <c r="A713" i="1"/>
  <c r="B713" i="1"/>
  <c r="C713" i="1" s="1"/>
  <c r="A714" i="1"/>
  <c r="B714" i="1"/>
  <c r="D714" i="1" s="1"/>
  <c r="A715" i="1"/>
  <c r="B715" i="1"/>
  <c r="A716" i="1"/>
  <c r="B716" i="1"/>
  <c r="C716" i="1" s="1"/>
  <c r="A717" i="1"/>
  <c r="B717" i="1"/>
  <c r="A718" i="1"/>
  <c r="B718" i="1"/>
  <c r="D718" i="1" s="1"/>
  <c r="A719" i="1"/>
  <c r="B719" i="1"/>
  <c r="F719" i="1" s="1"/>
  <c r="A720" i="1"/>
  <c r="B720" i="1"/>
  <c r="A721" i="1"/>
  <c r="B721" i="1"/>
  <c r="A722" i="1"/>
  <c r="B722" i="1"/>
  <c r="D722" i="1" s="1"/>
  <c r="A723" i="1"/>
  <c r="B723" i="1"/>
  <c r="C723" i="1" s="1"/>
  <c r="A724" i="1"/>
  <c r="B724" i="1"/>
  <c r="C724" i="1" s="1"/>
  <c r="A725" i="1"/>
  <c r="B725" i="1"/>
  <c r="A726" i="1"/>
  <c r="B726" i="1"/>
  <c r="D726" i="1" s="1"/>
  <c r="A727" i="1"/>
  <c r="B727" i="1"/>
  <c r="C727" i="1" s="1"/>
  <c r="A728" i="1"/>
  <c r="B728" i="1"/>
  <c r="C728" i="1" s="1"/>
  <c r="A729" i="1"/>
  <c r="B729" i="1"/>
  <c r="A730" i="1"/>
  <c r="B730" i="1"/>
  <c r="D730" i="1" s="1"/>
  <c r="A731" i="1"/>
  <c r="B731" i="1"/>
  <c r="C731" i="1" s="1"/>
  <c r="A732" i="1"/>
  <c r="B732" i="1"/>
  <c r="C732" i="1" s="1"/>
  <c r="A733" i="1"/>
  <c r="B733" i="1"/>
  <c r="A734" i="1"/>
  <c r="B734" i="1"/>
  <c r="D734" i="1" s="1"/>
  <c r="A735" i="1"/>
  <c r="B735" i="1"/>
  <c r="C735" i="1" s="1"/>
  <c r="A736" i="1"/>
  <c r="B736" i="1"/>
  <c r="C736" i="1" s="1"/>
  <c r="A737" i="1"/>
  <c r="B737" i="1"/>
  <c r="A738" i="1"/>
  <c r="B738" i="1"/>
  <c r="D738" i="1" s="1"/>
  <c r="A739" i="1"/>
  <c r="B739" i="1"/>
  <c r="C739" i="1" s="1"/>
  <c r="A740" i="1"/>
  <c r="B740" i="1"/>
  <c r="C740" i="1" s="1"/>
  <c r="A741" i="1"/>
  <c r="B741" i="1"/>
  <c r="A742" i="1"/>
  <c r="B742" i="1"/>
  <c r="D742" i="1" s="1"/>
  <c r="A743" i="1"/>
  <c r="B743" i="1"/>
  <c r="C743" i="1" s="1"/>
  <c r="A744" i="1"/>
  <c r="B744" i="1"/>
  <c r="C744" i="1" s="1"/>
  <c r="A745" i="1"/>
  <c r="B745" i="1"/>
  <c r="A746" i="1"/>
  <c r="B746" i="1"/>
  <c r="D746" i="1" s="1"/>
  <c r="A747" i="1"/>
  <c r="B747" i="1"/>
  <c r="C747" i="1" s="1"/>
  <c r="A748" i="1"/>
  <c r="B748" i="1"/>
  <c r="C748" i="1" s="1"/>
  <c r="A749" i="1"/>
  <c r="B749" i="1"/>
  <c r="A750" i="1"/>
  <c r="B750" i="1"/>
  <c r="D750" i="1" s="1"/>
  <c r="A751" i="1"/>
  <c r="B751" i="1"/>
  <c r="C751" i="1" s="1"/>
  <c r="A752" i="1"/>
  <c r="B752" i="1"/>
  <c r="C752" i="1" s="1"/>
  <c r="A753" i="1"/>
  <c r="B753" i="1"/>
  <c r="A754" i="1"/>
  <c r="B754" i="1"/>
  <c r="D754" i="1" s="1"/>
  <c r="A755" i="1"/>
  <c r="B755" i="1"/>
  <c r="C755" i="1" s="1"/>
  <c r="A756" i="1"/>
  <c r="B756" i="1"/>
  <c r="C756" i="1" s="1"/>
  <c r="A757" i="1"/>
  <c r="B757" i="1"/>
  <c r="A758" i="1"/>
  <c r="B758" i="1"/>
  <c r="D758" i="1" s="1"/>
  <c r="A759" i="1"/>
  <c r="B759" i="1"/>
  <c r="C759" i="1" s="1"/>
  <c r="A760" i="1"/>
  <c r="B760" i="1"/>
  <c r="A761" i="1"/>
  <c r="B761" i="1"/>
  <c r="A762" i="1"/>
  <c r="B762" i="1"/>
  <c r="D762" i="1" s="1"/>
  <c r="A763" i="1"/>
  <c r="B763" i="1"/>
  <c r="C763" i="1" s="1"/>
  <c r="A764" i="1"/>
  <c r="B764" i="1"/>
  <c r="A765" i="1"/>
  <c r="B765" i="1"/>
  <c r="A766" i="1"/>
  <c r="B766" i="1"/>
  <c r="D766" i="1" s="1"/>
  <c r="A767" i="1"/>
  <c r="B767" i="1"/>
  <c r="C767" i="1" s="1"/>
  <c r="A768" i="1"/>
  <c r="B768" i="1"/>
  <c r="A769" i="1"/>
  <c r="B769" i="1"/>
  <c r="A770" i="1"/>
  <c r="B770" i="1"/>
  <c r="D770" i="1" s="1"/>
  <c r="A771" i="1"/>
  <c r="B771" i="1"/>
  <c r="C771" i="1" s="1"/>
  <c r="A772" i="1"/>
  <c r="B772" i="1"/>
  <c r="A773" i="1"/>
  <c r="B773" i="1"/>
  <c r="A774" i="1"/>
  <c r="B774" i="1"/>
  <c r="D774" i="1" s="1"/>
  <c r="A775" i="1"/>
  <c r="B775" i="1"/>
  <c r="C775" i="1" s="1"/>
  <c r="A776" i="1"/>
  <c r="B776" i="1"/>
  <c r="A777" i="1"/>
  <c r="B777" i="1"/>
  <c r="A778" i="1"/>
  <c r="B778" i="1"/>
  <c r="D778" i="1" s="1"/>
  <c r="A779" i="1"/>
  <c r="B779" i="1"/>
  <c r="C779" i="1" s="1"/>
  <c r="A780" i="1"/>
  <c r="B780" i="1"/>
  <c r="A781" i="1"/>
  <c r="B781" i="1"/>
  <c r="A782" i="1"/>
  <c r="B782" i="1"/>
  <c r="D782" i="1" s="1"/>
  <c r="A783" i="1"/>
  <c r="B783" i="1"/>
  <c r="C783" i="1" s="1"/>
  <c r="A784" i="1"/>
  <c r="B784" i="1"/>
  <c r="D784" i="1" s="1"/>
  <c r="A785" i="1"/>
  <c r="B785" i="1"/>
  <c r="A786" i="1"/>
  <c r="B786" i="1"/>
  <c r="A787" i="1"/>
  <c r="B787" i="1"/>
  <c r="C787" i="1" s="1"/>
  <c r="A788" i="1"/>
  <c r="B788" i="1"/>
  <c r="D788" i="1" s="1"/>
  <c r="A789" i="1"/>
  <c r="B789" i="1"/>
  <c r="A790" i="1"/>
  <c r="B790" i="1"/>
  <c r="A791" i="1"/>
  <c r="B791" i="1"/>
  <c r="C791" i="1" s="1"/>
  <c r="A792" i="1"/>
  <c r="B792" i="1"/>
  <c r="D792" i="1" s="1"/>
  <c r="A793" i="1"/>
  <c r="B793" i="1"/>
  <c r="A794" i="1"/>
  <c r="B794" i="1"/>
  <c r="A795" i="1"/>
  <c r="B795" i="1"/>
  <c r="C795" i="1" s="1"/>
  <c r="A796" i="1"/>
  <c r="B796" i="1"/>
  <c r="D796" i="1" s="1"/>
  <c r="A797" i="1"/>
  <c r="B797" i="1"/>
  <c r="A798" i="1"/>
  <c r="B798" i="1"/>
  <c r="A799" i="1"/>
  <c r="B799" i="1"/>
  <c r="A800" i="1"/>
  <c r="B800" i="1"/>
  <c r="D800" i="1" s="1"/>
  <c r="A801" i="1"/>
  <c r="B801" i="1"/>
  <c r="A802" i="1"/>
  <c r="B802" i="1"/>
  <c r="A803" i="1"/>
  <c r="B803" i="1"/>
  <c r="C803" i="1" s="1"/>
  <c r="A804" i="1"/>
  <c r="B804" i="1"/>
  <c r="D804" i="1" s="1"/>
  <c r="A805" i="1"/>
  <c r="B805" i="1"/>
  <c r="A806" i="1"/>
  <c r="B806" i="1"/>
  <c r="A807" i="1"/>
  <c r="B807" i="1"/>
  <c r="C807" i="1" s="1"/>
  <c r="A808" i="1"/>
  <c r="B808" i="1"/>
  <c r="D808" i="1" s="1"/>
  <c r="A809" i="1"/>
  <c r="B809" i="1"/>
  <c r="A810" i="1"/>
  <c r="B810" i="1"/>
  <c r="A811" i="1"/>
  <c r="B811" i="1"/>
  <c r="C811" i="1" s="1"/>
  <c r="A812" i="1"/>
  <c r="B812" i="1"/>
  <c r="D812" i="1" s="1"/>
  <c r="A813" i="1"/>
  <c r="B813" i="1"/>
  <c r="A814" i="1"/>
  <c r="B814" i="1"/>
  <c r="A815" i="1"/>
  <c r="B815" i="1"/>
  <c r="A816" i="1"/>
  <c r="B816" i="1"/>
  <c r="D816" i="1" s="1"/>
  <c r="A817" i="1"/>
  <c r="B817" i="1"/>
  <c r="A818" i="1"/>
  <c r="B818" i="1"/>
  <c r="A819" i="1"/>
  <c r="B819" i="1"/>
  <c r="C819" i="1" s="1"/>
  <c r="A820" i="1"/>
  <c r="B820" i="1"/>
  <c r="D820" i="1" s="1"/>
  <c r="A821" i="1"/>
  <c r="B821" i="1"/>
  <c r="A822" i="1"/>
  <c r="B822" i="1"/>
  <c r="A823" i="1"/>
  <c r="B823" i="1"/>
  <c r="C823" i="1" s="1"/>
  <c r="A824" i="1"/>
  <c r="B824" i="1"/>
  <c r="D824" i="1" s="1"/>
  <c r="A825" i="1"/>
  <c r="B825" i="1"/>
  <c r="A826" i="1"/>
  <c r="B826" i="1"/>
  <c r="A827" i="1"/>
  <c r="B827" i="1"/>
  <c r="C827" i="1" s="1"/>
  <c r="A828" i="1"/>
  <c r="B828" i="1"/>
  <c r="D828" i="1" s="1"/>
  <c r="A829" i="1"/>
  <c r="B829" i="1"/>
  <c r="A830" i="1"/>
  <c r="B830" i="1"/>
  <c r="A831" i="1"/>
  <c r="B831" i="1"/>
  <c r="A832" i="1"/>
  <c r="B832" i="1"/>
  <c r="D832" i="1" s="1"/>
  <c r="A833" i="1"/>
  <c r="B833" i="1"/>
  <c r="A834" i="1"/>
  <c r="B834" i="1"/>
  <c r="A835" i="1"/>
  <c r="B835" i="1"/>
  <c r="C835" i="1" s="1"/>
  <c r="A836" i="1"/>
  <c r="B836" i="1"/>
  <c r="D836" i="1" s="1"/>
  <c r="A837" i="1"/>
  <c r="B837" i="1"/>
  <c r="A838" i="1"/>
  <c r="B838" i="1"/>
  <c r="A839" i="1"/>
  <c r="B839" i="1"/>
  <c r="C839" i="1" s="1"/>
  <c r="A840" i="1"/>
  <c r="B840" i="1"/>
  <c r="D840" i="1" s="1"/>
  <c r="A841" i="1"/>
  <c r="B841" i="1"/>
  <c r="A842" i="1"/>
  <c r="B842" i="1"/>
  <c r="A843" i="1"/>
  <c r="B843" i="1"/>
  <c r="C843" i="1" s="1"/>
  <c r="A844" i="1"/>
  <c r="B844" i="1"/>
  <c r="D844" i="1" s="1"/>
  <c r="A845" i="1"/>
  <c r="B845" i="1"/>
  <c r="A846" i="1"/>
  <c r="B846" i="1"/>
  <c r="A847" i="1"/>
  <c r="B847" i="1"/>
  <c r="A848" i="1"/>
  <c r="B848" i="1"/>
  <c r="F848" i="1" s="1"/>
  <c r="A849" i="1"/>
  <c r="B849" i="1"/>
  <c r="E849" i="1" s="1"/>
  <c r="A850" i="1"/>
  <c r="B850" i="1"/>
  <c r="D850" i="1" s="1"/>
  <c r="A851" i="1"/>
  <c r="B851" i="1"/>
  <c r="C851" i="1" s="1"/>
  <c r="A852" i="1"/>
  <c r="B852" i="1"/>
  <c r="F852" i="1" s="1"/>
  <c r="A853" i="1"/>
  <c r="B853" i="1"/>
  <c r="D853" i="1" s="1"/>
  <c r="A854" i="1"/>
  <c r="B854" i="1"/>
  <c r="A855" i="1"/>
  <c r="B855" i="1"/>
  <c r="C855" i="1" s="1"/>
  <c r="A856" i="1"/>
  <c r="B856" i="1"/>
  <c r="F856" i="1" s="1"/>
  <c r="A857" i="1"/>
  <c r="B857" i="1"/>
  <c r="D857" i="1" s="1"/>
  <c r="A858" i="1"/>
  <c r="B858" i="1"/>
  <c r="D858" i="1" s="1"/>
  <c r="A859" i="1"/>
  <c r="B859" i="1"/>
  <c r="C859" i="1" s="1"/>
  <c r="A860" i="1"/>
  <c r="B860" i="1"/>
  <c r="C860" i="1" s="1"/>
  <c r="A861" i="1"/>
  <c r="B861" i="1"/>
  <c r="D861" i="1" s="1"/>
  <c r="A862" i="1"/>
  <c r="B862" i="1"/>
  <c r="A863" i="1"/>
  <c r="B863" i="1"/>
  <c r="C863" i="1" s="1"/>
  <c r="A864" i="1"/>
  <c r="B864" i="1"/>
  <c r="F864" i="1" s="1"/>
  <c r="A865" i="1"/>
  <c r="B865" i="1"/>
  <c r="D865" i="1" s="1"/>
  <c r="A866" i="1"/>
  <c r="B866" i="1"/>
  <c r="D866" i="1" s="1"/>
  <c r="A867" i="1"/>
  <c r="B867" i="1"/>
  <c r="C867" i="1" s="1"/>
  <c r="A868" i="1"/>
  <c r="B868" i="1"/>
  <c r="F868" i="1" s="1"/>
  <c r="A869" i="1"/>
  <c r="B869" i="1"/>
  <c r="D869" i="1" s="1"/>
  <c r="A870" i="1"/>
  <c r="B870" i="1"/>
  <c r="A871" i="1"/>
  <c r="B871" i="1"/>
  <c r="C871" i="1" s="1"/>
  <c r="A872" i="1"/>
  <c r="B872" i="1"/>
  <c r="A873" i="1"/>
  <c r="B873" i="1"/>
  <c r="D873" i="1" s="1"/>
  <c r="A874" i="1"/>
  <c r="B874" i="1"/>
  <c r="C874" i="1" s="1"/>
  <c r="A875" i="1"/>
  <c r="B875" i="1"/>
  <c r="C875" i="1" s="1"/>
  <c r="A876" i="1"/>
  <c r="B876" i="1"/>
  <c r="C876" i="1" s="1"/>
  <c r="A877" i="1"/>
  <c r="B877" i="1"/>
  <c r="F877" i="1" s="1"/>
  <c r="A878" i="1"/>
  <c r="B878" i="1"/>
  <c r="E878" i="1" s="1"/>
  <c r="A879" i="1"/>
  <c r="B879" i="1"/>
  <c r="F879" i="1" s="1"/>
  <c r="A880" i="1"/>
  <c r="B880" i="1"/>
  <c r="F880" i="1" s="1"/>
  <c r="A881" i="1"/>
  <c r="B881" i="1"/>
  <c r="C881" i="1" s="1"/>
  <c r="A882" i="1"/>
  <c r="B882" i="1"/>
  <c r="C882" i="1" s="1"/>
  <c r="A883" i="1"/>
  <c r="B883" i="1"/>
  <c r="E883" i="1" s="1"/>
  <c r="A884" i="1"/>
  <c r="B884" i="1"/>
  <c r="A885" i="1"/>
  <c r="B885" i="1"/>
  <c r="A886" i="1"/>
  <c r="B886" i="1"/>
  <c r="E886" i="1" s="1"/>
  <c r="A887" i="1"/>
  <c r="B887" i="1"/>
  <c r="F887" i="1" s="1"/>
  <c r="A888" i="1"/>
  <c r="B888" i="1"/>
  <c r="E888" i="1" s="1"/>
  <c r="A889" i="1"/>
  <c r="B889" i="1"/>
  <c r="C889" i="1" s="1"/>
  <c r="A890" i="1"/>
  <c r="B890" i="1"/>
  <c r="C890" i="1" s="1"/>
  <c r="A891" i="1"/>
  <c r="B891" i="1"/>
  <c r="F891" i="1" s="1"/>
  <c r="A892" i="1"/>
  <c r="B892" i="1"/>
  <c r="F892" i="1" s="1"/>
  <c r="A893" i="1"/>
  <c r="B893" i="1"/>
  <c r="F893" i="1" s="1"/>
  <c r="A894" i="1"/>
  <c r="B894" i="1"/>
  <c r="E894" i="1" s="1"/>
  <c r="A895" i="1"/>
  <c r="B895" i="1"/>
  <c r="C895" i="1" s="1"/>
  <c r="A896" i="1"/>
  <c r="B896" i="1"/>
  <c r="E896" i="1" s="1"/>
  <c r="A897" i="1"/>
  <c r="B897" i="1"/>
  <c r="C897" i="1" s="1"/>
  <c r="A898" i="1"/>
  <c r="B898" i="1"/>
  <c r="A899" i="1"/>
  <c r="B899" i="1"/>
  <c r="F899" i="1" s="1"/>
  <c r="A900" i="1"/>
  <c r="B900" i="1"/>
  <c r="F900" i="1" s="1"/>
  <c r="A901" i="1"/>
  <c r="B901" i="1"/>
  <c r="F901" i="1" s="1"/>
  <c r="A902" i="1"/>
  <c r="B902" i="1"/>
  <c r="E902" i="1" s="1"/>
  <c r="A903" i="1"/>
  <c r="B903" i="1"/>
  <c r="C903" i="1" s="1"/>
  <c r="A904" i="1"/>
  <c r="B904" i="1"/>
  <c r="F904" i="1" s="1"/>
  <c r="A905" i="1"/>
  <c r="B905" i="1"/>
  <c r="A906" i="1"/>
  <c r="B906" i="1"/>
  <c r="C906" i="1" s="1"/>
  <c r="A907" i="1"/>
  <c r="B907" i="1"/>
  <c r="E907" i="1" s="1"/>
  <c r="A908" i="1"/>
  <c r="B908" i="1"/>
  <c r="C908" i="1" s="1"/>
  <c r="A909" i="1"/>
  <c r="B909" i="1"/>
  <c r="F909" i="1" s="1"/>
  <c r="A910" i="1"/>
  <c r="B910" i="1"/>
  <c r="E910" i="1" s="1"/>
  <c r="A911" i="1"/>
  <c r="B911" i="1"/>
  <c r="E911" i="1" s="1"/>
  <c r="A912" i="1"/>
  <c r="B912" i="1"/>
  <c r="E912" i="1" s="1"/>
  <c r="A913" i="1"/>
  <c r="B913" i="1"/>
  <c r="C913" i="1" s="1"/>
  <c r="A914" i="1"/>
  <c r="B914" i="1"/>
  <c r="C914" i="1" s="1"/>
  <c r="A915" i="1"/>
  <c r="B915" i="1"/>
  <c r="A916" i="1"/>
  <c r="B916" i="1"/>
  <c r="C916" i="1" s="1"/>
  <c r="A917" i="1"/>
  <c r="B917" i="1"/>
  <c r="A918" i="1"/>
  <c r="B918" i="1"/>
  <c r="E918" i="1" s="1"/>
  <c r="A919" i="1"/>
  <c r="B919" i="1"/>
  <c r="A920" i="1"/>
  <c r="B920" i="1"/>
  <c r="C920" i="1" s="1"/>
  <c r="A921" i="1"/>
  <c r="B921" i="1"/>
  <c r="C921" i="1" s="1"/>
  <c r="A922" i="1"/>
  <c r="B922" i="1"/>
  <c r="C922" i="1" s="1"/>
  <c r="A923" i="1"/>
  <c r="B923" i="1"/>
  <c r="C923" i="1" s="1"/>
  <c r="A924" i="1"/>
  <c r="B924" i="1"/>
  <c r="C924" i="1" s="1"/>
  <c r="A925" i="1"/>
  <c r="B925" i="1"/>
  <c r="F925" i="1" s="1"/>
  <c r="A926" i="1"/>
  <c r="B926" i="1"/>
  <c r="C926" i="1" s="1"/>
  <c r="A927" i="1"/>
  <c r="B927" i="1"/>
  <c r="C927" i="1" s="1"/>
  <c r="A928" i="1"/>
  <c r="B928" i="1"/>
  <c r="E928" i="1" s="1"/>
  <c r="A929" i="1"/>
  <c r="B929" i="1"/>
  <c r="D929" i="1" s="1"/>
  <c r="A930" i="1"/>
  <c r="B930" i="1"/>
  <c r="C930" i="1" s="1"/>
  <c r="A931" i="1"/>
  <c r="B931" i="1"/>
  <c r="E931" i="1" s="1"/>
  <c r="A932" i="1"/>
  <c r="B932" i="1"/>
  <c r="C932" i="1" s="1"/>
  <c r="A933" i="1"/>
  <c r="B933" i="1"/>
  <c r="A934" i="1"/>
  <c r="B934" i="1"/>
  <c r="A935" i="1"/>
  <c r="B935" i="1"/>
  <c r="F935" i="1" s="1"/>
  <c r="A936" i="1"/>
  <c r="B936" i="1"/>
  <c r="C936" i="1" s="1"/>
  <c r="A937" i="1"/>
  <c r="B937" i="1"/>
  <c r="E937" i="1" s="1"/>
  <c r="A938" i="1"/>
  <c r="B938" i="1"/>
  <c r="A939" i="1"/>
  <c r="B939" i="1"/>
  <c r="D939" i="1" s="1"/>
  <c r="A940" i="1"/>
  <c r="B940" i="1"/>
  <c r="C940" i="1" s="1"/>
  <c r="A941" i="1"/>
  <c r="B941" i="1"/>
  <c r="D941" i="1" s="1"/>
  <c r="A942" i="1"/>
  <c r="B942" i="1"/>
  <c r="E942" i="1" s="1"/>
  <c r="A943" i="1"/>
  <c r="B943" i="1"/>
  <c r="E943" i="1" s="1"/>
  <c r="A944" i="1"/>
  <c r="B944" i="1"/>
  <c r="D944" i="1" s="1"/>
  <c r="A945" i="1"/>
  <c r="B945" i="1"/>
  <c r="C945" i="1" s="1"/>
  <c r="A946" i="1"/>
  <c r="B946" i="1"/>
  <c r="C946" i="1" s="1"/>
  <c r="A947" i="1"/>
  <c r="B947" i="1"/>
  <c r="D947" i="1" s="1"/>
  <c r="A948" i="1"/>
  <c r="B948" i="1"/>
  <c r="F948" i="1" s="1"/>
  <c r="A949" i="1"/>
  <c r="B949" i="1"/>
  <c r="E949" i="1" s="1"/>
  <c r="A950" i="1"/>
  <c r="B950" i="1"/>
  <c r="D950" i="1" s="1"/>
  <c r="A951" i="1"/>
  <c r="B951" i="1"/>
  <c r="F951" i="1" s="1"/>
  <c r="A952" i="1"/>
  <c r="B952" i="1"/>
  <c r="A953" i="1"/>
  <c r="B953" i="1"/>
  <c r="D953" i="1" s="1"/>
  <c r="A954" i="1"/>
  <c r="B954" i="1"/>
  <c r="E954" i="1" s="1"/>
  <c r="A955" i="1"/>
  <c r="B955" i="1"/>
  <c r="C955" i="1" s="1"/>
  <c r="A956" i="1"/>
  <c r="B956" i="1"/>
  <c r="E956" i="1" s="1"/>
  <c r="A957" i="1"/>
  <c r="B957" i="1"/>
  <c r="C957" i="1" s="1"/>
  <c r="A958" i="1"/>
  <c r="B958" i="1"/>
  <c r="E958" i="1" s="1"/>
  <c r="A959" i="1"/>
  <c r="B959" i="1"/>
  <c r="D959" i="1" s="1"/>
  <c r="A960" i="1"/>
  <c r="B960" i="1"/>
  <c r="A961" i="1"/>
  <c r="B961" i="1"/>
  <c r="C961" i="1" s="1"/>
  <c r="A962" i="1"/>
  <c r="B962" i="1"/>
  <c r="E962" i="1" s="1"/>
  <c r="A963" i="1"/>
  <c r="B963" i="1"/>
  <c r="D963" i="1" s="1"/>
  <c r="A964" i="1"/>
  <c r="B964" i="1"/>
  <c r="E964" i="1" s="1"/>
  <c r="A965" i="1"/>
  <c r="B965" i="1"/>
  <c r="C965" i="1" s="1"/>
  <c r="A966" i="1"/>
  <c r="B966" i="1"/>
  <c r="E966" i="1" s="1"/>
  <c r="A967" i="1"/>
  <c r="B967" i="1"/>
  <c r="F967" i="1" s="1"/>
  <c r="A968" i="1"/>
  <c r="B968" i="1"/>
  <c r="D968" i="1" s="1"/>
  <c r="A969" i="1"/>
  <c r="B969" i="1"/>
  <c r="C969" i="1" s="1"/>
  <c r="A970" i="1"/>
  <c r="B970" i="1"/>
  <c r="E970" i="1" s="1"/>
  <c r="A971" i="1"/>
  <c r="B971" i="1"/>
  <c r="D971" i="1" s="1"/>
  <c r="A972" i="1"/>
  <c r="B972" i="1"/>
  <c r="C972" i="1" s="1"/>
  <c r="A973" i="1"/>
  <c r="B973" i="1"/>
  <c r="D973" i="1" s="1"/>
  <c r="A974" i="1"/>
  <c r="B974" i="1"/>
  <c r="E974" i="1" s="1"/>
  <c r="A975" i="1"/>
  <c r="B975" i="1"/>
  <c r="F975" i="1" s="1"/>
  <c r="A976" i="1"/>
  <c r="B976" i="1"/>
  <c r="F976" i="1" s="1"/>
  <c r="A977" i="1"/>
  <c r="B977" i="1"/>
  <c r="E977" i="1" s="1"/>
  <c r="A978" i="1"/>
  <c r="B978" i="1"/>
  <c r="D978" i="1" s="1"/>
  <c r="A979" i="1"/>
  <c r="B979" i="1"/>
  <c r="E979" i="1" s="1"/>
  <c r="A980" i="1"/>
  <c r="B980" i="1"/>
  <c r="D980" i="1" s="1"/>
  <c r="A981" i="1"/>
  <c r="B981" i="1"/>
  <c r="F981" i="1" s="1"/>
  <c r="A982" i="1"/>
  <c r="B982" i="1"/>
  <c r="D982" i="1" s="1"/>
  <c r="A983" i="1"/>
  <c r="B983" i="1"/>
  <c r="D983" i="1" s="1"/>
  <c r="A984" i="1"/>
  <c r="B984" i="1"/>
  <c r="D984" i="1" s="1"/>
  <c r="A985" i="1"/>
  <c r="B985" i="1"/>
  <c r="F985" i="1" s="1"/>
  <c r="A986" i="1"/>
  <c r="B986" i="1"/>
  <c r="C986" i="1" s="1"/>
  <c r="A987" i="1"/>
  <c r="B987" i="1"/>
  <c r="C987" i="1" s="1"/>
  <c r="A988" i="1"/>
  <c r="B988" i="1"/>
  <c r="D988" i="1" s="1"/>
  <c r="A989" i="1"/>
  <c r="B989" i="1"/>
  <c r="D989" i="1" s="1"/>
  <c r="A990" i="1"/>
  <c r="B990" i="1"/>
  <c r="A991" i="1"/>
  <c r="B991" i="1"/>
  <c r="E991" i="1" s="1"/>
  <c r="A992" i="1"/>
  <c r="B992" i="1"/>
  <c r="D992" i="1" s="1"/>
  <c r="A993" i="1"/>
  <c r="B993" i="1"/>
  <c r="F993" i="1" s="1"/>
  <c r="A994" i="1"/>
  <c r="B994" i="1"/>
  <c r="A995" i="1"/>
  <c r="B995" i="1"/>
  <c r="C995" i="1" s="1"/>
  <c r="A996" i="1"/>
  <c r="B996" i="1"/>
  <c r="D996" i="1" s="1"/>
  <c r="A997" i="1"/>
  <c r="B997" i="1"/>
  <c r="F997" i="1" s="1"/>
  <c r="A998" i="1"/>
  <c r="B998" i="1"/>
  <c r="A999" i="1"/>
  <c r="B999" i="1"/>
  <c r="C999" i="1" s="1"/>
  <c r="A1000" i="1"/>
  <c r="B1000" i="1"/>
  <c r="D1000" i="1" s="1"/>
  <c r="A20" i="1"/>
  <c r="B20" i="1"/>
  <c r="C20" i="1" s="1"/>
  <c r="BF20" i="1"/>
  <c r="BA20" i="1" s="1"/>
  <c r="BG20" i="1"/>
  <c r="AZ20" i="1" s="1"/>
  <c r="BI20" i="1"/>
  <c r="BJ20" i="1"/>
  <c r="BK20" i="1"/>
  <c r="BL20" i="1"/>
  <c r="BF21" i="1"/>
  <c r="BA21" i="1" s="1"/>
  <c r="BG21" i="1"/>
  <c r="AZ21" i="1" s="1"/>
  <c r="BI21" i="1"/>
  <c r="BJ21" i="1"/>
  <c r="BK21" i="1"/>
  <c r="BL21" i="1"/>
  <c r="BF22" i="1"/>
  <c r="BA22" i="1" s="1"/>
  <c r="BG22" i="1"/>
  <c r="AZ22" i="1" s="1"/>
  <c r="BI22" i="1"/>
  <c r="BJ22" i="1"/>
  <c r="BK22" i="1"/>
  <c r="BL22" i="1"/>
  <c r="BF23" i="1"/>
  <c r="BA23" i="1" s="1"/>
  <c r="BG23" i="1"/>
  <c r="AZ23" i="1" s="1"/>
  <c r="BI23" i="1"/>
  <c r="BJ23" i="1"/>
  <c r="BK23" i="1"/>
  <c r="BL23" i="1"/>
  <c r="BF24" i="1"/>
  <c r="BA24" i="1" s="1"/>
  <c r="BG24" i="1"/>
  <c r="AZ24" i="1" s="1"/>
  <c r="BI24" i="1"/>
  <c r="BJ24" i="1"/>
  <c r="BK24" i="1"/>
  <c r="BL24" i="1"/>
  <c r="BF25" i="1"/>
  <c r="BA25" i="1" s="1"/>
  <c r="BG25" i="1"/>
  <c r="AZ25" i="1" s="1"/>
  <c r="BI25" i="1"/>
  <c r="BJ25" i="1"/>
  <c r="BK25" i="1"/>
  <c r="BL25" i="1"/>
  <c r="BF26" i="1"/>
  <c r="BA26" i="1" s="1"/>
  <c r="BG26" i="1"/>
  <c r="AZ26" i="1" s="1"/>
  <c r="BI26" i="1"/>
  <c r="BJ26" i="1"/>
  <c r="BK26" i="1"/>
  <c r="BL26" i="1"/>
  <c r="BF27" i="1"/>
  <c r="BA27" i="1" s="1"/>
  <c r="BG27" i="1"/>
  <c r="AZ27" i="1" s="1"/>
  <c r="BI27" i="1"/>
  <c r="BJ27" i="1"/>
  <c r="BK27" i="1"/>
  <c r="BL27" i="1"/>
  <c r="BF28" i="1"/>
  <c r="BA28" i="1" s="1"/>
  <c r="BG28" i="1"/>
  <c r="AZ28" i="1" s="1"/>
  <c r="BI28" i="1"/>
  <c r="BJ28" i="1"/>
  <c r="BK28" i="1"/>
  <c r="BL28" i="1"/>
  <c r="BF29" i="1"/>
  <c r="BA29" i="1" s="1"/>
  <c r="BG29" i="1"/>
  <c r="AZ29" i="1" s="1"/>
  <c r="BI29" i="1"/>
  <c r="BJ29" i="1"/>
  <c r="BK29" i="1"/>
  <c r="BL29" i="1"/>
  <c r="BF30" i="1"/>
  <c r="BA30" i="1" s="1"/>
  <c r="BG30" i="1"/>
  <c r="AZ30" i="1" s="1"/>
  <c r="BI30" i="1"/>
  <c r="BJ30" i="1"/>
  <c r="BK30" i="1"/>
  <c r="BL30" i="1"/>
  <c r="BF31" i="1"/>
  <c r="BA31" i="1" s="1"/>
  <c r="BG31" i="1"/>
  <c r="AZ31" i="1" s="1"/>
  <c r="BI31" i="1"/>
  <c r="BJ31" i="1"/>
  <c r="BK31" i="1"/>
  <c r="BL31" i="1"/>
  <c r="BF32" i="1"/>
  <c r="BA32" i="1" s="1"/>
  <c r="BG32" i="1"/>
  <c r="AZ32" i="1" s="1"/>
  <c r="BI32" i="1"/>
  <c r="BJ32" i="1"/>
  <c r="BK32" i="1"/>
  <c r="BL32" i="1"/>
  <c r="BF33" i="1"/>
  <c r="BA33" i="1" s="1"/>
  <c r="BG33" i="1"/>
  <c r="AZ33" i="1" s="1"/>
  <c r="BI33" i="1"/>
  <c r="BJ33" i="1"/>
  <c r="BK33" i="1"/>
  <c r="BL33" i="1"/>
  <c r="BF34" i="1"/>
  <c r="BA34" i="1" s="1"/>
  <c r="BG34" i="1"/>
  <c r="AZ34" i="1" s="1"/>
  <c r="BI34" i="1"/>
  <c r="BJ34" i="1"/>
  <c r="BK34" i="1"/>
  <c r="BL34" i="1"/>
  <c r="BF35" i="1"/>
  <c r="BA35" i="1" s="1"/>
  <c r="BG35" i="1"/>
  <c r="AZ35" i="1" s="1"/>
  <c r="BI35" i="1"/>
  <c r="BJ35" i="1"/>
  <c r="BK35" i="1"/>
  <c r="BL35" i="1"/>
  <c r="BF36" i="1"/>
  <c r="BA36" i="1" s="1"/>
  <c r="BG36" i="1"/>
  <c r="AZ36" i="1" s="1"/>
  <c r="BI36" i="1"/>
  <c r="BJ36" i="1"/>
  <c r="BK36" i="1"/>
  <c r="BL36" i="1"/>
  <c r="BF37" i="1"/>
  <c r="BA37" i="1" s="1"/>
  <c r="BG37" i="1"/>
  <c r="AZ37" i="1" s="1"/>
  <c r="BI37" i="1"/>
  <c r="BJ37" i="1"/>
  <c r="BK37" i="1"/>
  <c r="BL37" i="1"/>
  <c r="BF38" i="1"/>
  <c r="BA38" i="1" s="1"/>
  <c r="BG38" i="1"/>
  <c r="AZ38" i="1" s="1"/>
  <c r="BI38" i="1"/>
  <c r="BJ38" i="1"/>
  <c r="BK38" i="1"/>
  <c r="BL38" i="1"/>
  <c r="BF39" i="1"/>
  <c r="BA39" i="1" s="1"/>
  <c r="BG39" i="1"/>
  <c r="AZ39" i="1" s="1"/>
  <c r="BI39" i="1"/>
  <c r="BJ39" i="1"/>
  <c r="BK39" i="1"/>
  <c r="BL39" i="1"/>
  <c r="BF40" i="1"/>
  <c r="BA40" i="1" s="1"/>
  <c r="BG40" i="1"/>
  <c r="AZ40" i="1" s="1"/>
  <c r="BI40" i="1"/>
  <c r="BJ40" i="1"/>
  <c r="BK40" i="1"/>
  <c r="BL40" i="1"/>
  <c r="BF41" i="1"/>
  <c r="BA41" i="1" s="1"/>
  <c r="BG41" i="1"/>
  <c r="AZ41" i="1" s="1"/>
  <c r="BI41" i="1"/>
  <c r="BJ41" i="1"/>
  <c r="BK41" i="1"/>
  <c r="BL41" i="1"/>
  <c r="BF42" i="1"/>
  <c r="BA42" i="1" s="1"/>
  <c r="BG42" i="1"/>
  <c r="AZ42" i="1" s="1"/>
  <c r="BI42" i="1"/>
  <c r="BJ42" i="1"/>
  <c r="BK42" i="1"/>
  <c r="BL42" i="1"/>
  <c r="BF43" i="1"/>
  <c r="BA43" i="1" s="1"/>
  <c r="BG43" i="1"/>
  <c r="AZ43" i="1" s="1"/>
  <c r="BI43" i="1"/>
  <c r="BJ43" i="1"/>
  <c r="BK43" i="1"/>
  <c r="BL43" i="1"/>
  <c r="BF44" i="1"/>
  <c r="BA44" i="1" s="1"/>
  <c r="BG44" i="1"/>
  <c r="AZ44" i="1" s="1"/>
  <c r="BI44" i="1"/>
  <c r="BJ44" i="1"/>
  <c r="BK44" i="1"/>
  <c r="BL44" i="1"/>
  <c r="BF45" i="1"/>
  <c r="BA45" i="1" s="1"/>
  <c r="BG45" i="1"/>
  <c r="AZ45" i="1" s="1"/>
  <c r="BI45" i="1"/>
  <c r="BJ45" i="1"/>
  <c r="BK45" i="1"/>
  <c r="BL45" i="1"/>
  <c r="BF46" i="1"/>
  <c r="BA46" i="1" s="1"/>
  <c r="BG46" i="1"/>
  <c r="AZ46" i="1" s="1"/>
  <c r="BI46" i="1"/>
  <c r="BJ46" i="1"/>
  <c r="BK46" i="1"/>
  <c r="BL46" i="1"/>
  <c r="BF47" i="1"/>
  <c r="BA47" i="1" s="1"/>
  <c r="BG47" i="1"/>
  <c r="AZ47" i="1" s="1"/>
  <c r="BI47" i="1"/>
  <c r="BJ47" i="1"/>
  <c r="BK47" i="1"/>
  <c r="BL47" i="1"/>
  <c r="BF48" i="1"/>
  <c r="BA48" i="1" s="1"/>
  <c r="BG48" i="1"/>
  <c r="AZ48" i="1" s="1"/>
  <c r="BI48" i="1"/>
  <c r="BJ48" i="1"/>
  <c r="BK48" i="1"/>
  <c r="BL48" i="1"/>
  <c r="BF49" i="1"/>
  <c r="BA49" i="1" s="1"/>
  <c r="BG49" i="1"/>
  <c r="AZ49" i="1" s="1"/>
  <c r="BI49" i="1"/>
  <c r="BJ49" i="1"/>
  <c r="BK49" i="1"/>
  <c r="BL49" i="1"/>
  <c r="BF50" i="1"/>
  <c r="BA50" i="1" s="1"/>
  <c r="BG50" i="1"/>
  <c r="AZ50" i="1" s="1"/>
  <c r="BI50" i="1"/>
  <c r="BJ50" i="1"/>
  <c r="BK50" i="1"/>
  <c r="BL50" i="1"/>
  <c r="BF51" i="1"/>
  <c r="BA51" i="1" s="1"/>
  <c r="BG51" i="1"/>
  <c r="AZ51" i="1" s="1"/>
  <c r="BI51" i="1"/>
  <c r="BJ51" i="1"/>
  <c r="BK51" i="1"/>
  <c r="BL51" i="1"/>
  <c r="BF52" i="1"/>
  <c r="BA52" i="1" s="1"/>
  <c r="BG52" i="1"/>
  <c r="AZ52" i="1" s="1"/>
  <c r="BI52" i="1"/>
  <c r="BJ52" i="1"/>
  <c r="BK52" i="1"/>
  <c r="BL52" i="1"/>
  <c r="BF53" i="1"/>
  <c r="BA53" i="1" s="1"/>
  <c r="BG53" i="1"/>
  <c r="AZ53" i="1" s="1"/>
  <c r="BI53" i="1"/>
  <c r="BJ53" i="1"/>
  <c r="BK53" i="1"/>
  <c r="BL53" i="1"/>
  <c r="BG54" i="1"/>
  <c r="AZ54" i="1" s="1"/>
  <c r="BI54" i="1"/>
  <c r="BJ54" i="1"/>
  <c r="BK54" i="1"/>
  <c r="BL54" i="1"/>
  <c r="BF55" i="1"/>
  <c r="BG55" i="1"/>
  <c r="AZ55" i="1" s="1"/>
  <c r="BI55" i="1"/>
  <c r="BJ55" i="1"/>
  <c r="BK55" i="1"/>
  <c r="BL55" i="1"/>
  <c r="BF56" i="1"/>
  <c r="BG56" i="1"/>
  <c r="AZ56" i="1" s="1"/>
  <c r="BI56" i="1"/>
  <c r="BJ56" i="1"/>
  <c r="BK56" i="1"/>
  <c r="BL56" i="1"/>
  <c r="BF57" i="1"/>
  <c r="BG57" i="1"/>
  <c r="AZ57" i="1" s="1"/>
  <c r="BI57" i="1"/>
  <c r="BJ57" i="1"/>
  <c r="BK57" i="1"/>
  <c r="BL57" i="1"/>
  <c r="BF58" i="1"/>
  <c r="BG58" i="1"/>
  <c r="AZ58" i="1" s="1"/>
  <c r="BI58" i="1"/>
  <c r="BJ58" i="1"/>
  <c r="BK58" i="1"/>
  <c r="BL58" i="1"/>
  <c r="BF59" i="1"/>
  <c r="BG59" i="1"/>
  <c r="AZ59" i="1" s="1"/>
  <c r="BI59" i="1"/>
  <c r="BJ59" i="1"/>
  <c r="BK59" i="1"/>
  <c r="BL59" i="1"/>
  <c r="BF60" i="1"/>
  <c r="BG60" i="1"/>
  <c r="AZ60" i="1" s="1"/>
  <c r="BI60" i="1"/>
  <c r="BJ60" i="1"/>
  <c r="BK60" i="1"/>
  <c r="BL60" i="1"/>
  <c r="BF61" i="1"/>
  <c r="BG61" i="1"/>
  <c r="AZ61" i="1" s="1"/>
  <c r="BI61" i="1"/>
  <c r="BJ61" i="1"/>
  <c r="BK61" i="1"/>
  <c r="BL61" i="1"/>
  <c r="BF62" i="1"/>
  <c r="BG62" i="1"/>
  <c r="AZ62" i="1" s="1"/>
  <c r="BI62" i="1"/>
  <c r="BJ62" i="1"/>
  <c r="BK62" i="1"/>
  <c r="BL62" i="1"/>
  <c r="BF63" i="1"/>
  <c r="BG63" i="1"/>
  <c r="AZ63" i="1" s="1"/>
  <c r="BI63" i="1"/>
  <c r="BJ63" i="1"/>
  <c r="BK63" i="1"/>
  <c r="BL63" i="1"/>
  <c r="BF64" i="1"/>
  <c r="BG64" i="1"/>
  <c r="AZ64" i="1" s="1"/>
  <c r="BI64" i="1"/>
  <c r="BJ64" i="1"/>
  <c r="BK64" i="1"/>
  <c r="BL64" i="1"/>
  <c r="BF65" i="1"/>
  <c r="BG65" i="1"/>
  <c r="AZ65" i="1" s="1"/>
  <c r="BI65" i="1"/>
  <c r="BJ65" i="1"/>
  <c r="BK65" i="1"/>
  <c r="BL65" i="1"/>
  <c r="BF66" i="1"/>
  <c r="BG66" i="1"/>
  <c r="AZ66" i="1" s="1"/>
  <c r="BI66" i="1"/>
  <c r="BJ66" i="1"/>
  <c r="BK66" i="1"/>
  <c r="BL66" i="1"/>
  <c r="BF67" i="1"/>
  <c r="BG67" i="1"/>
  <c r="AZ67" i="1" s="1"/>
  <c r="BI67" i="1"/>
  <c r="BJ67" i="1"/>
  <c r="BK67" i="1"/>
  <c r="BL67" i="1"/>
  <c r="BF68" i="1"/>
  <c r="BG68" i="1"/>
  <c r="AZ68" i="1" s="1"/>
  <c r="BI68" i="1"/>
  <c r="BJ68" i="1"/>
  <c r="BK68" i="1"/>
  <c r="BL68" i="1"/>
  <c r="BF69" i="1"/>
  <c r="BG69" i="1"/>
  <c r="AZ69" i="1" s="1"/>
  <c r="BI69" i="1"/>
  <c r="BJ69" i="1"/>
  <c r="BK69" i="1"/>
  <c r="BL69" i="1"/>
  <c r="BF70" i="1"/>
  <c r="BG70" i="1"/>
  <c r="AZ70" i="1" s="1"/>
  <c r="BI70" i="1"/>
  <c r="BJ70" i="1"/>
  <c r="BK70" i="1"/>
  <c r="BL70" i="1"/>
  <c r="BF71" i="1"/>
  <c r="BG71" i="1"/>
  <c r="AZ71" i="1" s="1"/>
  <c r="BI71" i="1"/>
  <c r="BJ71" i="1"/>
  <c r="BK71" i="1"/>
  <c r="BL71" i="1"/>
  <c r="BF72" i="1"/>
  <c r="BG72" i="1"/>
  <c r="AZ72" i="1" s="1"/>
  <c r="BI72" i="1"/>
  <c r="BJ72" i="1"/>
  <c r="BK72" i="1"/>
  <c r="BL72" i="1"/>
  <c r="BF73" i="1"/>
  <c r="BG73" i="1"/>
  <c r="AZ73" i="1" s="1"/>
  <c r="BI73" i="1"/>
  <c r="BJ73" i="1"/>
  <c r="BK73" i="1"/>
  <c r="BL73" i="1"/>
  <c r="BF74" i="1"/>
  <c r="BG74" i="1"/>
  <c r="AZ74" i="1" s="1"/>
  <c r="BI74" i="1"/>
  <c r="BJ74" i="1"/>
  <c r="BK74" i="1"/>
  <c r="BL74" i="1"/>
  <c r="BF75" i="1"/>
  <c r="BG75" i="1"/>
  <c r="AZ75" i="1" s="1"/>
  <c r="BI75" i="1"/>
  <c r="BJ75" i="1"/>
  <c r="BK75" i="1"/>
  <c r="BL75" i="1"/>
  <c r="BF76" i="1"/>
  <c r="BG76" i="1"/>
  <c r="AZ76" i="1" s="1"/>
  <c r="BI76" i="1"/>
  <c r="BJ76" i="1"/>
  <c r="BK76" i="1"/>
  <c r="BL76" i="1"/>
  <c r="BF77" i="1"/>
  <c r="BG77" i="1"/>
  <c r="AZ77" i="1" s="1"/>
  <c r="BI77" i="1"/>
  <c r="BJ77" i="1"/>
  <c r="BK77" i="1"/>
  <c r="BL77" i="1"/>
  <c r="BF78" i="1"/>
  <c r="BG78" i="1"/>
  <c r="AZ78" i="1" s="1"/>
  <c r="BI78" i="1"/>
  <c r="BJ78" i="1"/>
  <c r="BK78" i="1"/>
  <c r="BL78" i="1"/>
  <c r="BF79" i="1"/>
  <c r="BG79" i="1"/>
  <c r="AZ79" i="1" s="1"/>
  <c r="BI79" i="1"/>
  <c r="BJ79" i="1"/>
  <c r="BK79" i="1"/>
  <c r="BL79" i="1"/>
  <c r="BF80" i="1"/>
  <c r="BG80" i="1"/>
  <c r="AZ80" i="1" s="1"/>
  <c r="BI80" i="1"/>
  <c r="BJ80" i="1"/>
  <c r="BK80" i="1"/>
  <c r="BL80" i="1"/>
  <c r="BF81" i="1"/>
  <c r="BG81" i="1"/>
  <c r="AZ81" i="1" s="1"/>
  <c r="BI81" i="1"/>
  <c r="BJ81" i="1"/>
  <c r="BK81" i="1"/>
  <c r="BL81" i="1"/>
  <c r="BF82" i="1"/>
  <c r="BG82" i="1"/>
  <c r="AZ82" i="1" s="1"/>
  <c r="BI82" i="1"/>
  <c r="BJ82" i="1"/>
  <c r="BK82" i="1"/>
  <c r="BL82" i="1"/>
  <c r="BF83" i="1"/>
  <c r="BG83" i="1"/>
  <c r="AZ83" i="1" s="1"/>
  <c r="BI83" i="1"/>
  <c r="BJ83" i="1"/>
  <c r="BK83" i="1"/>
  <c r="BL83" i="1"/>
  <c r="BF84" i="1"/>
  <c r="BG84" i="1"/>
  <c r="AZ84" i="1" s="1"/>
  <c r="BI84" i="1"/>
  <c r="BJ84" i="1"/>
  <c r="BK84" i="1"/>
  <c r="BL84" i="1"/>
  <c r="BF85" i="1"/>
  <c r="BG85" i="1"/>
  <c r="AZ85" i="1" s="1"/>
  <c r="BI85" i="1"/>
  <c r="BJ85" i="1"/>
  <c r="BK85" i="1"/>
  <c r="BL85" i="1"/>
  <c r="BF86" i="1"/>
  <c r="BG86" i="1"/>
  <c r="AZ86" i="1" s="1"/>
  <c r="BI86" i="1"/>
  <c r="BJ86" i="1"/>
  <c r="BK86" i="1"/>
  <c r="BL86" i="1"/>
  <c r="BF87" i="1"/>
  <c r="BG87" i="1"/>
  <c r="AZ87" i="1" s="1"/>
  <c r="BI87" i="1"/>
  <c r="BJ87" i="1"/>
  <c r="BK87" i="1"/>
  <c r="BL87" i="1"/>
  <c r="BF88" i="1"/>
  <c r="BG88" i="1"/>
  <c r="AZ88" i="1" s="1"/>
  <c r="BI88" i="1"/>
  <c r="BJ88" i="1"/>
  <c r="BK88" i="1"/>
  <c r="BL88" i="1"/>
  <c r="BF89" i="1"/>
  <c r="BG89" i="1"/>
  <c r="AZ89" i="1" s="1"/>
  <c r="BI89" i="1"/>
  <c r="BJ89" i="1"/>
  <c r="BK89" i="1"/>
  <c r="BL89" i="1"/>
  <c r="BF90" i="1"/>
  <c r="BG90" i="1"/>
  <c r="AZ90" i="1" s="1"/>
  <c r="BI90" i="1"/>
  <c r="BJ90" i="1"/>
  <c r="BK90" i="1"/>
  <c r="BL90" i="1"/>
  <c r="BF91" i="1"/>
  <c r="BG91" i="1"/>
  <c r="AZ91" i="1" s="1"/>
  <c r="BI91" i="1"/>
  <c r="BJ91" i="1"/>
  <c r="BK91" i="1"/>
  <c r="BL91" i="1"/>
  <c r="BF92" i="1"/>
  <c r="BG92" i="1"/>
  <c r="AZ92" i="1" s="1"/>
  <c r="BI92" i="1"/>
  <c r="BJ92" i="1"/>
  <c r="BK92" i="1"/>
  <c r="BL92" i="1"/>
  <c r="BF93" i="1"/>
  <c r="BG93" i="1"/>
  <c r="AZ93" i="1" s="1"/>
  <c r="BI93" i="1"/>
  <c r="BJ93" i="1"/>
  <c r="BK93" i="1"/>
  <c r="BL93" i="1"/>
  <c r="BF94" i="1"/>
  <c r="BG94" i="1"/>
  <c r="AZ94" i="1" s="1"/>
  <c r="BI94" i="1"/>
  <c r="BJ94" i="1"/>
  <c r="BK94" i="1"/>
  <c r="BL94" i="1"/>
  <c r="BF95" i="1"/>
  <c r="BG95" i="1"/>
  <c r="AZ95" i="1" s="1"/>
  <c r="BI95" i="1"/>
  <c r="BJ95" i="1"/>
  <c r="BK95" i="1"/>
  <c r="BL95" i="1"/>
  <c r="BF96" i="1"/>
  <c r="BG96" i="1"/>
  <c r="AZ96" i="1" s="1"/>
  <c r="BI96" i="1"/>
  <c r="BJ96" i="1"/>
  <c r="BK96" i="1"/>
  <c r="BL96" i="1"/>
  <c r="BF97" i="1"/>
  <c r="BG97" i="1"/>
  <c r="AZ97" i="1" s="1"/>
  <c r="BI97" i="1"/>
  <c r="BJ97" i="1"/>
  <c r="BK97" i="1"/>
  <c r="BL97" i="1"/>
  <c r="BF98" i="1"/>
  <c r="BG98" i="1"/>
  <c r="AZ98" i="1" s="1"/>
  <c r="BI98" i="1"/>
  <c r="BJ98" i="1"/>
  <c r="BK98" i="1"/>
  <c r="BL98" i="1"/>
  <c r="BF99" i="1"/>
  <c r="BG99" i="1"/>
  <c r="AZ99" i="1" s="1"/>
  <c r="BI99" i="1"/>
  <c r="BJ99" i="1"/>
  <c r="BK99" i="1"/>
  <c r="BL99" i="1"/>
  <c r="BF100" i="1"/>
  <c r="BG100" i="1"/>
  <c r="AZ100" i="1" s="1"/>
  <c r="BI100" i="1"/>
  <c r="BJ100" i="1"/>
  <c r="BK100" i="1"/>
  <c r="BL100" i="1"/>
  <c r="BF101" i="1"/>
  <c r="BG101" i="1"/>
  <c r="AZ101" i="1" s="1"/>
  <c r="BI101" i="1"/>
  <c r="BJ101" i="1"/>
  <c r="BK101" i="1"/>
  <c r="BL101" i="1"/>
  <c r="BF102" i="1"/>
  <c r="BG102" i="1"/>
  <c r="AZ102" i="1" s="1"/>
  <c r="BI102" i="1"/>
  <c r="BJ102" i="1"/>
  <c r="BK102" i="1"/>
  <c r="BL102" i="1"/>
  <c r="BF103" i="1"/>
  <c r="BG103" i="1"/>
  <c r="AZ103" i="1" s="1"/>
  <c r="BI103" i="1"/>
  <c r="BJ103" i="1"/>
  <c r="BK103" i="1"/>
  <c r="BL103" i="1"/>
  <c r="BF104" i="1"/>
  <c r="BG104" i="1"/>
  <c r="AZ104" i="1" s="1"/>
  <c r="BI104" i="1"/>
  <c r="BJ104" i="1"/>
  <c r="BK104" i="1"/>
  <c r="BL104" i="1"/>
  <c r="BF105" i="1"/>
  <c r="BG105" i="1"/>
  <c r="AZ105" i="1" s="1"/>
  <c r="BI105" i="1"/>
  <c r="BJ105" i="1"/>
  <c r="BK105" i="1"/>
  <c r="BL105" i="1"/>
  <c r="BF106" i="1"/>
  <c r="BG106" i="1"/>
  <c r="AZ106" i="1" s="1"/>
  <c r="BI106" i="1"/>
  <c r="BJ106" i="1"/>
  <c r="BK106" i="1"/>
  <c r="BL106" i="1"/>
  <c r="BF107" i="1"/>
  <c r="BG107" i="1"/>
  <c r="AZ107" i="1" s="1"/>
  <c r="BI107" i="1"/>
  <c r="BJ107" i="1"/>
  <c r="BK107" i="1"/>
  <c r="BL107" i="1"/>
  <c r="BF108" i="1"/>
  <c r="BG108" i="1"/>
  <c r="AZ108" i="1" s="1"/>
  <c r="BI108" i="1"/>
  <c r="BJ108" i="1"/>
  <c r="BK108" i="1"/>
  <c r="BL108" i="1"/>
  <c r="BF109" i="1"/>
  <c r="BG109" i="1"/>
  <c r="AZ109" i="1" s="1"/>
  <c r="BI109" i="1"/>
  <c r="BJ109" i="1"/>
  <c r="BK109" i="1"/>
  <c r="BL109" i="1"/>
  <c r="BF110" i="1"/>
  <c r="BG110" i="1"/>
  <c r="AZ110" i="1" s="1"/>
  <c r="BI110" i="1"/>
  <c r="BJ110" i="1"/>
  <c r="BK110" i="1"/>
  <c r="BL110" i="1"/>
  <c r="BF111" i="1"/>
  <c r="BG111" i="1"/>
  <c r="AZ111" i="1" s="1"/>
  <c r="BI111" i="1"/>
  <c r="BJ111" i="1"/>
  <c r="BK111" i="1"/>
  <c r="BL111" i="1"/>
  <c r="BF112" i="1"/>
  <c r="BG112" i="1"/>
  <c r="AZ112" i="1" s="1"/>
  <c r="BI112" i="1"/>
  <c r="BJ112" i="1"/>
  <c r="BK112" i="1"/>
  <c r="BL112" i="1"/>
  <c r="BF113" i="1"/>
  <c r="BG113" i="1"/>
  <c r="AZ113" i="1" s="1"/>
  <c r="BI113" i="1"/>
  <c r="BJ113" i="1"/>
  <c r="BK113" i="1"/>
  <c r="BL113" i="1"/>
  <c r="BF114" i="1"/>
  <c r="BG114" i="1"/>
  <c r="AZ114" i="1" s="1"/>
  <c r="BI114" i="1"/>
  <c r="BJ114" i="1"/>
  <c r="BK114" i="1"/>
  <c r="BL114" i="1"/>
  <c r="BF115" i="1"/>
  <c r="BG115" i="1"/>
  <c r="AZ115" i="1" s="1"/>
  <c r="BI115" i="1"/>
  <c r="BJ115" i="1"/>
  <c r="BK115" i="1"/>
  <c r="BL115" i="1"/>
  <c r="BF116" i="1"/>
  <c r="BG116" i="1"/>
  <c r="AZ116" i="1" s="1"/>
  <c r="BI116" i="1"/>
  <c r="BJ116" i="1"/>
  <c r="BK116" i="1"/>
  <c r="BL116" i="1"/>
  <c r="BF117" i="1"/>
  <c r="BG117" i="1"/>
  <c r="AZ117" i="1" s="1"/>
  <c r="BI117" i="1"/>
  <c r="BJ117" i="1"/>
  <c r="BK117" i="1"/>
  <c r="BL117" i="1"/>
  <c r="BF118" i="1"/>
  <c r="BG118" i="1"/>
  <c r="AZ118" i="1" s="1"/>
  <c r="BI118" i="1"/>
  <c r="BJ118" i="1"/>
  <c r="BK118" i="1"/>
  <c r="BL118" i="1"/>
  <c r="BF119" i="1"/>
  <c r="BG119" i="1"/>
  <c r="AZ119" i="1" s="1"/>
  <c r="BI119" i="1"/>
  <c r="BJ119" i="1"/>
  <c r="BK119" i="1"/>
  <c r="BL119" i="1"/>
  <c r="BF120" i="1"/>
  <c r="BG120" i="1"/>
  <c r="AZ120" i="1" s="1"/>
  <c r="BI120" i="1"/>
  <c r="BJ120" i="1"/>
  <c r="BK120" i="1"/>
  <c r="BL120" i="1"/>
  <c r="BF121" i="1"/>
  <c r="BG121" i="1"/>
  <c r="AZ121" i="1" s="1"/>
  <c r="BI121" i="1"/>
  <c r="BJ121" i="1"/>
  <c r="BK121" i="1"/>
  <c r="BL121" i="1"/>
  <c r="BF122" i="1"/>
  <c r="BG122" i="1"/>
  <c r="AZ122" i="1" s="1"/>
  <c r="BI122" i="1"/>
  <c r="BJ122" i="1"/>
  <c r="BK122" i="1"/>
  <c r="BL122" i="1"/>
  <c r="BF123" i="1"/>
  <c r="BG123" i="1"/>
  <c r="AZ123" i="1" s="1"/>
  <c r="BI123" i="1"/>
  <c r="BJ123" i="1"/>
  <c r="BK123" i="1"/>
  <c r="BL123" i="1"/>
  <c r="BF124" i="1"/>
  <c r="BG124" i="1"/>
  <c r="AZ124" i="1" s="1"/>
  <c r="BI124" i="1"/>
  <c r="BJ124" i="1"/>
  <c r="BK124" i="1"/>
  <c r="BL124" i="1"/>
  <c r="BF125" i="1"/>
  <c r="BG125" i="1"/>
  <c r="AZ125" i="1" s="1"/>
  <c r="BI125" i="1"/>
  <c r="BJ125" i="1"/>
  <c r="BK125" i="1"/>
  <c r="BL125" i="1"/>
  <c r="BF126" i="1"/>
  <c r="BG126" i="1"/>
  <c r="AZ126" i="1" s="1"/>
  <c r="BI126" i="1"/>
  <c r="BJ126" i="1"/>
  <c r="BK126" i="1"/>
  <c r="BL126" i="1"/>
  <c r="BF127" i="1"/>
  <c r="BG127" i="1"/>
  <c r="AZ127" i="1" s="1"/>
  <c r="BI127" i="1"/>
  <c r="BJ127" i="1"/>
  <c r="BK127" i="1"/>
  <c r="BL127" i="1"/>
  <c r="BF128" i="1"/>
  <c r="BG128" i="1"/>
  <c r="AZ128" i="1" s="1"/>
  <c r="BI128" i="1"/>
  <c r="BJ128" i="1"/>
  <c r="BK128" i="1"/>
  <c r="BL128" i="1"/>
  <c r="BF129" i="1"/>
  <c r="BG129" i="1"/>
  <c r="AZ129" i="1" s="1"/>
  <c r="BI129" i="1"/>
  <c r="BJ129" i="1"/>
  <c r="BK129" i="1"/>
  <c r="BL129" i="1"/>
  <c r="BF130" i="1"/>
  <c r="BG130" i="1"/>
  <c r="AZ130" i="1" s="1"/>
  <c r="BI130" i="1"/>
  <c r="BJ130" i="1"/>
  <c r="BK130" i="1"/>
  <c r="BL130" i="1"/>
  <c r="BF131" i="1"/>
  <c r="BG131" i="1"/>
  <c r="AZ131" i="1" s="1"/>
  <c r="BI131" i="1"/>
  <c r="BJ131" i="1"/>
  <c r="BK131" i="1"/>
  <c r="BL131" i="1"/>
  <c r="BF132" i="1"/>
  <c r="BG132" i="1"/>
  <c r="AZ132" i="1" s="1"/>
  <c r="BI132" i="1"/>
  <c r="BJ132" i="1"/>
  <c r="BK132" i="1"/>
  <c r="BL132" i="1"/>
  <c r="BF133" i="1"/>
  <c r="BG133" i="1"/>
  <c r="AZ133" i="1" s="1"/>
  <c r="BI133" i="1"/>
  <c r="BJ133" i="1"/>
  <c r="BK133" i="1"/>
  <c r="BL133" i="1"/>
  <c r="W134" i="1"/>
  <c r="BF134" i="1"/>
  <c r="BG134" i="1"/>
  <c r="AZ134" i="1" s="1"/>
  <c r="BI134" i="1"/>
  <c r="BJ134" i="1"/>
  <c r="BK134" i="1"/>
  <c r="BL134" i="1"/>
  <c r="W135" i="1"/>
  <c r="BF135" i="1"/>
  <c r="BG135" i="1"/>
  <c r="AZ135" i="1" s="1"/>
  <c r="BI135" i="1"/>
  <c r="BJ135" i="1"/>
  <c r="BK135" i="1"/>
  <c r="BL135" i="1"/>
  <c r="W136" i="1"/>
  <c r="BF136" i="1"/>
  <c r="BG136" i="1"/>
  <c r="AZ136" i="1" s="1"/>
  <c r="BI136" i="1"/>
  <c r="BJ136" i="1"/>
  <c r="BK136" i="1"/>
  <c r="BL136" i="1"/>
  <c r="W137" i="1"/>
  <c r="BF137" i="1"/>
  <c r="BG137" i="1"/>
  <c r="AZ137" i="1" s="1"/>
  <c r="BI137" i="1"/>
  <c r="BJ137" i="1"/>
  <c r="BK137" i="1"/>
  <c r="BL137" i="1"/>
  <c r="W138" i="1"/>
  <c r="BF138" i="1"/>
  <c r="BG138" i="1"/>
  <c r="AZ138" i="1" s="1"/>
  <c r="BI138" i="1"/>
  <c r="BJ138" i="1"/>
  <c r="BK138" i="1"/>
  <c r="BL138" i="1"/>
  <c r="W139" i="1"/>
  <c r="BF139" i="1"/>
  <c r="BG139" i="1"/>
  <c r="AZ139" i="1" s="1"/>
  <c r="BI139" i="1"/>
  <c r="BJ139" i="1"/>
  <c r="BK139" i="1"/>
  <c r="BL139" i="1"/>
  <c r="W140" i="1"/>
  <c r="BF140" i="1"/>
  <c r="BG140" i="1"/>
  <c r="AZ140" i="1" s="1"/>
  <c r="BI140" i="1"/>
  <c r="BJ140" i="1"/>
  <c r="BK140" i="1"/>
  <c r="BL140" i="1"/>
  <c r="W141" i="1"/>
  <c r="BF141" i="1"/>
  <c r="BG141" i="1"/>
  <c r="AZ141" i="1" s="1"/>
  <c r="BI141" i="1"/>
  <c r="BJ141" i="1"/>
  <c r="BK141" i="1"/>
  <c r="BL141" i="1"/>
  <c r="W142" i="1"/>
  <c r="BF142" i="1"/>
  <c r="BG142" i="1"/>
  <c r="AZ142" i="1" s="1"/>
  <c r="BI142" i="1"/>
  <c r="BJ142" i="1"/>
  <c r="BK142" i="1"/>
  <c r="BL142" i="1"/>
  <c r="W143" i="1"/>
  <c r="BF143" i="1"/>
  <c r="BG143" i="1"/>
  <c r="AZ143" i="1" s="1"/>
  <c r="BI143" i="1"/>
  <c r="BJ143" i="1"/>
  <c r="BK143" i="1"/>
  <c r="BL143" i="1"/>
  <c r="W144" i="1"/>
  <c r="BF144" i="1"/>
  <c r="BG144" i="1"/>
  <c r="AZ144" i="1" s="1"/>
  <c r="BI144" i="1"/>
  <c r="BJ144" i="1"/>
  <c r="BK144" i="1"/>
  <c r="BL144" i="1"/>
  <c r="W145" i="1"/>
  <c r="BF145" i="1"/>
  <c r="BG145" i="1"/>
  <c r="AZ145" i="1" s="1"/>
  <c r="BI145" i="1"/>
  <c r="BJ145" i="1"/>
  <c r="BK145" i="1"/>
  <c r="BL145" i="1"/>
  <c r="W146" i="1"/>
  <c r="BF146" i="1"/>
  <c r="BG146" i="1"/>
  <c r="AZ146" i="1" s="1"/>
  <c r="BI146" i="1"/>
  <c r="BJ146" i="1"/>
  <c r="BK146" i="1"/>
  <c r="BL146" i="1"/>
  <c r="W147" i="1"/>
  <c r="BF147" i="1"/>
  <c r="BG147" i="1"/>
  <c r="AZ147" i="1" s="1"/>
  <c r="BI147" i="1"/>
  <c r="BJ147" i="1"/>
  <c r="BK147" i="1"/>
  <c r="BL147" i="1"/>
  <c r="W148" i="1"/>
  <c r="BF148" i="1"/>
  <c r="BG148" i="1"/>
  <c r="AZ148" i="1" s="1"/>
  <c r="BI148" i="1"/>
  <c r="BJ148" i="1"/>
  <c r="BK148" i="1"/>
  <c r="BL148" i="1"/>
  <c r="W149" i="1"/>
  <c r="BF149" i="1"/>
  <c r="BG149" i="1"/>
  <c r="AZ149" i="1" s="1"/>
  <c r="BI149" i="1"/>
  <c r="BJ149" i="1"/>
  <c r="BK149" i="1"/>
  <c r="BL149" i="1"/>
  <c r="W150" i="1"/>
  <c r="BF150" i="1"/>
  <c r="BG150" i="1"/>
  <c r="AZ150" i="1" s="1"/>
  <c r="BI150" i="1"/>
  <c r="BJ150" i="1"/>
  <c r="BK150" i="1"/>
  <c r="BL150" i="1"/>
  <c r="W151" i="1"/>
  <c r="BF151" i="1"/>
  <c r="BG151" i="1"/>
  <c r="AZ151" i="1" s="1"/>
  <c r="BI151" i="1"/>
  <c r="BJ151" i="1"/>
  <c r="BK151" i="1"/>
  <c r="BL151" i="1"/>
  <c r="W152" i="1"/>
  <c r="BF152" i="1"/>
  <c r="BG152" i="1"/>
  <c r="AZ152" i="1" s="1"/>
  <c r="BI152" i="1"/>
  <c r="BJ152" i="1"/>
  <c r="BK152" i="1"/>
  <c r="BL152" i="1"/>
  <c r="W153" i="1"/>
  <c r="BF153" i="1"/>
  <c r="BG153" i="1"/>
  <c r="AZ153" i="1" s="1"/>
  <c r="BI153" i="1"/>
  <c r="BJ153" i="1"/>
  <c r="BK153" i="1"/>
  <c r="BL153" i="1"/>
  <c r="W154" i="1"/>
  <c r="BF154" i="1"/>
  <c r="BG154" i="1"/>
  <c r="AZ154" i="1" s="1"/>
  <c r="BI154" i="1"/>
  <c r="BJ154" i="1"/>
  <c r="BK154" i="1"/>
  <c r="BL154" i="1"/>
  <c r="W155" i="1"/>
  <c r="BF155" i="1"/>
  <c r="BG155" i="1"/>
  <c r="AZ155" i="1" s="1"/>
  <c r="BI155" i="1"/>
  <c r="BJ155" i="1"/>
  <c r="BK155" i="1"/>
  <c r="BL155" i="1"/>
  <c r="W156" i="1"/>
  <c r="BF156" i="1"/>
  <c r="BG156" i="1"/>
  <c r="AZ156" i="1" s="1"/>
  <c r="BI156" i="1"/>
  <c r="BJ156" i="1"/>
  <c r="BK156" i="1"/>
  <c r="BL156" i="1"/>
  <c r="W157" i="1"/>
  <c r="BF157" i="1"/>
  <c r="BG157" i="1"/>
  <c r="AZ157" i="1" s="1"/>
  <c r="BI157" i="1"/>
  <c r="BJ157" i="1"/>
  <c r="BK157" i="1"/>
  <c r="BL157" i="1"/>
  <c r="W158" i="1"/>
  <c r="BF158" i="1"/>
  <c r="BG158" i="1"/>
  <c r="AZ158" i="1" s="1"/>
  <c r="BI158" i="1"/>
  <c r="BJ158" i="1"/>
  <c r="BK158" i="1"/>
  <c r="BL158" i="1"/>
  <c r="W159" i="1"/>
  <c r="BF159" i="1"/>
  <c r="BG159" i="1"/>
  <c r="AZ159" i="1" s="1"/>
  <c r="BI159" i="1"/>
  <c r="BJ159" i="1"/>
  <c r="BK159" i="1"/>
  <c r="BL159" i="1"/>
  <c r="W160" i="1"/>
  <c r="BF160" i="1"/>
  <c r="BG160" i="1"/>
  <c r="AZ160" i="1" s="1"/>
  <c r="BI160" i="1"/>
  <c r="BJ160" i="1"/>
  <c r="BK160" i="1"/>
  <c r="BL160" i="1"/>
  <c r="W161" i="1"/>
  <c r="BF161" i="1"/>
  <c r="BG161" i="1"/>
  <c r="AZ161" i="1" s="1"/>
  <c r="BI161" i="1"/>
  <c r="BJ161" i="1"/>
  <c r="BK161" i="1"/>
  <c r="BL161" i="1"/>
  <c r="W162" i="1"/>
  <c r="BF162" i="1"/>
  <c r="BG162" i="1"/>
  <c r="AZ162" i="1" s="1"/>
  <c r="BI162" i="1"/>
  <c r="BJ162" i="1"/>
  <c r="BK162" i="1"/>
  <c r="BL162" i="1"/>
  <c r="W163" i="1"/>
  <c r="BF163" i="1"/>
  <c r="BG163" i="1"/>
  <c r="AZ163" i="1" s="1"/>
  <c r="BI163" i="1"/>
  <c r="BJ163" i="1"/>
  <c r="BK163" i="1"/>
  <c r="BL163" i="1"/>
  <c r="W164" i="1"/>
  <c r="BF164" i="1"/>
  <c r="BG164" i="1"/>
  <c r="AZ164" i="1" s="1"/>
  <c r="BI164" i="1"/>
  <c r="BJ164" i="1"/>
  <c r="BK164" i="1"/>
  <c r="BL164" i="1"/>
  <c r="W165" i="1"/>
  <c r="BF165" i="1"/>
  <c r="BG165" i="1"/>
  <c r="AZ165" i="1" s="1"/>
  <c r="BI165" i="1"/>
  <c r="BJ165" i="1"/>
  <c r="BK165" i="1"/>
  <c r="BL165" i="1"/>
  <c r="W166" i="1"/>
  <c r="BF166" i="1"/>
  <c r="BG166" i="1"/>
  <c r="AZ166" i="1" s="1"/>
  <c r="BI166" i="1"/>
  <c r="BJ166" i="1"/>
  <c r="BK166" i="1"/>
  <c r="BL166" i="1"/>
  <c r="W167" i="1"/>
  <c r="BF167" i="1"/>
  <c r="BG167" i="1"/>
  <c r="AZ167" i="1" s="1"/>
  <c r="BI167" i="1"/>
  <c r="BJ167" i="1"/>
  <c r="BK167" i="1"/>
  <c r="BL167" i="1"/>
  <c r="W168" i="1"/>
  <c r="BF168" i="1"/>
  <c r="BG168" i="1"/>
  <c r="AZ168" i="1" s="1"/>
  <c r="BI168" i="1"/>
  <c r="BJ168" i="1"/>
  <c r="BK168" i="1"/>
  <c r="BL168" i="1"/>
  <c r="W169" i="1"/>
  <c r="BF169" i="1"/>
  <c r="BG169" i="1"/>
  <c r="AZ169" i="1" s="1"/>
  <c r="BI169" i="1"/>
  <c r="BJ169" i="1"/>
  <c r="BK169" i="1"/>
  <c r="BL169" i="1"/>
  <c r="W170" i="1"/>
  <c r="BF170" i="1"/>
  <c r="BG170" i="1"/>
  <c r="AZ170" i="1" s="1"/>
  <c r="BI170" i="1"/>
  <c r="BJ170" i="1"/>
  <c r="BK170" i="1"/>
  <c r="BL170" i="1"/>
  <c r="W171" i="1"/>
  <c r="BF171" i="1"/>
  <c r="BG171" i="1"/>
  <c r="AZ171" i="1" s="1"/>
  <c r="BI171" i="1"/>
  <c r="BJ171" i="1"/>
  <c r="BK171" i="1"/>
  <c r="BL171" i="1"/>
  <c r="W172" i="1"/>
  <c r="BF172" i="1"/>
  <c r="BG172" i="1"/>
  <c r="AZ172" i="1" s="1"/>
  <c r="BI172" i="1"/>
  <c r="BJ172" i="1"/>
  <c r="BK172" i="1"/>
  <c r="BL172" i="1"/>
  <c r="W173" i="1"/>
  <c r="BF173" i="1"/>
  <c r="BG173" i="1"/>
  <c r="AZ173" i="1" s="1"/>
  <c r="BI173" i="1"/>
  <c r="BJ173" i="1"/>
  <c r="BK173" i="1"/>
  <c r="BL173" i="1"/>
  <c r="W174" i="1"/>
  <c r="BF174" i="1"/>
  <c r="BG174" i="1"/>
  <c r="AZ174" i="1" s="1"/>
  <c r="BI174" i="1"/>
  <c r="BJ174" i="1"/>
  <c r="BK174" i="1"/>
  <c r="BL174" i="1"/>
  <c r="W175" i="1"/>
  <c r="BF175" i="1"/>
  <c r="BG175" i="1"/>
  <c r="AZ175" i="1" s="1"/>
  <c r="BI175" i="1"/>
  <c r="BJ175" i="1"/>
  <c r="BK175" i="1"/>
  <c r="BL175" i="1"/>
  <c r="W176" i="1"/>
  <c r="BF176" i="1"/>
  <c r="BG176" i="1"/>
  <c r="AZ176" i="1" s="1"/>
  <c r="BI176" i="1"/>
  <c r="BJ176" i="1"/>
  <c r="BK176" i="1"/>
  <c r="BL176" i="1"/>
  <c r="W177" i="1"/>
  <c r="BF177" i="1"/>
  <c r="BG177" i="1"/>
  <c r="AZ177" i="1" s="1"/>
  <c r="BI177" i="1"/>
  <c r="BJ177" i="1"/>
  <c r="BK177" i="1"/>
  <c r="BL177" i="1"/>
  <c r="W178" i="1"/>
  <c r="BF178" i="1"/>
  <c r="BG178" i="1"/>
  <c r="AZ178" i="1" s="1"/>
  <c r="BI178" i="1"/>
  <c r="BJ178" i="1"/>
  <c r="BK178" i="1"/>
  <c r="BL178" i="1"/>
  <c r="W179" i="1"/>
  <c r="BF179" i="1"/>
  <c r="BG179" i="1"/>
  <c r="AZ179" i="1" s="1"/>
  <c r="BI179" i="1"/>
  <c r="BJ179" i="1"/>
  <c r="BK179" i="1"/>
  <c r="BL179" i="1"/>
  <c r="W180" i="1"/>
  <c r="BF180" i="1"/>
  <c r="BG180" i="1"/>
  <c r="AZ180" i="1" s="1"/>
  <c r="BI180" i="1"/>
  <c r="BJ180" i="1"/>
  <c r="BK180" i="1"/>
  <c r="BL180" i="1"/>
  <c r="W181" i="1"/>
  <c r="BF181" i="1"/>
  <c r="BG181" i="1"/>
  <c r="AZ181" i="1" s="1"/>
  <c r="BI181" i="1"/>
  <c r="BJ181" i="1"/>
  <c r="BK181" i="1"/>
  <c r="BL181" i="1"/>
  <c r="W182" i="1"/>
  <c r="BF182" i="1"/>
  <c r="BG182" i="1"/>
  <c r="AZ182" i="1" s="1"/>
  <c r="BI182" i="1"/>
  <c r="BJ182" i="1"/>
  <c r="BK182" i="1"/>
  <c r="BL182" i="1"/>
  <c r="W183" i="1"/>
  <c r="BF183" i="1"/>
  <c r="BG183" i="1"/>
  <c r="AZ183" i="1" s="1"/>
  <c r="BI183" i="1"/>
  <c r="BJ183" i="1"/>
  <c r="BK183" i="1"/>
  <c r="BL183" i="1"/>
  <c r="W184" i="1"/>
  <c r="BF184" i="1"/>
  <c r="BG184" i="1"/>
  <c r="AZ184" i="1" s="1"/>
  <c r="BI184" i="1"/>
  <c r="BJ184" i="1"/>
  <c r="BK184" i="1"/>
  <c r="BL184" i="1"/>
  <c r="W185" i="1"/>
  <c r="BF185" i="1"/>
  <c r="BG185" i="1"/>
  <c r="AZ185" i="1" s="1"/>
  <c r="BI185" i="1"/>
  <c r="BJ185" i="1"/>
  <c r="BK185" i="1"/>
  <c r="BL185" i="1"/>
  <c r="W186" i="1"/>
  <c r="BF186" i="1"/>
  <c r="BG186" i="1"/>
  <c r="AZ186" i="1" s="1"/>
  <c r="BI186" i="1"/>
  <c r="BJ186" i="1"/>
  <c r="BK186" i="1"/>
  <c r="BL186" i="1"/>
  <c r="W187" i="1"/>
  <c r="BF187" i="1"/>
  <c r="BG187" i="1"/>
  <c r="AZ187" i="1" s="1"/>
  <c r="BI187" i="1"/>
  <c r="BJ187" i="1"/>
  <c r="BK187" i="1"/>
  <c r="BL187" i="1"/>
  <c r="W188" i="1"/>
  <c r="BF188" i="1"/>
  <c r="BG188" i="1"/>
  <c r="AZ188" i="1" s="1"/>
  <c r="BI188" i="1"/>
  <c r="BJ188" i="1"/>
  <c r="BK188" i="1"/>
  <c r="BL188" i="1"/>
  <c r="W189" i="1"/>
  <c r="BF189" i="1"/>
  <c r="BG189" i="1"/>
  <c r="AZ189" i="1" s="1"/>
  <c r="BI189" i="1"/>
  <c r="BJ189" i="1"/>
  <c r="BK189" i="1"/>
  <c r="BL189" i="1"/>
  <c r="W190" i="1"/>
  <c r="BF190" i="1"/>
  <c r="BG190" i="1"/>
  <c r="AZ190" i="1" s="1"/>
  <c r="BI190" i="1"/>
  <c r="BJ190" i="1"/>
  <c r="BK190" i="1"/>
  <c r="BL190" i="1"/>
  <c r="W191" i="1"/>
  <c r="BF191" i="1"/>
  <c r="BG191" i="1"/>
  <c r="AZ191" i="1" s="1"/>
  <c r="BI191" i="1"/>
  <c r="BJ191" i="1"/>
  <c r="BK191" i="1"/>
  <c r="BL191" i="1"/>
  <c r="W192" i="1"/>
  <c r="BF192" i="1"/>
  <c r="BG192" i="1"/>
  <c r="AZ192" i="1" s="1"/>
  <c r="BI192" i="1"/>
  <c r="BJ192" i="1"/>
  <c r="BK192" i="1"/>
  <c r="BL192" i="1"/>
  <c r="W193" i="1"/>
  <c r="BF193" i="1"/>
  <c r="BG193" i="1"/>
  <c r="AZ193" i="1" s="1"/>
  <c r="BI193" i="1"/>
  <c r="BJ193" i="1"/>
  <c r="BK193" i="1"/>
  <c r="BL193" i="1"/>
  <c r="W194" i="1"/>
  <c r="BF194" i="1"/>
  <c r="BG194" i="1"/>
  <c r="AZ194" i="1" s="1"/>
  <c r="BI194" i="1"/>
  <c r="BJ194" i="1"/>
  <c r="BK194" i="1"/>
  <c r="BL194" i="1"/>
  <c r="W195" i="1"/>
  <c r="BF195" i="1"/>
  <c r="BG195" i="1"/>
  <c r="AZ195" i="1" s="1"/>
  <c r="BI195" i="1"/>
  <c r="BJ195" i="1"/>
  <c r="BK195" i="1"/>
  <c r="BL195" i="1"/>
  <c r="W196" i="1"/>
  <c r="BF196" i="1"/>
  <c r="BG196" i="1"/>
  <c r="AZ196" i="1" s="1"/>
  <c r="BI196" i="1"/>
  <c r="BJ196" i="1"/>
  <c r="BK196" i="1"/>
  <c r="BL196" i="1"/>
  <c r="W197" i="1"/>
  <c r="BF197" i="1"/>
  <c r="BG197" i="1"/>
  <c r="AZ197" i="1" s="1"/>
  <c r="BI197" i="1"/>
  <c r="BJ197" i="1"/>
  <c r="BK197" i="1"/>
  <c r="BL197" i="1"/>
  <c r="W198" i="1"/>
  <c r="BF198" i="1"/>
  <c r="BG198" i="1"/>
  <c r="AZ198" i="1" s="1"/>
  <c r="BI198" i="1"/>
  <c r="BJ198" i="1"/>
  <c r="BK198" i="1"/>
  <c r="BL198" i="1"/>
  <c r="W199" i="1"/>
  <c r="BF199" i="1"/>
  <c r="BG199" i="1"/>
  <c r="AZ199" i="1" s="1"/>
  <c r="BI199" i="1"/>
  <c r="BJ199" i="1"/>
  <c r="BK199" i="1"/>
  <c r="BL199" i="1"/>
  <c r="W200" i="1"/>
  <c r="BF200" i="1"/>
  <c r="BG200" i="1"/>
  <c r="AZ200" i="1" s="1"/>
  <c r="BI200" i="1"/>
  <c r="BJ200" i="1"/>
  <c r="BK200" i="1"/>
  <c r="BL200" i="1"/>
  <c r="W201" i="1"/>
  <c r="BF201" i="1"/>
  <c r="BG201" i="1"/>
  <c r="AZ201" i="1" s="1"/>
  <c r="BI201" i="1"/>
  <c r="BJ201" i="1"/>
  <c r="BK201" i="1"/>
  <c r="BL201" i="1"/>
  <c r="W202" i="1"/>
  <c r="BF202" i="1"/>
  <c r="BG202" i="1"/>
  <c r="AZ202" i="1" s="1"/>
  <c r="BI202" i="1"/>
  <c r="BJ202" i="1"/>
  <c r="BK202" i="1"/>
  <c r="BL202" i="1"/>
  <c r="W203" i="1"/>
  <c r="BF203" i="1"/>
  <c r="BG203" i="1"/>
  <c r="AZ203" i="1" s="1"/>
  <c r="BI203" i="1"/>
  <c r="BJ203" i="1"/>
  <c r="BK203" i="1"/>
  <c r="BL203" i="1"/>
  <c r="W204" i="1"/>
  <c r="BF204" i="1"/>
  <c r="BG204" i="1"/>
  <c r="AZ204" i="1" s="1"/>
  <c r="BI204" i="1"/>
  <c r="BJ204" i="1"/>
  <c r="BK204" i="1"/>
  <c r="BL204" i="1"/>
  <c r="W205" i="1"/>
  <c r="BF205" i="1"/>
  <c r="BG205" i="1"/>
  <c r="AZ205" i="1" s="1"/>
  <c r="BI205" i="1"/>
  <c r="BJ205" i="1"/>
  <c r="BK205" i="1"/>
  <c r="BL205" i="1"/>
  <c r="W206" i="1"/>
  <c r="BF206" i="1"/>
  <c r="BG206" i="1"/>
  <c r="AZ206" i="1" s="1"/>
  <c r="BI206" i="1"/>
  <c r="BJ206" i="1"/>
  <c r="BK206" i="1"/>
  <c r="BL206" i="1"/>
  <c r="W207" i="1"/>
  <c r="BF207" i="1"/>
  <c r="BG207" i="1"/>
  <c r="AZ207" i="1" s="1"/>
  <c r="BI207" i="1"/>
  <c r="BJ207" i="1"/>
  <c r="BK207" i="1"/>
  <c r="BL207" i="1"/>
  <c r="W208" i="1"/>
  <c r="BF208" i="1"/>
  <c r="BG208" i="1"/>
  <c r="AZ208" i="1" s="1"/>
  <c r="BI208" i="1"/>
  <c r="BJ208" i="1"/>
  <c r="BK208" i="1"/>
  <c r="BL208" i="1"/>
  <c r="W209" i="1"/>
  <c r="BF209" i="1"/>
  <c r="BG209" i="1"/>
  <c r="AZ209" i="1" s="1"/>
  <c r="BI209" i="1"/>
  <c r="BJ209" i="1"/>
  <c r="BK209" i="1"/>
  <c r="BL209" i="1"/>
  <c r="W210" i="1"/>
  <c r="BF210" i="1"/>
  <c r="BG210" i="1"/>
  <c r="AZ210" i="1" s="1"/>
  <c r="BI210" i="1"/>
  <c r="BJ210" i="1"/>
  <c r="BK210" i="1"/>
  <c r="BL210" i="1"/>
  <c r="W211" i="1"/>
  <c r="BF211" i="1"/>
  <c r="BG211" i="1"/>
  <c r="AZ211" i="1" s="1"/>
  <c r="BI211" i="1"/>
  <c r="BJ211" i="1"/>
  <c r="BK211" i="1"/>
  <c r="BL211" i="1"/>
  <c r="W212" i="1"/>
  <c r="BF212" i="1"/>
  <c r="BG212" i="1"/>
  <c r="AZ212" i="1" s="1"/>
  <c r="BI212" i="1"/>
  <c r="BJ212" i="1"/>
  <c r="BK212" i="1"/>
  <c r="BL212" i="1"/>
  <c r="W213" i="1"/>
  <c r="BF213" i="1"/>
  <c r="BG213" i="1"/>
  <c r="AZ213" i="1" s="1"/>
  <c r="BI213" i="1"/>
  <c r="BJ213" i="1"/>
  <c r="BK213" i="1"/>
  <c r="BL213" i="1"/>
  <c r="W214" i="1"/>
  <c r="BF214" i="1"/>
  <c r="BG214" i="1"/>
  <c r="AZ214" i="1" s="1"/>
  <c r="BI214" i="1"/>
  <c r="BJ214" i="1"/>
  <c r="BK214" i="1"/>
  <c r="BL214" i="1"/>
  <c r="W215" i="1"/>
  <c r="BF215" i="1"/>
  <c r="BG215" i="1"/>
  <c r="AZ215" i="1" s="1"/>
  <c r="BI215" i="1"/>
  <c r="BJ215" i="1"/>
  <c r="BK215" i="1"/>
  <c r="BL215" i="1"/>
  <c r="W216" i="1"/>
  <c r="BF216" i="1"/>
  <c r="BG216" i="1"/>
  <c r="AZ216" i="1" s="1"/>
  <c r="BI216" i="1"/>
  <c r="BJ216" i="1"/>
  <c r="BK216" i="1"/>
  <c r="BL216" i="1"/>
  <c r="W217" i="1"/>
  <c r="BF217" i="1"/>
  <c r="BG217" i="1"/>
  <c r="AZ217" i="1" s="1"/>
  <c r="BI217" i="1"/>
  <c r="BJ217" i="1"/>
  <c r="BK217" i="1"/>
  <c r="BL217" i="1"/>
  <c r="W218" i="1"/>
  <c r="BF218" i="1"/>
  <c r="BG218" i="1"/>
  <c r="AZ218" i="1" s="1"/>
  <c r="BI218" i="1"/>
  <c r="BJ218" i="1"/>
  <c r="BK218" i="1"/>
  <c r="BL218" i="1"/>
  <c r="W219" i="1"/>
  <c r="BF219" i="1"/>
  <c r="BG219" i="1"/>
  <c r="AZ219" i="1" s="1"/>
  <c r="BI219" i="1"/>
  <c r="BJ219" i="1"/>
  <c r="BK219" i="1"/>
  <c r="BL219" i="1"/>
  <c r="W220" i="1"/>
  <c r="BF220" i="1"/>
  <c r="BG220" i="1"/>
  <c r="AZ220" i="1" s="1"/>
  <c r="BI220" i="1"/>
  <c r="BJ220" i="1"/>
  <c r="BK220" i="1"/>
  <c r="BL220" i="1"/>
  <c r="W221" i="1"/>
  <c r="BF221" i="1"/>
  <c r="BG221" i="1"/>
  <c r="AZ221" i="1" s="1"/>
  <c r="BI221" i="1"/>
  <c r="BJ221" i="1"/>
  <c r="BK221" i="1"/>
  <c r="BL221" i="1"/>
  <c r="W222" i="1"/>
  <c r="BF222" i="1"/>
  <c r="BG222" i="1"/>
  <c r="AZ222" i="1" s="1"/>
  <c r="BI222" i="1"/>
  <c r="BJ222" i="1"/>
  <c r="BK222" i="1"/>
  <c r="BL222" i="1"/>
  <c r="W223" i="1"/>
  <c r="BF223" i="1"/>
  <c r="BG223" i="1"/>
  <c r="AZ223" i="1" s="1"/>
  <c r="BI223" i="1"/>
  <c r="BJ223" i="1"/>
  <c r="BK223" i="1"/>
  <c r="BL223" i="1"/>
  <c r="W224" i="1"/>
  <c r="BF224" i="1"/>
  <c r="BG224" i="1"/>
  <c r="AZ224" i="1" s="1"/>
  <c r="BI224" i="1"/>
  <c r="BJ224" i="1"/>
  <c r="BK224" i="1"/>
  <c r="BL224" i="1"/>
  <c r="W225" i="1"/>
  <c r="BF225" i="1"/>
  <c r="BG225" i="1"/>
  <c r="AZ225" i="1" s="1"/>
  <c r="BI225" i="1"/>
  <c r="BJ225" i="1"/>
  <c r="BK225" i="1"/>
  <c r="BL225" i="1"/>
  <c r="W226" i="1"/>
  <c r="BF226" i="1"/>
  <c r="BG226" i="1"/>
  <c r="AZ226" i="1" s="1"/>
  <c r="BI226" i="1"/>
  <c r="BJ226" i="1"/>
  <c r="BK226" i="1"/>
  <c r="BL226" i="1"/>
  <c r="W227" i="1"/>
  <c r="BF227" i="1"/>
  <c r="BG227" i="1"/>
  <c r="AZ227" i="1" s="1"/>
  <c r="BI227" i="1"/>
  <c r="BJ227" i="1"/>
  <c r="BK227" i="1"/>
  <c r="BL227" i="1"/>
  <c r="W228" i="1"/>
  <c r="BF228" i="1"/>
  <c r="BG228" i="1"/>
  <c r="AZ228" i="1" s="1"/>
  <c r="BI228" i="1"/>
  <c r="BJ228" i="1"/>
  <c r="BK228" i="1"/>
  <c r="BL228" i="1"/>
  <c r="W229" i="1"/>
  <c r="BF229" i="1"/>
  <c r="BG229" i="1"/>
  <c r="AZ229" i="1" s="1"/>
  <c r="BI229" i="1"/>
  <c r="BJ229" i="1"/>
  <c r="BK229" i="1"/>
  <c r="BL229" i="1"/>
  <c r="W230" i="1"/>
  <c r="BF230" i="1"/>
  <c r="BG230" i="1"/>
  <c r="AZ230" i="1" s="1"/>
  <c r="BI230" i="1"/>
  <c r="BJ230" i="1"/>
  <c r="BK230" i="1"/>
  <c r="BL230" i="1"/>
  <c r="W231" i="1"/>
  <c r="BF231" i="1"/>
  <c r="BG231" i="1"/>
  <c r="AZ231" i="1" s="1"/>
  <c r="BI231" i="1"/>
  <c r="BJ231" i="1"/>
  <c r="BK231" i="1"/>
  <c r="BL231" i="1"/>
  <c r="W232" i="1"/>
  <c r="BF232" i="1"/>
  <c r="BG232" i="1"/>
  <c r="AZ232" i="1" s="1"/>
  <c r="BI232" i="1"/>
  <c r="BJ232" i="1"/>
  <c r="BK232" i="1"/>
  <c r="BL232" i="1"/>
  <c r="W233" i="1"/>
  <c r="BF233" i="1"/>
  <c r="BG233" i="1"/>
  <c r="AZ233" i="1" s="1"/>
  <c r="BI233" i="1"/>
  <c r="BJ233" i="1"/>
  <c r="BK233" i="1"/>
  <c r="BL233" i="1"/>
  <c r="W234" i="1"/>
  <c r="BF234" i="1"/>
  <c r="BG234" i="1"/>
  <c r="AZ234" i="1" s="1"/>
  <c r="BI234" i="1"/>
  <c r="BJ234" i="1"/>
  <c r="BK234" i="1"/>
  <c r="BL234" i="1"/>
  <c r="W235" i="1"/>
  <c r="BF235" i="1"/>
  <c r="BG235" i="1"/>
  <c r="AZ235" i="1" s="1"/>
  <c r="BI235" i="1"/>
  <c r="BJ235" i="1"/>
  <c r="BK235" i="1"/>
  <c r="BL235" i="1"/>
  <c r="W236" i="1"/>
  <c r="BF236" i="1"/>
  <c r="BG236" i="1"/>
  <c r="AZ236" i="1" s="1"/>
  <c r="BI236" i="1"/>
  <c r="BJ236" i="1"/>
  <c r="BK236" i="1"/>
  <c r="BL236" i="1"/>
  <c r="W237" i="1"/>
  <c r="BF237" i="1"/>
  <c r="BG237" i="1"/>
  <c r="AZ237" i="1" s="1"/>
  <c r="BI237" i="1"/>
  <c r="BJ237" i="1"/>
  <c r="BK237" i="1"/>
  <c r="BL237" i="1"/>
  <c r="W238" i="1"/>
  <c r="BF238" i="1"/>
  <c r="BG238" i="1"/>
  <c r="AZ238" i="1" s="1"/>
  <c r="BI238" i="1"/>
  <c r="BJ238" i="1"/>
  <c r="BK238" i="1"/>
  <c r="BL238" i="1"/>
  <c r="W239" i="1"/>
  <c r="BF239" i="1"/>
  <c r="BG239" i="1"/>
  <c r="AZ239" i="1" s="1"/>
  <c r="BI239" i="1"/>
  <c r="BJ239" i="1"/>
  <c r="BK239" i="1"/>
  <c r="BL239" i="1"/>
  <c r="W240" i="1"/>
  <c r="BF240" i="1"/>
  <c r="BG240" i="1"/>
  <c r="AZ240" i="1" s="1"/>
  <c r="BI240" i="1"/>
  <c r="BJ240" i="1"/>
  <c r="BK240" i="1"/>
  <c r="BL240" i="1"/>
  <c r="W241" i="1"/>
  <c r="BF241" i="1"/>
  <c r="BG241" i="1"/>
  <c r="AZ241" i="1" s="1"/>
  <c r="BI241" i="1"/>
  <c r="BJ241" i="1"/>
  <c r="BK241" i="1"/>
  <c r="BL241" i="1"/>
  <c r="W242" i="1"/>
  <c r="BF242" i="1"/>
  <c r="BG242" i="1"/>
  <c r="AZ242" i="1" s="1"/>
  <c r="BI242" i="1"/>
  <c r="BJ242" i="1"/>
  <c r="BK242" i="1"/>
  <c r="BL242" i="1"/>
  <c r="W243" i="1"/>
  <c r="BF243" i="1"/>
  <c r="BG243" i="1"/>
  <c r="AZ243" i="1" s="1"/>
  <c r="BI243" i="1"/>
  <c r="BJ243" i="1"/>
  <c r="BK243" i="1"/>
  <c r="BL243" i="1"/>
  <c r="W244" i="1"/>
  <c r="BF244" i="1"/>
  <c r="BG244" i="1"/>
  <c r="AZ244" i="1" s="1"/>
  <c r="BI244" i="1"/>
  <c r="BJ244" i="1"/>
  <c r="BK244" i="1"/>
  <c r="BL244" i="1"/>
  <c r="W245" i="1"/>
  <c r="BF245" i="1"/>
  <c r="BG245" i="1"/>
  <c r="AZ245" i="1" s="1"/>
  <c r="BI245" i="1"/>
  <c r="BJ245" i="1"/>
  <c r="BK245" i="1"/>
  <c r="BL245" i="1"/>
  <c r="W246" i="1"/>
  <c r="BF246" i="1"/>
  <c r="BG246" i="1"/>
  <c r="AZ246" i="1" s="1"/>
  <c r="BI246" i="1"/>
  <c r="BJ246" i="1"/>
  <c r="BK246" i="1"/>
  <c r="BL246" i="1"/>
  <c r="W247" i="1"/>
  <c r="BF247" i="1"/>
  <c r="BG247" i="1"/>
  <c r="AZ247" i="1" s="1"/>
  <c r="BI247" i="1"/>
  <c r="BJ247" i="1"/>
  <c r="BK247" i="1"/>
  <c r="BL247" i="1"/>
  <c r="W248" i="1"/>
  <c r="BF248" i="1"/>
  <c r="BG248" i="1"/>
  <c r="AZ248" i="1" s="1"/>
  <c r="BI248" i="1"/>
  <c r="BJ248" i="1"/>
  <c r="BK248" i="1"/>
  <c r="BL248" i="1"/>
  <c r="W249" i="1"/>
  <c r="BF249" i="1"/>
  <c r="BG249" i="1"/>
  <c r="AZ249" i="1" s="1"/>
  <c r="BI249" i="1"/>
  <c r="BJ249" i="1"/>
  <c r="BK249" i="1"/>
  <c r="BL249" i="1"/>
  <c r="W250" i="1"/>
  <c r="BF250" i="1"/>
  <c r="BG250" i="1"/>
  <c r="AZ250" i="1" s="1"/>
  <c r="BI250" i="1"/>
  <c r="BJ250" i="1"/>
  <c r="BK250" i="1"/>
  <c r="BL250" i="1"/>
  <c r="W251" i="1"/>
  <c r="BF251" i="1"/>
  <c r="BG251" i="1"/>
  <c r="AZ251" i="1" s="1"/>
  <c r="BI251" i="1"/>
  <c r="BJ251" i="1"/>
  <c r="BK251" i="1"/>
  <c r="BL251" i="1"/>
  <c r="W252" i="1"/>
  <c r="BF252" i="1"/>
  <c r="BG252" i="1"/>
  <c r="AZ252" i="1" s="1"/>
  <c r="BI252" i="1"/>
  <c r="BJ252" i="1"/>
  <c r="BK252" i="1"/>
  <c r="BL252" i="1"/>
  <c r="W253" i="1"/>
  <c r="BF253" i="1"/>
  <c r="BG253" i="1"/>
  <c r="AZ253" i="1" s="1"/>
  <c r="BI253" i="1"/>
  <c r="BJ253" i="1"/>
  <c r="BK253" i="1"/>
  <c r="BL253" i="1"/>
  <c r="W254" i="1"/>
  <c r="BF254" i="1"/>
  <c r="BG254" i="1"/>
  <c r="AZ254" i="1" s="1"/>
  <c r="BI254" i="1"/>
  <c r="BJ254" i="1"/>
  <c r="BK254" i="1"/>
  <c r="BL254" i="1"/>
  <c r="W255" i="1"/>
  <c r="BF255" i="1"/>
  <c r="BG255" i="1"/>
  <c r="AZ255" i="1" s="1"/>
  <c r="BI255" i="1"/>
  <c r="BJ255" i="1"/>
  <c r="BK255" i="1"/>
  <c r="BL255" i="1"/>
  <c r="W256" i="1"/>
  <c r="BF256" i="1"/>
  <c r="BG256" i="1"/>
  <c r="AZ256" i="1" s="1"/>
  <c r="BI256" i="1"/>
  <c r="BJ256" i="1"/>
  <c r="BK256" i="1"/>
  <c r="BL256" i="1"/>
  <c r="W257" i="1"/>
  <c r="BF257" i="1"/>
  <c r="BG257" i="1"/>
  <c r="AZ257" i="1" s="1"/>
  <c r="BI257" i="1"/>
  <c r="BJ257" i="1"/>
  <c r="BK257" i="1"/>
  <c r="BL257" i="1"/>
  <c r="W258" i="1"/>
  <c r="BF258" i="1"/>
  <c r="BG258" i="1"/>
  <c r="AZ258" i="1" s="1"/>
  <c r="BI258" i="1"/>
  <c r="BJ258" i="1"/>
  <c r="BK258" i="1"/>
  <c r="BL258" i="1"/>
  <c r="W259" i="1"/>
  <c r="BF259" i="1"/>
  <c r="BG259" i="1"/>
  <c r="AZ259" i="1" s="1"/>
  <c r="BI259" i="1"/>
  <c r="BJ259" i="1"/>
  <c r="BK259" i="1"/>
  <c r="BL259" i="1"/>
  <c r="W260" i="1"/>
  <c r="BF260" i="1"/>
  <c r="BG260" i="1"/>
  <c r="AZ260" i="1" s="1"/>
  <c r="BI260" i="1"/>
  <c r="BJ260" i="1"/>
  <c r="BK260" i="1"/>
  <c r="BL260" i="1"/>
  <c r="W261" i="1"/>
  <c r="BF261" i="1"/>
  <c r="BG261" i="1"/>
  <c r="AZ261" i="1" s="1"/>
  <c r="BI261" i="1"/>
  <c r="BJ261" i="1"/>
  <c r="BK261" i="1"/>
  <c r="BL261" i="1"/>
  <c r="W262" i="1"/>
  <c r="BF262" i="1"/>
  <c r="BG262" i="1"/>
  <c r="AZ262" i="1" s="1"/>
  <c r="BI262" i="1"/>
  <c r="BJ262" i="1"/>
  <c r="BK262" i="1"/>
  <c r="BL262" i="1"/>
  <c r="W263" i="1"/>
  <c r="BF263" i="1"/>
  <c r="BG263" i="1"/>
  <c r="AZ263" i="1" s="1"/>
  <c r="BI263" i="1"/>
  <c r="BJ263" i="1"/>
  <c r="BK263" i="1"/>
  <c r="BL263" i="1"/>
  <c r="W264" i="1"/>
  <c r="BF264" i="1"/>
  <c r="BG264" i="1"/>
  <c r="AZ264" i="1" s="1"/>
  <c r="BI264" i="1"/>
  <c r="BJ264" i="1"/>
  <c r="BK264" i="1"/>
  <c r="BL264" i="1"/>
  <c r="W265" i="1"/>
  <c r="BF265" i="1"/>
  <c r="BG265" i="1"/>
  <c r="AZ265" i="1" s="1"/>
  <c r="BI265" i="1"/>
  <c r="BJ265" i="1"/>
  <c r="BK265" i="1"/>
  <c r="BL265" i="1"/>
  <c r="W266" i="1"/>
  <c r="BF266" i="1"/>
  <c r="BG266" i="1"/>
  <c r="AZ266" i="1" s="1"/>
  <c r="BI266" i="1"/>
  <c r="BJ266" i="1"/>
  <c r="BK266" i="1"/>
  <c r="BL266" i="1"/>
  <c r="W267" i="1"/>
  <c r="BF267" i="1"/>
  <c r="BG267" i="1"/>
  <c r="AZ267" i="1" s="1"/>
  <c r="BI267" i="1"/>
  <c r="BJ267" i="1"/>
  <c r="BK267" i="1"/>
  <c r="BL267" i="1"/>
  <c r="W268" i="1"/>
  <c r="BF268" i="1"/>
  <c r="BG268" i="1"/>
  <c r="AZ268" i="1" s="1"/>
  <c r="BI268" i="1"/>
  <c r="BJ268" i="1"/>
  <c r="BK268" i="1"/>
  <c r="BL268" i="1"/>
  <c r="W269" i="1"/>
  <c r="BF269" i="1"/>
  <c r="BG269" i="1"/>
  <c r="AZ269" i="1" s="1"/>
  <c r="BI269" i="1"/>
  <c r="BJ269" i="1"/>
  <c r="BK269" i="1"/>
  <c r="BL269" i="1"/>
  <c r="W270" i="1"/>
  <c r="BF270" i="1"/>
  <c r="BG270" i="1"/>
  <c r="AZ270" i="1" s="1"/>
  <c r="BI270" i="1"/>
  <c r="BJ270" i="1"/>
  <c r="BK270" i="1"/>
  <c r="BL270" i="1"/>
  <c r="W271" i="1"/>
  <c r="BF271" i="1"/>
  <c r="BG271" i="1"/>
  <c r="AZ271" i="1" s="1"/>
  <c r="BI271" i="1"/>
  <c r="BJ271" i="1"/>
  <c r="BK271" i="1"/>
  <c r="BL271" i="1"/>
  <c r="W272" i="1"/>
  <c r="BF272" i="1"/>
  <c r="BG272" i="1"/>
  <c r="AZ272" i="1" s="1"/>
  <c r="BI272" i="1"/>
  <c r="BJ272" i="1"/>
  <c r="BK272" i="1"/>
  <c r="BL272" i="1"/>
  <c r="W273" i="1"/>
  <c r="BF273" i="1"/>
  <c r="BG273" i="1"/>
  <c r="AZ273" i="1" s="1"/>
  <c r="BI273" i="1"/>
  <c r="BJ273" i="1"/>
  <c r="BK273" i="1"/>
  <c r="BL273" i="1"/>
  <c r="W274" i="1"/>
  <c r="BF274" i="1"/>
  <c r="BG274" i="1"/>
  <c r="AZ274" i="1" s="1"/>
  <c r="BI274" i="1"/>
  <c r="BJ274" i="1"/>
  <c r="BK274" i="1"/>
  <c r="BL274" i="1"/>
  <c r="W275" i="1"/>
  <c r="BF275" i="1"/>
  <c r="BG275" i="1"/>
  <c r="AZ275" i="1" s="1"/>
  <c r="BI275" i="1"/>
  <c r="BJ275" i="1"/>
  <c r="BK275" i="1"/>
  <c r="BL275" i="1"/>
  <c r="W276" i="1"/>
  <c r="BF276" i="1"/>
  <c r="BG276" i="1"/>
  <c r="AZ276" i="1" s="1"/>
  <c r="BI276" i="1"/>
  <c r="BJ276" i="1"/>
  <c r="BK276" i="1"/>
  <c r="BL276" i="1"/>
  <c r="W277" i="1"/>
  <c r="BF277" i="1"/>
  <c r="BG277" i="1"/>
  <c r="AZ277" i="1" s="1"/>
  <c r="BI277" i="1"/>
  <c r="BJ277" i="1"/>
  <c r="BK277" i="1"/>
  <c r="BL277" i="1"/>
  <c r="W278" i="1"/>
  <c r="BF278" i="1"/>
  <c r="BG278" i="1"/>
  <c r="AZ278" i="1" s="1"/>
  <c r="BI278" i="1"/>
  <c r="BJ278" i="1"/>
  <c r="BK278" i="1"/>
  <c r="BL278" i="1"/>
  <c r="W279" i="1"/>
  <c r="BF279" i="1"/>
  <c r="BG279" i="1"/>
  <c r="AZ279" i="1" s="1"/>
  <c r="BI279" i="1"/>
  <c r="BJ279" i="1"/>
  <c r="BK279" i="1"/>
  <c r="BL279" i="1"/>
  <c r="W280" i="1"/>
  <c r="BF280" i="1"/>
  <c r="BG280" i="1"/>
  <c r="AZ280" i="1" s="1"/>
  <c r="BI280" i="1"/>
  <c r="BJ280" i="1"/>
  <c r="BK280" i="1"/>
  <c r="BL280" i="1"/>
  <c r="W281" i="1"/>
  <c r="BF281" i="1"/>
  <c r="BG281" i="1"/>
  <c r="AZ281" i="1" s="1"/>
  <c r="BI281" i="1"/>
  <c r="BJ281" i="1"/>
  <c r="BK281" i="1"/>
  <c r="BL281" i="1"/>
  <c r="W282" i="1"/>
  <c r="BF282" i="1"/>
  <c r="BG282" i="1"/>
  <c r="AZ282" i="1" s="1"/>
  <c r="BI282" i="1"/>
  <c r="BJ282" i="1"/>
  <c r="BK282" i="1"/>
  <c r="BL282" i="1"/>
  <c r="W283" i="1"/>
  <c r="BF283" i="1"/>
  <c r="BG283" i="1"/>
  <c r="AZ283" i="1" s="1"/>
  <c r="BI283" i="1"/>
  <c r="BJ283" i="1"/>
  <c r="BK283" i="1"/>
  <c r="BL283" i="1"/>
  <c r="W284" i="1"/>
  <c r="BF284" i="1"/>
  <c r="BG284" i="1"/>
  <c r="AZ284" i="1" s="1"/>
  <c r="BI284" i="1"/>
  <c r="BJ284" i="1"/>
  <c r="BK284" i="1"/>
  <c r="BL284" i="1"/>
  <c r="W285" i="1"/>
  <c r="BF285" i="1"/>
  <c r="BG285" i="1"/>
  <c r="AZ285" i="1" s="1"/>
  <c r="BI285" i="1"/>
  <c r="BJ285" i="1"/>
  <c r="BK285" i="1"/>
  <c r="BL285" i="1"/>
  <c r="W286" i="1"/>
  <c r="BF286" i="1"/>
  <c r="BG286" i="1"/>
  <c r="AZ286" i="1" s="1"/>
  <c r="BI286" i="1"/>
  <c r="BJ286" i="1"/>
  <c r="BK286" i="1"/>
  <c r="BL286" i="1"/>
  <c r="W287" i="1"/>
  <c r="BF287" i="1"/>
  <c r="BG287" i="1"/>
  <c r="AZ287" i="1" s="1"/>
  <c r="BI287" i="1"/>
  <c r="BJ287" i="1"/>
  <c r="BK287" i="1"/>
  <c r="BL287" i="1"/>
  <c r="W288" i="1"/>
  <c r="BF288" i="1"/>
  <c r="BG288" i="1"/>
  <c r="AZ288" i="1" s="1"/>
  <c r="BI288" i="1"/>
  <c r="BJ288" i="1"/>
  <c r="BK288" i="1"/>
  <c r="BL288" i="1"/>
  <c r="W289" i="1"/>
  <c r="BF289" i="1"/>
  <c r="BG289" i="1"/>
  <c r="AZ289" i="1" s="1"/>
  <c r="BI289" i="1"/>
  <c r="BJ289" i="1"/>
  <c r="BK289" i="1"/>
  <c r="BL289" i="1"/>
  <c r="W290" i="1"/>
  <c r="BF290" i="1"/>
  <c r="BG290" i="1"/>
  <c r="AZ290" i="1" s="1"/>
  <c r="BI290" i="1"/>
  <c r="BJ290" i="1"/>
  <c r="BK290" i="1"/>
  <c r="BL290" i="1"/>
  <c r="W291" i="1"/>
  <c r="BF291" i="1"/>
  <c r="BG291" i="1"/>
  <c r="AZ291" i="1" s="1"/>
  <c r="BI291" i="1"/>
  <c r="BJ291" i="1"/>
  <c r="BK291" i="1"/>
  <c r="BL291" i="1"/>
  <c r="W292" i="1"/>
  <c r="BF292" i="1"/>
  <c r="BG292" i="1"/>
  <c r="AZ292" i="1" s="1"/>
  <c r="BI292" i="1"/>
  <c r="BJ292" i="1"/>
  <c r="BK292" i="1"/>
  <c r="BL292" i="1"/>
  <c r="W293" i="1"/>
  <c r="BF293" i="1"/>
  <c r="BG293" i="1"/>
  <c r="AZ293" i="1" s="1"/>
  <c r="BI293" i="1"/>
  <c r="BJ293" i="1"/>
  <c r="BK293" i="1"/>
  <c r="BL293" i="1"/>
  <c r="W294" i="1"/>
  <c r="BF294" i="1"/>
  <c r="BG294" i="1"/>
  <c r="AZ294" i="1" s="1"/>
  <c r="BI294" i="1"/>
  <c r="BJ294" i="1"/>
  <c r="BK294" i="1"/>
  <c r="BL294" i="1"/>
  <c r="W295" i="1"/>
  <c r="BF295" i="1"/>
  <c r="BG295" i="1"/>
  <c r="AZ295" i="1" s="1"/>
  <c r="BI295" i="1"/>
  <c r="BJ295" i="1"/>
  <c r="BK295" i="1"/>
  <c r="BL295" i="1"/>
  <c r="W296" i="1"/>
  <c r="BF296" i="1"/>
  <c r="BG296" i="1"/>
  <c r="AZ296" i="1" s="1"/>
  <c r="BI296" i="1"/>
  <c r="BJ296" i="1"/>
  <c r="BK296" i="1"/>
  <c r="BL296" i="1"/>
  <c r="W297" i="1"/>
  <c r="BF297" i="1"/>
  <c r="BG297" i="1"/>
  <c r="AZ297" i="1" s="1"/>
  <c r="BI297" i="1"/>
  <c r="BJ297" i="1"/>
  <c r="BK297" i="1"/>
  <c r="BL297" i="1"/>
  <c r="W298" i="1"/>
  <c r="BF298" i="1"/>
  <c r="BG298" i="1"/>
  <c r="AZ298" i="1" s="1"/>
  <c r="BI298" i="1"/>
  <c r="BJ298" i="1"/>
  <c r="BK298" i="1"/>
  <c r="BL298" i="1"/>
  <c r="W299" i="1"/>
  <c r="BF299" i="1"/>
  <c r="BG299" i="1"/>
  <c r="AZ299" i="1" s="1"/>
  <c r="BI299" i="1"/>
  <c r="BJ299" i="1"/>
  <c r="BK299" i="1"/>
  <c r="BL299" i="1"/>
  <c r="W300" i="1"/>
  <c r="BF300" i="1"/>
  <c r="BG300" i="1"/>
  <c r="AZ300" i="1" s="1"/>
  <c r="BI300" i="1"/>
  <c r="BJ300" i="1"/>
  <c r="BK300" i="1"/>
  <c r="BL300" i="1"/>
  <c r="W301" i="1"/>
  <c r="BF301" i="1"/>
  <c r="BG301" i="1"/>
  <c r="AZ301" i="1" s="1"/>
  <c r="BI301" i="1"/>
  <c r="BJ301" i="1"/>
  <c r="BK301" i="1"/>
  <c r="BL301" i="1"/>
  <c r="W302" i="1"/>
  <c r="BF302" i="1"/>
  <c r="BG302" i="1"/>
  <c r="AZ302" i="1" s="1"/>
  <c r="BI302" i="1"/>
  <c r="BJ302" i="1"/>
  <c r="BK302" i="1"/>
  <c r="BL302" i="1"/>
  <c r="W303" i="1"/>
  <c r="BF303" i="1"/>
  <c r="BG303" i="1"/>
  <c r="AZ303" i="1" s="1"/>
  <c r="BI303" i="1"/>
  <c r="BJ303" i="1"/>
  <c r="BK303" i="1"/>
  <c r="BL303" i="1"/>
  <c r="W304" i="1"/>
  <c r="BF304" i="1"/>
  <c r="BG304" i="1"/>
  <c r="AZ304" i="1" s="1"/>
  <c r="BI304" i="1"/>
  <c r="BJ304" i="1"/>
  <c r="BK304" i="1"/>
  <c r="BL304" i="1"/>
  <c r="W305" i="1"/>
  <c r="BF305" i="1"/>
  <c r="BG305" i="1"/>
  <c r="AZ305" i="1" s="1"/>
  <c r="BI305" i="1"/>
  <c r="BJ305" i="1"/>
  <c r="BK305" i="1"/>
  <c r="BL305" i="1"/>
  <c r="W306" i="1"/>
  <c r="BF306" i="1"/>
  <c r="BG306" i="1"/>
  <c r="AZ306" i="1" s="1"/>
  <c r="BI306" i="1"/>
  <c r="BJ306" i="1"/>
  <c r="BK306" i="1"/>
  <c r="BL306" i="1"/>
  <c r="W307" i="1"/>
  <c r="BF307" i="1"/>
  <c r="BG307" i="1"/>
  <c r="AZ307" i="1" s="1"/>
  <c r="BI307" i="1"/>
  <c r="BJ307" i="1"/>
  <c r="BK307" i="1"/>
  <c r="BL307" i="1"/>
  <c r="W308" i="1"/>
  <c r="BF308" i="1"/>
  <c r="BG308" i="1"/>
  <c r="AZ308" i="1" s="1"/>
  <c r="BI308" i="1"/>
  <c r="BJ308" i="1"/>
  <c r="BK308" i="1"/>
  <c r="BL308" i="1"/>
  <c r="W309" i="1"/>
  <c r="BF309" i="1"/>
  <c r="BG309" i="1"/>
  <c r="AZ309" i="1" s="1"/>
  <c r="BI309" i="1"/>
  <c r="BJ309" i="1"/>
  <c r="BK309" i="1"/>
  <c r="BL309" i="1"/>
  <c r="W310" i="1"/>
  <c r="BF310" i="1"/>
  <c r="BG310" i="1"/>
  <c r="AZ310" i="1" s="1"/>
  <c r="BI310" i="1"/>
  <c r="BJ310" i="1"/>
  <c r="BK310" i="1"/>
  <c r="BL310" i="1"/>
  <c r="W311" i="1"/>
  <c r="BF311" i="1"/>
  <c r="BG311" i="1"/>
  <c r="AZ311" i="1" s="1"/>
  <c r="BI311" i="1"/>
  <c r="BJ311" i="1"/>
  <c r="BK311" i="1"/>
  <c r="BL311" i="1"/>
  <c r="W312" i="1"/>
  <c r="BF312" i="1"/>
  <c r="BG312" i="1"/>
  <c r="AZ312" i="1" s="1"/>
  <c r="BI312" i="1"/>
  <c r="BJ312" i="1"/>
  <c r="BK312" i="1"/>
  <c r="BL312" i="1"/>
  <c r="W313" i="1"/>
  <c r="BF313" i="1"/>
  <c r="BG313" i="1"/>
  <c r="AZ313" i="1" s="1"/>
  <c r="BI313" i="1"/>
  <c r="BJ313" i="1"/>
  <c r="BK313" i="1"/>
  <c r="BL313" i="1"/>
  <c r="W314" i="1"/>
  <c r="BF314" i="1"/>
  <c r="BG314" i="1"/>
  <c r="AZ314" i="1" s="1"/>
  <c r="BI314" i="1"/>
  <c r="BJ314" i="1"/>
  <c r="BK314" i="1"/>
  <c r="BL314" i="1"/>
  <c r="W315" i="1"/>
  <c r="BF315" i="1"/>
  <c r="BG315" i="1"/>
  <c r="AZ315" i="1" s="1"/>
  <c r="BI315" i="1"/>
  <c r="BJ315" i="1"/>
  <c r="BK315" i="1"/>
  <c r="BL315" i="1"/>
  <c r="W316" i="1"/>
  <c r="BF316" i="1"/>
  <c r="BG316" i="1"/>
  <c r="AZ316" i="1" s="1"/>
  <c r="BI316" i="1"/>
  <c r="BJ316" i="1"/>
  <c r="BK316" i="1"/>
  <c r="BL316" i="1"/>
  <c r="W317" i="1"/>
  <c r="BF317" i="1"/>
  <c r="BG317" i="1"/>
  <c r="AZ317" i="1" s="1"/>
  <c r="BI317" i="1"/>
  <c r="BJ317" i="1"/>
  <c r="BK317" i="1"/>
  <c r="BL317" i="1"/>
  <c r="W318" i="1"/>
  <c r="BF318" i="1"/>
  <c r="BG318" i="1"/>
  <c r="AZ318" i="1" s="1"/>
  <c r="BI318" i="1"/>
  <c r="BJ318" i="1"/>
  <c r="BK318" i="1"/>
  <c r="BL318" i="1"/>
  <c r="W319" i="1"/>
  <c r="BF319" i="1"/>
  <c r="BG319" i="1"/>
  <c r="AZ319" i="1" s="1"/>
  <c r="BI319" i="1"/>
  <c r="BJ319" i="1"/>
  <c r="BK319" i="1"/>
  <c r="BL319" i="1"/>
  <c r="W320" i="1"/>
  <c r="BF320" i="1"/>
  <c r="BG320" i="1"/>
  <c r="AZ320" i="1" s="1"/>
  <c r="BI320" i="1"/>
  <c r="BJ320" i="1"/>
  <c r="BK320" i="1"/>
  <c r="BL320" i="1"/>
  <c r="W321" i="1"/>
  <c r="BF321" i="1"/>
  <c r="BG321" i="1"/>
  <c r="AZ321" i="1" s="1"/>
  <c r="BI321" i="1"/>
  <c r="BJ321" i="1"/>
  <c r="BK321" i="1"/>
  <c r="BL321" i="1"/>
  <c r="W322" i="1"/>
  <c r="BF322" i="1"/>
  <c r="BG322" i="1"/>
  <c r="AZ322" i="1" s="1"/>
  <c r="BI322" i="1"/>
  <c r="BJ322" i="1"/>
  <c r="BK322" i="1"/>
  <c r="BL322" i="1"/>
  <c r="W323" i="1"/>
  <c r="BF323" i="1"/>
  <c r="BG323" i="1"/>
  <c r="AZ323" i="1" s="1"/>
  <c r="BI323" i="1"/>
  <c r="BJ323" i="1"/>
  <c r="BK323" i="1"/>
  <c r="BL323" i="1"/>
  <c r="W324" i="1"/>
  <c r="BF324" i="1"/>
  <c r="BG324" i="1"/>
  <c r="AZ324" i="1" s="1"/>
  <c r="BI324" i="1"/>
  <c r="BJ324" i="1"/>
  <c r="BK324" i="1"/>
  <c r="BL324" i="1"/>
  <c r="W325" i="1"/>
  <c r="BF325" i="1"/>
  <c r="BG325" i="1"/>
  <c r="AZ325" i="1" s="1"/>
  <c r="BI325" i="1"/>
  <c r="BJ325" i="1"/>
  <c r="BK325" i="1"/>
  <c r="BL325" i="1"/>
  <c r="W326" i="1"/>
  <c r="BF326" i="1"/>
  <c r="BG326" i="1"/>
  <c r="AZ326" i="1" s="1"/>
  <c r="BI326" i="1"/>
  <c r="BJ326" i="1"/>
  <c r="BK326" i="1"/>
  <c r="BL326" i="1"/>
  <c r="W327" i="1"/>
  <c r="BF327" i="1"/>
  <c r="BG327" i="1"/>
  <c r="AZ327" i="1" s="1"/>
  <c r="BI327" i="1"/>
  <c r="BJ327" i="1"/>
  <c r="BK327" i="1"/>
  <c r="BL327" i="1"/>
  <c r="W328" i="1"/>
  <c r="BF328" i="1"/>
  <c r="BG328" i="1"/>
  <c r="AZ328" i="1" s="1"/>
  <c r="BI328" i="1"/>
  <c r="BJ328" i="1"/>
  <c r="BK328" i="1"/>
  <c r="BL328" i="1"/>
  <c r="W329" i="1"/>
  <c r="BF329" i="1"/>
  <c r="BG329" i="1"/>
  <c r="AZ329" i="1" s="1"/>
  <c r="BI329" i="1"/>
  <c r="BJ329" i="1"/>
  <c r="BK329" i="1"/>
  <c r="BL329" i="1"/>
  <c r="W330" i="1"/>
  <c r="BF330" i="1"/>
  <c r="BG330" i="1"/>
  <c r="AZ330" i="1" s="1"/>
  <c r="BI330" i="1"/>
  <c r="BJ330" i="1"/>
  <c r="BK330" i="1"/>
  <c r="BL330" i="1"/>
  <c r="W331" i="1"/>
  <c r="BF331" i="1"/>
  <c r="BG331" i="1"/>
  <c r="AZ331" i="1" s="1"/>
  <c r="BI331" i="1"/>
  <c r="BJ331" i="1"/>
  <c r="BK331" i="1"/>
  <c r="BL331" i="1"/>
  <c r="W332" i="1"/>
  <c r="BF332" i="1"/>
  <c r="BG332" i="1"/>
  <c r="AZ332" i="1" s="1"/>
  <c r="BI332" i="1"/>
  <c r="BJ332" i="1"/>
  <c r="BK332" i="1"/>
  <c r="BL332" i="1"/>
  <c r="W333" i="1"/>
  <c r="BF333" i="1"/>
  <c r="BG333" i="1"/>
  <c r="AZ333" i="1" s="1"/>
  <c r="BI333" i="1"/>
  <c r="BJ333" i="1"/>
  <c r="BK333" i="1"/>
  <c r="BL333" i="1"/>
  <c r="W334" i="1"/>
  <c r="BF334" i="1"/>
  <c r="BG334" i="1"/>
  <c r="AZ334" i="1" s="1"/>
  <c r="BI334" i="1"/>
  <c r="BJ334" i="1"/>
  <c r="BK334" i="1"/>
  <c r="BL334" i="1"/>
  <c r="W335" i="1"/>
  <c r="BF335" i="1"/>
  <c r="BG335" i="1"/>
  <c r="AZ335" i="1" s="1"/>
  <c r="BI335" i="1"/>
  <c r="BJ335" i="1"/>
  <c r="BK335" i="1"/>
  <c r="BL335" i="1"/>
  <c r="W336" i="1"/>
  <c r="BF336" i="1"/>
  <c r="BG336" i="1"/>
  <c r="AZ336" i="1" s="1"/>
  <c r="BI336" i="1"/>
  <c r="BJ336" i="1"/>
  <c r="BK336" i="1"/>
  <c r="BL336" i="1"/>
  <c r="W337" i="1"/>
  <c r="BF337" i="1"/>
  <c r="BG337" i="1"/>
  <c r="AZ337" i="1" s="1"/>
  <c r="BI337" i="1"/>
  <c r="BJ337" i="1"/>
  <c r="BK337" i="1"/>
  <c r="BL337" i="1"/>
  <c r="W338" i="1"/>
  <c r="BF338" i="1"/>
  <c r="BG338" i="1"/>
  <c r="AZ338" i="1" s="1"/>
  <c r="BI338" i="1"/>
  <c r="BJ338" i="1"/>
  <c r="BK338" i="1"/>
  <c r="BL338" i="1"/>
  <c r="W339" i="1"/>
  <c r="BF339" i="1"/>
  <c r="BG339" i="1"/>
  <c r="AZ339" i="1" s="1"/>
  <c r="BI339" i="1"/>
  <c r="BJ339" i="1"/>
  <c r="BK339" i="1"/>
  <c r="BL339" i="1"/>
  <c r="W340" i="1"/>
  <c r="BF340" i="1"/>
  <c r="BG340" i="1"/>
  <c r="AZ340" i="1" s="1"/>
  <c r="BI340" i="1"/>
  <c r="BJ340" i="1"/>
  <c r="BK340" i="1"/>
  <c r="BL340" i="1"/>
  <c r="W341" i="1"/>
  <c r="BF341" i="1"/>
  <c r="BG341" i="1"/>
  <c r="AZ341" i="1" s="1"/>
  <c r="BI341" i="1"/>
  <c r="BJ341" i="1"/>
  <c r="BK341" i="1"/>
  <c r="BL341" i="1"/>
  <c r="W342" i="1"/>
  <c r="BF342" i="1"/>
  <c r="BG342" i="1"/>
  <c r="AZ342" i="1" s="1"/>
  <c r="BI342" i="1"/>
  <c r="BJ342" i="1"/>
  <c r="BK342" i="1"/>
  <c r="BL342" i="1"/>
  <c r="W343" i="1"/>
  <c r="BF343" i="1"/>
  <c r="BG343" i="1"/>
  <c r="AZ343" i="1" s="1"/>
  <c r="BI343" i="1"/>
  <c r="BJ343" i="1"/>
  <c r="BK343" i="1"/>
  <c r="BL343" i="1"/>
  <c r="W344" i="1"/>
  <c r="BF344" i="1"/>
  <c r="BG344" i="1"/>
  <c r="AZ344" i="1" s="1"/>
  <c r="BI344" i="1"/>
  <c r="BJ344" i="1"/>
  <c r="BK344" i="1"/>
  <c r="BL344" i="1"/>
  <c r="W345" i="1"/>
  <c r="BF345" i="1"/>
  <c r="BG345" i="1"/>
  <c r="AZ345" i="1" s="1"/>
  <c r="BI345" i="1"/>
  <c r="BJ345" i="1"/>
  <c r="BK345" i="1"/>
  <c r="BL345" i="1"/>
  <c r="W346" i="1"/>
  <c r="BF346" i="1"/>
  <c r="BG346" i="1"/>
  <c r="AZ346" i="1" s="1"/>
  <c r="BI346" i="1"/>
  <c r="BJ346" i="1"/>
  <c r="BK346" i="1"/>
  <c r="BL346" i="1"/>
  <c r="W347" i="1"/>
  <c r="BF347" i="1"/>
  <c r="BG347" i="1"/>
  <c r="AZ347" i="1" s="1"/>
  <c r="BI347" i="1"/>
  <c r="BJ347" i="1"/>
  <c r="BK347" i="1"/>
  <c r="BL347" i="1"/>
  <c r="W348" i="1"/>
  <c r="BF348" i="1"/>
  <c r="BG348" i="1"/>
  <c r="AZ348" i="1" s="1"/>
  <c r="BI348" i="1"/>
  <c r="BJ348" i="1"/>
  <c r="BK348" i="1"/>
  <c r="BL348" i="1"/>
  <c r="W349" i="1"/>
  <c r="BF349" i="1"/>
  <c r="BG349" i="1"/>
  <c r="AZ349" i="1" s="1"/>
  <c r="BI349" i="1"/>
  <c r="BJ349" i="1"/>
  <c r="BK349" i="1"/>
  <c r="BL349" i="1"/>
  <c r="W350" i="1"/>
  <c r="BF350" i="1"/>
  <c r="BG350" i="1"/>
  <c r="AZ350" i="1" s="1"/>
  <c r="BI350" i="1"/>
  <c r="BJ350" i="1"/>
  <c r="BK350" i="1"/>
  <c r="BL350" i="1"/>
  <c r="W351" i="1"/>
  <c r="BF351" i="1"/>
  <c r="BG351" i="1"/>
  <c r="AZ351" i="1" s="1"/>
  <c r="BI351" i="1"/>
  <c r="BJ351" i="1"/>
  <c r="BK351" i="1"/>
  <c r="BL351" i="1"/>
  <c r="W352" i="1"/>
  <c r="BF352" i="1"/>
  <c r="BG352" i="1"/>
  <c r="AZ352" i="1" s="1"/>
  <c r="BI352" i="1"/>
  <c r="BJ352" i="1"/>
  <c r="BK352" i="1"/>
  <c r="BL352" i="1"/>
  <c r="W353" i="1"/>
  <c r="BF353" i="1"/>
  <c r="BG353" i="1"/>
  <c r="AZ353" i="1" s="1"/>
  <c r="BI353" i="1"/>
  <c r="BJ353" i="1"/>
  <c r="BK353" i="1"/>
  <c r="BL353" i="1"/>
  <c r="W354" i="1"/>
  <c r="BF354" i="1"/>
  <c r="BG354" i="1"/>
  <c r="AZ354" i="1" s="1"/>
  <c r="BI354" i="1"/>
  <c r="BJ354" i="1"/>
  <c r="BK354" i="1"/>
  <c r="BL354" i="1"/>
  <c r="W355" i="1"/>
  <c r="BF355" i="1"/>
  <c r="BG355" i="1"/>
  <c r="AZ355" i="1" s="1"/>
  <c r="BI355" i="1"/>
  <c r="BJ355" i="1"/>
  <c r="BK355" i="1"/>
  <c r="BL355" i="1"/>
  <c r="W356" i="1"/>
  <c r="BF356" i="1"/>
  <c r="BG356" i="1"/>
  <c r="AZ356" i="1" s="1"/>
  <c r="BI356" i="1"/>
  <c r="BJ356" i="1"/>
  <c r="BK356" i="1"/>
  <c r="BL356" i="1"/>
  <c r="W357" i="1"/>
  <c r="BF357" i="1"/>
  <c r="BG357" i="1"/>
  <c r="AZ357" i="1" s="1"/>
  <c r="BI357" i="1"/>
  <c r="BJ357" i="1"/>
  <c r="BK357" i="1"/>
  <c r="BL357" i="1"/>
  <c r="W358" i="1"/>
  <c r="BF358" i="1"/>
  <c r="BG358" i="1"/>
  <c r="AZ358" i="1" s="1"/>
  <c r="BI358" i="1"/>
  <c r="BJ358" i="1"/>
  <c r="BK358" i="1"/>
  <c r="BL358" i="1"/>
  <c r="W359" i="1"/>
  <c r="BF359" i="1"/>
  <c r="BG359" i="1"/>
  <c r="AZ359" i="1" s="1"/>
  <c r="BI359" i="1"/>
  <c r="BJ359" i="1"/>
  <c r="BK359" i="1"/>
  <c r="BL359" i="1"/>
  <c r="W360" i="1"/>
  <c r="BF360" i="1"/>
  <c r="BG360" i="1"/>
  <c r="AZ360" i="1" s="1"/>
  <c r="BI360" i="1"/>
  <c r="BJ360" i="1"/>
  <c r="BK360" i="1"/>
  <c r="BL360" i="1"/>
  <c r="W361" i="1"/>
  <c r="BF361" i="1"/>
  <c r="BG361" i="1"/>
  <c r="AZ361" i="1" s="1"/>
  <c r="BI361" i="1"/>
  <c r="BJ361" i="1"/>
  <c r="BK361" i="1"/>
  <c r="BL361" i="1"/>
  <c r="W362" i="1"/>
  <c r="BF362" i="1"/>
  <c r="BG362" i="1"/>
  <c r="AZ362" i="1" s="1"/>
  <c r="BI362" i="1"/>
  <c r="BJ362" i="1"/>
  <c r="BK362" i="1"/>
  <c r="BL362" i="1"/>
  <c r="W363" i="1"/>
  <c r="BF363" i="1"/>
  <c r="BG363" i="1"/>
  <c r="AZ363" i="1" s="1"/>
  <c r="BI363" i="1"/>
  <c r="BJ363" i="1"/>
  <c r="BK363" i="1"/>
  <c r="BL363" i="1"/>
  <c r="W364" i="1"/>
  <c r="BF364" i="1"/>
  <c r="BG364" i="1"/>
  <c r="AZ364" i="1" s="1"/>
  <c r="BI364" i="1"/>
  <c r="BJ364" i="1"/>
  <c r="BK364" i="1"/>
  <c r="BL364" i="1"/>
  <c r="W365" i="1"/>
  <c r="BF365" i="1"/>
  <c r="BG365" i="1"/>
  <c r="AZ365" i="1" s="1"/>
  <c r="BI365" i="1"/>
  <c r="BJ365" i="1"/>
  <c r="BK365" i="1"/>
  <c r="BL365" i="1"/>
  <c r="W366" i="1"/>
  <c r="BF366" i="1"/>
  <c r="BG366" i="1"/>
  <c r="AZ366" i="1" s="1"/>
  <c r="BI366" i="1"/>
  <c r="BJ366" i="1"/>
  <c r="BK366" i="1"/>
  <c r="BL366" i="1"/>
  <c r="W367" i="1"/>
  <c r="BF367" i="1"/>
  <c r="BG367" i="1"/>
  <c r="AZ367" i="1" s="1"/>
  <c r="BI367" i="1"/>
  <c r="BJ367" i="1"/>
  <c r="BK367" i="1"/>
  <c r="BL367" i="1"/>
  <c r="W368" i="1"/>
  <c r="BF368" i="1"/>
  <c r="BG368" i="1"/>
  <c r="AZ368" i="1" s="1"/>
  <c r="BI368" i="1"/>
  <c r="BJ368" i="1"/>
  <c r="BK368" i="1"/>
  <c r="BL368" i="1"/>
  <c r="W369" i="1"/>
  <c r="BF369" i="1"/>
  <c r="BG369" i="1"/>
  <c r="AZ369" i="1" s="1"/>
  <c r="BI369" i="1"/>
  <c r="BJ369" i="1"/>
  <c r="BK369" i="1"/>
  <c r="BL369" i="1"/>
  <c r="W370" i="1"/>
  <c r="BF370" i="1"/>
  <c r="BG370" i="1"/>
  <c r="AZ370" i="1" s="1"/>
  <c r="BI370" i="1"/>
  <c r="BJ370" i="1"/>
  <c r="BK370" i="1"/>
  <c r="BL370" i="1"/>
  <c r="W371" i="1"/>
  <c r="BF371" i="1"/>
  <c r="BG371" i="1"/>
  <c r="AZ371" i="1" s="1"/>
  <c r="BI371" i="1"/>
  <c r="BJ371" i="1"/>
  <c r="BK371" i="1"/>
  <c r="BL371" i="1"/>
  <c r="W372" i="1"/>
  <c r="BF372" i="1"/>
  <c r="BG372" i="1"/>
  <c r="AZ372" i="1" s="1"/>
  <c r="BI372" i="1"/>
  <c r="BJ372" i="1"/>
  <c r="BK372" i="1"/>
  <c r="BL372" i="1"/>
  <c r="W373" i="1"/>
  <c r="BF373" i="1"/>
  <c r="BG373" i="1"/>
  <c r="AZ373" i="1" s="1"/>
  <c r="BI373" i="1"/>
  <c r="BJ373" i="1"/>
  <c r="BK373" i="1"/>
  <c r="BL373" i="1"/>
  <c r="W374" i="1"/>
  <c r="BF374" i="1"/>
  <c r="BG374" i="1"/>
  <c r="AZ374" i="1" s="1"/>
  <c r="BI374" i="1"/>
  <c r="BJ374" i="1"/>
  <c r="BK374" i="1"/>
  <c r="BL374" i="1"/>
  <c r="W375" i="1"/>
  <c r="BF375" i="1"/>
  <c r="BG375" i="1"/>
  <c r="AZ375" i="1" s="1"/>
  <c r="BI375" i="1"/>
  <c r="BJ375" i="1"/>
  <c r="BK375" i="1"/>
  <c r="BL375" i="1"/>
  <c r="W376" i="1"/>
  <c r="BF376" i="1"/>
  <c r="BG376" i="1"/>
  <c r="AZ376" i="1" s="1"/>
  <c r="BI376" i="1"/>
  <c r="BJ376" i="1"/>
  <c r="BK376" i="1"/>
  <c r="BL376" i="1"/>
  <c r="W377" i="1"/>
  <c r="BF377" i="1"/>
  <c r="BG377" i="1"/>
  <c r="AZ377" i="1" s="1"/>
  <c r="BI377" i="1"/>
  <c r="BJ377" i="1"/>
  <c r="BK377" i="1"/>
  <c r="BL377" i="1"/>
  <c r="W378" i="1"/>
  <c r="BF378" i="1"/>
  <c r="BG378" i="1"/>
  <c r="AZ378" i="1" s="1"/>
  <c r="BI378" i="1"/>
  <c r="BJ378" i="1"/>
  <c r="BK378" i="1"/>
  <c r="BL378" i="1"/>
  <c r="W379" i="1"/>
  <c r="BF379" i="1"/>
  <c r="BG379" i="1"/>
  <c r="AZ379" i="1" s="1"/>
  <c r="BI379" i="1"/>
  <c r="BJ379" i="1"/>
  <c r="BK379" i="1"/>
  <c r="BL379" i="1"/>
  <c r="W380" i="1"/>
  <c r="BF380" i="1"/>
  <c r="BG380" i="1"/>
  <c r="AZ380" i="1" s="1"/>
  <c r="BI380" i="1"/>
  <c r="BJ380" i="1"/>
  <c r="BK380" i="1"/>
  <c r="BL380" i="1"/>
  <c r="W381" i="1"/>
  <c r="BF381" i="1"/>
  <c r="BG381" i="1"/>
  <c r="AZ381" i="1" s="1"/>
  <c r="BI381" i="1"/>
  <c r="BJ381" i="1"/>
  <c r="BK381" i="1"/>
  <c r="BL381" i="1"/>
  <c r="W382" i="1"/>
  <c r="BF382" i="1"/>
  <c r="BG382" i="1"/>
  <c r="AZ382" i="1" s="1"/>
  <c r="BI382" i="1"/>
  <c r="BJ382" i="1"/>
  <c r="BK382" i="1"/>
  <c r="BL382" i="1"/>
  <c r="W383" i="1"/>
  <c r="BF383" i="1"/>
  <c r="BG383" i="1"/>
  <c r="AZ383" i="1" s="1"/>
  <c r="BI383" i="1"/>
  <c r="BJ383" i="1"/>
  <c r="BK383" i="1"/>
  <c r="BL383" i="1"/>
  <c r="W384" i="1"/>
  <c r="BF384" i="1"/>
  <c r="BG384" i="1"/>
  <c r="AZ384" i="1" s="1"/>
  <c r="BI384" i="1"/>
  <c r="BJ384" i="1"/>
  <c r="BK384" i="1"/>
  <c r="BL384" i="1"/>
  <c r="W385" i="1"/>
  <c r="BF385" i="1"/>
  <c r="BG385" i="1"/>
  <c r="AZ385" i="1" s="1"/>
  <c r="BI385" i="1"/>
  <c r="BJ385" i="1"/>
  <c r="BK385" i="1"/>
  <c r="BL385" i="1"/>
  <c r="W386" i="1"/>
  <c r="BF386" i="1"/>
  <c r="BG386" i="1"/>
  <c r="AZ386" i="1" s="1"/>
  <c r="BI386" i="1"/>
  <c r="BJ386" i="1"/>
  <c r="BK386" i="1"/>
  <c r="BL386" i="1"/>
  <c r="W387" i="1"/>
  <c r="BF387" i="1"/>
  <c r="BG387" i="1"/>
  <c r="AZ387" i="1" s="1"/>
  <c r="BI387" i="1"/>
  <c r="BJ387" i="1"/>
  <c r="BK387" i="1"/>
  <c r="BL387" i="1"/>
  <c r="W388" i="1"/>
  <c r="BF388" i="1"/>
  <c r="BG388" i="1"/>
  <c r="AZ388" i="1" s="1"/>
  <c r="BI388" i="1"/>
  <c r="BJ388" i="1"/>
  <c r="BK388" i="1"/>
  <c r="BL388" i="1"/>
  <c r="W389" i="1"/>
  <c r="BF389" i="1"/>
  <c r="BG389" i="1"/>
  <c r="AZ389" i="1" s="1"/>
  <c r="BI389" i="1"/>
  <c r="BJ389" i="1"/>
  <c r="BK389" i="1"/>
  <c r="BL389" i="1"/>
  <c r="W390" i="1"/>
  <c r="BF390" i="1"/>
  <c r="BG390" i="1"/>
  <c r="AZ390" i="1" s="1"/>
  <c r="BI390" i="1"/>
  <c r="BJ390" i="1"/>
  <c r="BK390" i="1"/>
  <c r="BL390" i="1"/>
  <c r="W391" i="1"/>
  <c r="BF391" i="1"/>
  <c r="BG391" i="1"/>
  <c r="AZ391" i="1" s="1"/>
  <c r="BI391" i="1"/>
  <c r="BJ391" i="1"/>
  <c r="BK391" i="1"/>
  <c r="BL391" i="1"/>
  <c r="W392" i="1"/>
  <c r="BF392" i="1"/>
  <c r="BG392" i="1"/>
  <c r="AZ392" i="1" s="1"/>
  <c r="BI392" i="1"/>
  <c r="BJ392" i="1"/>
  <c r="BK392" i="1"/>
  <c r="BL392" i="1"/>
  <c r="W393" i="1"/>
  <c r="BF393" i="1"/>
  <c r="BG393" i="1"/>
  <c r="AZ393" i="1" s="1"/>
  <c r="BI393" i="1"/>
  <c r="BJ393" i="1"/>
  <c r="BK393" i="1"/>
  <c r="BL393" i="1"/>
  <c r="W394" i="1"/>
  <c r="BF394" i="1"/>
  <c r="BG394" i="1"/>
  <c r="AZ394" i="1" s="1"/>
  <c r="BI394" i="1"/>
  <c r="BJ394" i="1"/>
  <c r="BK394" i="1"/>
  <c r="BL394" i="1"/>
  <c r="W395" i="1"/>
  <c r="BF395" i="1"/>
  <c r="BG395" i="1"/>
  <c r="AZ395" i="1" s="1"/>
  <c r="BI395" i="1"/>
  <c r="BJ395" i="1"/>
  <c r="BK395" i="1"/>
  <c r="BL395" i="1"/>
  <c r="W396" i="1"/>
  <c r="BF396" i="1"/>
  <c r="BG396" i="1"/>
  <c r="AZ396" i="1" s="1"/>
  <c r="BI396" i="1"/>
  <c r="BJ396" i="1"/>
  <c r="BK396" i="1"/>
  <c r="BL396" i="1"/>
  <c r="W397" i="1"/>
  <c r="BF397" i="1"/>
  <c r="BG397" i="1"/>
  <c r="AZ397" i="1" s="1"/>
  <c r="BI397" i="1"/>
  <c r="BJ397" i="1"/>
  <c r="BK397" i="1"/>
  <c r="BL397" i="1"/>
  <c r="W398" i="1"/>
  <c r="BF398" i="1"/>
  <c r="BG398" i="1"/>
  <c r="AZ398" i="1" s="1"/>
  <c r="BI398" i="1"/>
  <c r="BJ398" i="1"/>
  <c r="BK398" i="1"/>
  <c r="BL398" i="1"/>
  <c r="W399" i="1"/>
  <c r="BF399" i="1"/>
  <c r="BG399" i="1"/>
  <c r="AZ399" i="1" s="1"/>
  <c r="BI399" i="1"/>
  <c r="BJ399" i="1"/>
  <c r="BK399" i="1"/>
  <c r="BL399" i="1"/>
  <c r="W400" i="1"/>
  <c r="BF400" i="1"/>
  <c r="BG400" i="1"/>
  <c r="AZ400" i="1" s="1"/>
  <c r="BI400" i="1"/>
  <c r="BJ400" i="1"/>
  <c r="BK400" i="1"/>
  <c r="BL400" i="1"/>
  <c r="W401" i="1"/>
  <c r="BF401" i="1"/>
  <c r="BG401" i="1"/>
  <c r="AZ401" i="1" s="1"/>
  <c r="BI401" i="1"/>
  <c r="BJ401" i="1"/>
  <c r="BK401" i="1"/>
  <c r="BL401" i="1"/>
  <c r="W402" i="1"/>
  <c r="BF402" i="1"/>
  <c r="BG402" i="1"/>
  <c r="AZ402" i="1" s="1"/>
  <c r="BI402" i="1"/>
  <c r="BJ402" i="1"/>
  <c r="BK402" i="1"/>
  <c r="BL402" i="1"/>
  <c r="W403" i="1"/>
  <c r="BF403" i="1"/>
  <c r="BG403" i="1"/>
  <c r="AZ403" i="1" s="1"/>
  <c r="BI403" i="1"/>
  <c r="BJ403" i="1"/>
  <c r="BK403" i="1"/>
  <c r="BL403" i="1"/>
  <c r="W404" i="1"/>
  <c r="BF404" i="1"/>
  <c r="BG404" i="1"/>
  <c r="AZ404" i="1" s="1"/>
  <c r="BI404" i="1"/>
  <c r="BJ404" i="1"/>
  <c r="BK404" i="1"/>
  <c r="BL404" i="1"/>
  <c r="W405" i="1"/>
  <c r="BF405" i="1"/>
  <c r="BG405" i="1"/>
  <c r="AZ405" i="1" s="1"/>
  <c r="BI405" i="1"/>
  <c r="BJ405" i="1"/>
  <c r="BK405" i="1"/>
  <c r="BL405" i="1"/>
  <c r="W406" i="1"/>
  <c r="BF406" i="1"/>
  <c r="BG406" i="1"/>
  <c r="AZ406" i="1" s="1"/>
  <c r="BI406" i="1"/>
  <c r="BJ406" i="1"/>
  <c r="BK406" i="1"/>
  <c r="BL406" i="1"/>
  <c r="W407" i="1"/>
  <c r="BF407" i="1"/>
  <c r="BG407" i="1"/>
  <c r="AZ407" i="1" s="1"/>
  <c r="BI407" i="1"/>
  <c r="BJ407" i="1"/>
  <c r="BK407" i="1"/>
  <c r="BL407" i="1"/>
  <c r="W408" i="1"/>
  <c r="BF408" i="1"/>
  <c r="BG408" i="1"/>
  <c r="AZ408" i="1" s="1"/>
  <c r="BI408" i="1"/>
  <c r="BJ408" i="1"/>
  <c r="BK408" i="1"/>
  <c r="BL408" i="1"/>
  <c r="W409" i="1"/>
  <c r="BF409" i="1"/>
  <c r="BG409" i="1"/>
  <c r="AZ409" i="1" s="1"/>
  <c r="BI409" i="1"/>
  <c r="BJ409" i="1"/>
  <c r="BK409" i="1"/>
  <c r="BL409" i="1"/>
  <c r="W410" i="1"/>
  <c r="BF410" i="1"/>
  <c r="BG410" i="1"/>
  <c r="AZ410" i="1" s="1"/>
  <c r="BI410" i="1"/>
  <c r="BJ410" i="1"/>
  <c r="BK410" i="1"/>
  <c r="BL410" i="1"/>
  <c r="W411" i="1"/>
  <c r="BF411" i="1"/>
  <c r="BG411" i="1"/>
  <c r="AZ411" i="1" s="1"/>
  <c r="BI411" i="1"/>
  <c r="BJ411" i="1"/>
  <c r="BK411" i="1"/>
  <c r="BL411" i="1"/>
  <c r="W412" i="1"/>
  <c r="BF412" i="1"/>
  <c r="BG412" i="1"/>
  <c r="AZ412" i="1" s="1"/>
  <c r="BI412" i="1"/>
  <c r="BJ412" i="1"/>
  <c r="BK412" i="1"/>
  <c r="BL412" i="1"/>
  <c r="W413" i="1"/>
  <c r="BF413" i="1"/>
  <c r="BG413" i="1"/>
  <c r="AZ413" i="1" s="1"/>
  <c r="BI413" i="1"/>
  <c r="BJ413" i="1"/>
  <c r="BK413" i="1"/>
  <c r="BL413" i="1"/>
  <c r="W414" i="1"/>
  <c r="BF414" i="1"/>
  <c r="BG414" i="1"/>
  <c r="AZ414" i="1" s="1"/>
  <c r="BI414" i="1"/>
  <c r="BJ414" i="1"/>
  <c r="BK414" i="1"/>
  <c r="BL414" i="1"/>
  <c r="W415" i="1"/>
  <c r="BF415" i="1"/>
  <c r="BG415" i="1"/>
  <c r="AZ415" i="1" s="1"/>
  <c r="BI415" i="1"/>
  <c r="BJ415" i="1"/>
  <c r="BK415" i="1"/>
  <c r="BL415" i="1"/>
  <c r="W416" i="1"/>
  <c r="BF416" i="1"/>
  <c r="BG416" i="1"/>
  <c r="AZ416" i="1" s="1"/>
  <c r="BI416" i="1"/>
  <c r="BJ416" i="1"/>
  <c r="BK416" i="1"/>
  <c r="BL416" i="1"/>
  <c r="W417" i="1"/>
  <c r="BF417" i="1"/>
  <c r="BG417" i="1"/>
  <c r="AZ417" i="1" s="1"/>
  <c r="BI417" i="1"/>
  <c r="BJ417" i="1"/>
  <c r="BK417" i="1"/>
  <c r="BL417" i="1"/>
  <c r="W418" i="1"/>
  <c r="BF418" i="1"/>
  <c r="BG418" i="1"/>
  <c r="AZ418" i="1" s="1"/>
  <c r="BI418" i="1"/>
  <c r="BJ418" i="1"/>
  <c r="BK418" i="1"/>
  <c r="BL418" i="1"/>
  <c r="W419" i="1"/>
  <c r="BF419" i="1"/>
  <c r="BG419" i="1"/>
  <c r="AZ419" i="1" s="1"/>
  <c r="BI419" i="1"/>
  <c r="BJ419" i="1"/>
  <c r="BK419" i="1"/>
  <c r="BL419" i="1"/>
  <c r="W420" i="1"/>
  <c r="BF420" i="1"/>
  <c r="BG420" i="1"/>
  <c r="AZ420" i="1" s="1"/>
  <c r="BI420" i="1"/>
  <c r="BJ420" i="1"/>
  <c r="BK420" i="1"/>
  <c r="BL420" i="1"/>
  <c r="W421" i="1"/>
  <c r="BF421" i="1"/>
  <c r="BG421" i="1"/>
  <c r="AZ421" i="1" s="1"/>
  <c r="BI421" i="1"/>
  <c r="BJ421" i="1"/>
  <c r="BK421" i="1"/>
  <c r="BL421" i="1"/>
  <c r="W422" i="1"/>
  <c r="BF422" i="1"/>
  <c r="BG422" i="1"/>
  <c r="AZ422" i="1" s="1"/>
  <c r="BI422" i="1"/>
  <c r="BJ422" i="1"/>
  <c r="BK422" i="1"/>
  <c r="BL422" i="1"/>
  <c r="W423" i="1"/>
  <c r="BF423" i="1"/>
  <c r="BG423" i="1"/>
  <c r="AZ423" i="1" s="1"/>
  <c r="BI423" i="1"/>
  <c r="BJ423" i="1"/>
  <c r="BK423" i="1"/>
  <c r="BL423" i="1"/>
  <c r="W424" i="1"/>
  <c r="BF424" i="1"/>
  <c r="BG424" i="1"/>
  <c r="AZ424" i="1" s="1"/>
  <c r="BI424" i="1"/>
  <c r="BJ424" i="1"/>
  <c r="BK424" i="1"/>
  <c r="BL424" i="1"/>
  <c r="W425" i="1"/>
  <c r="BF425" i="1"/>
  <c r="BG425" i="1"/>
  <c r="AZ425" i="1" s="1"/>
  <c r="BI425" i="1"/>
  <c r="BJ425" i="1"/>
  <c r="BK425" i="1"/>
  <c r="BL425" i="1"/>
  <c r="W426" i="1"/>
  <c r="BF426" i="1"/>
  <c r="BG426" i="1"/>
  <c r="AZ426" i="1" s="1"/>
  <c r="BI426" i="1"/>
  <c r="BJ426" i="1"/>
  <c r="BK426" i="1"/>
  <c r="BL426" i="1"/>
  <c r="W427" i="1"/>
  <c r="BF427" i="1"/>
  <c r="BG427" i="1"/>
  <c r="AZ427" i="1" s="1"/>
  <c r="BI427" i="1"/>
  <c r="BJ427" i="1"/>
  <c r="BK427" i="1"/>
  <c r="BL427" i="1"/>
  <c r="W428" i="1"/>
  <c r="BF428" i="1"/>
  <c r="BG428" i="1"/>
  <c r="AZ428" i="1" s="1"/>
  <c r="BI428" i="1"/>
  <c r="BJ428" i="1"/>
  <c r="BK428" i="1"/>
  <c r="BL428" i="1"/>
  <c r="W429" i="1"/>
  <c r="BF429" i="1"/>
  <c r="BG429" i="1"/>
  <c r="AZ429" i="1" s="1"/>
  <c r="BI429" i="1"/>
  <c r="BJ429" i="1"/>
  <c r="BK429" i="1"/>
  <c r="BL429" i="1"/>
  <c r="W430" i="1"/>
  <c r="BF430" i="1"/>
  <c r="BG430" i="1"/>
  <c r="AZ430" i="1" s="1"/>
  <c r="BI430" i="1"/>
  <c r="BJ430" i="1"/>
  <c r="BK430" i="1"/>
  <c r="BL430" i="1"/>
  <c r="W431" i="1"/>
  <c r="BF431" i="1"/>
  <c r="BG431" i="1"/>
  <c r="AZ431" i="1" s="1"/>
  <c r="BI431" i="1"/>
  <c r="BJ431" i="1"/>
  <c r="BK431" i="1"/>
  <c r="BL431" i="1"/>
  <c r="W432" i="1"/>
  <c r="BF432" i="1"/>
  <c r="BG432" i="1"/>
  <c r="AZ432" i="1" s="1"/>
  <c r="BI432" i="1"/>
  <c r="BJ432" i="1"/>
  <c r="BK432" i="1"/>
  <c r="BL432" i="1"/>
  <c r="W433" i="1"/>
  <c r="BF433" i="1"/>
  <c r="BG433" i="1"/>
  <c r="AZ433" i="1" s="1"/>
  <c r="BI433" i="1"/>
  <c r="BJ433" i="1"/>
  <c r="BK433" i="1"/>
  <c r="BL433" i="1"/>
  <c r="W434" i="1"/>
  <c r="BF434" i="1"/>
  <c r="BG434" i="1"/>
  <c r="AZ434" i="1" s="1"/>
  <c r="BI434" i="1"/>
  <c r="BJ434" i="1"/>
  <c r="BK434" i="1"/>
  <c r="BL434" i="1"/>
  <c r="W435" i="1"/>
  <c r="BF435" i="1"/>
  <c r="BG435" i="1"/>
  <c r="AZ435" i="1" s="1"/>
  <c r="BI435" i="1"/>
  <c r="BJ435" i="1"/>
  <c r="BK435" i="1"/>
  <c r="BL435" i="1"/>
  <c r="W436" i="1"/>
  <c r="BF436" i="1"/>
  <c r="BG436" i="1"/>
  <c r="AZ436" i="1" s="1"/>
  <c r="BI436" i="1"/>
  <c r="BJ436" i="1"/>
  <c r="BK436" i="1"/>
  <c r="BL436" i="1"/>
  <c r="W437" i="1"/>
  <c r="BF437" i="1"/>
  <c r="BG437" i="1"/>
  <c r="AZ437" i="1" s="1"/>
  <c r="BI437" i="1"/>
  <c r="BJ437" i="1"/>
  <c r="BK437" i="1"/>
  <c r="BL437" i="1"/>
  <c r="W438" i="1"/>
  <c r="BF438" i="1"/>
  <c r="BG438" i="1"/>
  <c r="AZ438" i="1" s="1"/>
  <c r="BI438" i="1"/>
  <c r="BJ438" i="1"/>
  <c r="BK438" i="1"/>
  <c r="BL438" i="1"/>
  <c r="W439" i="1"/>
  <c r="BF439" i="1"/>
  <c r="BG439" i="1"/>
  <c r="AZ439" i="1" s="1"/>
  <c r="BI439" i="1"/>
  <c r="BJ439" i="1"/>
  <c r="BK439" i="1"/>
  <c r="BL439" i="1"/>
  <c r="W440" i="1"/>
  <c r="BF440" i="1"/>
  <c r="BG440" i="1"/>
  <c r="AZ440" i="1" s="1"/>
  <c r="BI440" i="1"/>
  <c r="BJ440" i="1"/>
  <c r="BK440" i="1"/>
  <c r="BL440" i="1"/>
  <c r="W441" i="1"/>
  <c r="BF441" i="1"/>
  <c r="BG441" i="1"/>
  <c r="AZ441" i="1" s="1"/>
  <c r="BI441" i="1"/>
  <c r="BJ441" i="1"/>
  <c r="BK441" i="1"/>
  <c r="BL441" i="1"/>
  <c r="W442" i="1"/>
  <c r="BF442" i="1"/>
  <c r="BG442" i="1"/>
  <c r="AZ442" i="1" s="1"/>
  <c r="BI442" i="1"/>
  <c r="BJ442" i="1"/>
  <c r="BK442" i="1"/>
  <c r="BL442" i="1"/>
  <c r="W443" i="1"/>
  <c r="BF443" i="1"/>
  <c r="BG443" i="1"/>
  <c r="AZ443" i="1" s="1"/>
  <c r="BI443" i="1"/>
  <c r="BJ443" i="1"/>
  <c r="BK443" i="1"/>
  <c r="BL443" i="1"/>
  <c r="W444" i="1"/>
  <c r="BF444" i="1"/>
  <c r="BG444" i="1"/>
  <c r="AZ444" i="1" s="1"/>
  <c r="BI444" i="1"/>
  <c r="BJ444" i="1"/>
  <c r="BK444" i="1"/>
  <c r="BL444" i="1"/>
  <c r="W445" i="1"/>
  <c r="BF445" i="1"/>
  <c r="BG445" i="1"/>
  <c r="AZ445" i="1" s="1"/>
  <c r="BI445" i="1"/>
  <c r="BJ445" i="1"/>
  <c r="BK445" i="1"/>
  <c r="BL445" i="1"/>
  <c r="W446" i="1"/>
  <c r="BF446" i="1"/>
  <c r="BG446" i="1"/>
  <c r="AZ446" i="1" s="1"/>
  <c r="BI446" i="1"/>
  <c r="BJ446" i="1"/>
  <c r="BK446" i="1"/>
  <c r="BL446" i="1"/>
  <c r="W447" i="1"/>
  <c r="BF447" i="1"/>
  <c r="BG447" i="1"/>
  <c r="AZ447" i="1" s="1"/>
  <c r="BI447" i="1"/>
  <c r="BJ447" i="1"/>
  <c r="BK447" i="1"/>
  <c r="BL447" i="1"/>
  <c r="W448" i="1"/>
  <c r="BF448" i="1"/>
  <c r="BG448" i="1"/>
  <c r="AZ448" i="1" s="1"/>
  <c r="BI448" i="1"/>
  <c r="BJ448" i="1"/>
  <c r="BK448" i="1"/>
  <c r="BL448" i="1"/>
  <c r="W449" i="1"/>
  <c r="BF449" i="1"/>
  <c r="BG449" i="1"/>
  <c r="AZ449" i="1" s="1"/>
  <c r="BI449" i="1"/>
  <c r="BJ449" i="1"/>
  <c r="BK449" i="1"/>
  <c r="BL449" i="1"/>
  <c r="W450" i="1"/>
  <c r="BF450" i="1"/>
  <c r="BG450" i="1"/>
  <c r="AZ450" i="1" s="1"/>
  <c r="BI450" i="1"/>
  <c r="BJ450" i="1"/>
  <c r="BK450" i="1"/>
  <c r="BL450" i="1"/>
  <c r="W451" i="1"/>
  <c r="BF451" i="1"/>
  <c r="BG451" i="1"/>
  <c r="AZ451" i="1" s="1"/>
  <c r="BI451" i="1"/>
  <c r="BJ451" i="1"/>
  <c r="BK451" i="1"/>
  <c r="BL451" i="1"/>
  <c r="W452" i="1"/>
  <c r="BF452" i="1"/>
  <c r="BG452" i="1"/>
  <c r="AZ452" i="1" s="1"/>
  <c r="BI452" i="1"/>
  <c r="BJ452" i="1"/>
  <c r="BK452" i="1"/>
  <c r="BL452" i="1"/>
  <c r="W453" i="1"/>
  <c r="BF453" i="1"/>
  <c r="BG453" i="1"/>
  <c r="AZ453" i="1" s="1"/>
  <c r="BI453" i="1"/>
  <c r="BJ453" i="1"/>
  <c r="BK453" i="1"/>
  <c r="BL453" i="1"/>
  <c r="W454" i="1"/>
  <c r="BF454" i="1"/>
  <c r="BG454" i="1"/>
  <c r="AZ454" i="1" s="1"/>
  <c r="BI454" i="1"/>
  <c r="BJ454" i="1"/>
  <c r="BK454" i="1"/>
  <c r="BL454" i="1"/>
  <c r="W455" i="1"/>
  <c r="BF455" i="1"/>
  <c r="BG455" i="1"/>
  <c r="AZ455" i="1" s="1"/>
  <c r="BI455" i="1"/>
  <c r="BJ455" i="1"/>
  <c r="BK455" i="1"/>
  <c r="BL455" i="1"/>
  <c r="W456" i="1"/>
  <c r="BF456" i="1"/>
  <c r="BG456" i="1"/>
  <c r="AZ456" i="1" s="1"/>
  <c r="BI456" i="1"/>
  <c r="BJ456" i="1"/>
  <c r="BK456" i="1"/>
  <c r="BL456" i="1"/>
  <c r="W457" i="1"/>
  <c r="BF457" i="1"/>
  <c r="BG457" i="1"/>
  <c r="AZ457" i="1" s="1"/>
  <c r="BI457" i="1"/>
  <c r="BJ457" i="1"/>
  <c r="BK457" i="1"/>
  <c r="BL457" i="1"/>
  <c r="W458" i="1"/>
  <c r="BF458" i="1"/>
  <c r="BG458" i="1"/>
  <c r="AZ458" i="1" s="1"/>
  <c r="BI458" i="1"/>
  <c r="BJ458" i="1"/>
  <c r="BK458" i="1"/>
  <c r="BL458" i="1"/>
  <c r="W459" i="1"/>
  <c r="BF459" i="1"/>
  <c r="BG459" i="1"/>
  <c r="AZ459" i="1" s="1"/>
  <c r="BI459" i="1"/>
  <c r="BJ459" i="1"/>
  <c r="BK459" i="1"/>
  <c r="BL459" i="1"/>
  <c r="W460" i="1"/>
  <c r="BF460" i="1"/>
  <c r="BG460" i="1"/>
  <c r="AZ460" i="1" s="1"/>
  <c r="BI460" i="1"/>
  <c r="BJ460" i="1"/>
  <c r="BK460" i="1"/>
  <c r="BL460" i="1"/>
  <c r="W461" i="1"/>
  <c r="BF461" i="1"/>
  <c r="BG461" i="1"/>
  <c r="AZ461" i="1" s="1"/>
  <c r="BI461" i="1"/>
  <c r="BJ461" i="1"/>
  <c r="BK461" i="1"/>
  <c r="BL461" i="1"/>
  <c r="W462" i="1"/>
  <c r="BF462" i="1"/>
  <c r="BG462" i="1"/>
  <c r="AZ462" i="1" s="1"/>
  <c r="BI462" i="1"/>
  <c r="BJ462" i="1"/>
  <c r="BK462" i="1"/>
  <c r="BL462" i="1"/>
  <c r="W463" i="1"/>
  <c r="BF463" i="1"/>
  <c r="BG463" i="1"/>
  <c r="AZ463" i="1" s="1"/>
  <c r="BI463" i="1"/>
  <c r="BJ463" i="1"/>
  <c r="BK463" i="1"/>
  <c r="BL463" i="1"/>
  <c r="W464" i="1"/>
  <c r="BF464" i="1"/>
  <c r="BG464" i="1"/>
  <c r="AZ464" i="1" s="1"/>
  <c r="BI464" i="1"/>
  <c r="BJ464" i="1"/>
  <c r="BK464" i="1"/>
  <c r="BL464" i="1"/>
  <c r="W465" i="1"/>
  <c r="BF465" i="1"/>
  <c r="BG465" i="1"/>
  <c r="AZ465" i="1" s="1"/>
  <c r="BI465" i="1"/>
  <c r="BJ465" i="1"/>
  <c r="BK465" i="1"/>
  <c r="BL465" i="1"/>
  <c r="W466" i="1"/>
  <c r="BF466" i="1"/>
  <c r="BG466" i="1"/>
  <c r="AZ466" i="1" s="1"/>
  <c r="BI466" i="1"/>
  <c r="BJ466" i="1"/>
  <c r="BK466" i="1"/>
  <c r="BL466" i="1"/>
  <c r="W467" i="1"/>
  <c r="BF467" i="1"/>
  <c r="BG467" i="1"/>
  <c r="AZ467" i="1" s="1"/>
  <c r="BI467" i="1"/>
  <c r="BJ467" i="1"/>
  <c r="BK467" i="1"/>
  <c r="BL467" i="1"/>
  <c r="W468" i="1"/>
  <c r="BF468" i="1"/>
  <c r="BG468" i="1"/>
  <c r="AZ468" i="1" s="1"/>
  <c r="BI468" i="1"/>
  <c r="BJ468" i="1"/>
  <c r="BK468" i="1"/>
  <c r="BL468" i="1"/>
  <c r="W469" i="1"/>
  <c r="BF469" i="1"/>
  <c r="BG469" i="1"/>
  <c r="AZ469" i="1" s="1"/>
  <c r="BI469" i="1"/>
  <c r="BJ469" i="1"/>
  <c r="BK469" i="1"/>
  <c r="BL469" i="1"/>
  <c r="W470" i="1"/>
  <c r="BF470" i="1"/>
  <c r="BG470" i="1"/>
  <c r="AZ470" i="1" s="1"/>
  <c r="BI470" i="1"/>
  <c r="BJ470" i="1"/>
  <c r="BK470" i="1"/>
  <c r="BL470" i="1"/>
  <c r="W471" i="1"/>
  <c r="BF471" i="1"/>
  <c r="BG471" i="1"/>
  <c r="AZ471" i="1" s="1"/>
  <c r="BI471" i="1"/>
  <c r="BJ471" i="1"/>
  <c r="BK471" i="1"/>
  <c r="BL471" i="1"/>
  <c r="W472" i="1"/>
  <c r="BF472" i="1"/>
  <c r="BG472" i="1"/>
  <c r="AZ472" i="1" s="1"/>
  <c r="BI472" i="1"/>
  <c r="BJ472" i="1"/>
  <c r="BK472" i="1"/>
  <c r="BL472" i="1"/>
  <c r="W473" i="1"/>
  <c r="BF473" i="1"/>
  <c r="BG473" i="1"/>
  <c r="AZ473" i="1" s="1"/>
  <c r="BI473" i="1"/>
  <c r="BJ473" i="1"/>
  <c r="BK473" i="1"/>
  <c r="BL473" i="1"/>
  <c r="W474" i="1"/>
  <c r="BF474" i="1"/>
  <c r="BG474" i="1"/>
  <c r="AZ474" i="1" s="1"/>
  <c r="BI474" i="1"/>
  <c r="BJ474" i="1"/>
  <c r="BK474" i="1"/>
  <c r="BL474" i="1"/>
  <c r="W475" i="1"/>
  <c r="BF475" i="1"/>
  <c r="BG475" i="1"/>
  <c r="AZ475" i="1" s="1"/>
  <c r="BI475" i="1"/>
  <c r="BJ475" i="1"/>
  <c r="BK475" i="1"/>
  <c r="BL475" i="1"/>
  <c r="W476" i="1"/>
  <c r="BF476" i="1"/>
  <c r="BG476" i="1"/>
  <c r="AZ476" i="1" s="1"/>
  <c r="BI476" i="1"/>
  <c r="BJ476" i="1"/>
  <c r="BK476" i="1"/>
  <c r="BL476" i="1"/>
  <c r="W477" i="1"/>
  <c r="BF477" i="1"/>
  <c r="BG477" i="1"/>
  <c r="AZ477" i="1" s="1"/>
  <c r="BI477" i="1"/>
  <c r="BJ477" i="1"/>
  <c r="BK477" i="1"/>
  <c r="BL477" i="1"/>
  <c r="W478" i="1"/>
  <c r="BF478" i="1"/>
  <c r="BG478" i="1"/>
  <c r="AZ478" i="1" s="1"/>
  <c r="BI478" i="1"/>
  <c r="BJ478" i="1"/>
  <c r="BK478" i="1"/>
  <c r="BL478" i="1"/>
  <c r="W479" i="1"/>
  <c r="BF479" i="1"/>
  <c r="BG479" i="1"/>
  <c r="AZ479" i="1" s="1"/>
  <c r="BI479" i="1"/>
  <c r="BJ479" i="1"/>
  <c r="BK479" i="1"/>
  <c r="BL479" i="1"/>
  <c r="W480" i="1"/>
  <c r="BF480" i="1"/>
  <c r="BG480" i="1"/>
  <c r="AZ480" i="1" s="1"/>
  <c r="BI480" i="1"/>
  <c r="BJ480" i="1"/>
  <c r="BK480" i="1"/>
  <c r="BL480" i="1"/>
  <c r="W481" i="1"/>
  <c r="BF481" i="1"/>
  <c r="BG481" i="1"/>
  <c r="AZ481" i="1" s="1"/>
  <c r="BI481" i="1"/>
  <c r="BJ481" i="1"/>
  <c r="BK481" i="1"/>
  <c r="BL481" i="1"/>
  <c r="W482" i="1"/>
  <c r="BF482" i="1"/>
  <c r="BG482" i="1"/>
  <c r="AZ482" i="1" s="1"/>
  <c r="BI482" i="1"/>
  <c r="BJ482" i="1"/>
  <c r="BK482" i="1"/>
  <c r="BL482" i="1"/>
  <c r="W483" i="1"/>
  <c r="BF483" i="1"/>
  <c r="BG483" i="1"/>
  <c r="AZ483" i="1" s="1"/>
  <c r="BI483" i="1"/>
  <c r="BJ483" i="1"/>
  <c r="BK483" i="1"/>
  <c r="BL483" i="1"/>
  <c r="W484" i="1"/>
  <c r="BF484" i="1"/>
  <c r="BG484" i="1"/>
  <c r="AZ484" i="1" s="1"/>
  <c r="BI484" i="1"/>
  <c r="BJ484" i="1"/>
  <c r="BK484" i="1"/>
  <c r="BL484" i="1"/>
  <c r="W485" i="1"/>
  <c r="BF485" i="1"/>
  <c r="BG485" i="1"/>
  <c r="AZ485" i="1" s="1"/>
  <c r="BI485" i="1"/>
  <c r="BJ485" i="1"/>
  <c r="BK485" i="1"/>
  <c r="BL485" i="1"/>
  <c r="W486" i="1"/>
  <c r="BF486" i="1"/>
  <c r="BG486" i="1"/>
  <c r="AZ486" i="1" s="1"/>
  <c r="BI486" i="1"/>
  <c r="BJ486" i="1"/>
  <c r="BK486" i="1"/>
  <c r="BL486" i="1"/>
  <c r="W487" i="1"/>
  <c r="BF487" i="1"/>
  <c r="BG487" i="1"/>
  <c r="AZ487" i="1" s="1"/>
  <c r="BI487" i="1"/>
  <c r="BJ487" i="1"/>
  <c r="BK487" i="1"/>
  <c r="BL487" i="1"/>
  <c r="W488" i="1"/>
  <c r="BF488" i="1"/>
  <c r="BG488" i="1"/>
  <c r="AZ488" i="1" s="1"/>
  <c r="BI488" i="1"/>
  <c r="BJ488" i="1"/>
  <c r="BK488" i="1"/>
  <c r="BL488" i="1"/>
  <c r="W489" i="1"/>
  <c r="BF489" i="1"/>
  <c r="BG489" i="1"/>
  <c r="AZ489" i="1" s="1"/>
  <c r="BI489" i="1"/>
  <c r="BJ489" i="1"/>
  <c r="BK489" i="1"/>
  <c r="BL489" i="1"/>
  <c r="W490" i="1"/>
  <c r="BF490" i="1"/>
  <c r="BG490" i="1"/>
  <c r="AZ490" i="1" s="1"/>
  <c r="BI490" i="1"/>
  <c r="BJ490" i="1"/>
  <c r="BK490" i="1"/>
  <c r="BL490" i="1"/>
  <c r="W491" i="1"/>
  <c r="BF491" i="1"/>
  <c r="BG491" i="1"/>
  <c r="AZ491" i="1" s="1"/>
  <c r="BI491" i="1"/>
  <c r="BJ491" i="1"/>
  <c r="BK491" i="1"/>
  <c r="BL491" i="1"/>
  <c r="W492" i="1"/>
  <c r="BF492" i="1"/>
  <c r="BG492" i="1"/>
  <c r="AZ492" i="1" s="1"/>
  <c r="BI492" i="1"/>
  <c r="BJ492" i="1"/>
  <c r="BK492" i="1"/>
  <c r="BL492" i="1"/>
  <c r="W493" i="1"/>
  <c r="BF493" i="1"/>
  <c r="BG493" i="1"/>
  <c r="AZ493" i="1" s="1"/>
  <c r="BI493" i="1"/>
  <c r="BJ493" i="1"/>
  <c r="BK493" i="1"/>
  <c r="BL493" i="1"/>
  <c r="W494" i="1"/>
  <c r="BF494" i="1"/>
  <c r="BG494" i="1"/>
  <c r="AZ494" i="1" s="1"/>
  <c r="BI494" i="1"/>
  <c r="BJ494" i="1"/>
  <c r="BK494" i="1"/>
  <c r="BL494" i="1"/>
  <c r="W495" i="1"/>
  <c r="BF495" i="1"/>
  <c r="BG495" i="1"/>
  <c r="AZ495" i="1" s="1"/>
  <c r="BI495" i="1"/>
  <c r="BJ495" i="1"/>
  <c r="BK495" i="1"/>
  <c r="BL495" i="1"/>
  <c r="W496" i="1"/>
  <c r="BF496" i="1"/>
  <c r="BG496" i="1"/>
  <c r="AZ496" i="1" s="1"/>
  <c r="BI496" i="1"/>
  <c r="BJ496" i="1"/>
  <c r="BK496" i="1"/>
  <c r="BL496" i="1"/>
  <c r="W497" i="1"/>
  <c r="BF497" i="1"/>
  <c r="BG497" i="1"/>
  <c r="AZ497" i="1" s="1"/>
  <c r="BI497" i="1"/>
  <c r="BJ497" i="1"/>
  <c r="BK497" i="1"/>
  <c r="BL497" i="1"/>
  <c r="W498" i="1"/>
  <c r="BF498" i="1"/>
  <c r="BG498" i="1"/>
  <c r="AZ498" i="1" s="1"/>
  <c r="BI498" i="1"/>
  <c r="BJ498" i="1"/>
  <c r="BK498" i="1"/>
  <c r="BL498" i="1"/>
  <c r="W499" i="1"/>
  <c r="BF499" i="1"/>
  <c r="BG499" i="1"/>
  <c r="AZ499" i="1" s="1"/>
  <c r="BI499" i="1"/>
  <c r="BJ499" i="1"/>
  <c r="BK499" i="1"/>
  <c r="BL499" i="1"/>
  <c r="W500" i="1"/>
  <c r="BF500" i="1"/>
  <c r="BG500" i="1"/>
  <c r="AZ500" i="1" s="1"/>
  <c r="BI500" i="1"/>
  <c r="BJ500" i="1"/>
  <c r="BK500" i="1"/>
  <c r="BL500" i="1"/>
  <c r="W501" i="1"/>
  <c r="BF501" i="1"/>
  <c r="BG501" i="1"/>
  <c r="AZ501" i="1" s="1"/>
  <c r="BI501" i="1"/>
  <c r="BJ501" i="1"/>
  <c r="BK501" i="1"/>
  <c r="BL501" i="1"/>
  <c r="W502" i="1"/>
  <c r="BF502" i="1"/>
  <c r="BG502" i="1"/>
  <c r="AZ502" i="1" s="1"/>
  <c r="BI502" i="1"/>
  <c r="BJ502" i="1"/>
  <c r="BK502" i="1"/>
  <c r="BL502" i="1"/>
  <c r="W503" i="1"/>
  <c r="BF503" i="1"/>
  <c r="BG503" i="1"/>
  <c r="AZ503" i="1" s="1"/>
  <c r="BI503" i="1"/>
  <c r="BJ503" i="1"/>
  <c r="BK503" i="1"/>
  <c r="BL503" i="1"/>
  <c r="W504" i="1"/>
  <c r="BF504" i="1"/>
  <c r="BG504" i="1"/>
  <c r="AZ504" i="1" s="1"/>
  <c r="BI504" i="1"/>
  <c r="BJ504" i="1"/>
  <c r="BK504" i="1"/>
  <c r="BL504" i="1"/>
  <c r="W505" i="1"/>
  <c r="BF505" i="1"/>
  <c r="BG505" i="1"/>
  <c r="AZ505" i="1" s="1"/>
  <c r="BI505" i="1"/>
  <c r="BJ505" i="1"/>
  <c r="BK505" i="1"/>
  <c r="BL505" i="1"/>
  <c r="W506" i="1"/>
  <c r="BF506" i="1"/>
  <c r="BG506" i="1"/>
  <c r="AZ506" i="1" s="1"/>
  <c r="BI506" i="1"/>
  <c r="BJ506" i="1"/>
  <c r="BK506" i="1"/>
  <c r="BL506" i="1"/>
  <c r="W507" i="1"/>
  <c r="BF507" i="1"/>
  <c r="BG507" i="1"/>
  <c r="AZ507" i="1" s="1"/>
  <c r="BI507" i="1"/>
  <c r="BJ507" i="1"/>
  <c r="BK507" i="1"/>
  <c r="BL507" i="1"/>
  <c r="W508" i="1"/>
  <c r="BF508" i="1"/>
  <c r="BG508" i="1"/>
  <c r="AZ508" i="1" s="1"/>
  <c r="BI508" i="1"/>
  <c r="BJ508" i="1"/>
  <c r="BK508" i="1"/>
  <c r="BL508" i="1"/>
  <c r="W509" i="1"/>
  <c r="BF509" i="1"/>
  <c r="BG509" i="1"/>
  <c r="AZ509" i="1" s="1"/>
  <c r="BI509" i="1"/>
  <c r="BJ509" i="1"/>
  <c r="BK509" i="1"/>
  <c r="BL509" i="1"/>
  <c r="W510" i="1"/>
  <c r="BF510" i="1"/>
  <c r="BG510" i="1"/>
  <c r="AZ510" i="1" s="1"/>
  <c r="BI510" i="1"/>
  <c r="BJ510" i="1"/>
  <c r="BK510" i="1"/>
  <c r="BL510" i="1"/>
  <c r="W511" i="1"/>
  <c r="BF511" i="1"/>
  <c r="BG511" i="1"/>
  <c r="AZ511" i="1" s="1"/>
  <c r="BI511" i="1"/>
  <c r="BJ511" i="1"/>
  <c r="BK511" i="1"/>
  <c r="BL511" i="1"/>
  <c r="W512" i="1"/>
  <c r="BF512" i="1"/>
  <c r="BG512" i="1"/>
  <c r="AZ512" i="1" s="1"/>
  <c r="BI512" i="1"/>
  <c r="BJ512" i="1"/>
  <c r="BK512" i="1"/>
  <c r="BL512" i="1"/>
  <c r="W513" i="1"/>
  <c r="BF513" i="1"/>
  <c r="BG513" i="1"/>
  <c r="AZ513" i="1" s="1"/>
  <c r="BI513" i="1"/>
  <c r="BJ513" i="1"/>
  <c r="BK513" i="1"/>
  <c r="BL513" i="1"/>
  <c r="W514" i="1"/>
  <c r="BF514" i="1"/>
  <c r="BG514" i="1"/>
  <c r="AZ514" i="1" s="1"/>
  <c r="BI514" i="1"/>
  <c r="BJ514" i="1"/>
  <c r="BK514" i="1"/>
  <c r="BL514" i="1"/>
  <c r="W515" i="1"/>
  <c r="BF515" i="1"/>
  <c r="BG515" i="1"/>
  <c r="AZ515" i="1" s="1"/>
  <c r="BI515" i="1"/>
  <c r="BJ515" i="1"/>
  <c r="BK515" i="1"/>
  <c r="BL515" i="1"/>
  <c r="W516" i="1"/>
  <c r="BF516" i="1"/>
  <c r="BG516" i="1"/>
  <c r="AZ516" i="1" s="1"/>
  <c r="BI516" i="1"/>
  <c r="BJ516" i="1"/>
  <c r="BK516" i="1"/>
  <c r="BL516" i="1"/>
  <c r="W517" i="1"/>
  <c r="BF517" i="1"/>
  <c r="BG517" i="1"/>
  <c r="AZ517" i="1" s="1"/>
  <c r="BI517" i="1"/>
  <c r="BJ517" i="1"/>
  <c r="BK517" i="1"/>
  <c r="BL517" i="1"/>
  <c r="W518" i="1"/>
  <c r="BF518" i="1"/>
  <c r="BG518" i="1"/>
  <c r="AZ518" i="1" s="1"/>
  <c r="BI518" i="1"/>
  <c r="BJ518" i="1"/>
  <c r="BK518" i="1"/>
  <c r="BL518" i="1"/>
  <c r="W519" i="1"/>
  <c r="BF519" i="1"/>
  <c r="BG519" i="1"/>
  <c r="AZ519" i="1" s="1"/>
  <c r="BI519" i="1"/>
  <c r="BJ519" i="1"/>
  <c r="BK519" i="1"/>
  <c r="BL519" i="1"/>
  <c r="W520" i="1"/>
  <c r="BF520" i="1"/>
  <c r="BG520" i="1"/>
  <c r="AZ520" i="1" s="1"/>
  <c r="BI520" i="1"/>
  <c r="BJ520" i="1"/>
  <c r="BK520" i="1"/>
  <c r="BL520" i="1"/>
  <c r="W521" i="1"/>
  <c r="BF521" i="1"/>
  <c r="BG521" i="1"/>
  <c r="AZ521" i="1" s="1"/>
  <c r="BI521" i="1"/>
  <c r="BJ521" i="1"/>
  <c r="BK521" i="1"/>
  <c r="BL521" i="1"/>
  <c r="W522" i="1"/>
  <c r="BF522" i="1"/>
  <c r="BG522" i="1"/>
  <c r="AZ522" i="1" s="1"/>
  <c r="BI522" i="1"/>
  <c r="BJ522" i="1"/>
  <c r="BK522" i="1"/>
  <c r="BL522" i="1"/>
  <c r="W523" i="1"/>
  <c r="BF523" i="1"/>
  <c r="BG523" i="1"/>
  <c r="AZ523" i="1" s="1"/>
  <c r="BI523" i="1"/>
  <c r="BJ523" i="1"/>
  <c r="BK523" i="1"/>
  <c r="BL523" i="1"/>
  <c r="W524" i="1"/>
  <c r="BF524" i="1"/>
  <c r="BG524" i="1"/>
  <c r="AZ524" i="1" s="1"/>
  <c r="BI524" i="1"/>
  <c r="BJ524" i="1"/>
  <c r="BK524" i="1"/>
  <c r="BL524" i="1"/>
  <c r="W525" i="1"/>
  <c r="BF525" i="1"/>
  <c r="BG525" i="1"/>
  <c r="AZ525" i="1" s="1"/>
  <c r="BI525" i="1"/>
  <c r="BJ525" i="1"/>
  <c r="BK525" i="1"/>
  <c r="BL525" i="1"/>
  <c r="W526" i="1"/>
  <c r="BF526" i="1"/>
  <c r="BG526" i="1"/>
  <c r="AZ526" i="1" s="1"/>
  <c r="BI526" i="1"/>
  <c r="BJ526" i="1"/>
  <c r="BK526" i="1"/>
  <c r="BL526" i="1"/>
  <c r="W527" i="1"/>
  <c r="BF527" i="1"/>
  <c r="BG527" i="1"/>
  <c r="AZ527" i="1" s="1"/>
  <c r="BI527" i="1"/>
  <c r="BJ527" i="1"/>
  <c r="BK527" i="1"/>
  <c r="BL527" i="1"/>
  <c r="W528" i="1"/>
  <c r="BF528" i="1"/>
  <c r="BG528" i="1"/>
  <c r="AZ528" i="1" s="1"/>
  <c r="BI528" i="1"/>
  <c r="BJ528" i="1"/>
  <c r="BK528" i="1"/>
  <c r="BL528" i="1"/>
  <c r="W529" i="1"/>
  <c r="BF529" i="1"/>
  <c r="BG529" i="1"/>
  <c r="AZ529" i="1" s="1"/>
  <c r="BI529" i="1"/>
  <c r="BJ529" i="1"/>
  <c r="BK529" i="1"/>
  <c r="BL529" i="1"/>
  <c r="W530" i="1"/>
  <c r="BF530" i="1"/>
  <c r="BG530" i="1"/>
  <c r="AZ530" i="1" s="1"/>
  <c r="BI530" i="1"/>
  <c r="BJ530" i="1"/>
  <c r="BK530" i="1"/>
  <c r="BL530" i="1"/>
  <c r="W531" i="1"/>
  <c r="BF531" i="1"/>
  <c r="BG531" i="1"/>
  <c r="AZ531" i="1" s="1"/>
  <c r="BI531" i="1"/>
  <c r="BJ531" i="1"/>
  <c r="BK531" i="1"/>
  <c r="BL531" i="1"/>
  <c r="W532" i="1"/>
  <c r="BF532" i="1"/>
  <c r="BG532" i="1"/>
  <c r="AZ532" i="1" s="1"/>
  <c r="BI532" i="1"/>
  <c r="BJ532" i="1"/>
  <c r="BK532" i="1"/>
  <c r="BL532" i="1"/>
  <c r="W533" i="1"/>
  <c r="BF533" i="1"/>
  <c r="BG533" i="1"/>
  <c r="AZ533" i="1" s="1"/>
  <c r="BI533" i="1"/>
  <c r="BJ533" i="1"/>
  <c r="BK533" i="1"/>
  <c r="BL533" i="1"/>
  <c r="W534" i="1"/>
  <c r="BF534" i="1"/>
  <c r="BG534" i="1"/>
  <c r="AZ534" i="1" s="1"/>
  <c r="BI534" i="1"/>
  <c r="BJ534" i="1"/>
  <c r="BK534" i="1"/>
  <c r="BL534" i="1"/>
  <c r="W535" i="1"/>
  <c r="BF535" i="1"/>
  <c r="BG535" i="1"/>
  <c r="AZ535" i="1" s="1"/>
  <c r="BI535" i="1"/>
  <c r="BJ535" i="1"/>
  <c r="BK535" i="1"/>
  <c r="BL535" i="1"/>
  <c r="W536" i="1"/>
  <c r="BF536" i="1"/>
  <c r="BG536" i="1"/>
  <c r="AZ536" i="1" s="1"/>
  <c r="BI536" i="1"/>
  <c r="BJ536" i="1"/>
  <c r="BK536" i="1"/>
  <c r="BL536" i="1"/>
  <c r="W537" i="1"/>
  <c r="BF537" i="1"/>
  <c r="BG537" i="1"/>
  <c r="AZ537" i="1" s="1"/>
  <c r="BI537" i="1"/>
  <c r="BJ537" i="1"/>
  <c r="BK537" i="1"/>
  <c r="BL537" i="1"/>
  <c r="W538" i="1"/>
  <c r="BF538" i="1"/>
  <c r="BG538" i="1"/>
  <c r="AZ538" i="1" s="1"/>
  <c r="BI538" i="1"/>
  <c r="BJ538" i="1"/>
  <c r="BK538" i="1"/>
  <c r="BL538" i="1"/>
  <c r="W539" i="1"/>
  <c r="BF539" i="1"/>
  <c r="BG539" i="1"/>
  <c r="AZ539" i="1" s="1"/>
  <c r="BI539" i="1"/>
  <c r="BJ539" i="1"/>
  <c r="BK539" i="1"/>
  <c r="BL539" i="1"/>
  <c r="W540" i="1"/>
  <c r="BF540" i="1"/>
  <c r="BG540" i="1"/>
  <c r="AZ540" i="1" s="1"/>
  <c r="BI540" i="1"/>
  <c r="BJ540" i="1"/>
  <c r="BK540" i="1"/>
  <c r="BL540" i="1"/>
  <c r="W541" i="1"/>
  <c r="BF541" i="1"/>
  <c r="BG541" i="1"/>
  <c r="AZ541" i="1" s="1"/>
  <c r="BI541" i="1"/>
  <c r="BJ541" i="1"/>
  <c r="BK541" i="1"/>
  <c r="BL541" i="1"/>
  <c r="W542" i="1"/>
  <c r="BF542" i="1"/>
  <c r="BG542" i="1"/>
  <c r="AZ542" i="1" s="1"/>
  <c r="BI542" i="1"/>
  <c r="BJ542" i="1"/>
  <c r="BK542" i="1"/>
  <c r="BL542" i="1"/>
  <c r="W543" i="1"/>
  <c r="BF543" i="1"/>
  <c r="BG543" i="1"/>
  <c r="AZ543" i="1" s="1"/>
  <c r="BI543" i="1"/>
  <c r="BJ543" i="1"/>
  <c r="BK543" i="1"/>
  <c r="BL543" i="1"/>
  <c r="W544" i="1"/>
  <c r="BF544" i="1"/>
  <c r="BG544" i="1"/>
  <c r="AZ544" i="1" s="1"/>
  <c r="BI544" i="1"/>
  <c r="BJ544" i="1"/>
  <c r="BK544" i="1"/>
  <c r="BL544" i="1"/>
  <c r="W545" i="1"/>
  <c r="BF545" i="1"/>
  <c r="BG545" i="1"/>
  <c r="AZ545" i="1" s="1"/>
  <c r="BI545" i="1"/>
  <c r="BJ545" i="1"/>
  <c r="BK545" i="1"/>
  <c r="BL545" i="1"/>
  <c r="W546" i="1"/>
  <c r="BF546" i="1"/>
  <c r="BG546" i="1"/>
  <c r="AZ546" i="1" s="1"/>
  <c r="BI546" i="1"/>
  <c r="BJ546" i="1"/>
  <c r="BK546" i="1"/>
  <c r="BL546" i="1"/>
  <c r="W547" i="1"/>
  <c r="BF547" i="1"/>
  <c r="BG547" i="1"/>
  <c r="AZ547" i="1" s="1"/>
  <c r="BI547" i="1"/>
  <c r="BJ547" i="1"/>
  <c r="BK547" i="1"/>
  <c r="BL547" i="1"/>
  <c r="W548" i="1"/>
  <c r="BF548" i="1"/>
  <c r="BG548" i="1"/>
  <c r="AZ548" i="1" s="1"/>
  <c r="BI548" i="1"/>
  <c r="BJ548" i="1"/>
  <c r="BK548" i="1"/>
  <c r="BL548" i="1"/>
  <c r="W549" i="1"/>
  <c r="BF549" i="1"/>
  <c r="BG549" i="1"/>
  <c r="AZ549" i="1" s="1"/>
  <c r="BI549" i="1"/>
  <c r="BJ549" i="1"/>
  <c r="BK549" i="1"/>
  <c r="BL549" i="1"/>
  <c r="W550" i="1"/>
  <c r="BF550" i="1"/>
  <c r="BG550" i="1"/>
  <c r="AZ550" i="1" s="1"/>
  <c r="BI550" i="1"/>
  <c r="BJ550" i="1"/>
  <c r="BK550" i="1"/>
  <c r="BL550" i="1"/>
  <c r="W551" i="1"/>
  <c r="BF551" i="1"/>
  <c r="BG551" i="1"/>
  <c r="AZ551" i="1" s="1"/>
  <c r="BI551" i="1"/>
  <c r="BJ551" i="1"/>
  <c r="BK551" i="1"/>
  <c r="BL551" i="1"/>
  <c r="W552" i="1"/>
  <c r="BF552" i="1"/>
  <c r="BG552" i="1"/>
  <c r="AZ552" i="1" s="1"/>
  <c r="BI552" i="1"/>
  <c r="BJ552" i="1"/>
  <c r="BK552" i="1"/>
  <c r="BL552" i="1"/>
  <c r="W553" i="1"/>
  <c r="BF553" i="1"/>
  <c r="BG553" i="1"/>
  <c r="AZ553" i="1" s="1"/>
  <c r="BI553" i="1"/>
  <c r="BJ553" i="1"/>
  <c r="BK553" i="1"/>
  <c r="BL553" i="1"/>
  <c r="W554" i="1"/>
  <c r="BF554" i="1"/>
  <c r="BG554" i="1"/>
  <c r="AZ554" i="1" s="1"/>
  <c r="BI554" i="1"/>
  <c r="BJ554" i="1"/>
  <c r="BK554" i="1"/>
  <c r="BL554" i="1"/>
  <c r="W555" i="1"/>
  <c r="BF555" i="1"/>
  <c r="BG555" i="1"/>
  <c r="AZ555" i="1" s="1"/>
  <c r="BI555" i="1"/>
  <c r="BJ555" i="1"/>
  <c r="BK555" i="1"/>
  <c r="BL555" i="1"/>
  <c r="W556" i="1"/>
  <c r="BF556" i="1"/>
  <c r="BG556" i="1"/>
  <c r="AZ556" i="1" s="1"/>
  <c r="BI556" i="1"/>
  <c r="BJ556" i="1"/>
  <c r="BK556" i="1"/>
  <c r="BL556" i="1"/>
  <c r="W557" i="1"/>
  <c r="BF557" i="1"/>
  <c r="BG557" i="1"/>
  <c r="AZ557" i="1" s="1"/>
  <c r="BI557" i="1"/>
  <c r="BJ557" i="1"/>
  <c r="BK557" i="1"/>
  <c r="BL557" i="1"/>
  <c r="W558" i="1"/>
  <c r="BF558" i="1"/>
  <c r="BG558" i="1"/>
  <c r="AZ558" i="1" s="1"/>
  <c r="BI558" i="1"/>
  <c r="BJ558" i="1"/>
  <c r="BK558" i="1"/>
  <c r="BL558" i="1"/>
  <c r="W559" i="1"/>
  <c r="BF559" i="1"/>
  <c r="BG559" i="1"/>
  <c r="AZ559" i="1" s="1"/>
  <c r="BI559" i="1"/>
  <c r="BJ559" i="1"/>
  <c r="BK559" i="1"/>
  <c r="BL559" i="1"/>
  <c r="W560" i="1"/>
  <c r="BF560" i="1"/>
  <c r="BG560" i="1"/>
  <c r="AZ560" i="1" s="1"/>
  <c r="BI560" i="1"/>
  <c r="BJ560" i="1"/>
  <c r="BK560" i="1"/>
  <c r="BL560" i="1"/>
  <c r="W561" i="1"/>
  <c r="BF561" i="1"/>
  <c r="BG561" i="1"/>
  <c r="AZ561" i="1" s="1"/>
  <c r="BI561" i="1"/>
  <c r="BJ561" i="1"/>
  <c r="BK561" i="1"/>
  <c r="BL561" i="1"/>
  <c r="W562" i="1"/>
  <c r="BF562" i="1"/>
  <c r="BG562" i="1"/>
  <c r="AZ562" i="1" s="1"/>
  <c r="BI562" i="1"/>
  <c r="BJ562" i="1"/>
  <c r="BK562" i="1"/>
  <c r="BL562" i="1"/>
  <c r="W563" i="1"/>
  <c r="BF563" i="1"/>
  <c r="BG563" i="1"/>
  <c r="AZ563" i="1" s="1"/>
  <c r="BI563" i="1"/>
  <c r="BJ563" i="1"/>
  <c r="BK563" i="1"/>
  <c r="BL563" i="1"/>
  <c r="W564" i="1"/>
  <c r="BF564" i="1"/>
  <c r="BG564" i="1"/>
  <c r="AZ564" i="1" s="1"/>
  <c r="BI564" i="1"/>
  <c r="BJ564" i="1"/>
  <c r="BK564" i="1"/>
  <c r="BL564" i="1"/>
  <c r="W565" i="1"/>
  <c r="BF565" i="1"/>
  <c r="BG565" i="1"/>
  <c r="AZ565" i="1" s="1"/>
  <c r="BI565" i="1"/>
  <c r="BJ565" i="1"/>
  <c r="BK565" i="1"/>
  <c r="BL565" i="1"/>
  <c r="W566" i="1"/>
  <c r="BF566" i="1"/>
  <c r="BG566" i="1"/>
  <c r="AZ566" i="1" s="1"/>
  <c r="BI566" i="1"/>
  <c r="BJ566" i="1"/>
  <c r="BK566" i="1"/>
  <c r="BL566" i="1"/>
  <c r="W567" i="1"/>
  <c r="BF567" i="1"/>
  <c r="BG567" i="1"/>
  <c r="AZ567" i="1" s="1"/>
  <c r="BI567" i="1"/>
  <c r="BJ567" i="1"/>
  <c r="BK567" i="1"/>
  <c r="BL567" i="1"/>
  <c r="W568" i="1"/>
  <c r="BF568" i="1"/>
  <c r="BG568" i="1"/>
  <c r="AZ568" i="1" s="1"/>
  <c r="BI568" i="1"/>
  <c r="BJ568" i="1"/>
  <c r="BK568" i="1"/>
  <c r="BL568" i="1"/>
  <c r="W569" i="1"/>
  <c r="BF569" i="1"/>
  <c r="BG569" i="1"/>
  <c r="AZ569" i="1" s="1"/>
  <c r="BI569" i="1"/>
  <c r="BJ569" i="1"/>
  <c r="BK569" i="1"/>
  <c r="BL569" i="1"/>
  <c r="W570" i="1"/>
  <c r="BF570" i="1"/>
  <c r="BG570" i="1"/>
  <c r="AZ570" i="1" s="1"/>
  <c r="BI570" i="1"/>
  <c r="BJ570" i="1"/>
  <c r="BK570" i="1"/>
  <c r="BL570" i="1"/>
  <c r="W571" i="1"/>
  <c r="BF571" i="1"/>
  <c r="BG571" i="1"/>
  <c r="AZ571" i="1" s="1"/>
  <c r="BI571" i="1"/>
  <c r="BJ571" i="1"/>
  <c r="BK571" i="1"/>
  <c r="BL571" i="1"/>
  <c r="W572" i="1"/>
  <c r="BF572" i="1"/>
  <c r="BG572" i="1"/>
  <c r="AZ572" i="1" s="1"/>
  <c r="BI572" i="1"/>
  <c r="BJ572" i="1"/>
  <c r="BK572" i="1"/>
  <c r="BL572" i="1"/>
  <c r="W573" i="1"/>
  <c r="BF573" i="1"/>
  <c r="BG573" i="1"/>
  <c r="AZ573" i="1" s="1"/>
  <c r="BI573" i="1"/>
  <c r="BJ573" i="1"/>
  <c r="BK573" i="1"/>
  <c r="BL573" i="1"/>
  <c r="W574" i="1"/>
  <c r="BF574" i="1"/>
  <c r="BG574" i="1"/>
  <c r="AZ574" i="1" s="1"/>
  <c r="BI574" i="1"/>
  <c r="BJ574" i="1"/>
  <c r="BK574" i="1"/>
  <c r="BL574" i="1"/>
  <c r="W575" i="1"/>
  <c r="BF575" i="1"/>
  <c r="BG575" i="1"/>
  <c r="AZ575" i="1" s="1"/>
  <c r="BI575" i="1"/>
  <c r="BJ575" i="1"/>
  <c r="BK575" i="1"/>
  <c r="BL575" i="1"/>
  <c r="W576" i="1"/>
  <c r="BF576" i="1"/>
  <c r="BG576" i="1"/>
  <c r="AZ576" i="1" s="1"/>
  <c r="BI576" i="1"/>
  <c r="BJ576" i="1"/>
  <c r="BK576" i="1"/>
  <c r="BL576" i="1"/>
  <c r="W577" i="1"/>
  <c r="BF577" i="1"/>
  <c r="BG577" i="1"/>
  <c r="AZ577" i="1" s="1"/>
  <c r="BI577" i="1"/>
  <c r="BJ577" i="1"/>
  <c r="BK577" i="1"/>
  <c r="BL577" i="1"/>
  <c r="W578" i="1"/>
  <c r="BF578" i="1"/>
  <c r="BG578" i="1"/>
  <c r="AZ578" i="1" s="1"/>
  <c r="BI578" i="1"/>
  <c r="BJ578" i="1"/>
  <c r="BK578" i="1"/>
  <c r="BL578" i="1"/>
  <c r="W579" i="1"/>
  <c r="BF579" i="1"/>
  <c r="BG579" i="1"/>
  <c r="AZ579" i="1" s="1"/>
  <c r="BI579" i="1"/>
  <c r="BJ579" i="1"/>
  <c r="BK579" i="1"/>
  <c r="BL579" i="1"/>
  <c r="W580" i="1"/>
  <c r="BF580" i="1"/>
  <c r="BG580" i="1"/>
  <c r="AZ580" i="1" s="1"/>
  <c r="BI580" i="1"/>
  <c r="BJ580" i="1"/>
  <c r="BK580" i="1"/>
  <c r="BL580" i="1"/>
  <c r="W581" i="1"/>
  <c r="BF581" i="1"/>
  <c r="BG581" i="1"/>
  <c r="AZ581" i="1" s="1"/>
  <c r="BI581" i="1"/>
  <c r="BJ581" i="1"/>
  <c r="BK581" i="1"/>
  <c r="BL581" i="1"/>
  <c r="W582" i="1"/>
  <c r="BF582" i="1"/>
  <c r="BG582" i="1"/>
  <c r="AZ582" i="1" s="1"/>
  <c r="BI582" i="1"/>
  <c r="BJ582" i="1"/>
  <c r="BK582" i="1"/>
  <c r="BL582" i="1"/>
  <c r="W583" i="1"/>
  <c r="BF583" i="1"/>
  <c r="BG583" i="1"/>
  <c r="AZ583" i="1" s="1"/>
  <c r="BI583" i="1"/>
  <c r="BJ583" i="1"/>
  <c r="BK583" i="1"/>
  <c r="BL583" i="1"/>
  <c r="W584" i="1"/>
  <c r="BF584" i="1"/>
  <c r="BG584" i="1"/>
  <c r="AZ584" i="1" s="1"/>
  <c r="BI584" i="1"/>
  <c r="BJ584" i="1"/>
  <c r="BK584" i="1"/>
  <c r="BL584" i="1"/>
  <c r="W585" i="1"/>
  <c r="BF585" i="1"/>
  <c r="BG585" i="1"/>
  <c r="AZ585" i="1" s="1"/>
  <c r="BI585" i="1"/>
  <c r="BJ585" i="1"/>
  <c r="BK585" i="1"/>
  <c r="BL585" i="1"/>
  <c r="W586" i="1"/>
  <c r="BF586" i="1"/>
  <c r="BG586" i="1"/>
  <c r="AZ586" i="1" s="1"/>
  <c r="BI586" i="1"/>
  <c r="BJ586" i="1"/>
  <c r="BK586" i="1"/>
  <c r="BL586" i="1"/>
  <c r="W587" i="1"/>
  <c r="BF587" i="1"/>
  <c r="BG587" i="1"/>
  <c r="AZ587" i="1" s="1"/>
  <c r="BI587" i="1"/>
  <c r="BJ587" i="1"/>
  <c r="BK587" i="1"/>
  <c r="BL587" i="1"/>
  <c r="W588" i="1"/>
  <c r="BF588" i="1"/>
  <c r="BG588" i="1"/>
  <c r="AZ588" i="1" s="1"/>
  <c r="BI588" i="1"/>
  <c r="BJ588" i="1"/>
  <c r="BK588" i="1"/>
  <c r="BL588" i="1"/>
  <c r="W589" i="1"/>
  <c r="BF589" i="1"/>
  <c r="BG589" i="1"/>
  <c r="AZ589" i="1" s="1"/>
  <c r="BI589" i="1"/>
  <c r="BJ589" i="1"/>
  <c r="BK589" i="1"/>
  <c r="BL589" i="1"/>
  <c r="W590" i="1"/>
  <c r="BF590" i="1"/>
  <c r="BG590" i="1"/>
  <c r="AZ590" i="1" s="1"/>
  <c r="BI590" i="1"/>
  <c r="BJ590" i="1"/>
  <c r="BK590" i="1"/>
  <c r="BL590" i="1"/>
  <c r="W591" i="1"/>
  <c r="BF591" i="1"/>
  <c r="BG591" i="1"/>
  <c r="AZ591" i="1" s="1"/>
  <c r="BI591" i="1"/>
  <c r="BJ591" i="1"/>
  <c r="BK591" i="1"/>
  <c r="BL591" i="1"/>
  <c r="W592" i="1"/>
  <c r="BF592" i="1"/>
  <c r="BG592" i="1"/>
  <c r="AZ592" i="1" s="1"/>
  <c r="BI592" i="1"/>
  <c r="BJ592" i="1"/>
  <c r="BK592" i="1"/>
  <c r="BL592" i="1"/>
  <c r="W593" i="1"/>
  <c r="BF593" i="1"/>
  <c r="BG593" i="1"/>
  <c r="AZ593" i="1" s="1"/>
  <c r="BI593" i="1"/>
  <c r="BJ593" i="1"/>
  <c r="BK593" i="1"/>
  <c r="BL593" i="1"/>
  <c r="W594" i="1"/>
  <c r="BF594" i="1"/>
  <c r="BG594" i="1"/>
  <c r="AZ594" i="1" s="1"/>
  <c r="BI594" i="1"/>
  <c r="BJ594" i="1"/>
  <c r="BK594" i="1"/>
  <c r="BL594" i="1"/>
  <c r="W595" i="1"/>
  <c r="BF595" i="1"/>
  <c r="BG595" i="1"/>
  <c r="AZ595" i="1" s="1"/>
  <c r="BI595" i="1"/>
  <c r="BJ595" i="1"/>
  <c r="BK595" i="1"/>
  <c r="BL595" i="1"/>
  <c r="W596" i="1"/>
  <c r="BF596" i="1"/>
  <c r="BG596" i="1"/>
  <c r="AZ596" i="1" s="1"/>
  <c r="BI596" i="1"/>
  <c r="BJ596" i="1"/>
  <c r="BK596" i="1"/>
  <c r="BL596" i="1"/>
  <c r="W597" i="1"/>
  <c r="BF597" i="1"/>
  <c r="BG597" i="1"/>
  <c r="AZ597" i="1" s="1"/>
  <c r="BI597" i="1"/>
  <c r="BJ597" i="1"/>
  <c r="BK597" i="1"/>
  <c r="BL597" i="1"/>
  <c r="W598" i="1"/>
  <c r="BF598" i="1"/>
  <c r="BG598" i="1"/>
  <c r="AZ598" i="1" s="1"/>
  <c r="BI598" i="1"/>
  <c r="BJ598" i="1"/>
  <c r="BK598" i="1"/>
  <c r="BL598" i="1"/>
  <c r="W599" i="1"/>
  <c r="BF599" i="1"/>
  <c r="BG599" i="1"/>
  <c r="AZ599" i="1" s="1"/>
  <c r="BI599" i="1"/>
  <c r="BJ599" i="1"/>
  <c r="BK599" i="1"/>
  <c r="BL599" i="1"/>
  <c r="W600" i="1"/>
  <c r="BF600" i="1"/>
  <c r="BG600" i="1"/>
  <c r="AZ600" i="1" s="1"/>
  <c r="BI600" i="1"/>
  <c r="BJ600" i="1"/>
  <c r="BK600" i="1"/>
  <c r="BL600" i="1"/>
  <c r="W601" i="1"/>
  <c r="BF601" i="1"/>
  <c r="BG601" i="1"/>
  <c r="AZ601" i="1" s="1"/>
  <c r="BI601" i="1"/>
  <c r="BJ601" i="1"/>
  <c r="BK601" i="1"/>
  <c r="BL601" i="1"/>
  <c r="W602" i="1"/>
  <c r="BF602" i="1"/>
  <c r="BG602" i="1"/>
  <c r="AZ602" i="1" s="1"/>
  <c r="BI602" i="1"/>
  <c r="BJ602" i="1"/>
  <c r="BK602" i="1"/>
  <c r="BL602" i="1"/>
  <c r="W603" i="1"/>
  <c r="BF603" i="1"/>
  <c r="BG603" i="1"/>
  <c r="AZ603" i="1" s="1"/>
  <c r="BI603" i="1"/>
  <c r="BJ603" i="1"/>
  <c r="BK603" i="1"/>
  <c r="BL603" i="1"/>
  <c r="W604" i="1"/>
  <c r="BF604" i="1"/>
  <c r="BG604" i="1"/>
  <c r="AZ604" i="1" s="1"/>
  <c r="BI604" i="1"/>
  <c r="BJ604" i="1"/>
  <c r="BK604" i="1"/>
  <c r="BL604" i="1"/>
  <c r="W605" i="1"/>
  <c r="BF605" i="1"/>
  <c r="BG605" i="1"/>
  <c r="AZ605" i="1" s="1"/>
  <c r="BI605" i="1"/>
  <c r="BJ605" i="1"/>
  <c r="BK605" i="1"/>
  <c r="BL605" i="1"/>
  <c r="W606" i="1"/>
  <c r="BF606" i="1"/>
  <c r="BG606" i="1"/>
  <c r="AZ606" i="1" s="1"/>
  <c r="BI606" i="1"/>
  <c r="BJ606" i="1"/>
  <c r="BK606" i="1"/>
  <c r="BL606" i="1"/>
  <c r="W607" i="1"/>
  <c r="BF607" i="1"/>
  <c r="BG607" i="1"/>
  <c r="AZ607" i="1" s="1"/>
  <c r="BI607" i="1"/>
  <c r="BJ607" i="1"/>
  <c r="BK607" i="1"/>
  <c r="BL607" i="1"/>
  <c r="W608" i="1"/>
  <c r="BF608" i="1"/>
  <c r="BG608" i="1"/>
  <c r="AZ608" i="1" s="1"/>
  <c r="BI608" i="1"/>
  <c r="BJ608" i="1"/>
  <c r="BK608" i="1"/>
  <c r="BL608" i="1"/>
  <c r="W609" i="1"/>
  <c r="BF609" i="1"/>
  <c r="BG609" i="1"/>
  <c r="AZ609" i="1" s="1"/>
  <c r="BI609" i="1"/>
  <c r="BJ609" i="1"/>
  <c r="BK609" i="1"/>
  <c r="BL609" i="1"/>
  <c r="W610" i="1"/>
  <c r="BF610" i="1"/>
  <c r="BG610" i="1"/>
  <c r="AZ610" i="1" s="1"/>
  <c r="BI610" i="1"/>
  <c r="BJ610" i="1"/>
  <c r="BK610" i="1"/>
  <c r="BL610" i="1"/>
  <c r="W611" i="1"/>
  <c r="BF611" i="1"/>
  <c r="BG611" i="1"/>
  <c r="AZ611" i="1" s="1"/>
  <c r="BI611" i="1"/>
  <c r="BJ611" i="1"/>
  <c r="BK611" i="1"/>
  <c r="BL611" i="1"/>
  <c r="W612" i="1"/>
  <c r="BF612" i="1"/>
  <c r="BG612" i="1"/>
  <c r="AZ612" i="1" s="1"/>
  <c r="BI612" i="1"/>
  <c r="BJ612" i="1"/>
  <c r="BK612" i="1"/>
  <c r="BL612" i="1"/>
  <c r="W613" i="1"/>
  <c r="BF613" i="1"/>
  <c r="BG613" i="1"/>
  <c r="AZ613" i="1" s="1"/>
  <c r="BI613" i="1"/>
  <c r="BJ613" i="1"/>
  <c r="BK613" i="1"/>
  <c r="BL613" i="1"/>
  <c r="W614" i="1"/>
  <c r="BF614" i="1"/>
  <c r="BG614" i="1"/>
  <c r="AZ614" i="1" s="1"/>
  <c r="BI614" i="1"/>
  <c r="BJ614" i="1"/>
  <c r="BK614" i="1"/>
  <c r="BL614" i="1"/>
  <c r="W615" i="1"/>
  <c r="BF615" i="1"/>
  <c r="BG615" i="1"/>
  <c r="AZ615" i="1" s="1"/>
  <c r="BI615" i="1"/>
  <c r="BJ615" i="1"/>
  <c r="BK615" i="1"/>
  <c r="BL615" i="1"/>
  <c r="W616" i="1"/>
  <c r="BF616" i="1"/>
  <c r="BG616" i="1"/>
  <c r="AZ616" i="1" s="1"/>
  <c r="BI616" i="1"/>
  <c r="BJ616" i="1"/>
  <c r="BK616" i="1"/>
  <c r="BL616" i="1"/>
  <c r="W617" i="1"/>
  <c r="BF617" i="1"/>
  <c r="BG617" i="1"/>
  <c r="AZ617" i="1" s="1"/>
  <c r="BI617" i="1"/>
  <c r="BJ617" i="1"/>
  <c r="BK617" i="1"/>
  <c r="BL617" i="1"/>
  <c r="W618" i="1"/>
  <c r="BF618" i="1"/>
  <c r="BG618" i="1"/>
  <c r="AZ618" i="1" s="1"/>
  <c r="BI618" i="1"/>
  <c r="BJ618" i="1"/>
  <c r="BK618" i="1"/>
  <c r="BL618" i="1"/>
  <c r="W619" i="1"/>
  <c r="BF619" i="1"/>
  <c r="BG619" i="1"/>
  <c r="AZ619" i="1" s="1"/>
  <c r="BI619" i="1"/>
  <c r="BJ619" i="1"/>
  <c r="BK619" i="1"/>
  <c r="BL619" i="1"/>
  <c r="W620" i="1"/>
  <c r="BF620" i="1"/>
  <c r="BG620" i="1"/>
  <c r="AZ620" i="1" s="1"/>
  <c r="BI620" i="1"/>
  <c r="BJ620" i="1"/>
  <c r="BK620" i="1"/>
  <c r="BL620" i="1"/>
  <c r="W621" i="1"/>
  <c r="BF621" i="1"/>
  <c r="BG621" i="1"/>
  <c r="AZ621" i="1" s="1"/>
  <c r="BI621" i="1"/>
  <c r="BJ621" i="1"/>
  <c r="BK621" i="1"/>
  <c r="BL621" i="1"/>
  <c r="W622" i="1"/>
  <c r="BF622" i="1"/>
  <c r="BG622" i="1"/>
  <c r="AZ622" i="1" s="1"/>
  <c r="BI622" i="1"/>
  <c r="BJ622" i="1"/>
  <c r="BK622" i="1"/>
  <c r="BL622" i="1"/>
  <c r="W623" i="1"/>
  <c r="BF623" i="1"/>
  <c r="BG623" i="1"/>
  <c r="AZ623" i="1" s="1"/>
  <c r="BI623" i="1"/>
  <c r="BJ623" i="1"/>
  <c r="BK623" i="1"/>
  <c r="BL623" i="1"/>
  <c r="W624" i="1"/>
  <c r="BF624" i="1"/>
  <c r="BG624" i="1"/>
  <c r="AZ624" i="1" s="1"/>
  <c r="BI624" i="1"/>
  <c r="BJ624" i="1"/>
  <c r="BK624" i="1"/>
  <c r="BL624" i="1"/>
  <c r="W625" i="1"/>
  <c r="BF625" i="1"/>
  <c r="BG625" i="1"/>
  <c r="AZ625" i="1" s="1"/>
  <c r="BI625" i="1"/>
  <c r="BJ625" i="1"/>
  <c r="BK625" i="1"/>
  <c r="BL625" i="1"/>
  <c r="W626" i="1"/>
  <c r="BF626" i="1"/>
  <c r="BG626" i="1"/>
  <c r="AZ626" i="1" s="1"/>
  <c r="BI626" i="1"/>
  <c r="BJ626" i="1"/>
  <c r="BK626" i="1"/>
  <c r="BL626" i="1"/>
  <c r="W627" i="1"/>
  <c r="BF627" i="1"/>
  <c r="BG627" i="1"/>
  <c r="AZ627" i="1" s="1"/>
  <c r="BI627" i="1"/>
  <c r="BJ627" i="1"/>
  <c r="BK627" i="1"/>
  <c r="BL627" i="1"/>
  <c r="W628" i="1"/>
  <c r="BF628" i="1"/>
  <c r="BG628" i="1"/>
  <c r="AZ628" i="1" s="1"/>
  <c r="BI628" i="1"/>
  <c r="BJ628" i="1"/>
  <c r="BK628" i="1"/>
  <c r="BL628" i="1"/>
  <c r="W629" i="1"/>
  <c r="BF629" i="1"/>
  <c r="BG629" i="1"/>
  <c r="AZ629" i="1" s="1"/>
  <c r="BI629" i="1"/>
  <c r="BJ629" i="1"/>
  <c r="BK629" i="1"/>
  <c r="BL629" i="1"/>
  <c r="W630" i="1"/>
  <c r="BF630" i="1"/>
  <c r="BG630" i="1"/>
  <c r="AZ630" i="1" s="1"/>
  <c r="BI630" i="1"/>
  <c r="BJ630" i="1"/>
  <c r="BK630" i="1"/>
  <c r="BL630" i="1"/>
  <c r="W631" i="1"/>
  <c r="BF631" i="1"/>
  <c r="BG631" i="1"/>
  <c r="AZ631" i="1" s="1"/>
  <c r="BI631" i="1"/>
  <c r="BJ631" i="1"/>
  <c r="BK631" i="1"/>
  <c r="BL631" i="1"/>
  <c r="W632" i="1"/>
  <c r="BF632" i="1"/>
  <c r="BG632" i="1"/>
  <c r="AZ632" i="1" s="1"/>
  <c r="BI632" i="1"/>
  <c r="BJ632" i="1"/>
  <c r="BK632" i="1"/>
  <c r="BL632" i="1"/>
  <c r="W633" i="1"/>
  <c r="BF633" i="1"/>
  <c r="BG633" i="1"/>
  <c r="AZ633" i="1" s="1"/>
  <c r="BI633" i="1"/>
  <c r="BJ633" i="1"/>
  <c r="BK633" i="1"/>
  <c r="BL633" i="1"/>
  <c r="W634" i="1"/>
  <c r="BF634" i="1"/>
  <c r="BG634" i="1"/>
  <c r="AZ634" i="1" s="1"/>
  <c r="BI634" i="1"/>
  <c r="BJ634" i="1"/>
  <c r="BK634" i="1"/>
  <c r="BL634" i="1"/>
  <c r="W635" i="1"/>
  <c r="BF635" i="1"/>
  <c r="BG635" i="1"/>
  <c r="AZ635" i="1" s="1"/>
  <c r="BI635" i="1"/>
  <c r="BJ635" i="1"/>
  <c r="BK635" i="1"/>
  <c r="BL635" i="1"/>
  <c r="W636" i="1"/>
  <c r="BF636" i="1"/>
  <c r="BG636" i="1"/>
  <c r="AZ636" i="1" s="1"/>
  <c r="BI636" i="1"/>
  <c r="BJ636" i="1"/>
  <c r="BK636" i="1"/>
  <c r="BL636" i="1"/>
  <c r="W637" i="1"/>
  <c r="BF637" i="1"/>
  <c r="BG637" i="1"/>
  <c r="AZ637" i="1" s="1"/>
  <c r="BI637" i="1"/>
  <c r="BJ637" i="1"/>
  <c r="BK637" i="1"/>
  <c r="BL637" i="1"/>
  <c r="W638" i="1"/>
  <c r="BF638" i="1"/>
  <c r="BG638" i="1"/>
  <c r="AZ638" i="1" s="1"/>
  <c r="BI638" i="1"/>
  <c r="BJ638" i="1"/>
  <c r="BK638" i="1"/>
  <c r="BL638" i="1"/>
  <c r="W639" i="1"/>
  <c r="BF639" i="1"/>
  <c r="BG639" i="1"/>
  <c r="AZ639" i="1" s="1"/>
  <c r="BI639" i="1"/>
  <c r="BJ639" i="1"/>
  <c r="BK639" i="1"/>
  <c r="BL639" i="1"/>
  <c r="W640" i="1"/>
  <c r="BF640" i="1"/>
  <c r="BG640" i="1"/>
  <c r="AZ640" i="1" s="1"/>
  <c r="BI640" i="1"/>
  <c r="BJ640" i="1"/>
  <c r="BK640" i="1"/>
  <c r="BL640" i="1"/>
  <c r="W641" i="1"/>
  <c r="BF641" i="1"/>
  <c r="BG641" i="1"/>
  <c r="AZ641" i="1" s="1"/>
  <c r="BI641" i="1"/>
  <c r="BJ641" i="1"/>
  <c r="BK641" i="1"/>
  <c r="BL641" i="1"/>
  <c r="W642" i="1"/>
  <c r="BF642" i="1"/>
  <c r="BG642" i="1"/>
  <c r="AZ642" i="1" s="1"/>
  <c r="BI642" i="1"/>
  <c r="BJ642" i="1"/>
  <c r="BK642" i="1"/>
  <c r="BL642" i="1"/>
  <c r="W643" i="1"/>
  <c r="BF643" i="1"/>
  <c r="BG643" i="1"/>
  <c r="AZ643" i="1" s="1"/>
  <c r="BI643" i="1"/>
  <c r="BJ643" i="1"/>
  <c r="BK643" i="1"/>
  <c r="BL643" i="1"/>
  <c r="W644" i="1"/>
  <c r="BF644" i="1"/>
  <c r="BG644" i="1"/>
  <c r="AZ644" i="1" s="1"/>
  <c r="BI644" i="1"/>
  <c r="BJ644" i="1"/>
  <c r="BK644" i="1"/>
  <c r="BL644" i="1"/>
  <c r="W645" i="1"/>
  <c r="BF645" i="1"/>
  <c r="BG645" i="1"/>
  <c r="AZ645" i="1" s="1"/>
  <c r="BI645" i="1"/>
  <c r="BJ645" i="1"/>
  <c r="BK645" i="1"/>
  <c r="BL645" i="1"/>
  <c r="W646" i="1"/>
  <c r="BF646" i="1"/>
  <c r="BG646" i="1"/>
  <c r="AZ646" i="1" s="1"/>
  <c r="BI646" i="1"/>
  <c r="BJ646" i="1"/>
  <c r="BK646" i="1"/>
  <c r="BL646" i="1"/>
  <c r="W647" i="1"/>
  <c r="BF647" i="1"/>
  <c r="BG647" i="1"/>
  <c r="AZ647" i="1" s="1"/>
  <c r="BI647" i="1"/>
  <c r="BJ647" i="1"/>
  <c r="BK647" i="1"/>
  <c r="BL647" i="1"/>
  <c r="W648" i="1"/>
  <c r="BF648" i="1"/>
  <c r="BG648" i="1"/>
  <c r="AZ648" i="1" s="1"/>
  <c r="BI648" i="1"/>
  <c r="BJ648" i="1"/>
  <c r="BK648" i="1"/>
  <c r="BL648" i="1"/>
  <c r="W649" i="1"/>
  <c r="BF649" i="1"/>
  <c r="BG649" i="1"/>
  <c r="AZ649" i="1" s="1"/>
  <c r="BI649" i="1"/>
  <c r="BJ649" i="1"/>
  <c r="BK649" i="1"/>
  <c r="BL649" i="1"/>
  <c r="W650" i="1"/>
  <c r="BF650" i="1"/>
  <c r="BG650" i="1"/>
  <c r="AZ650" i="1" s="1"/>
  <c r="BI650" i="1"/>
  <c r="BJ650" i="1"/>
  <c r="BK650" i="1"/>
  <c r="BL650" i="1"/>
  <c r="W651" i="1"/>
  <c r="BF651" i="1"/>
  <c r="BG651" i="1"/>
  <c r="AZ651" i="1" s="1"/>
  <c r="BI651" i="1"/>
  <c r="BJ651" i="1"/>
  <c r="BK651" i="1"/>
  <c r="BL651" i="1"/>
  <c r="W652" i="1"/>
  <c r="BF652" i="1"/>
  <c r="BG652" i="1"/>
  <c r="AZ652" i="1" s="1"/>
  <c r="BI652" i="1"/>
  <c r="BJ652" i="1"/>
  <c r="BK652" i="1"/>
  <c r="BL652" i="1"/>
  <c r="W653" i="1"/>
  <c r="BF653" i="1"/>
  <c r="BG653" i="1"/>
  <c r="AZ653" i="1" s="1"/>
  <c r="BI653" i="1"/>
  <c r="BJ653" i="1"/>
  <c r="BK653" i="1"/>
  <c r="BL653" i="1"/>
  <c r="W654" i="1"/>
  <c r="BF654" i="1"/>
  <c r="BG654" i="1"/>
  <c r="AZ654" i="1" s="1"/>
  <c r="BI654" i="1"/>
  <c r="BJ654" i="1"/>
  <c r="BK654" i="1"/>
  <c r="BL654" i="1"/>
  <c r="W655" i="1"/>
  <c r="BF655" i="1"/>
  <c r="BG655" i="1"/>
  <c r="AZ655" i="1" s="1"/>
  <c r="BI655" i="1"/>
  <c r="BJ655" i="1"/>
  <c r="BK655" i="1"/>
  <c r="BL655" i="1"/>
  <c r="W656" i="1"/>
  <c r="BF656" i="1"/>
  <c r="BG656" i="1"/>
  <c r="AZ656" i="1" s="1"/>
  <c r="BI656" i="1"/>
  <c r="BJ656" i="1"/>
  <c r="BK656" i="1"/>
  <c r="BL656" i="1"/>
  <c r="W657" i="1"/>
  <c r="BF657" i="1"/>
  <c r="BG657" i="1"/>
  <c r="AZ657" i="1" s="1"/>
  <c r="BI657" i="1"/>
  <c r="BJ657" i="1"/>
  <c r="BK657" i="1"/>
  <c r="BL657" i="1"/>
  <c r="W658" i="1"/>
  <c r="BF658" i="1"/>
  <c r="BG658" i="1"/>
  <c r="AZ658" i="1" s="1"/>
  <c r="BI658" i="1"/>
  <c r="BJ658" i="1"/>
  <c r="BK658" i="1"/>
  <c r="BL658" i="1"/>
  <c r="W659" i="1"/>
  <c r="BF659" i="1"/>
  <c r="BG659" i="1"/>
  <c r="AZ659" i="1" s="1"/>
  <c r="BI659" i="1"/>
  <c r="BJ659" i="1"/>
  <c r="BK659" i="1"/>
  <c r="BL659" i="1"/>
  <c r="W660" i="1"/>
  <c r="BF660" i="1"/>
  <c r="BG660" i="1"/>
  <c r="AZ660" i="1" s="1"/>
  <c r="BI660" i="1"/>
  <c r="BJ660" i="1"/>
  <c r="BK660" i="1"/>
  <c r="BL660" i="1"/>
  <c r="W661" i="1"/>
  <c r="BF661" i="1"/>
  <c r="BG661" i="1"/>
  <c r="AZ661" i="1" s="1"/>
  <c r="BI661" i="1"/>
  <c r="BJ661" i="1"/>
  <c r="BK661" i="1"/>
  <c r="BL661" i="1"/>
  <c r="W662" i="1"/>
  <c r="BF662" i="1"/>
  <c r="BG662" i="1"/>
  <c r="AZ662" i="1" s="1"/>
  <c r="BI662" i="1"/>
  <c r="BJ662" i="1"/>
  <c r="BK662" i="1"/>
  <c r="BL662" i="1"/>
  <c r="W663" i="1"/>
  <c r="BF663" i="1"/>
  <c r="BG663" i="1"/>
  <c r="AZ663" i="1" s="1"/>
  <c r="BI663" i="1"/>
  <c r="BJ663" i="1"/>
  <c r="BK663" i="1"/>
  <c r="BL663" i="1"/>
  <c r="W664" i="1"/>
  <c r="BF664" i="1"/>
  <c r="BG664" i="1"/>
  <c r="AZ664" i="1" s="1"/>
  <c r="BI664" i="1"/>
  <c r="BJ664" i="1"/>
  <c r="BK664" i="1"/>
  <c r="BL664" i="1"/>
  <c r="W665" i="1"/>
  <c r="BF665" i="1"/>
  <c r="BG665" i="1"/>
  <c r="AZ665" i="1" s="1"/>
  <c r="BI665" i="1"/>
  <c r="BJ665" i="1"/>
  <c r="BK665" i="1"/>
  <c r="BL665" i="1"/>
  <c r="W666" i="1"/>
  <c r="BF666" i="1"/>
  <c r="BG666" i="1"/>
  <c r="AZ666" i="1" s="1"/>
  <c r="BI666" i="1"/>
  <c r="BJ666" i="1"/>
  <c r="BK666" i="1"/>
  <c r="BL666" i="1"/>
  <c r="W667" i="1"/>
  <c r="BF667" i="1"/>
  <c r="BG667" i="1"/>
  <c r="AZ667" i="1" s="1"/>
  <c r="BI667" i="1"/>
  <c r="BJ667" i="1"/>
  <c r="BK667" i="1"/>
  <c r="BL667" i="1"/>
  <c r="W668" i="1"/>
  <c r="BF668" i="1"/>
  <c r="BG668" i="1"/>
  <c r="AZ668" i="1" s="1"/>
  <c r="BI668" i="1"/>
  <c r="BJ668" i="1"/>
  <c r="BK668" i="1"/>
  <c r="BL668" i="1"/>
  <c r="W669" i="1"/>
  <c r="BF669" i="1"/>
  <c r="BG669" i="1"/>
  <c r="AZ669" i="1" s="1"/>
  <c r="BI669" i="1"/>
  <c r="BJ669" i="1"/>
  <c r="BK669" i="1"/>
  <c r="BL669" i="1"/>
  <c r="W670" i="1"/>
  <c r="BF670" i="1"/>
  <c r="BG670" i="1"/>
  <c r="AZ670" i="1" s="1"/>
  <c r="BI670" i="1"/>
  <c r="BJ670" i="1"/>
  <c r="BK670" i="1"/>
  <c r="BL670" i="1"/>
  <c r="W671" i="1"/>
  <c r="BF671" i="1"/>
  <c r="BG671" i="1"/>
  <c r="AZ671" i="1" s="1"/>
  <c r="BI671" i="1"/>
  <c r="BJ671" i="1"/>
  <c r="BK671" i="1"/>
  <c r="BL671" i="1"/>
  <c r="W672" i="1"/>
  <c r="BF672" i="1"/>
  <c r="BG672" i="1"/>
  <c r="AZ672" i="1" s="1"/>
  <c r="BI672" i="1"/>
  <c r="BJ672" i="1"/>
  <c r="BK672" i="1"/>
  <c r="BL672" i="1"/>
  <c r="W673" i="1"/>
  <c r="BF673" i="1"/>
  <c r="BG673" i="1"/>
  <c r="AZ673" i="1" s="1"/>
  <c r="BI673" i="1"/>
  <c r="BJ673" i="1"/>
  <c r="BK673" i="1"/>
  <c r="BL673" i="1"/>
  <c r="W674" i="1"/>
  <c r="BF674" i="1"/>
  <c r="BG674" i="1"/>
  <c r="AZ674" i="1" s="1"/>
  <c r="BI674" i="1"/>
  <c r="BJ674" i="1"/>
  <c r="BK674" i="1"/>
  <c r="BL674" i="1"/>
  <c r="W675" i="1"/>
  <c r="BF675" i="1"/>
  <c r="BG675" i="1"/>
  <c r="AZ675" i="1" s="1"/>
  <c r="BI675" i="1"/>
  <c r="BJ675" i="1"/>
  <c r="BK675" i="1"/>
  <c r="BL675" i="1"/>
  <c r="W676" i="1"/>
  <c r="BF676" i="1"/>
  <c r="BG676" i="1"/>
  <c r="AZ676" i="1" s="1"/>
  <c r="BI676" i="1"/>
  <c r="BJ676" i="1"/>
  <c r="BK676" i="1"/>
  <c r="BL676" i="1"/>
  <c r="W677" i="1"/>
  <c r="BF677" i="1"/>
  <c r="BG677" i="1"/>
  <c r="AZ677" i="1" s="1"/>
  <c r="BI677" i="1"/>
  <c r="BJ677" i="1"/>
  <c r="BK677" i="1"/>
  <c r="BL677" i="1"/>
  <c r="W678" i="1"/>
  <c r="BF678" i="1"/>
  <c r="BG678" i="1"/>
  <c r="AZ678" i="1" s="1"/>
  <c r="BI678" i="1"/>
  <c r="BJ678" i="1"/>
  <c r="BK678" i="1"/>
  <c r="BL678" i="1"/>
  <c r="W679" i="1"/>
  <c r="BF679" i="1"/>
  <c r="BG679" i="1"/>
  <c r="AZ679" i="1" s="1"/>
  <c r="BI679" i="1"/>
  <c r="BJ679" i="1"/>
  <c r="BK679" i="1"/>
  <c r="BL679" i="1"/>
  <c r="W680" i="1"/>
  <c r="BF680" i="1"/>
  <c r="BG680" i="1"/>
  <c r="AZ680" i="1" s="1"/>
  <c r="BI680" i="1"/>
  <c r="BJ680" i="1"/>
  <c r="BK680" i="1"/>
  <c r="BL680" i="1"/>
  <c r="W681" i="1"/>
  <c r="BF681" i="1"/>
  <c r="BG681" i="1"/>
  <c r="AZ681" i="1" s="1"/>
  <c r="BI681" i="1"/>
  <c r="BJ681" i="1"/>
  <c r="BK681" i="1"/>
  <c r="BL681" i="1"/>
  <c r="W682" i="1"/>
  <c r="BF682" i="1"/>
  <c r="BG682" i="1"/>
  <c r="AZ682" i="1" s="1"/>
  <c r="BI682" i="1"/>
  <c r="BJ682" i="1"/>
  <c r="BK682" i="1"/>
  <c r="BL682" i="1"/>
  <c r="W683" i="1"/>
  <c r="BF683" i="1"/>
  <c r="BG683" i="1"/>
  <c r="AZ683" i="1" s="1"/>
  <c r="BI683" i="1"/>
  <c r="BJ683" i="1"/>
  <c r="BK683" i="1"/>
  <c r="BL683" i="1"/>
  <c r="W684" i="1"/>
  <c r="BF684" i="1"/>
  <c r="BG684" i="1"/>
  <c r="AZ684" i="1" s="1"/>
  <c r="BI684" i="1"/>
  <c r="BJ684" i="1"/>
  <c r="BK684" i="1"/>
  <c r="BL684" i="1"/>
  <c r="W685" i="1"/>
  <c r="BF685" i="1"/>
  <c r="BG685" i="1"/>
  <c r="AZ685" i="1" s="1"/>
  <c r="BI685" i="1"/>
  <c r="BJ685" i="1"/>
  <c r="BK685" i="1"/>
  <c r="BL685" i="1"/>
  <c r="W686" i="1"/>
  <c r="BF686" i="1"/>
  <c r="BG686" i="1"/>
  <c r="AZ686" i="1" s="1"/>
  <c r="BI686" i="1"/>
  <c r="BJ686" i="1"/>
  <c r="BK686" i="1"/>
  <c r="BL686" i="1"/>
  <c r="W687" i="1"/>
  <c r="BF687" i="1"/>
  <c r="BG687" i="1"/>
  <c r="AZ687" i="1" s="1"/>
  <c r="BI687" i="1"/>
  <c r="BJ687" i="1"/>
  <c r="BK687" i="1"/>
  <c r="BL687" i="1"/>
  <c r="W688" i="1"/>
  <c r="BF688" i="1"/>
  <c r="BG688" i="1"/>
  <c r="AZ688" i="1" s="1"/>
  <c r="BI688" i="1"/>
  <c r="BJ688" i="1"/>
  <c r="BK688" i="1"/>
  <c r="BL688" i="1"/>
  <c r="W689" i="1"/>
  <c r="BF689" i="1"/>
  <c r="BG689" i="1"/>
  <c r="AZ689" i="1" s="1"/>
  <c r="BI689" i="1"/>
  <c r="BJ689" i="1"/>
  <c r="BK689" i="1"/>
  <c r="BL689" i="1"/>
  <c r="W690" i="1"/>
  <c r="BF690" i="1"/>
  <c r="BG690" i="1"/>
  <c r="AZ690" i="1" s="1"/>
  <c r="BI690" i="1"/>
  <c r="BJ690" i="1"/>
  <c r="BK690" i="1"/>
  <c r="BL690" i="1"/>
  <c r="W691" i="1"/>
  <c r="BF691" i="1"/>
  <c r="BG691" i="1"/>
  <c r="AZ691" i="1" s="1"/>
  <c r="BI691" i="1"/>
  <c r="BJ691" i="1"/>
  <c r="BK691" i="1"/>
  <c r="BL691" i="1"/>
  <c r="W692" i="1"/>
  <c r="BF692" i="1"/>
  <c r="BG692" i="1"/>
  <c r="AZ692" i="1" s="1"/>
  <c r="BI692" i="1"/>
  <c r="BJ692" i="1"/>
  <c r="BK692" i="1"/>
  <c r="BL692" i="1"/>
  <c r="W693" i="1"/>
  <c r="BF693" i="1"/>
  <c r="BG693" i="1"/>
  <c r="AZ693" i="1" s="1"/>
  <c r="BI693" i="1"/>
  <c r="BJ693" i="1"/>
  <c r="BK693" i="1"/>
  <c r="BL693" i="1"/>
  <c r="W694" i="1"/>
  <c r="BF694" i="1"/>
  <c r="BG694" i="1"/>
  <c r="AZ694" i="1" s="1"/>
  <c r="BI694" i="1"/>
  <c r="BJ694" i="1"/>
  <c r="BK694" i="1"/>
  <c r="BL694" i="1"/>
  <c r="W695" i="1"/>
  <c r="BF695" i="1"/>
  <c r="BG695" i="1"/>
  <c r="AZ695" i="1" s="1"/>
  <c r="BI695" i="1"/>
  <c r="BJ695" i="1"/>
  <c r="BK695" i="1"/>
  <c r="BL695" i="1"/>
  <c r="W696" i="1"/>
  <c r="BF696" i="1"/>
  <c r="BG696" i="1"/>
  <c r="AZ696" i="1" s="1"/>
  <c r="BI696" i="1"/>
  <c r="BJ696" i="1"/>
  <c r="BK696" i="1"/>
  <c r="BL696" i="1"/>
  <c r="W697" i="1"/>
  <c r="BF697" i="1"/>
  <c r="BG697" i="1"/>
  <c r="AZ697" i="1" s="1"/>
  <c r="BI697" i="1"/>
  <c r="BJ697" i="1"/>
  <c r="BK697" i="1"/>
  <c r="BL697" i="1"/>
  <c r="W698" i="1"/>
  <c r="BF698" i="1"/>
  <c r="BG698" i="1"/>
  <c r="AZ698" i="1" s="1"/>
  <c r="BI698" i="1"/>
  <c r="BJ698" i="1"/>
  <c r="BK698" i="1"/>
  <c r="BL698" i="1"/>
  <c r="W699" i="1"/>
  <c r="BF699" i="1"/>
  <c r="BG699" i="1"/>
  <c r="AZ699" i="1" s="1"/>
  <c r="BI699" i="1"/>
  <c r="BJ699" i="1"/>
  <c r="BK699" i="1"/>
  <c r="BL699" i="1"/>
  <c r="W700" i="1"/>
  <c r="BF700" i="1"/>
  <c r="BG700" i="1"/>
  <c r="AZ700" i="1" s="1"/>
  <c r="BI700" i="1"/>
  <c r="BJ700" i="1"/>
  <c r="BK700" i="1"/>
  <c r="BL700" i="1"/>
  <c r="W701" i="1"/>
  <c r="BF701" i="1"/>
  <c r="BG701" i="1"/>
  <c r="AZ701" i="1" s="1"/>
  <c r="BI701" i="1"/>
  <c r="BJ701" i="1"/>
  <c r="BK701" i="1"/>
  <c r="BL701" i="1"/>
  <c r="W702" i="1"/>
  <c r="BF702" i="1"/>
  <c r="BG702" i="1"/>
  <c r="AZ702" i="1" s="1"/>
  <c r="BI702" i="1"/>
  <c r="BJ702" i="1"/>
  <c r="BK702" i="1"/>
  <c r="BL702" i="1"/>
  <c r="W703" i="1"/>
  <c r="BF703" i="1"/>
  <c r="BG703" i="1"/>
  <c r="AZ703" i="1" s="1"/>
  <c r="BI703" i="1"/>
  <c r="BJ703" i="1"/>
  <c r="BK703" i="1"/>
  <c r="BL703" i="1"/>
  <c r="W704" i="1"/>
  <c r="BF704" i="1"/>
  <c r="BG704" i="1"/>
  <c r="AZ704" i="1" s="1"/>
  <c r="BI704" i="1"/>
  <c r="BJ704" i="1"/>
  <c r="BK704" i="1"/>
  <c r="BL704" i="1"/>
  <c r="W705" i="1"/>
  <c r="BF705" i="1"/>
  <c r="BG705" i="1"/>
  <c r="AZ705" i="1" s="1"/>
  <c r="BI705" i="1"/>
  <c r="BJ705" i="1"/>
  <c r="BK705" i="1"/>
  <c r="BL705" i="1"/>
  <c r="W706" i="1"/>
  <c r="BF706" i="1"/>
  <c r="BG706" i="1"/>
  <c r="AZ706" i="1" s="1"/>
  <c r="BI706" i="1"/>
  <c r="BJ706" i="1"/>
  <c r="BK706" i="1"/>
  <c r="BL706" i="1"/>
  <c r="W707" i="1"/>
  <c r="BF707" i="1"/>
  <c r="BG707" i="1"/>
  <c r="AZ707" i="1" s="1"/>
  <c r="BI707" i="1"/>
  <c r="BJ707" i="1"/>
  <c r="BK707" i="1"/>
  <c r="BL707" i="1"/>
  <c r="W708" i="1"/>
  <c r="BF708" i="1"/>
  <c r="BG708" i="1"/>
  <c r="AZ708" i="1" s="1"/>
  <c r="BI708" i="1"/>
  <c r="BJ708" i="1"/>
  <c r="BK708" i="1"/>
  <c r="BL708" i="1"/>
  <c r="W709" i="1"/>
  <c r="BF709" i="1"/>
  <c r="BG709" i="1"/>
  <c r="AZ709" i="1" s="1"/>
  <c r="BI709" i="1"/>
  <c r="BJ709" i="1"/>
  <c r="BK709" i="1"/>
  <c r="BL709" i="1"/>
  <c r="W710" i="1"/>
  <c r="BF710" i="1"/>
  <c r="BG710" i="1"/>
  <c r="AZ710" i="1" s="1"/>
  <c r="BI710" i="1"/>
  <c r="BJ710" i="1"/>
  <c r="BK710" i="1"/>
  <c r="BL710" i="1"/>
  <c r="W711" i="1"/>
  <c r="BF711" i="1"/>
  <c r="BG711" i="1"/>
  <c r="AZ711" i="1" s="1"/>
  <c r="BI711" i="1"/>
  <c r="BJ711" i="1"/>
  <c r="BK711" i="1"/>
  <c r="BL711" i="1"/>
  <c r="W712" i="1"/>
  <c r="BF712" i="1"/>
  <c r="BG712" i="1"/>
  <c r="AZ712" i="1" s="1"/>
  <c r="BI712" i="1"/>
  <c r="BJ712" i="1"/>
  <c r="BK712" i="1"/>
  <c r="BL712" i="1"/>
  <c r="W713" i="1"/>
  <c r="BF713" i="1"/>
  <c r="BG713" i="1"/>
  <c r="AZ713" i="1" s="1"/>
  <c r="BI713" i="1"/>
  <c r="BJ713" i="1"/>
  <c r="BK713" i="1"/>
  <c r="BL713" i="1"/>
  <c r="W714" i="1"/>
  <c r="BF714" i="1"/>
  <c r="BG714" i="1"/>
  <c r="AZ714" i="1" s="1"/>
  <c r="BI714" i="1"/>
  <c r="BJ714" i="1"/>
  <c r="BK714" i="1"/>
  <c r="BL714" i="1"/>
  <c r="W715" i="1"/>
  <c r="BF715" i="1"/>
  <c r="BG715" i="1"/>
  <c r="AZ715" i="1" s="1"/>
  <c r="BI715" i="1"/>
  <c r="BJ715" i="1"/>
  <c r="BK715" i="1"/>
  <c r="BL715" i="1"/>
  <c r="W716" i="1"/>
  <c r="BF716" i="1"/>
  <c r="BG716" i="1"/>
  <c r="AZ716" i="1" s="1"/>
  <c r="BI716" i="1"/>
  <c r="BJ716" i="1"/>
  <c r="BK716" i="1"/>
  <c r="BL716" i="1"/>
  <c r="W717" i="1"/>
  <c r="BF717" i="1"/>
  <c r="BG717" i="1"/>
  <c r="AZ717" i="1" s="1"/>
  <c r="BI717" i="1"/>
  <c r="BJ717" i="1"/>
  <c r="BK717" i="1"/>
  <c r="BL717" i="1"/>
  <c r="W718" i="1"/>
  <c r="BF718" i="1"/>
  <c r="BG718" i="1"/>
  <c r="AZ718" i="1" s="1"/>
  <c r="BI718" i="1"/>
  <c r="BJ718" i="1"/>
  <c r="BK718" i="1"/>
  <c r="BL718" i="1"/>
  <c r="W719" i="1"/>
  <c r="BF719" i="1"/>
  <c r="BG719" i="1"/>
  <c r="AZ719" i="1" s="1"/>
  <c r="BI719" i="1"/>
  <c r="BJ719" i="1"/>
  <c r="BK719" i="1"/>
  <c r="BL719" i="1"/>
  <c r="W720" i="1"/>
  <c r="BF720" i="1"/>
  <c r="BG720" i="1"/>
  <c r="AZ720" i="1" s="1"/>
  <c r="BI720" i="1"/>
  <c r="BJ720" i="1"/>
  <c r="BK720" i="1"/>
  <c r="BL720" i="1"/>
  <c r="W721" i="1"/>
  <c r="BF721" i="1"/>
  <c r="BG721" i="1"/>
  <c r="AZ721" i="1" s="1"/>
  <c r="BI721" i="1"/>
  <c r="BJ721" i="1"/>
  <c r="BK721" i="1"/>
  <c r="BL721" i="1"/>
  <c r="W722" i="1"/>
  <c r="BF722" i="1"/>
  <c r="BG722" i="1"/>
  <c r="AZ722" i="1" s="1"/>
  <c r="BI722" i="1"/>
  <c r="BJ722" i="1"/>
  <c r="BK722" i="1"/>
  <c r="BL722" i="1"/>
  <c r="W723" i="1"/>
  <c r="BF723" i="1"/>
  <c r="BG723" i="1"/>
  <c r="AZ723" i="1" s="1"/>
  <c r="BI723" i="1"/>
  <c r="BJ723" i="1"/>
  <c r="BK723" i="1"/>
  <c r="BL723" i="1"/>
  <c r="W724" i="1"/>
  <c r="BF724" i="1"/>
  <c r="BG724" i="1"/>
  <c r="AZ724" i="1" s="1"/>
  <c r="BI724" i="1"/>
  <c r="BJ724" i="1"/>
  <c r="BK724" i="1"/>
  <c r="BL724" i="1"/>
  <c r="W725" i="1"/>
  <c r="BF725" i="1"/>
  <c r="BG725" i="1"/>
  <c r="AZ725" i="1" s="1"/>
  <c r="BI725" i="1"/>
  <c r="BJ725" i="1"/>
  <c r="BK725" i="1"/>
  <c r="BL725" i="1"/>
  <c r="W726" i="1"/>
  <c r="BF726" i="1"/>
  <c r="BG726" i="1"/>
  <c r="AZ726" i="1" s="1"/>
  <c r="BI726" i="1"/>
  <c r="BJ726" i="1"/>
  <c r="BK726" i="1"/>
  <c r="BL726" i="1"/>
  <c r="W727" i="1"/>
  <c r="BF727" i="1"/>
  <c r="BG727" i="1"/>
  <c r="AZ727" i="1" s="1"/>
  <c r="BI727" i="1"/>
  <c r="BJ727" i="1"/>
  <c r="BK727" i="1"/>
  <c r="BL727" i="1"/>
  <c r="W728" i="1"/>
  <c r="BF728" i="1"/>
  <c r="BG728" i="1"/>
  <c r="AZ728" i="1" s="1"/>
  <c r="BI728" i="1"/>
  <c r="BJ728" i="1"/>
  <c r="BK728" i="1"/>
  <c r="BL728" i="1"/>
  <c r="W729" i="1"/>
  <c r="BF729" i="1"/>
  <c r="BG729" i="1"/>
  <c r="AZ729" i="1" s="1"/>
  <c r="BI729" i="1"/>
  <c r="BJ729" i="1"/>
  <c r="BK729" i="1"/>
  <c r="BL729" i="1"/>
  <c r="W730" i="1"/>
  <c r="BF730" i="1"/>
  <c r="BG730" i="1"/>
  <c r="AZ730" i="1" s="1"/>
  <c r="BI730" i="1"/>
  <c r="BJ730" i="1"/>
  <c r="BK730" i="1"/>
  <c r="BL730" i="1"/>
  <c r="W731" i="1"/>
  <c r="BF731" i="1"/>
  <c r="BG731" i="1"/>
  <c r="AZ731" i="1" s="1"/>
  <c r="BI731" i="1"/>
  <c r="BJ731" i="1"/>
  <c r="BK731" i="1"/>
  <c r="BL731" i="1"/>
  <c r="W732" i="1"/>
  <c r="BF732" i="1"/>
  <c r="BG732" i="1"/>
  <c r="AZ732" i="1" s="1"/>
  <c r="BI732" i="1"/>
  <c r="BJ732" i="1"/>
  <c r="BK732" i="1"/>
  <c r="BL732" i="1"/>
  <c r="W733" i="1"/>
  <c r="BF733" i="1"/>
  <c r="BG733" i="1"/>
  <c r="AZ733" i="1" s="1"/>
  <c r="BI733" i="1"/>
  <c r="BJ733" i="1"/>
  <c r="BK733" i="1"/>
  <c r="BL733" i="1"/>
  <c r="W734" i="1"/>
  <c r="BF734" i="1"/>
  <c r="BG734" i="1"/>
  <c r="AZ734" i="1" s="1"/>
  <c r="BI734" i="1"/>
  <c r="BJ734" i="1"/>
  <c r="BK734" i="1"/>
  <c r="BL734" i="1"/>
  <c r="W735" i="1"/>
  <c r="BF735" i="1"/>
  <c r="BG735" i="1"/>
  <c r="AZ735" i="1" s="1"/>
  <c r="BI735" i="1"/>
  <c r="BJ735" i="1"/>
  <c r="BK735" i="1"/>
  <c r="BL735" i="1"/>
  <c r="W736" i="1"/>
  <c r="BF736" i="1"/>
  <c r="BG736" i="1"/>
  <c r="AZ736" i="1" s="1"/>
  <c r="BI736" i="1"/>
  <c r="BJ736" i="1"/>
  <c r="BK736" i="1"/>
  <c r="BL736" i="1"/>
  <c r="W737" i="1"/>
  <c r="BF737" i="1"/>
  <c r="BG737" i="1"/>
  <c r="AZ737" i="1" s="1"/>
  <c r="BI737" i="1"/>
  <c r="BJ737" i="1"/>
  <c r="BK737" i="1"/>
  <c r="BL737" i="1"/>
  <c r="W738" i="1"/>
  <c r="BF738" i="1"/>
  <c r="BG738" i="1"/>
  <c r="AZ738" i="1" s="1"/>
  <c r="BI738" i="1"/>
  <c r="BJ738" i="1"/>
  <c r="BK738" i="1"/>
  <c r="BL738" i="1"/>
  <c r="W739" i="1"/>
  <c r="BF739" i="1"/>
  <c r="BG739" i="1"/>
  <c r="AZ739" i="1" s="1"/>
  <c r="BI739" i="1"/>
  <c r="BJ739" i="1"/>
  <c r="BK739" i="1"/>
  <c r="BL739" i="1"/>
  <c r="W740" i="1"/>
  <c r="BF740" i="1"/>
  <c r="BG740" i="1"/>
  <c r="AZ740" i="1" s="1"/>
  <c r="BI740" i="1"/>
  <c r="BJ740" i="1"/>
  <c r="BK740" i="1"/>
  <c r="BL740" i="1"/>
  <c r="W741" i="1"/>
  <c r="BF741" i="1"/>
  <c r="BG741" i="1"/>
  <c r="AZ741" i="1" s="1"/>
  <c r="BI741" i="1"/>
  <c r="BJ741" i="1"/>
  <c r="BK741" i="1"/>
  <c r="BL741" i="1"/>
  <c r="W742" i="1"/>
  <c r="BF742" i="1"/>
  <c r="BG742" i="1"/>
  <c r="AZ742" i="1" s="1"/>
  <c r="BI742" i="1"/>
  <c r="BJ742" i="1"/>
  <c r="BK742" i="1"/>
  <c r="BL742" i="1"/>
  <c r="W743" i="1"/>
  <c r="BF743" i="1"/>
  <c r="BG743" i="1"/>
  <c r="AZ743" i="1" s="1"/>
  <c r="BI743" i="1"/>
  <c r="BJ743" i="1"/>
  <c r="BK743" i="1"/>
  <c r="BL743" i="1"/>
  <c r="W744" i="1"/>
  <c r="BF744" i="1"/>
  <c r="BG744" i="1"/>
  <c r="AZ744" i="1" s="1"/>
  <c r="BI744" i="1"/>
  <c r="BJ744" i="1"/>
  <c r="BK744" i="1"/>
  <c r="BL744" i="1"/>
  <c r="W745" i="1"/>
  <c r="BF745" i="1"/>
  <c r="BG745" i="1"/>
  <c r="AZ745" i="1" s="1"/>
  <c r="BI745" i="1"/>
  <c r="BJ745" i="1"/>
  <c r="BK745" i="1"/>
  <c r="BL745" i="1"/>
  <c r="W746" i="1"/>
  <c r="BF746" i="1"/>
  <c r="BG746" i="1"/>
  <c r="AZ746" i="1" s="1"/>
  <c r="BI746" i="1"/>
  <c r="BJ746" i="1"/>
  <c r="BK746" i="1"/>
  <c r="BL746" i="1"/>
  <c r="W747" i="1"/>
  <c r="BF747" i="1"/>
  <c r="BG747" i="1"/>
  <c r="AZ747" i="1" s="1"/>
  <c r="BI747" i="1"/>
  <c r="BJ747" i="1"/>
  <c r="BK747" i="1"/>
  <c r="BL747" i="1"/>
  <c r="W748" i="1"/>
  <c r="BF748" i="1"/>
  <c r="BG748" i="1"/>
  <c r="AZ748" i="1" s="1"/>
  <c r="BI748" i="1"/>
  <c r="BJ748" i="1"/>
  <c r="BK748" i="1"/>
  <c r="BL748" i="1"/>
  <c r="W749" i="1"/>
  <c r="BF749" i="1"/>
  <c r="BG749" i="1"/>
  <c r="AZ749" i="1" s="1"/>
  <c r="BI749" i="1"/>
  <c r="BJ749" i="1"/>
  <c r="BK749" i="1"/>
  <c r="BL749" i="1"/>
  <c r="W750" i="1"/>
  <c r="BF750" i="1"/>
  <c r="BG750" i="1"/>
  <c r="AZ750" i="1" s="1"/>
  <c r="BI750" i="1"/>
  <c r="BJ750" i="1"/>
  <c r="BK750" i="1"/>
  <c r="BL750" i="1"/>
  <c r="W751" i="1"/>
  <c r="BF751" i="1"/>
  <c r="BG751" i="1"/>
  <c r="AZ751" i="1" s="1"/>
  <c r="BI751" i="1"/>
  <c r="BJ751" i="1"/>
  <c r="BK751" i="1"/>
  <c r="BL751" i="1"/>
  <c r="W752" i="1"/>
  <c r="BF752" i="1"/>
  <c r="BG752" i="1"/>
  <c r="AZ752" i="1" s="1"/>
  <c r="BI752" i="1"/>
  <c r="BJ752" i="1"/>
  <c r="BK752" i="1"/>
  <c r="BL752" i="1"/>
  <c r="W753" i="1"/>
  <c r="BF753" i="1"/>
  <c r="BG753" i="1"/>
  <c r="AZ753" i="1" s="1"/>
  <c r="BI753" i="1"/>
  <c r="BJ753" i="1"/>
  <c r="BK753" i="1"/>
  <c r="BL753" i="1"/>
  <c r="W754" i="1"/>
  <c r="BF754" i="1"/>
  <c r="BG754" i="1"/>
  <c r="AZ754" i="1" s="1"/>
  <c r="BI754" i="1"/>
  <c r="BJ754" i="1"/>
  <c r="BK754" i="1"/>
  <c r="BL754" i="1"/>
  <c r="W755" i="1"/>
  <c r="BF755" i="1"/>
  <c r="BG755" i="1"/>
  <c r="AZ755" i="1" s="1"/>
  <c r="BI755" i="1"/>
  <c r="BJ755" i="1"/>
  <c r="BK755" i="1"/>
  <c r="BL755" i="1"/>
  <c r="W756" i="1"/>
  <c r="BF756" i="1"/>
  <c r="BG756" i="1"/>
  <c r="AZ756" i="1" s="1"/>
  <c r="BI756" i="1"/>
  <c r="BJ756" i="1"/>
  <c r="BK756" i="1"/>
  <c r="BL756" i="1"/>
  <c r="W757" i="1"/>
  <c r="BF757" i="1"/>
  <c r="BG757" i="1"/>
  <c r="AZ757" i="1" s="1"/>
  <c r="BI757" i="1"/>
  <c r="BJ757" i="1"/>
  <c r="BK757" i="1"/>
  <c r="BL757" i="1"/>
  <c r="W758" i="1"/>
  <c r="BF758" i="1"/>
  <c r="BG758" i="1"/>
  <c r="AZ758" i="1" s="1"/>
  <c r="BI758" i="1"/>
  <c r="BJ758" i="1"/>
  <c r="BK758" i="1"/>
  <c r="BL758" i="1"/>
  <c r="W759" i="1"/>
  <c r="BF759" i="1"/>
  <c r="BG759" i="1"/>
  <c r="AZ759" i="1" s="1"/>
  <c r="BI759" i="1"/>
  <c r="BJ759" i="1"/>
  <c r="BK759" i="1"/>
  <c r="BL759" i="1"/>
  <c r="W760" i="1"/>
  <c r="BF760" i="1"/>
  <c r="BG760" i="1"/>
  <c r="AZ760" i="1" s="1"/>
  <c r="BI760" i="1"/>
  <c r="BJ760" i="1"/>
  <c r="BK760" i="1"/>
  <c r="BL760" i="1"/>
  <c r="W761" i="1"/>
  <c r="BF761" i="1"/>
  <c r="BG761" i="1"/>
  <c r="AZ761" i="1" s="1"/>
  <c r="BI761" i="1"/>
  <c r="BJ761" i="1"/>
  <c r="BK761" i="1"/>
  <c r="BL761" i="1"/>
  <c r="W762" i="1"/>
  <c r="BF762" i="1"/>
  <c r="BG762" i="1"/>
  <c r="AZ762" i="1" s="1"/>
  <c r="BI762" i="1"/>
  <c r="BJ762" i="1"/>
  <c r="BK762" i="1"/>
  <c r="BL762" i="1"/>
  <c r="W763" i="1"/>
  <c r="BF763" i="1"/>
  <c r="BG763" i="1"/>
  <c r="AZ763" i="1" s="1"/>
  <c r="BI763" i="1"/>
  <c r="BJ763" i="1"/>
  <c r="BK763" i="1"/>
  <c r="BL763" i="1"/>
  <c r="W764" i="1"/>
  <c r="BF764" i="1"/>
  <c r="BG764" i="1"/>
  <c r="AZ764" i="1" s="1"/>
  <c r="BI764" i="1"/>
  <c r="BJ764" i="1"/>
  <c r="BK764" i="1"/>
  <c r="BL764" i="1"/>
  <c r="W765" i="1"/>
  <c r="BF765" i="1"/>
  <c r="BG765" i="1"/>
  <c r="AZ765" i="1" s="1"/>
  <c r="BI765" i="1"/>
  <c r="BJ765" i="1"/>
  <c r="BK765" i="1"/>
  <c r="BL765" i="1"/>
  <c r="W766" i="1"/>
  <c r="BF766" i="1"/>
  <c r="BG766" i="1"/>
  <c r="AZ766" i="1" s="1"/>
  <c r="BI766" i="1"/>
  <c r="BJ766" i="1"/>
  <c r="BK766" i="1"/>
  <c r="BL766" i="1"/>
  <c r="W767" i="1"/>
  <c r="BF767" i="1"/>
  <c r="BG767" i="1"/>
  <c r="AZ767" i="1" s="1"/>
  <c r="BI767" i="1"/>
  <c r="BJ767" i="1"/>
  <c r="BK767" i="1"/>
  <c r="BL767" i="1"/>
  <c r="W768" i="1"/>
  <c r="BF768" i="1"/>
  <c r="BG768" i="1"/>
  <c r="AZ768" i="1" s="1"/>
  <c r="BI768" i="1"/>
  <c r="BJ768" i="1"/>
  <c r="BK768" i="1"/>
  <c r="BL768" i="1"/>
  <c r="W769" i="1"/>
  <c r="BF769" i="1"/>
  <c r="BG769" i="1"/>
  <c r="AZ769" i="1" s="1"/>
  <c r="BI769" i="1"/>
  <c r="BJ769" i="1"/>
  <c r="BK769" i="1"/>
  <c r="BL769" i="1"/>
  <c r="W770" i="1"/>
  <c r="BF770" i="1"/>
  <c r="BG770" i="1"/>
  <c r="AZ770" i="1" s="1"/>
  <c r="BI770" i="1"/>
  <c r="BJ770" i="1"/>
  <c r="BK770" i="1"/>
  <c r="BL770" i="1"/>
  <c r="W771" i="1"/>
  <c r="BF771" i="1"/>
  <c r="BG771" i="1"/>
  <c r="AZ771" i="1" s="1"/>
  <c r="BI771" i="1"/>
  <c r="BJ771" i="1"/>
  <c r="BK771" i="1"/>
  <c r="BL771" i="1"/>
  <c r="W772" i="1"/>
  <c r="BF772" i="1"/>
  <c r="BG772" i="1"/>
  <c r="AZ772" i="1" s="1"/>
  <c r="BI772" i="1"/>
  <c r="BJ772" i="1"/>
  <c r="BK772" i="1"/>
  <c r="BL772" i="1"/>
  <c r="W773" i="1"/>
  <c r="BF773" i="1"/>
  <c r="BG773" i="1"/>
  <c r="AZ773" i="1" s="1"/>
  <c r="BI773" i="1"/>
  <c r="BJ773" i="1"/>
  <c r="BK773" i="1"/>
  <c r="BL773" i="1"/>
  <c r="W774" i="1"/>
  <c r="BF774" i="1"/>
  <c r="BG774" i="1"/>
  <c r="AZ774" i="1" s="1"/>
  <c r="BI774" i="1"/>
  <c r="BJ774" i="1"/>
  <c r="BK774" i="1"/>
  <c r="BL774" i="1"/>
  <c r="W775" i="1"/>
  <c r="BF775" i="1"/>
  <c r="BG775" i="1"/>
  <c r="AZ775" i="1" s="1"/>
  <c r="BI775" i="1"/>
  <c r="BJ775" i="1"/>
  <c r="BK775" i="1"/>
  <c r="BL775" i="1"/>
  <c r="W776" i="1"/>
  <c r="BF776" i="1"/>
  <c r="BG776" i="1"/>
  <c r="AZ776" i="1" s="1"/>
  <c r="BI776" i="1"/>
  <c r="BJ776" i="1"/>
  <c r="BK776" i="1"/>
  <c r="BL776" i="1"/>
  <c r="W777" i="1"/>
  <c r="BF777" i="1"/>
  <c r="BG777" i="1"/>
  <c r="AZ777" i="1" s="1"/>
  <c r="BI777" i="1"/>
  <c r="BJ777" i="1"/>
  <c r="BK777" i="1"/>
  <c r="BL777" i="1"/>
  <c r="W778" i="1"/>
  <c r="BF778" i="1"/>
  <c r="BG778" i="1"/>
  <c r="AZ778" i="1" s="1"/>
  <c r="BI778" i="1"/>
  <c r="BJ778" i="1"/>
  <c r="BK778" i="1"/>
  <c r="BL778" i="1"/>
  <c r="W779" i="1"/>
  <c r="BF779" i="1"/>
  <c r="BG779" i="1"/>
  <c r="AZ779" i="1" s="1"/>
  <c r="BI779" i="1"/>
  <c r="BJ779" i="1"/>
  <c r="BK779" i="1"/>
  <c r="BL779" i="1"/>
  <c r="W780" i="1"/>
  <c r="BF780" i="1"/>
  <c r="BG780" i="1"/>
  <c r="AZ780" i="1" s="1"/>
  <c r="BI780" i="1"/>
  <c r="BJ780" i="1"/>
  <c r="BK780" i="1"/>
  <c r="BL780" i="1"/>
  <c r="W781" i="1"/>
  <c r="BF781" i="1"/>
  <c r="BG781" i="1"/>
  <c r="AZ781" i="1" s="1"/>
  <c r="BI781" i="1"/>
  <c r="BJ781" i="1"/>
  <c r="BK781" i="1"/>
  <c r="BL781" i="1"/>
  <c r="W782" i="1"/>
  <c r="BF782" i="1"/>
  <c r="BG782" i="1"/>
  <c r="AZ782" i="1" s="1"/>
  <c r="BI782" i="1"/>
  <c r="BJ782" i="1"/>
  <c r="BK782" i="1"/>
  <c r="BL782" i="1"/>
  <c r="W783" i="1"/>
  <c r="BF783" i="1"/>
  <c r="BG783" i="1"/>
  <c r="AZ783" i="1" s="1"/>
  <c r="BI783" i="1"/>
  <c r="BJ783" i="1"/>
  <c r="BK783" i="1"/>
  <c r="BL783" i="1"/>
  <c r="W784" i="1"/>
  <c r="BF784" i="1"/>
  <c r="BG784" i="1"/>
  <c r="AZ784" i="1" s="1"/>
  <c r="BI784" i="1"/>
  <c r="BJ784" i="1"/>
  <c r="BK784" i="1"/>
  <c r="BL784" i="1"/>
  <c r="W785" i="1"/>
  <c r="BF785" i="1"/>
  <c r="BG785" i="1"/>
  <c r="AZ785" i="1" s="1"/>
  <c r="BI785" i="1"/>
  <c r="BJ785" i="1"/>
  <c r="BK785" i="1"/>
  <c r="BL785" i="1"/>
  <c r="W786" i="1"/>
  <c r="BF786" i="1"/>
  <c r="BG786" i="1"/>
  <c r="AZ786" i="1" s="1"/>
  <c r="BI786" i="1"/>
  <c r="BJ786" i="1"/>
  <c r="BK786" i="1"/>
  <c r="BL786" i="1"/>
  <c r="W787" i="1"/>
  <c r="BF787" i="1"/>
  <c r="BG787" i="1"/>
  <c r="AZ787" i="1" s="1"/>
  <c r="BI787" i="1"/>
  <c r="BJ787" i="1"/>
  <c r="BK787" i="1"/>
  <c r="BL787" i="1"/>
  <c r="W788" i="1"/>
  <c r="BF788" i="1"/>
  <c r="BG788" i="1"/>
  <c r="AZ788" i="1" s="1"/>
  <c r="BI788" i="1"/>
  <c r="BJ788" i="1"/>
  <c r="BK788" i="1"/>
  <c r="BL788" i="1"/>
  <c r="W789" i="1"/>
  <c r="BF789" i="1"/>
  <c r="BG789" i="1"/>
  <c r="AZ789" i="1" s="1"/>
  <c r="BI789" i="1"/>
  <c r="BJ789" i="1"/>
  <c r="BK789" i="1"/>
  <c r="BL789" i="1"/>
  <c r="W790" i="1"/>
  <c r="BF790" i="1"/>
  <c r="BG790" i="1"/>
  <c r="AZ790" i="1" s="1"/>
  <c r="BI790" i="1"/>
  <c r="BJ790" i="1"/>
  <c r="BK790" i="1"/>
  <c r="BL790" i="1"/>
  <c r="W791" i="1"/>
  <c r="BF791" i="1"/>
  <c r="BG791" i="1"/>
  <c r="AZ791" i="1" s="1"/>
  <c r="BI791" i="1"/>
  <c r="BJ791" i="1"/>
  <c r="BK791" i="1"/>
  <c r="BL791" i="1"/>
  <c r="W792" i="1"/>
  <c r="BF792" i="1"/>
  <c r="BG792" i="1"/>
  <c r="AZ792" i="1" s="1"/>
  <c r="BI792" i="1"/>
  <c r="BJ792" i="1"/>
  <c r="BK792" i="1"/>
  <c r="BL792" i="1"/>
  <c r="W793" i="1"/>
  <c r="BF793" i="1"/>
  <c r="BG793" i="1"/>
  <c r="AZ793" i="1" s="1"/>
  <c r="BI793" i="1"/>
  <c r="BJ793" i="1"/>
  <c r="BK793" i="1"/>
  <c r="BL793" i="1"/>
  <c r="W794" i="1"/>
  <c r="BF794" i="1"/>
  <c r="BG794" i="1"/>
  <c r="AZ794" i="1" s="1"/>
  <c r="BI794" i="1"/>
  <c r="BJ794" i="1"/>
  <c r="BK794" i="1"/>
  <c r="BL794" i="1"/>
  <c r="W795" i="1"/>
  <c r="BF795" i="1"/>
  <c r="BG795" i="1"/>
  <c r="AZ795" i="1" s="1"/>
  <c r="BI795" i="1"/>
  <c r="BJ795" i="1"/>
  <c r="BK795" i="1"/>
  <c r="BL795" i="1"/>
  <c r="W796" i="1"/>
  <c r="BF796" i="1"/>
  <c r="BG796" i="1"/>
  <c r="AZ796" i="1" s="1"/>
  <c r="BI796" i="1"/>
  <c r="BJ796" i="1"/>
  <c r="BK796" i="1"/>
  <c r="BL796" i="1"/>
  <c r="W797" i="1"/>
  <c r="BF797" i="1"/>
  <c r="BG797" i="1"/>
  <c r="AZ797" i="1" s="1"/>
  <c r="BI797" i="1"/>
  <c r="BJ797" i="1"/>
  <c r="BK797" i="1"/>
  <c r="BL797" i="1"/>
  <c r="W798" i="1"/>
  <c r="BF798" i="1"/>
  <c r="BG798" i="1"/>
  <c r="AZ798" i="1" s="1"/>
  <c r="BI798" i="1"/>
  <c r="BJ798" i="1"/>
  <c r="BK798" i="1"/>
  <c r="BL798" i="1"/>
  <c r="W799" i="1"/>
  <c r="BF799" i="1"/>
  <c r="BG799" i="1"/>
  <c r="AZ799" i="1" s="1"/>
  <c r="BI799" i="1"/>
  <c r="BJ799" i="1"/>
  <c r="BK799" i="1"/>
  <c r="BL799" i="1"/>
  <c r="W800" i="1"/>
  <c r="BF800" i="1"/>
  <c r="BG800" i="1"/>
  <c r="AZ800" i="1" s="1"/>
  <c r="BI800" i="1"/>
  <c r="BJ800" i="1"/>
  <c r="BK800" i="1"/>
  <c r="BL800" i="1"/>
  <c r="W801" i="1"/>
  <c r="BF801" i="1"/>
  <c r="BG801" i="1"/>
  <c r="AZ801" i="1" s="1"/>
  <c r="BI801" i="1"/>
  <c r="BJ801" i="1"/>
  <c r="BK801" i="1"/>
  <c r="BL801" i="1"/>
  <c r="W802" i="1"/>
  <c r="BF802" i="1"/>
  <c r="BG802" i="1"/>
  <c r="AZ802" i="1" s="1"/>
  <c r="BI802" i="1"/>
  <c r="BJ802" i="1"/>
  <c r="BK802" i="1"/>
  <c r="BL802" i="1"/>
  <c r="W803" i="1"/>
  <c r="BF803" i="1"/>
  <c r="BG803" i="1"/>
  <c r="AZ803" i="1" s="1"/>
  <c r="BI803" i="1"/>
  <c r="BJ803" i="1"/>
  <c r="BK803" i="1"/>
  <c r="BL803" i="1"/>
  <c r="W804" i="1"/>
  <c r="BF804" i="1"/>
  <c r="BG804" i="1"/>
  <c r="AZ804" i="1" s="1"/>
  <c r="BI804" i="1"/>
  <c r="BJ804" i="1"/>
  <c r="BK804" i="1"/>
  <c r="BL804" i="1"/>
  <c r="W805" i="1"/>
  <c r="BF805" i="1"/>
  <c r="BG805" i="1"/>
  <c r="AZ805" i="1" s="1"/>
  <c r="BI805" i="1"/>
  <c r="BJ805" i="1"/>
  <c r="BK805" i="1"/>
  <c r="BL805" i="1"/>
  <c r="W806" i="1"/>
  <c r="BF806" i="1"/>
  <c r="BG806" i="1"/>
  <c r="AZ806" i="1" s="1"/>
  <c r="BI806" i="1"/>
  <c r="BJ806" i="1"/>
  <c r="BK806" i="1"/>
  <c r="BL806" i="1"/>
  <c r="W807" i="1"/>
  <c r="BF807" i="1"/>
  <c r="BG807" i="1"/>
  <c r="AZ807" i="1" s="1"/>
  <c r="BI807" i="1"/>
  <c r="BJ807" i="1"/>
  <c r="BK807" i="1"/>
  <c r="BL807" i="1"/>
  <c r="W808" i="1"/>
  <c r="BF808" i="1"/>
  <c r="BG808" i="1"/>
  <c r="AZ808" i="1" s="1"/>
  <c r="BI808" i="1"/>
  <c r="BJ808" i="1"/>
  <c r="BK808" i="1"/>
  <c r="BL808" i="1"/>
  <c r="W809" i="1"/>
  <c r="BF809" i="1"/>
  <c r="BG809" i="1"/>
  <c r="AZ809" i="1" s="1"/>
  <c r="BI809" i="1"/>
  <c r="BJ809" i="1"/>
  <c r="BK809" i="1"/>
  <c r="BL809" i="1"/>
  <c r="W810" i="1"/>
  <c r="BF810" i="1"/>
  <c r="BG810" i="1"/>
  <c r="AZ810" i="1" s="1"/>
  <c r="BI810" i="1"/>
  <c r="BJ810" i="1"/>
  <c r="BK810" i="1"/>
  <c r="BL810" i="1"/>
  <c r="W811" i="1"/>
  <c r="BF811" i="1"/>
  <c r="BG811" i="1"/>
  <c r="AZ811" i="1" s="1"/>
  <c r="BI811" i="1"/>
  <c r="BJ811" i="1"/>
  <c r="BK811" i="1"/>
  <c r="BL811" i="1"/>
  <c r="W812" i="1"/>
  <c r="BF812" i="1"/>
  <c r="BG812" i="1"/>
  <c r="AZ812" i="1" s="1"/>
  <c r="BI812" i="1"/>
  <c r="BJ812" i="1"/>
  <c r="BK812" i="1"/>
  <c r="BL812" i="1"/>
  <c r="W813" i="1"/>
  <c r="BF813" i="1"/>
  <c r="BG813" i="1"/>
  <c r="AZ813" i="1" s="1"/>
  <c r="BI813" i="1"/>
  <c r="BJ813" i="1"/>
  <c r="BK813" i="1"/>
  <c r="BL813" i="1"/>
  <c r="W814" i="1"/>
  <c r="BF814" i="1"/>
  <c r="BG814" i="1"/>
  <c r="AZ814" i="1" s="1"/>
  <c r="BI814" i="1"/>
  <c r="BJ814" i="1"/>
  <c r="BK814" i="1"/>
  <c r="BL814" i="1"/>
  <c r="W815" i="1"/>
  <c r="BF815" i="1"/>
  <c r="BG815" i="1"/>
  <c r="AZ815" i="1" s="1"/>
  <c r="BI815" i="1"/>
  <c r="BJ815" i="1"/>
  <c r="BK815" i="1"/>
  <c r="BL815" i="1"/>
  <c r="W816" i="1"/>
  <c r="BF816" i="1"/>
  <c r="BG816" i="1"/>
  <c r="AZ816" i="1" s="1"/>
  <c r="BI816" i="1"/>
  <c r="BJ816" i="1"/>
  <c r="BK816" i="1"/>
  <c r="BL816" i="1"/>
  <c r="W817" i="1"/>
  <c r="BF817" i="1"/>
  <c r="BG817" i="1"/>
  <c r="AZ817" i="1" s="1"/>
  <c r="BI817" i="1"/>
  <c r="BJ817" i="1"/>
  <c r="BK817" i="1"/>
  <c r="BL817" i="1"/>
  <c r="W818" i="1"/>
  <c r="BF818" i="1"/>
  <c r="BG818" i="1"/>
  <c r="AZ818" i="1" s="1"/>
  <c r="BI818" i="1"/>
  <c r="BJ818" i="1"/>
  <c r="BK818" i="1"/>
  <c r="BL818" i="1"/>
  <c r="W819" i="1"/>
  <c r="BF819" i="1"/>
  <c r="BG819" i="1"/>
  <c r="AZ819" i="1" s="1"/>
  <c r="BI819" i="1"/>
  <c r="BJ819" i="1"/>
  <c r="BK819" i="1"/>
  <c r="BL819" i="1"/>
  <c r="W820" i="1"/>
  <c r="BF820" i="1"/>
  <c r="BG820" i="1"/>
  <c r="AZ820" i="1" s="1"/>
  <c r="BI820" i="1"/>
  <c r="BJ820" i="1"/>
  <c r="BK820" i="1"/>
  <c r="BL820" i="1"/>
  <c r="W821" i="1"/>
  <c r="BF821" i="1"/>
  <c r="BG821" i="1"/>
  <c r="AZ821" i="1" s="1"/>
  <c r="BI821" i="1"/>
  <c r="BJ821" i="1"/>
  <c r="BK821" i="1"/>
  <c r="BL821" i="1"/>
  <c r="W822" i="1"/>
  <c r="BF822" i="1"/>
  <c r="BG822" i="1"/>
  <c r="AZ822" i="1" s="1"/>
  <c r="BI822" i="1"/>
  <c r="BJ822" i="1"/>
  <c r="BK822" i="1"/>
  <c r="BL822" i="1"/>
  <c r="W823" i="1"/>
  <c r="BF823" i="1"/>
  <c r="BG823" i="1"/>
  <c r="AZ823" i="1" s="1"/>
  <c r="BI823" i="1"/>
  <c r="BJ823" i="1"/>
  <c r="BK823" i="1"/>
  <c r="BL823" i="1"/>
  <c r="W824" i="1"/>
  <c r="BF824" i="1"/>
  <c r="BG824" i="1"/>
  <c r="AZ824" i="1" s="1"/>
  <c r="BI824" i="1"/>
  <c r="BJ824" i="1"/>
  <c r="BK824" i="1"/>
  <c r="BL824" i="1"/>
  <c r="W825" i="1"/>
  <c r="BF825" i="1"/>
  <c r="BG825" i="1"/>
  <c r="AZ825" i="1" s="1"/>
  <c r="BI825" i="1"/>
  <c r="BJ825" i="1"/>
  <c r="BK825" i="1"/>
  <c r="BL825" i="1"/>
  <c r="W826" i="1"/>
  <c r="BF826" i="1"/>
  <c r="BG826" i="1"/>
  <c r="AZ826" i="1" s="1"/>
  <c r="BI826" i="1"/>
  <c r="BJ826" i="1"/>
  <c r="BK826" i="1"/>
  <c r="BL826" i="1"/>
  <c r="W827" i="1"/>
  <c r="BF827" i="1"/>
  <c r="BG827" i="1"/>
  <c r="AZ827" i="1" s="1"/>
  <c r="BI827" i="1"/>
  <c r="BJ827" i="1"/>
  <c r="BK827" i="1"/>
  <c r="BL827" i="1"/>
  <c r="W828" i="1"/>
  <c r="BF828" i="1"/>
  <c r="BG828" i="1"/>
  <c r="AZ828" i="1" s="1"/>
  <c r="BI828" i="1"/>
  <c r="BJ828" i="1"/>
  <c r="BK828" i="1"/>
  <c r="BL828" i="1"/>
  <c r="W829" i="1"/>
  <c r="BF829" i="1"/>
  <c r="BG829" i="1"/>
  <c r="AZ829" i="1" s="1"/>
  <c r="BI829" i="1"/>
  <c r="BJ829" i="1"/>
  <c r="BK829" i="1"/>
  <c r="BL829" i="1"/>
  <c r="W830" i="1"/>
  <c r="BF830" i="1"/>
  <c r="BG830" i="1"/>
  <c r="AZ830" i="1" s="1"/>
  <c r="BI830" i="1"/>
  <c r="BJ830" i="1"/>
  <c r="BK830" i="1"/>
  <c r="BL830" i="1"/>
  <c r="W831" i="1"/>
  <c r="BF831" i="1"/>
  <c r="BG831" i="1"/>
  <c r="AZ831" i="1" s="1"/>
  <c r="BI831" i="1"/>
  <c r="BJ831" i="1"/>
  <c r="BK831" i="1"/>
  <c r="BL831" i="1"/>
  <c r="W832" i="1"/>
  <c r="BF832" i="1"/>
  <c r="BG832" i="1"/>
  <c r="AZ832" i="1" s="1"/>
  <c r="BI832" i="1"/>
  <c r="BJ832" i="1"/>
  <c r="BK832" i="1"/>
  <c r="BL832" i="1"/>
  <c r="W833" i="1"/>
  <c r="BF833" i="1"/>
  <c r="BG833" i="1"/>
  <c r="AZ833" i="1" s="1"/>
  <c r="BI833" i="1"/>
  <c r="BJ833" i="1"/>
  <c r="BK833" i="1"/>
  <c r="BL833" i="1"/>
  <c r="W834" i="1"/>
  <c r="BF834" i="1"/>
  <c r="BG834" i="1"/>
  <c r="AZ834" i="1" s="1"/>
  <c r="BI834" i="1"/>
  <c r="BJ834" i="1"/>
  <c r="BK834" i="1"/>
  <c r="BL834" i="1"/>
  <c r="W835" i="1"/>
  <c r="BF835" i="1"/>
  <c r="BG835" i="1"/>
  <c r="AZ835" i="1" s="1"/>
  <c r="BI835" i="1"/>
  <c r="BJ835" i="1"/>
  <c r="BK835" i="1"/>
  <c r="BL835" i="1"/>
  <c r="W836" i="1"/>
  <c r="BF836" i="1"/>
  <c r="BG836" i="1"/>
  <c r="AZ836" i="1" s="1"/>
  <c r="BI836" i="1"/>
  <c r="BJ836" i="1"/>
  <c r="BK836" i="1"/>
  <c r="BL836" i="1"/>
  <c r="W837" i="1"/>
  <c r="BF837" i="1"/>
  <c r="BG837" i="1"/>
  <c r="AZ837" i="1" s="1"/>
  <c r="BI837" i="1"/>
  <c r="BJ837" i="1"/>
  <c r="BK837" i="1"/>
  <c r="BL837" i="1"/>
  <c r="W838" i="1"/>
  <c r="BF838" i="1"/>
  <c r="BG838" i="1"/>
  <c r="AZ838" i="1" s="1"/>
  <c r="BI838" i="1"/>
  <c r="BJ838" i="1"/>
  <c r="BK838" i="1"/>
  <c r="BL838" i="1"/>
  <c r="W839" i="1"/>
  <c r="BF839" i="1"/>
  <c r="BG839" i="1"/>
  <c r="AZ839" i="1" s="1"/>
  <c r="BI839" i="1"/>
  <c r="BJ839" i="1"/>
  <c r="BK839" i="1"/>
  <c r="BL839" i="1"/>
  <c r="W840" i="1"/>
  <c r="BF840" i="1"/>
  <c r="BG840" i="1"/>
  <c r="AZ840" i="1" s="1"/>
  <c r="BI840" i="1"/>
  <c r="BJ840" i="1"/>
  <c r="BK840" i="1"/>
  <c r="BL840" i="1"/>
  <c r="W841" i="1"/>
  <c r="BF841" i="1"/>
  <c r="BG841" i="1"/>
  <c r="AZ841" i="1" s="1"/>
  <c r="BI841" i="1"/>
  <c r="BJ841" i="1"/>
  <c r="BK841" i="1"/>
  <c r="BL841" i="1"/>
  <c r="W842" i="1"/>
  <c r="BF842" i="1"/>
  <c r="BG842" i="1"/>
  <c r="AZ842" i="1" s="1"/>
  <c r="BI842" i="1"/>
  <c r="BJ842" i="1"/>
  <c r="BK842" i="1"/>
  <c r="BL842" i="1"/>
  <c r="W843" i="1"/>
  <c r="BF843" i="1"/>
  <c r="BG843" i="1"/>
  <c r="AZ843" i="1" s="1"/>
  <c r="BI843" i="1"/>
  <c r="BJ843" i="1"/>
  <c r="BK843" i="1"/>
  <c r="BL843" i="1"/>
  <c r="W844" i="1"/>
  <c r="BF844" i="1"/>
  <c r="BG844" i="1"/>
  <c r="AZ844" i="1" s="1"/>
  <c r="BI844" i="1"/>
  <c r="BJ844" i="1"/>
  <c r="BK844" i="1"/>
  <c r="BL844" i="1"/>
  <c r="W845" i="1"/>
  <c r="BF845" i="1"/>
  <c r="BG845" i="1"/>
  <c r="AZ845" i="1" s="1"/>
  <c r="BI845" i="1"/>
  <c r="BJ845" i="1"/>
  <c r="BK845" i="1"/>
  <c r="BL845" i="1"/>
  <c r="W846" i="1"/>
  <c r="BF846" i="1"/>
  <c r="BG846" i="1"/>
  <c r="AZ846" i="1" s="1"/>
  <c r="BI846" i="1"/>
  <c r="BJ846" i="1"/>
  <c r="BK846" i="1"/>
  <c r="BL846" i="1"/>
  <c r="W847" i="1"/>
  <c r="BF847" i="1"/>
  <c r="BG847" i="1"/>
  <c r="AZ847" i="1" s="1"/>
  <c r="BI847" i="1"/>
  <c r="BJ847" i="1"/>
  <c r="BK847" i="1"/>
  <c r="BL847" i="1"/>
  <c r="W848" i="1"/>
  <c r="BF848" i="1"/>
  <c r="BG848" i="1"/>
  <c r="AZ848" i="1" s="1"/>
  <c r="BI848" i="1"/>
  <c r="BJ848" i="1"/>
  <c r="BK848" i="1"/>
  <c r="BL848" i="1"/>
  <c r="W849" i="1"/>
  <c r="BF849" i="1"/>
  <c r="BG849" i="1"/>
  <c r="AZ849" i="1" s="1"/>
  <c r="BI849" i="1"/>
  <c r="BJ849" i="1"/>
  <c r="BK849" i="1"/>
  <c r="BL849" i="1"/>
  <c r="W850" i="1"/>
  <c r="BF850" i="1"/>
  <c r="BG850" i="1"/>
  <c r="AZ850" i="1" s="1"/>
  <c r="BI850" i="1"/>
  <c r="BJ850" i="1"/>
  <c r="BK850" i="1"/>
  <c r="BL850" i="1"/>
  <c r="W851" i="1"/>
  <c r="BF851" i="1"/>
  <c r="BG851" i="1"/>
  <c r="AZ851" i="1" s="1"/>
  <c r="BI851" i="1"/>
  <c r="BJ851" i="1"/>
  <c r="BK851" i="1"/>
  <c r="BL851" i="1"/>
  <c r="W852" i="1"/>
  <c r="BF852" i="1"/>
  <c r="BG852" i="1"/>
  <c r="AZ852" i="1" s="1"/>
  <c r="BI852" i="1"/>
  <c r="BJ852" i="1"/>
  <c r="BK852" i="1"/>
  <c r="BL852" i="1"/>
  <c r="W853" i="1"/>
  <c r="BF853" i="1"/>
  <c r="BG853" i="1"/>
  <c r="AZ853" i="1" s="1"/>
  <c r="BI853" i="1"/>
  <c r="BJ853" i="1"/>
  <c r="BK853" i="1"/>
  <c r="BL853" i="1"/>
  <c r="W854" i="1"/>
  <c r="BF854" i="1"/>
  <c r="BG854" i="1"/>
  <c r="AZ854" i="1" s="1"/>
  <c r="BI854" i="1"/>
  <c r="BJ854" i="1"/>
  <c r="BK854" i="1"/>
  <c r="BL854" i="1"/>
  <c r="W855" i="1"/>
  <c r="BF855" i="1"/>
  <c r="BG855" i="1"/>
  <c r="AZ855" i="1" s="1"/>
  <c r="BI855" i="1"/>
  <c r="BJ855" i="1"/>
  <c r="BK855" i="1"/>
  <c r="BL855" i="1"/>
  <c r="W856" i="1"/>
  <c r="BF856" i="1"/>
  <c r="BG856" i="1"/>
  <c r="AZ856" i="1" s="1"/>
  <c r="BI856" i="1"/>
  <c r="BJ856" i="1"/>
  <c r="BK856" i="1"/>
  <c r="BL856" i="1"/>
  <c r="W857" i="1"/>
  <c r="BF857" i="1"/>
  <c r="BG857" i="1"/>
  <c r="AZ857" i="1" s="1"/>
  <c r="BI857" i="1"/>
  <c r="BJ857" i="1"/>
  <c r="BK857" i="1"/>
  <c r="BL857" i="1"/>
  <c r="W858" i="1"/>
  <c r="BF858" i="1"/>
  <c r="BG858" i="1"/>
  <c r="AZ858" i="1" s="1"/>
  <c r="BI858" i="1"/>
  <c r="BJ858" i="1"/>
  <c r="BK858" i="1"/>
  <c r="BL858" i="1"/>
  <c r="W859" i="1"/>
  <c r="BF859" i="1"/>
  <c r="BG859" i="1"/>
  <c r="AZ859" i="1" s="1"/>
  <c r="BI859" i="1"/>
  <c r="BJ859" i="1"/>
  <c r="BK859" i="1"/>
  <c r="BL859" i="1"/>
  <c r="W860" i="1"/>
  <c r="BF860" i="1"/>
  <c r="BG860" i="1"/>
  <c r="AZ860" i="1" s="1"/>
  <c r="BI860" i="1"/>
  <c r="BJ860" i="1"/>
  <c r="BK860" i="1"/>
  <c r="BL860" i="1"/>
  <c r="W861" i="1"/>
  <c r="BF861" i="1"/>
  <c r="BG861" i="1"/>
  <c r="AZ861" i="1" s="1"/>
  <c r="BI861" i="1"/>
  <c r="BJ861" i="1"/>
  <c r="BK861" i="1"/>
  <c r="BL861" i="1"/>
  <c r="W862" i="1"/>
  <c r="BF862" i="1"/>
  <c r="BG862" i="1"/>
  <c r="AZ862" i="1" s="1"/>
  <c r="BI862" i="1"/>
  <c r="BJ862" i="1"/>
  <c r="BK862" i="1"/>
  <c r="BL862" i="1"/>
  <c r="W863" i="1"/>
  <c r="BF863" i="1"/>
  <c r="BG863" i="1"/>
  <c r="AZ863" i="1" s="1"/>
  <c r="BI863" i="1"/>
  <c r="BJ863" i="1"/>
  <c r="BK863" i="1"/>
  <c r="BL863" i="1"/>
  <c r="W864" i="1"/>
  <c r="BF864" i="1"/>
  <c r="BG864" i="1"/>
  <c r="AZ864" i="1" s="1"/>
  <c r="BI864" i="1"/>
  <c r="BJ864" i="1"/>
  <c r="BK864" i="1"/>
  <c r="BL864" i="1"/>
  <c r="W865" i="1"/>
  <c r="BF865" i="1"/>
  <c r="BG865" i="1"/>
  <c r="AZ865" i="1" s="1"/>
  <c r="BI865" i="1"/>
  <c r="BJ865" i="1"/>
  <c r="BK865" i="1"/>
  <c r="BL865" i="1"/>
  <c r="W866" i="1"/>
  <c r="BF866" i="1"/>
  <c r="BG866" i="1"/>
  <c r="AZ866" i="1" s="1"/>
  <c r="BI866" i="1"/>
  <c r="BJ866" i="1"/>
  <c r="BK866" i="1"/>
  <c r="BL866" i="1"/>
  <c r="W867" i="1"/>
  <c r="BF867" i="1"/>
  <c r="BG867" i="1"/>
  <c r="AZ867" i="1" s="1"/>
  <c r="BI867" i="1"/>
  <c r="BJ867" i="1"/>
  <c r="BK867" i="1"/>
  <c r="BL867" i="1"/>
  <c r="W868" i="1"/>
  <c r="BF868" i="1"/>
  <c r="BG868" i="1"/>
  <c r="AZ868" i="1" s="1"/>
  <c r="BI868" i="1"/>
  <c r="BJ868" i="1"/>
  <c r="BK868" i="1"/>
  <c r="BL868" i="1"/>
  <c r="W869" i="1"/>
  <c r="BF869" i="1"/>
  <c r="BG869" i="1"/>
  <c r="AZ869" i="1" s="1"/>
  <c r="BI869" i="1"/>
  <c r="BJ869" i="1"/>
  <c r="BK869" i="1"/>
  <c r="BL869" i="1"/>
  <c r="W870" i="1"/>
  <c r="BF870" i="1"/>
  <c r="BG870" i="1"/>
  <c r="AZ870" i="1" s="1"/>
  <c r="BI870" i="1"/>
  <c r="BJ870" i="1"/>
  <c r="BK870" i="1"/>
  <c r="BL870" i="1"/>
  <c r="W871" i="1"/>
  <c r="BF871" i="1"/>
  <c r="BG871" i="1"/>
  <c r="AZ871" i="1" s="1"/>
  <c r="BI871" i="1"/>
  <c r="BJ871" i="1"/>
  <c r="BK871" i="1"/>
  <c r="BL871" i="1"/>
  <c r="W872" i="1"/>
  <c r="BF872" i="1"/>
  <c r="BG872" i="1"/>
  <c r="AZ872" i="1" s="1"/>
  <c r="BI872" i="1"/>
  <c r="BJ872" i="1"/>
  <c r="BK872" i="1"/>
  <c r="BL872" i="1"/>
  <c r="W873" i="1"/>
  <c r="BF873" i="1"/>
  <c r="BG873" i="1"/>
  <c r="AZ873" i="1" s="1"/>
  <c r="BI873" i="1"/>
  <c r="BJ873" i="1"/>
  <c r="BK873" i="1"/>
  <c r="BL873" i="1"/>
  <c r="W874" i="1"/>
  <c r="BF874" i="1"/>
  <c r="BG874" i="1"/>
  <c r="AZ874" i="1" s="1"/>
  <c r="BI874" i="1"/>
  <c r="BJ874" i="1"/>
  <c r="BK874" i="1"/>
  <c r="BL874" i="1"/>
  <c r="W875" i="1"/>
  <c r="BF875" i="1"/>
  <c r="BG875" i="1"/>
  <c r="AZ875" i="1" s="1"/>
  <c r="BI875" i="1"/>
  <c r="BJ875" i="1"/>
  <c r="BK875" i="1"/>
  <c r="BL875" i="1"/>
  <c r="W876" i="1"/>
  <c r="BF876" i="1"/>
  <c r="BG876" i="1"/>
  <c r="AZ876" i="1" s="1"/>
  <c r="BI876" i="1"/>
  <c r="BJ876" i="1"/>
  <c r="BK876" i="1"/>
  <c r="BL876" i="1"/>
  <c r="W877" i="1"/>
  <c r="BF877" i="1"/>
  <c r="BG877" i="1"/>
  <c r="AZ877" i="1" s="1"/>
  <c r="BI877" i="1"/>
  <c r="BJ877" i="1"/>
  <c r="BK877" i="1"/>
  <c r="BL877" i="1"/>
  <c r="W878" i="1"/>
  <c r="BF878" i="1"/>
  <c r="BG878" i="1"/>
  <c r="AZ878" i="1" s="1"/>
  <c r="BI878" i="1"/>
  <c r="BJ878" i="1"/>
  <c r="BK878" i="1"/>
  <c r="BL878" i="1"/>
  <c r="W879" i="1"/>
  <c r="BF879" i="1"/>
  <c r="BG879" i="1"/>
  <c r="AZ879" i="1" s="1"/>
  <c r="BI879" i="1"/>
  <c r="BJ879" i="1"/>
  <c r="BK879" i="1"/>
  <c r="BL879" i="1"/>
  <c r="W880" i="1"/>
  <c r="BF880" i="1"/>
  <c r="BG880" i="1"/>
  <c r="AZ880" i="1" s="1"/>
  <c r="BI880" i="1"/>
  <c r="BJ880" i="1"/>
  <c r="BK880" i="1"/>
  <c r="BL880" i="1"/>
  <c r="W881" i="1"/>
  <c r="BF881" i="1"/>
  <c r="BG881" i="1"/>
  <c r="AZ881" i="1" s="1"/>
  <c r="BI881" i="1"/>
  <c r="BJ881" i="1"/>
  <c r="BK881" i="1"/>
  <c r="BL881" i="1"/>
  <c r="W882" i="1"/>
  <c r="BF882" i="1"/>
  <c r="BG882" i="1"/>
  <c r="AZ882" i="1" s="1"/>
  <c r="BI882" i="1"/>
  <c r="BJ882" i="1"/>
  <c r="BK882" i="1"/>
  <c r="BL882" i="1"/>
  <c r="W883" i="1"/>
  <c r="BF883" i="1"/>
  <c r="BG883" i="1"/>
  <c r="AZ883" i="1" s="1"/>
  <c r="BI883" i="1"/>
  <c r="BJ883" i="1"/>
  <c r="BK883" i="1"/>
  <c r="BL883" i="1"/>
  <c r="W884" i="1"/>
  <c r="BF884" i="1"/>
  <c r="BG884" i="1"/>
  <c r="AZ884" i="1" s="1"/>
  <c r="BI884" i="1"/>
  <c r="BJ884" i="1"/>
  <c r="BK884" i="1"/>
  <c r="BL884" i="1"/>
  <c r="W885" i="1"/>
  <c r="BF885" i="1"/>
  <c r="BG885" i="1"/>
  <c r="AZ885" i="1" s="1"/>
  <c r="BI885" i="1"/>
  <c r="BJ885" i="1"/>
  <c r="BK885" i="1"/>
  <c r="BL885" i="1"/>
  <c r="W886" i="1"/>
  <c r="BF886" i="1"/>
  <c r="BG886" i="1"/>
  <c r="AZ886" i="1" s="1"/>
  <c r="BI886" i="1"/>
  <c r="BJ886" i="1"/>
  <c r="BK886" i="1"/>
  <c r="BL886" i="1"/>
  <c r="W887" i="1"/>
  <c r="BF887" i="1"/>
  <c r="BG887" i="1"/>
  <c r="AZ887" i="1" s="1"/>
  <c r="BI887" i="1"/>
  <c r="BJ887" i="1"/>
  <c r="BK887" i="1"/>
  <c r="BL887" i="1"/>
  <c r="W888" i="1"/>
  <c r="BF888" i="1"/>
  <c r="BG888" i="1"/>
  <c r="AZ888" i="1" s="1"/>
  <c r="BI888" i="1"/>
  <c r="BJ888" i="1"/>
  <c r="BK888" i="1"/>
  <c r="BL888" i="1"/>
  <c r="W889" i="1"/>
  <c r="BF889" i="1"/>
  <c r="BG889" i="1"/>
  <c r="AZ889" i="1" s="1"/>
  <c r="BI889" i="1"/>
  <c r="BJ889" i="1"/>
  <c r="BK889" i="1"/>
  <c r="BL889" i="1"/>
  <c r="W890" i="1"/>
  <c r="BF890" i="1"/>
  <c r="BG890" i="1"/>
  <c r="AZ890" i="1" s="1"/>
  <c r="BI890" i="1"/>
  <c r="BJ890" i="1"/>
  <c r="BK890" i="1"/>
  <c r="BL890" i="1"/>
  <c r="W891" i="1"/>
  <c r="BF891" i="1"/>
  <c r="BG891" i="1"/>
  <c r="AZ891" i="1" s="1"/>
  <c r="BI891" i="1"/>
  <c r="BJ891" i="1"/>
  <c r="BK891" i="1"/>
  <c r="BL891" i="1"/>
  <c r="W892" i="1"/>
  <c r="BF892" i="1"/>
  <c r="BG892" i="1"/>
  <c r="AZ892" i="1" s="1"/>
  <c r="BI892" i="1"/>
  <c r="BJ892" i="1"/>
  <c r="BK892" i="1"/>
  <c r="BL892" i="1"/>
  <c r="W893" i="1"/>
  <c r="BF893" i="1"/>
  <c r="BG893" i="1"/>
  <c r="AZ893" i="1" s="1"/>
  <c r="BI893" i="1"/>
  <c r="BJ893" i="1"/>
  <c r="BK893" i="1"/>
  <c r="BL893" i="1"/>
  <c r="W894" i="1"/>
  <c r="BF894" i="1"/>
  <c r="BG894" i="1"/>
  <c r="AZ894" i="1" s="1"/>
  <c r="BI894" i="1"/>
  <c r="BJ894" i="1"/>
  <c r="BK894" i="1"/>
  <c r="BL894" i="1"/>
  <c r="W895" i="1"/>
  <c r="BF895" i="1"/>
  <c r="BG895" i="1"/>
  <c r="AZ895" i="1" s="1"/>
  <c r="BI895" i="1"/>
  <c r="BJ895" i="1"/>
  <c r="BK895" i="1"/>
  <c r="BL895" i="1"/>
  <c r="W896" i="1"/>
  <c r="BF896" i="1"/>
  <c r="BG896" i="1"/>
  <c r="AZ896" i="1" s="1"/>
  <c r="BI896" i="1"/>
  <c r="BJ896" i="1"/>
  <c r="BK896" i="1"/>
  <c r="BL896" i="1"/>
  <c r="W897" i="1"/>
  <c r="BF897" i="1"/>
  <c r="BG897" i="1"/>
  <c r="AZ897" i="1" s="1"/>
  <c r="BI897" i="1"/>
  <c r="BJ897" i="1"/>
  <c r="BK897" i="1"/>
  <c r="BL897" i="1"/>
  <c r="W898" i="1"/>
  <c r="BF898" i="1"/>
  <c r="BG898" i="1"/>
  <c r="AZ898" i="1" s="1"/>
  <c r="BI898" i="1"/>
  <c r="BJ898" i="1"/>
  <c r="BK898" i="1"/>
  <c r="BL898" i="1"/>
  <c r="W899" i="1"/>
  <c r="BF899" i="1"/>
  <c r="BG899" i="1"/>
  <c r="AZ899" i="1" s="1"/>
  <c r="BI899" i="1"/>
  <c r="BJ899" i="1"/>
  <c r="BK899" i="1"/>
  <c r="BL899" i="1"/>
  <c r="W900" i="1"/>
  <c r="BF900" i="1"/>
  <c r="BG900" i="1"/>
  <c r="AZ900" i="1" s="1"/>
  <c r="BI900" i="1"/>
  <c r="BJ900" i="1"/>
  <c r="BK900" i="1"/>
  <c r="BL900" i="1"/>
  <c r="W901" i="1"/>
  <c r="BF901" i="1"/>
  <c r="BG901" i="1"/>
  <c r="AZ901" i="1" s="1"/>
  <c r="BI901" i="1"/>
  <c r="BJ901" i="1"/>
  <c r="BK901" i="1"/>
  <c r="BL901" i="1"/>
  <c r="W902" i="1"/>
  <c r="BF902" i="1"/>
  <c r="BG902" i="1"/>
  <c r="AZ902" i="1" s="1"/>
  <c r="BI902" i="1"/>
  <c r="BJ902" i="1"/>
  <c r="BK902" i="1"/>
  <c r="BL902" i="1"/>
  <c r="W903" i="1"/>
  <c r="BF903" i="1"/>
  <c r="BG903" i="1"/>
  <c r="AZ903" i="1" s="1"/>
  <c r="BI903" i="1"/>
  <c r="BJ903" i="1"/>
  <c r="BK903" i="1"/>
  <c r="BL903" i="1"/>
  <c r="W904" i="1"/>
  <c r="BF904" i="1"/>
  <c r="BG904" i="1"/>
  <c r="AZ904" i="1" s="1"/>
  <c r="BI904" i="1"/>
  <c r="BJ904" i="1"/>
  <c r="BK904" i="1"/>
  <c r="BL904" i="1"/>
  <c r="W905" i="1"/>
  <c r="BF905" i="1"/>
  <c r="BG905" i="1"/>
  <c r="AZ905" i="1" s="1"/>
  <c r="BI905" i="1"/>
  <c r="BJ905" i="1"/>
  <c r="BK905" i="1"/>
  <c r="BL905" i="1"/>
  <c r="W906" i="1"/>
  <c r="BF906" i="1"/>
  <c r="BG906" i="1"/>
  <c r="AZ906" i="1" s="1"/>
  <c r="BI906" i="1"/>
  <c r="BJ906" i="1"/>
  <c r="BK906" i="1"/>
  <c r="BL906" i="1"/>
  <c r="W907" i="1"/>
  <c r="BF907" i="1"/>
  <c r="BG907" i="1"/>
  <c r="AZ907" i="1" s="1"/>
  <c r="BI907" i="1"/>
  <c r="BJ907" i="1"/>
  <c r="BK907" i="1"/>
  <c r="BL907" i="1"/>
  <c r="W908" i="1"/>
  <c r="BF908" i="1"/>
  <c r="BG908" i="1"/>
  <c r="AZ908" i="1" s="1"/>
  <c r="BI908" i="1"/>
  <c r="BJ908" i="1"/>
  <c r="BK908" i="1"/>
  <c r="BL908" i="1"/>
  <c r="W909" i="1"/>
  <c r="BF909" i="1"/>
  <c r="BG909" i="1"/>
  <c r="AZ909" i="1" s="1"/>
  <c r="BI909" i="1"/>
  <c r="BJ909" i="1"/>
  <c r="BK909" i="1"/>
  <c r="BL909" i="1"/>
  <c r="W910" i="1"/>
  <c r="BF910" i="1"/>
  <c r="BG910" i="1"/>
  <c r="AZ910" i="1" s="1"/>
  <c r="BI910" i="1"/>
  <c r="BJ910" i="1"/>
  <c r="BK910" i="1"/>
  <c r="BL910" i="1"/>
  <c r="W911" i="1"/>
  <c r="BF911" i="1"/>
  <c r="BG911" i="1"/>
  <c r="AZ911" i="1" s="1"/>
  <c r="BI911" i="1"/>
  <c r="BJ911" i="1"/>
  <c r="BK911" i="1"/>
  <c r="BL911" i="1"/>
  <c r="W912" i="1"/>
  <c r="BF912" i="1"/>
  <c r="BG912" i="1"/>
  <c r="AZ912" i="1" s="1"/>
  <c r="BI912" i="1"/>
  <c r="BJ912" i="1"/>
  <c r="BK912" i="1"/>
  <c r="BL912" i="1"/>
  <c r="W913" i="1"/>
  <c r="BF913" i="1"/>
  <c r="BG913" i="1"/>
  <c r="AZ913" i="1" s="1"/>
  <c r="BI913" i="1"/>
  <c r="BJ913" i="1"/>
  <c r="BK913" i="1"/>
  <c r="BL913" i="1"/>
  <c r="W914" i="1"/>
  <c r="BF914" i="1"/>
  <c r="BG914" i="1"/>
  <c r="AZ914" i="1" s="1"/>
  <c r="BI914" i="1"/>
  <c r="BJ914" i="1"/>
  <c r="BK914" i="1"/>
  <c r="BL914" i="1"/>
  <c r="W915" i="1"/>
  <c r="BF915" i="1"/>
  <c r="BG915" i="1"/>
  <c r="AZ915" i="1" s="1"/>
  <c r="BI915" i="1"/>
  <c r="BJ915" i="1"/>
  <c r="BK915" i="1"/>
  <c r="BL915" i="1"/>
  <c r="W916" i="1"/>
  <c r="BF916" i="1"/>
  <c r="BG916" i="1"/>
  <c r="AZ916" i="1" s="1"/>
  <c r="BI916" i="1"/>
  <c r="BJ916" i="1"/>
  <c r="BK916" i="1"/>
  <c r="BL916" i="1"/>
  <c r="W917" i="1"/>
  <c r="BF917" i="1"/>
  <c r="BG917" i="1"/>
  <c r="AZ917" i="1" s="1"/>
  <c r="BI917" i="1"/>
  <c r="BJ917" i="1"/>
  <c r="BK917" i="1"/>
  <c r="BL917" i="1"/>
  <c r="W918" i="1"/>
  <c r="BF918" i="1"/>
  <c r="BG918" i="1"/>
  <c r="AZ918" i="1" s="1"/>
  <c r="BI918" i="1"/>
  <c r="BJ918" i="1"/>
  <c r="BK918" i="1"/>
  <c r="BL918" i="1"/>
  <c r="W919" i="1"/>
  <c r="BF919" i="1"/>
  <c r="BG919" i="1"/>
  <c r="AZ919" i="1" s="1"/>
  <c r="BI919" i="1"/>
  <c r="BJ919" i="1"/>
  <c r="BK919" i="1"/>
  <c r="BL919" i="1"/>
  <c r="W920" i="1"/>
  <c r="BF920" i="1"/>
  <c r="BG920" i="1"/>
  <c r="AZ920" i="1" s="1"/>
  <c r="BI920" i="1"/>
  <c r="BJ920" i="1"/>
  <c r="BK920" i="1"/>
  <c r="BL920" i="1"/>
  <c r="W921" i="1"/>
  <c r="BF921" i="1"/>
  <c r="BG921" i="1"/>
  <c r="AZ921" i="1" s="1"/>
  <c r="BI921" i="1"/>
  <c r="BJ921" i="1"/>
  <c r="BK921" i="1"/>
  <c r="BL921" i="1"/>
  <c r="W922" i="1"/>
  <c r="BF922" i="1"/>
  <c r="BG922" i="1"/>
  <c r="AZ922" i="1" s="1"/>
  <c r="BI922" i="1"/>
  <c r="BJ922" i="1"/>
  <c r="BK922" i="1"/>
  <c r="BL922" i="1"/>
  <c r="W923" i="1"/>
  <c r="BF923" i="1"/>
  <c r="BG923" i="1"/>
  <c r="AZ923" i="1" s="1"/>
  <c r="BI923" i="1"/>
  <c r="BJ923" i="1"/>
  <c r="BK923" i="1"/>
  <c r="BL923" i="1"/>
  <c r="W924" i="1"/>
  <c r="BF924" i="1"/>
  <c r="BG924" i="1"/>
  <c r="AZ924" i="1" s="1"/>
  <c r="BI924" i="1"/>
  <c r="BJ924" i="1"/>
  <c r="BK924" i="1"/>
  <c r="BL924" i="1"/>
  <c r="W925" i="1"/>
  <c r="BF925" i="1"/>
  <c r="BG925" i="1"/>
  <c r="AZ925" i="1" s="1"/>
  <c r="BI925" i="1"/>
  <c r="BJ925" i="1"/>
  <c r="BK925" i="1"/>
  <c r="BL925" i="1"/>
  <c r="W926" i="1"/>
  <c r="BF926" i="1"/>
  <c r="BG926" i="1"/>
  <c r="AZ926" i="1" s="1"/>
  <c r="BI926" i="1"/>
  <c r="BJ926" i="1"/>
  <c r="BK926" i="1"/>
  <c r="BL926" i="1"/>
  <c r="W927" i="1"/>
  <c r="BF927" i="1"/>
  <c r="BG927" i="1"/>
  <c r="AZ927" i="1" s="1"/>
  <c r="BI927" i="1"/>
  <c r="BJ927" i="1"/>
  <c r="BK927" i="1"/>
  <c r="BL927" i="1"/>
  <c r="W928" i="1"/>
  <c r="BF928" i="1"/>
  <c r="BG928" i="1"/>
  <c r="AZ928" i="1" s="1"/>
  <c r="BI928" i="1"/>
  <c r="BJ928" i="1"/>
  <c r="BK928" i="1"/>
  <c r="BL928" i="1"/>
  <c r="W929" i="1"/>
  <c r="BF929" i="1"/>
  <c r="BG929" i="1"/>
  <c r="AZ929" i="1" s="1"/>
  <c r="BI929" i="1"/>
  <c r="BJ929" i="1"/>
  <c r="BK929" i="1"/>
  <c r="BL929" i="1"/>
  <c r="W930" i="1"/>
  <c r="BF930" i="1"/>
  <c r="BG930" i="1"/>
  <c r="AZ930" i="1" s="1"/>
  <c r="BI930" i="1"/>
  <c r="BJ930" i="1"/>
  <c r="BK930" i="1"/>
  <c r="BL930" i="1"/>
  <c r="W931" i="1"/>
  <c r="BF931" i="1"/>
  <c r="BG931" i="1"/>
  <c r="AZ931" i="1" s="1"/>
  <c r="BI931" i="1"/>
  <c r="BJ931" i="1"/>
  <c r="BK931" i="1"/>
  <c r="BL931" i="1"/>
  <c r="W932" i="1"/>
  <c r="BF932" i="1"/>
  <c r="BG932" i="1"/>
  <c r="AZ932" i="1" s="1"/>
  <c r="BI932" i="1"/>
  <c r="BJ932" i="1"/>
  <c r="BK932" i="1"/>
  <c r="BL932" i="1"/>
  <c r="W933" i="1"/>
  <c r="BF933" i="1"/>
  <c r="BG933" i="1"/>
  <c r="AZ933" i="1" s="1"/>
  <c r="BI933" i="1"/>
  <c r="BJ933" i="1"/>
  <c r="BK933" i="1"/>
  <c r="BL933" i="1"/>
  <c r="W934" i="1"/>
  <c r="BF934" i="1"/>
  <c r="BG934" i="1"/>
  <c r="AZ934" i="1" s="1"/>
  <c r="BI934" i="1"/>
  <c r="BJ934" i="1"/>
  <c r="BK934" i="1"/>
  <c r="BL934" i="1"/>
  <c r="W935" i="1"/>
  <c r="BF935" i="1"/>
  <c r="BG935" i="1"/>
  <c r="AZ935" i="1" s="1"/>
  <c r="BI935" i="1"/>
  <c r="BJ935" i="1"/>
  <c r="BK935" i="1"/>
  <c r="BL935" i="1"/>
  <c r="W936" i="1"/>
  <c r="BF936" i="1"/>
  <c r="BG936" i="1"/>
  <c r="AZ936" i="1" s="1"/>
  <c r="BI936" i="1"/>
  <c r="BJ936" i="1"/>
  <c r="BK936" i="1"/>
  <c r="BL936" i="1"/>
  <c r="W937" i="1"/>
  <c r="BF937" i="1"/>
  <c r="BG937" i="1"/>
  <c r="AZ937" i="1" s="1"/>
  <c r="BI937" i="1"/>
  <c r="BJ937" i="1"/>
  <c r="BK937" i="1"/>
  <c r="BL937" i="1"/>
  <c r="W938" i="1"/>
  <c r="BF938" i="1"/>
  <c r="BG938" i="1"/>
  <c r="AZ938" i="1" s="1"/>
  <c r="BI938" i="1"/>
  <c r="BJ938" i="1"/>
  <c r="BK938" i="1"/>
  <c r="BL938" i="1"/>
  <c r="W939" i="1"/>
  <c r="BF939" i="1"/>
  <c r="BG939" i="1"/>
  <c r="AZ939" i="1" s="1"/>
  <c r="BI939" i="1"/>
  <c r="BJ939" i="1"/>
  <c r="BK939" i="1"/>
  <c r="BL939" i="1"/>
  <c r="W940" i="1"/>
  <c r="BF940" i="1"/>
  <c r="BG940" i="1"/>
  <c r="AZ940" i="1" s="1"/>
  <c r="BI940" i="1"/>
  <c r="BJ940" i="1"/>
  <c r="BK940" i="1"/>
  <c r="BL940" i="1"/>
  <c r="W941" i="1"/>
  <c r="BF941" i="1"/>
  <c r="BG941" i="1"/>
  <c r="AZ941" i="1" s="1"/>
  <c r="BI941" i="1"/>
  <c r="BJ941" i="1"/>
  <c r="BK941" i="1"/>
  <c r="BL941" i="1"/>
  <c r="W942" i="1"/>
  <c r="BF942" i="1"/>
  <c r="BG942" i="1"/>
  <c r="AZ942" i="1" s="1"/>
  <c r="BI942" i="1"/>
  <c r="BJ942" i="1"/>
  <c r="BK942" i="1"/>
  <c r="BL942" i="1"/>
  <c r="W943" i="1"/>
  <c r="BF943" i="1"/>
  <c r="BG943" i="1"/>
  <c r="AZ943" i="1" s="1"/>
  <c r="BI943" i="1"/>
  <c r="BJ943" i="1"/>
  <c r="BK943" i="1"/>
  <c r="BL943" i="1"/>
  <c r="W944" i="1"/>
  <c r="BF944" i="1"/>
  <c r="BG944" i="1"/>
  <c r="AZ944" i="1" s="1"/>
  <c r="BI944" i="1"/>
  <c r="BJ944" i="1"/>
  <c r="BK944" i="1"/>
  <c r="BL944" i="1"/>
  <c r="W945" i="1"/>
  <c r="BF945" i="1"/>
  <c r="BG945" i="1"/>
  <c r="AZ945" i="1" s="1"/>
  <c r="BI945" i="1"/>
  <c r="BJ945" i="1"/>
  <c r="BK945" i="1"/>
  <c r="BL945" i="1"/>
  <c r="W946" i="1"/>
  <c r="BF946" i="1"/>
  <c r="BG946" i="1"/>
  <c r="AZ946" i="1" s="1"/>
  <c r="BI946" i="1"/>
  <c r="BJ946" i="1"/>
  <c r="BK946" i="1"/>
  <c r="BL946" i="1"/>
  <c r="W947" i="1"/>
  <c r="BF947" i="1"/>
  <c r="BG947" i="1"/>
  <c r="AZ947" i="1" s="1"/>
  <c r="BI947" i="1"/>
  <c r="BJ947" i="1"/>
  <c r="BK947" i="1"/>
  <c r="BL947" i="1"/>
  <c r="W948" i="1"/>
  <c r="BF948" i="1"/>
  <c r="BG948" i="1"/>
  <c r="AZ948" i="1" s="1"/>
  <c r="BI948" i="1"/>
  <c r="BJ948" i="1"/>
  <c r="BK948" i="1"/>
  <c r="BL948" i="1"/>
  <c r="W949" i="1"/>
  <c r="BF949" i="1"/>
  <c r="BG949" i="1"/>
  <c r="AZ949" i="1" s="1"/>
  <c r="BI949" i="1"/>
  <c r="BJ949" i="1"/>
  <c r="BK949" i="1"/>
  <c r="BL949" i="1"/>
  <c r="W950" i="1"/>
  <c r="BF950" i="1"/>
  <c r="BG950" i="1"/>
  <c r="AZ950" i="1" s="1"/>
  <c r="BI950" i="1"/>
  <c r="BJ950" i="1"/>
  <c r="BK950" i="1"/>
  <c r="BL950" i="1"/>
  <c r="W951" i="1"/>
  <c r="BF951" i="1"/>
  <c r="BG951" i="1"/>
  <c r="AZ951" i="1" s="1"/>
  <c r="BI951" i="1"/>
  <c r="BJ951" i="1"/>
  <c r="BK951" i="1"/>
  <c r="BL951" i="1"/>
  <c r="W952" i="1"/>
  <c r="BF952" i="1"/>
  <c r="BG952" i="1"/>
  <c r="AZ952" i="1" s="1"/>
  <c r="BI952" i="1"/>
  <c r="BJ952" i="1"/>
  <c r="BK952" i="1"/>
  <c r="BL952" i="1"/>
  <c r="W953" i="1"/>
  <c r="BF953" i="1"/>
  <c r="BG953" i="1"/>
  <c r="AZ953" i="1" s="1"/>
  <c r="BI953" i="1"/>
  <c r="BJ953" i="1"/>
  <c r="BK953" i="1"/>
  <c r="BL953" i="1"/>
  <c r="W954" i="1"/>
  <c r="BF954" i="1"/>
  <c r="BG954" i="1"/>
  <c r="AZ954" i="1" s="1"/>
  <c r="BI954" i="1"/>
  <c r="BJ954" i="1"/>
  <c r="BK954" i="1"/>
  <c r="BL954" i="1"/>
  <c r="W955" i="1"/>
  <c r="BF955" i="1"/>
  <c r="BG955" i="1"/>
  <c r="AZ955" i="1" s="1"/>
  <c r="BI955" i="1"/>
  <c r="BJ955" i="1"/>
  <c r="BK955" i="1"/>
  <c r="BL955" i="1"/>
  <c r="W956" i="1"/>
  <c r="BF956" i="1"/>
  <c r="BG956" i="1"/>
  <c r="AZ956" i="1" s="1"/>
  <c r="BI956" i="1"/>
  <c r="BJ956" i="1"/>
  <c r="BK956" i="1"/>
  <c r="BL956" i="1"/>
  <c r="W957" i="1"/>
  <c r="BF957" i="1"/>
  <c r="BG957" i="1"/>
  <c r="AZ957" i="1" s="1"/>
  <c r="BI957" i="1"/>
  <c r="BJ957" i="1"/>
  <c r="BK957" i="1"/>
  <c r="BL957" i="1"/>
  <c r="W958" i="1"/>
  <c r="BF958" i="1"/>
  <c r="BG958" i="1"/>
  <c r="AZ958" i="1" s="1"/>
  <c r="BI958" i="1"/>
  <c r="BJ958" i="1"/>
  <c r="BK958" i="1"/>
  <c r="BL958" i="1"/>
  <c r="W959" i="1"/>
  <c r="BF959" i="1"/>
  <c r="BG959" i="1"/>
  <c r="AZ959" i="1" s="1"/>
  <c r="BI959" i="1"/>
  <c r="BJ959" i="1"/>
  <c r="BK959" i="1"/>
  <c r="BL959" i="1"/>
  <c r="W960" i="1"/>
  <c r="BF960" i="1"/>
  <c r="BG960" i="1"/>
  <c r="AZ960" i="1" s="1"/>
  <c r="BI960" i="1"/>
  <c r="BJ960" i="1"/>
  <c r="BK960" i="1"/>
  <c r="BL960" i="1"/>
  <c r="W961" i="1"/>
  <c r="BF961" i="1"/>
  <c r="BG961" i="1"/>
  <c r="AZ961" i="1" s="1"/>
  <c r="BI961" i="1"/>
  <c r="BJ961" i="1"/>
  <c r="BK961" i="1"/>
  <c r="BL961" i="1"/>
  <c r="W962" i="1"/>
  <c r="BF962" i="1"/>
  <c r="BG962" i="1"/>
  <c r="AZ962" i="1" s="1"/>
  <c r="BI962" i="1"/>
  <c r="BJ962" i="1"/>
  <c r="BK962" i="1"/>
  <c r="BL962" i="1"/>
  <c r="W963" i="1"/>
  <c r="BF963" i="1"/>
  <c r="BG963" i="1"/>
  <c r="AZ963" i="1" s="1"/>
  <c r="BI963" i="1"/>
  <c r="BJ963" i="1"/>
  <c r="BK963" i="1"/>
  <c r="BL963" i="1"/>
  <c r="W964" i="1"/>
  <c r="BF964" i="1"/>
  <c r="BG964" i="1"/>
  <c r="AZ964" i="1" s="1"/>
  <c r="BI964" i="1"/>
  <c r="BJ964" i="1"/>
  <c r="BK964" i="1"/>
  <c r="BL964" i="1"/>
  <c r="W965" i="1"/>
  <c r="BF965" i="1"/>
  <c r="BG965" i="1"/>
  <c r="AZ965" i="1" s="1"/>
  <c r="BI965" i="1"/>
  <c r="BJ965" i="1"/>
  <c r="BK965" i="1"/>
  <c r="BL965" i="1"/>
  <c r="W966" i="1"/>
  <c r="BF966" i="1"/>
  <c r="BG966" i="1"/>
  <c r="AZ966" i="1" s="1"/>
  <c r="BI966" i="1"/>
  <c r="BJ966" i="1"/>
  <c r="BK966" i="1"/>
  <c r="BL966" i="1"/>
  <c r="W967" i="1"/>
  <c r="BF967" i="1"/>
  <c r="BG967" i="1"/>
  <c r="AZ967" i="1" s="1"/>
  <c r="BI967" i="1"/>
  <c r="BJ967" i="1"/>
  <c r="BK967" i="1"/>
  <c r="BL967" i="1"/>
  <c r="W968" i="1"/>
  <c r="BF968" i="1"/>
  <c r="BG968" i="1"/>
  <c r="AZ968" i="1" s="1"/>
  <c r="BI968" i="1"/>
  <c r="BJ968" i="1"/>
  <c r="BK968" i="1"/>
  <c r="BL968" i="1"/>
  <c r="W969" i="1"/>
  <c r="BF969" i="1"/>
  <c r="BG969" i="1"/>
  <c r="AZ969" i="1" s="1"/>
  <c r="BI969" i="1"/>
  <c r="BJ969" i="1"/>
  <c r="BK969" i="1"/>
  <c r="BL969" i="1"/>
  <c r="W970" i="1"/>
  <c r="BF970" i="1"/>
  <c r="BG970" i="1"/>
  <c r="AZ970" i="1" s="1"/>
  <c r="BI970" i="1"/>
  <c r="BJ970" i="1"/>
  <c r="BK970" i="1"/>
  <c r="BL970" i="1"/>
  <c r="W971" i="1"/>
  <c r="BF971" i="1"/>
  <c r="BG971" i="1"/>
  <c r="AZ971" i="1" s="1"/>
  <c r="BI971" i="1"/>
  <c r="BJ971" i="1"/>
  <c r="BK971" i="1"/>
  <c r="BL971" i="1"/>
  <c r="W972" i="1"/>
  <c r="BF972" i="1"/>
  <c r="BG972" i="1"/>
  <c r="AZ972" i="1" s="1"/>
  <c r="BI972" i="1"/>
  <c r="BJ972" i="1"/>
  <c r="BK972" i="1"/>
  <c r="BL972" i="1"/>
  <c r="W973" i="1"/>
  <c r="BF973" i="1"/>
  <c r="BG973" i="1"/>
  <c r="AZ973" i="1" s="1"/>
  <c r="BI973" i="1"/>
  <c r="BJ973" i="1"/>
  <c r="BK973" i="1"/>
  <c r="BL973" i="1"/>
  <c r="W974" i="1"/>
  <c r="BF974" i="1"/>
  <c r="BG974" i="1"/>
  <c r="AZ974" i="1" s="1"/>
  <c r="BI974" i="1"/>
  <c r="BJ974" i="1"/>
  <c r="BK974" i="1"/>
  <c r="BL974" i="1"/>
  <c r="W975" i="1"/>
  <c r="BF975" i="1"/>
  <c r="BG975" i="1"/>
  <c r="AZ975" i="1" s="1"/>
  <c r="BI975" i="1"/>
  <c r="BJ975" i="1"/>
  <c r="BK975" i="1"/>
  <c r="BL975" i="1"/>
  <c r="W976" i="1"/>
  <c r="BF976" i="1"/>
  <c r="BG976" i="1"/>
  <c r="AZ976" i="1" s="1"/>
  <c r="BI976" i="1"/>
  <c r="BJ976" i="1"/>
  <c r="BK976" i="1"/>
  <c r="BL976" i="1"/>
  <c r="W977" i="1"/>
  <c r="BF977" i="1"/>
  <c r="BG977" i="1"/>
  <c r="AZ977" i="1" s="1"/>
  <c r="BI977" i="1"/>
  <c r="BJ977" i="1"/>
  <c r="BK977" i="1"/>
  <c r="BL977" i="1"/>
  <c r="W978" i="1"/>
  <c r="BF978" i="1"/>
  <c r="BG978" i="1"/>
  <c r="AZ978" i="1" s="1"/>
  <c r="BI978" i="1"/>
  <c r="BJ978" i="1"/>
  <c r="BK978" i="1"/>
  <c r="BL978" i="1"/>
  <c r="W979" i="1"/>
  <c r="BF979" i="1"/>
  <c r="BG979" i="1"/>
  <c r="AZ979" i="1" s="1"/>
  <c r="BI979" i="1"/>
  <c r="BJ979" i="1"/>
  <c r="BK979" i="1"/>
  <c r="BL979" i="1"/>
  <c r="W980" i="1"/>
  <c r="BF980" i="1"/>
  <c r="BG980" i="1"/>
  <c r="AZ980" i="1" s="1"/>
  <c r="BI980" i="1"/>
  <c r="BJ980" i="1"/>
  <c r="BK980" i="1"/>
  <c r="BL980" i="1"/>
  <c r="W981" i="1"/>
  <c r="BF981" i="1"/>
  <c r="BG981" i="1"/>
  <c r="AZ981" i="1" s="1"/>
  <c r="BI981" i="1"/>
  <c r="BJ981" i="1"/>
  <c r="BK981" i="1"/>
  <c r="BL981" i="1"/>
  <c r="W982" i="1"/>
  <c r="BF982" i="1"/>
  <c r="BG982" i="1"/>
  <c r="AZ982" i="1" s="1"/>
  <c r="BI982" i="1"/>
  <c r="BJ982" i="1"/>
  <c r="BK982" i="1"/>
  <c r="BL982" i="1"/>
  <c r="W983" i="1"/>
  <c r="BF983" i="1"/>
  <c r="BG983" i="1"/>
  <c r="AZ983" i="1" s="1"/>
  <c r="BI983" i="1"/>
  <c r="BJ983" i="1"/>
  <c r="BK983" i="1"/>
  <c r="BL983" i="1"/>
  <c r="W984" i="1"/>
  <c r="BF984" i="1"/>
  <c r="BG984" i="1"/>
  <c r="AZ984" i="1" s="1"/>
  <c r="BI984" i="1"/>
  <c r="BJ984" i="1"/>
  <c r="BK984" i="1"/>
  <c r="BL984" i="1"/>
  <c r="W985" i="1"/>
  <c r="BF985" i="1"/>
  <c r="BG985" i="1"/>
  <c r="AZ985" i="1" s="1"/>
  <c r="BI985" i="1"/>
  <c r="BJ985" i="1"/>
  <c r="BK985" i="1"/>
  <c r="BL985" i="1"/>
  <c r="W986" i="1"/>
  <c r="BF986" i="1"/>
  <c r="BG986" i="1"/>
  <c r="AZ986" i="1" s="1"/>
  <c r="BI986" i="1"/>
  <c r="BJ986" i="1"/>
  <c r="BK986" i="1"/>
  <c r="BL986" i="1"/>
  <c r="W987" i="1"/>
  <c r="BF987" i="1"/>
  <c r="BG987" i="1"/>
  <c r="AZ987" i="1" s="1"/>
  <c r="BI987" i="1"/>
  <c r="BJ987" i="1"/>
  <c r="BK987" i="1"/>
  <c r="BL987" i="1"/>
  <c r="W988" i="1"/>
  <c r="BF988" i="1"/>
  <c r="BG988" i="1"/>
  <c r="AZ988" i="1" s="1"/>
  <c r="BI988" i="1"/>
  <c r="BJ988" i="1"/>
  <c r="BK988" i="1"/>
  <c r="BL988" i="1"/>
  <c r="W989" i="1"/>
  <c r="BF989" i="1"/>
  <c r="BG989" i="1"/>
  <c r="AZ989" i="1" s="1"/>
  <c r="BI989" i="1"/>
  <c r="BJ989" i="1"/>
  <c r="BK989" i="1"/>
  <c r="BL989" i="1"/>
  <c r="W990" i="1"/>
  <c r="BF990" i="1"/>
  <c r="BG990" i="1"/>
  <c r="AZ990" i="1" s="1"/>
  <c r="BI990" i="1"/>
  <c r="BJ990" i="1"/>
  <c r="BK990" i="1"/>
  <c r="BL990" i="1"/>
  <c r="W991" i="1"/>
  <c r="BF991" i="1"/>
  <c r="BG991" i="1"/>
  <c r="AZ991" i="1" s="1"/>
  <c r="BI991" i="1"/>
  <c r="BJ991" i="1"/>
  <c r="BK991" i="1"/>
  <c r="BL991" i="1"/>
  <c r="W992" i="1"/>
  <c r="BF992" i="1"/>
  <c r="BG992" i="1"/>
  <c r="AZ992" i="1" s="1"/>
  <c r="BI992" i="1"/>
  <c r="BJ992" i="1"/>
  <c r="BK992" i="1"/>
  <c r="BL992" i="1"/>
  <c r="W993" i="1"/>
  <c r="BF993" i="1"/>
  <c r="BG993" i="1"/>
  <c r="AZ993" i="1" s="1"/>
  <c r="BI993" i="1"/>
  <c r="BJ993" i="1"/>
  <c r="BK993" i="1"/>
  <c r="BL993" i="1"/>
  <c r="W994" i="1"/>
  <c r="BF994" i="1"/>
  <c r="BG994" i="1"/>
  <c r="AZ994" i="1" s="1"/>
  <c r="BI994" i="1"/>
  <c r="BJ994" i="1"/>
  <c r="BK994" i="1"/>
  <c r="BL994" i="1"/>
  <c r="W995" i="1"/>
  <c r="BF995" i="1"/>
  <c r="BG995" i="1"/>
  <c r="AZ995" i="1" s="1"/>
  <c r="BI995" i="1"/>
  <c r="BJ995" i="1"/>
  <c r="BK995" i="1"/>
  <c r="BL995" i="1"/>
  <c r="W996" i="1"/>
  <c r="BF996" i="1"/>
  <c r="BG996" i="1"/>
  <c r="AZ996" i="1" s="1"/>
  <c r="BI996" i="1"/>
  <c r="BJ996" i="1"/>
  <c r="BK996" i="1"/>
  <c r="BL996" i="1"/>
  <c r="W997" i="1"/>
  <c r="BF997" i="1"/>
  <c r="BG997" i="1"/>
  <c r="AZ997" i="1" s="1"/>
  <c r="BI997" i="1"/>
  <c r="BJ997" i="1"/>
  <c r="BK997" i="1"/>
  <c r="BL997" i="1"/>
  <c r="W998" i="1"/>
  <c r="BF998" i="1"/>
  <c r="BG998" i="1"/>
  <c r="AZ998" i="1" s="1"/>
  <c r="BI998" i="1"/>
  <c r="BJ998" i="1"/>
  <c r="BK998" i="1"/>
  <c r="BL998" i="1"/>
  <c r="W999" i="1"/>
  <c r="BF999" i="1"/>
  <c r="BG999" i="1"/>
  <c r="AZ999" i="1" s="1"/>
  <c r="BI999" i="1"/>
  <c r="BJ999" i="1"/>
  <c r="BK999" i="1"/>
  <c r="BL999" i="1"/>
  <c r="W1000" i="1"/>
  <c r="BF1000" i="1"/>
  <c r="BG1000" i="1"/>
  <c r="AZ1000" i="1" s="1"/>
  <c r="BI1000" i="1"/>
  <c r="BJ1000" i="1"/>
  <c r="BK1000" i="1"/>
  <c r="BL1000" i="1"/>
  <c r="BL19" i="1"/>
  <c r="BK19" i="1"/>
  <c r="BJ19" i="1"/>
  <c r="BI19" i="1"/>
  <c r="BG19" i="1"/>
  <c r="AZ19" i="1" s="1"/>
  <c r="BF19" i="1"/>
  <c r="BA19" i="1" s="1"/>
  <c r="B19" i="1"/>
  <c r="C19" i="1" s="1"/>
  <c r="A19" i="1"/>
  <c r="BL18" i="1"/>
  <c r="BK18" i="1"/>
  <c r="BJ18" i="1"/>
  <c r="BI18" i="1"/>
  <c r="BG18" i="1"/>
  <c r="AZ18" i="1" s="1"/>
  <c r="BF18" i="1"/>
  <c r="BA18" i="1" s="1"/>
  <c r="B18" i="1"/>
  <c r="A18" i="1"/>
  <c r="BL17" i="1"/>
  <c r="BK17" i="1"/>
  <c r="BJ17" i="1"/>
  <c r="BI17" i="1"/>
  <c r="BG17" i="1"/>
  <c r="AZ17" i="1" s="1"/>
  <c r="BF17" i="1"/>
  <c r="BA17" i="1" s="1"/>
  <c r="B17" i="1"/>
  <c r="C17" i="1" s="1"/>
  <c r="A17" i="1"/>
  <c r="BL16" i="1"/>
  <c r="BK16" i="1"/>
  <c r="BJ16" i="1"/>
  <c r="BI16" i="1"/>
  <c r="BG16" i="1"/>
  <c r="AZ16" i="1" s="1"/>
  <c r="BF16" i="1"/>
  <c r="BA16" i="1" s="1"/>
  <c r="B16" i="1"/>
  <c r="A16" i="1"/>
  <c r="BL15" i="1"/>
  <c r="BK15" i="1"/>
  <c r="BJ15" i="1"/>
  <c r="BI15" i="1"/>
  <c r="BG15" i="1"/>
  <c r="AZ15" i="1" s="1"/>
  <c r="BF15" i="1"/>
  <c r="BA15" i="1" s="1"/>
  <c r="B15" i="1"/>
  <c r="A15" i="1"/>
  <c r="BL14" i="1"/>
  <c r="BK14" i="1"/>
  <c r="BJ14" i="1"/>
  <c r="BI14" i="1"/>
  <c r="BG14" i="1"/>
  <c r="AZ14" i="1" s="1"/>
  <c r="B14" i="1"/>
  <c r="A14" i="1"/>
  <c r="BL13" i="1"/>
  <c r="BK13" i="1"/>
  <c r="BJ13" i="1"/>
  <c r="BI13" i="1"/>
  <c r="BG13" i="1"/>
  <c r="AZ13" i="1" s="1"/>
  <c r="BF13" i="1"/>
  <c r="BA13" i="1" s="1"/>
  <c r="B13" i="1"/>
  <c r="A13" i="1"/>
  <c r="C373" i="1" l="1"/>
  <c r="C975" i="1"/>
  <c r="D911" i="1"/>
  <c r="D419" i="1"/>
  <c r="D256" i="1"/>
  <c r="D967" i="1"/>
  <c r="E669" i="1"/>
  <c r="D506" i="1"/>
  <c r="F399" i="1"/>
  <c r="F168" i="1"/>
  <c r="F639" i="1"/>
  <c r="E857" i="1"/>
  <c r="D575" i="1"/>
  <c r="F440" i="1"/>
  <c r="F302" i="1"/>
  <c r="E605" i="1"/>
  <c r="F483" i="1"/>
  <c r="C432" i="1"/>
  <c r="D943" i="1"/>
  <c r="D876" i="1"/>
  <c r="D651" i="1"/>
  <c r="D385" i="1"/>
  <c r="F334" i="1"/>
  <c r="E969" i="1"/>
  <c r="F540" i="1"/>
  <c r="E203" i="1"/>
  <c r="E700" i="1"/>
  <c r="E410" i="1"/>
  <c r="E285" i="1"/>
  <c r="E147" i="1"/>
  <c r="F683" i="1"/>
  <c r="E411" i="1"/>
  <c r="F969" i="1"/>
  <c r="F959" i="1"/>
  <c r="C683" i="1"/>
  <c r="E610" i="1"/>
  <c r="C587" i="1"/>
  <c r="F556" i="1"/>
  <c r="E521" i="1"/>
  <c r="C425" i="1"/>
  <c r="C411" i="1"/>
  <c r="E312" i="1"/>
  <c r="C270" i="1"/>
  <c r="D991" i="1"/>
  <c r="D969" i="1"/>
  <c r="C659" i="1"/>
  <c r="F644" i="1"/>
  <c r="E493" i="1"/>
  <c r="F403" i="1"/>
  <c r="F246" i="1"/>
  <c r="D152" i="1"/>
  <c r="D926" i="1"/>
  <c r="D868" i="1"/>
  <c r="D849" i="1"/>
  <c r="D688" i="1"/>
  <c r="D453" i="1"/>
  <c r="E434" i="1"/>
  <c r="C395" i="1"/>
  <c r="C295" i="1"/>
  <c r="C190" i="1"/>
  <c r="D136" i="1"/>
  <c r="E379" i="1"/>
  <c r="E360" i="1"/>
  <c r="BD13" i="1"/>
  <c r="BC13" i="1" s="1"/>
  <c r="F972" i="1"/>
  <c r="E967" i="1"/>
  <c r="D886" i="1"/>
  <c r="E875" i="1"/>
  <c r="C644" i="1"/>
  <c r="D431" i="1"/>
  <c r="D401" i="1"/>
  <c r="F391" i="1"/>
  <c r="C371" i="1"/>
  <c r="F224" i="1"/>
  <c r="E391" i="1"/>
  <c r="F995" i="1"/>
  <c r="C967" i="1"/>
  <c r="C900" i="1"/>
  <c r="F859" i="1"/>
  <c r="D852" i="1"/>
  <c r="D668" i="1"/>
  <c r="D530" i="1"/>
  <c r="F410" i="1"/>
  <c r="C397" i="1"/>
  <c r="C391" i="1"/>
  <c r="C384" i="1"/>
  <c r="C305" i="1"/>
  <c r="E298" i="1"/>
  <c r="D189" i="1"/>
  <c r="D166" i="1"/>
  <c r="BD16" i="1"/>
  <c r="BC16" i="1" s="1"/>
  <c r="BD17" i="1"/>
  <c r="BC17" i="1" s="1"/>
  <c r="BD18" i="1"/>
  <c r="BC18" i="1" s="1"/>
  <c r="E981" i="1"/>
  <c r="E971" i="1"/>
  <c r="E948" i="1"/>
  <c r="F983" i="1"/>
  <c r="C981" i="1"/>
  <c r="C971" i="1"/>
  <c r="D951" i="1"/>
  <c r="D948" i="1"/>
  <c r="E696" i="1"/>
  <c r="E674" i="1"/>
  <c r="C645" i="1"/>
  <c r="F623" i="1"/>
  <c r="F567" i="1"/>
  <c r="D514" i="1"/>
  <c r="D488" i="1"/>
  <c r="D469" i="1"/>
  <c r="E446" i="1"/>
  <c r="F432" i="1"/>
  <c r="E422" i="1"/>
  <c r="D415" i="1"/>
  <c r="E294" i="1"/>
  <c r="D268" i="1"/>
  <c r="D199" i="1"/>
  <c r="D150" i="1"/>
  <c r="E983" i="1"/>
  <c r="C983" i="1"/>
  <c r="D936" i="1"/>
  <c r="D921" i="1"/>
  <c r="F655" i="1"/>
  <c r="D607" i="1"/>
  <c r="F592" i="1"/>
  <c r="F585" i="1"/>
  <c r="D498" i="1"/>
  <c r="F438" i="1"/>
  <c r="D375" i="1"/>
  <c r="F349" i="1"/>
  <c r="D330" i="1"/>
  <c r="F278" i="1"/>
  <c r="E252" i="1"/>
  <c r="D987" i="1"/>
  <c r="D965" i="1"/>
  <c r="E959" i="1"/>
  <c r="F945" i="1"/>
  <c r="D918" i="1"/>
  <c r="D897" i="1"/>
  <c r="C719" i="1"/>
  <c r="D681" i="1"/>
  <c r="C657" i="1"/>
  <c r="D639" i="1"/>
  <c r="C576" i="1"/>
  <c r="C573" i="1"/>
  <c r="E513" i="1"/>
  <c r="F456" i="1"/>
  <c r="F431" i="1"/>
  <c r="C419" i="1"/>
  <c r="C404" i="1"/>
  <c r="E399" i="1"/>
  <c r="C385" i="1"/>
  <c r="C299" i="1"/>
  <c r="D269" i="1"/>
  <c r="F249" i="1"/>
  <c r="E167" i="1"/>
  <c r="C150" i="1"/>
  <c r="F927" i="1"/>
  <c r="F589" i="1"/>
  <c r="E509" i="1"/>
  <c r="D399" i="1"/>
  <c r="F315" i="1"/>
  <c r="D258" i="1"/>
  <c r="F200" i="1"/>
  <c r="F173" i="1"/>
  <c r="E993" i="1"/>
  <c r="E927" i="1"/>
  <c r="D663" i="1"/>
  <c r="C653" i="1"/>
  <c r="E650" i="1"/>
  <c r="F640" i="1"/>
  <c r="D599" i="1"/>
  <c r="C589" i="1"/>
  <c r="F586" i="1"/>
  <c r="F554" i="1"/>
  <c r="E541" i="1"/>
  <c r="E529" i="1"/>
  <c r="C509" i="1"/>
  <c r="F485" i="1"/>
  <c r="E445" i="1"/>
  <c r="D439" i="1"/>
  <c r="C424" i="1"/>
  <c r="C396" i="1"/>
  <c r="E381" i="1"/>
  <c r="E344" i="1"/>
  <c r="D315" i="1"/>
  <c r="F295" i="1"/>
  <c r="F275" i="1"/>
  <c r="C258" i="1"/>
  <c r="F255" i="1"/>
  <c r="F241" i="1"/>
  <c r="C200" i="1"/>
  <c r="E197" i="1"/>
  <c r="C179" i="1"/>
  <c r="D173" i="1"/>
  <c r="C163" i="1"/>
  <c r="F139" i="1"/>
  <c r="F121" i="1"/>
  <c r="E913" i="1"/>
  <c r="E892" i="1"/>
  <c r="E640" i="1"/>
  <c r="E554" i="1"/>
  <c r="F551" i="1"/>
  <c r="D541" i="1"/>
  <c r="F535" i="1"/>
  <c r="D445" i="1"/>
  <c r="E139" i="1"/>
  <c r="E976" i="1"/>
  <c r="F936" i="1"/>
  <c r="E929" i="1"/>
  <c r="E923" i="1"/>
  <c r="D913" i="1"/>
  <c r="D892" i="1"/>
  <c r="E889" i="1"/>
  <c r="F875" i="1"/>
  <c r="E868" i="1"/>
  <c r="F858" i="1"/>
  <c r="E689" i="1"/>
  <c r="C640" i="1"/>
  <c r="F615" i="1"/>
  <c r="C608" i="1"/>
  <c r="C591" i="1"/>
  <c r="C560" i="1"/>
  <c r="D554" i="1"/>
  <c r="D551" i="1"/>
  <c r="C541" i="1"/>
  <c r="E538" i="1"/>
  <c r="D535" i="1"/>
  <c r="F517" i="1"/>
  <c r="C501" i="1"/>
  <c r="D494" i="1"/>
  <c r="F491" i="1"/>
  <c r="E481" i="1"/>
  <c r="C445" i="1"/>
  <c r="F435" i="1"/>
  <c r="E414" i="1"/>
  <c r="C400" i="1"/>
  <c r="C392" i="1"/>
  <c r="C372" i="1"/>
  <c r="D361" i="1"/>
  <c r="F288" i="1"/>
  <c r="F189" i="1"/>
  <c r="E151" i="1"/>
  <c r="F141" i="1"/>
  <c r="C139" i="1"/>
  <c r="E963" i="1"/>
  <c r="D637" i="1"/>
  <c r="E517" i="1"/>
  <c r="E380" i="1"/>
  <c r="D174" i="1"/>
  <c r="D970" i="1"/>
  <c r="E968" i="1"/>
  <c r="C963" i="1"/>
  <c r="E881" i="1"/>
  <c r="D709" i="1"/>
  <c r="F699" i="1"/>
  <c r="F668" i="1"/>
  <c r="C637" i="1"/>
  <c r="D517" i="1"/>
  <c r="E425" i="1"/>
  <c r="F419" i="1"/>
  <c r="E402" i="1"/>
  <c r="E385" i="1"/>
  <c r="C380" i="1"/>
  <c r="C377" i="1"/>
  <c r="F331" i="1"/>
  <c r="E328" i="1"/>
  <c r="F306" i="1"/>
  <c r="E303" i="1"/>
  <c r="F294" i="1"/>
  <c r="C216" i="1"/>
  <c r="F201" i="1"/>
  <c r="C174" i="1"/>
  <c r="F97" i="1"/>
  <c r="BD75" i="1"/>
  <c r="BE75" i="1" s="1"/>
  <c r="C119" i="1"/>
  <c r="C104" i="1"/>
  <c r="D100" i="1"/>
  <c r="F106" i="1"/>
  <c r="C92" i="1"/>
  <c r="BD90" i="1"/>
  <c r="D123" i="1"/>
  <c r="C87" i="1"/>
  <c r="C120" i="1"/>
  <c r="C116" i="1"/>
  <c r="C108" i="1"/>
  <c r="BD195" i="1"/>
  <c r="BC195" i="1" s="1"/>
  <c r="BD217" i="1"/>
  <c r="BE217" i="1" s="1"/>
  <c r="BD97" i="1"/>
  <c r="BD871" i="1"/>
  <c r="BD820" i="1"/>
  <c r="BC820" i="1" s="1"/>
  <c r="BD463" i="1"/>
  <c r="BD390" i="1"/>
  <c r="BD261" i="1"/>
  <c r="BC261" i="1" s="1"/>
  <c r="BD382" i="1"/>
  <c r="BC382" i="1" s="1"/>
  <c r="BD115" i="1"/>
  <c r="BE115" i="1" s="1"/>
  <c r="BD106" i="1"/>
  <c r="BD688" i="1"/>
  <c r="BC688" i="1" s="1"/>
  <c r="BD687" i="1"/>
  <c r="BC687" i="1" s="1"/>
  <c r="BD395" i="1"/>
  <c r="BC395" i="1" s="1"/>
  <c r="BD122" i="1"/>
  <c r="F383" i="1"/>
  <c r="BD24" i="1"/>
  <c r="BC24" i="1" s="1"/>
  <c r="E995" i="1"/>
  <c r="D993" i="1"/>
  <c r="C991" i="1"/>
  <c r="D972" i="1"/>
  <c r="F958" i="1"/>
  <c r="F930" i="1"/>
  <c r="D910" i="1"/>
  <c r="D889" i="1"/>
  <c r="E879" i="1"/>
  <c r="E865" i="1"/>
  <c r="C707" i="1"/>
  <c r="D690" i="1"/>
  <c r="D684" i="1"/>
  <c r="D675" i="1"/>
  <c r="C607" i="1"/>
  <c r="D602" i="1"/>
  <c r="E592" i="1"/>
  <c r="D586" i="1"/>
  <c r="D583" i="1"/>
  <c r="C575" i="1"/>
  <c r="F570" i="1"/>
  <c r="F543" i="1"/>
  <c r="F509" i="1"/>
  <c r="F507" i="1"/>
  <c r="D493" i="1"/>
  <c r="E393" i="1"/>
  <c r="E383" i="1"/>
  <c r="C381" i="1"/>
  <c r="C379" i="1"/>
  <c r="C375" i="1"/>
  <c r="F309" i="1"/>
  <c r="D306" i="1"/>
  <c r="D241" i="1"/>
  <c r="C224" i="1"/>
  <c r="F214" i="1"/>
  <c r="F211" i="1"/>
  <c r="E182" i="1"/>
  <c r="E168" i="1"/>
  <c r="F155" i="1"/>
  <c r="E134" i="1"/>
  <c r="D995" i="1"/>
  <c r="F987" i="1"/>
  <c r="E985" i="1"/>
  <c r="D958" i="1"/>
  <c r="F921" i="1"/>
  <c r="E900" i="1"/>
  <c r="F895" i="1"/>
  <c r="D879" i="1"/>
  <c r="F657" i="1"/>
  <c r="C639" i="1"/>
  <c r="F621" i="1"/>
  <c r="F608" i="1"/>
  <c r="D592" i="1"/>
  <c r="F579" i="1"/>
  <c r="F576" i="1"/>
  <c r="D570" i="1"/>
  <c r="E560" i="1"/>
  <c r="C543" i="1"/>
  <c r="F406" i="1"/>
  <c r="D393" i="1"/>
  <c r="E389" i="1"/>
  <c r="E387" i="1"/>
  <c r="D383" i="1"/>
  <c r="C301" i="1"/>
  <c r="C294" i="1"/>
  <c r="D275" i="1"/>
  <c r="F216" i="1"/>
  <c r="C214" i="1"/>
  <c r="E211" i="1"/>
  <c r="F191" i="1"/>
  <c r="D182" i="1"/>
  <c r="D168" i="1"/>
  <c r="D155" i="1"/>
  <c r="D134" i="1"/>
  <c r="E131" i="1"/>
  <c r="D115" i="1"/>
  <c r="F108" i="1"/>
  <c r="BD53" i="1"/>
  <c r="BC53" i="1" s="1"/>
  <c r="E987" i="1"/>
  <c r="C985" i="1"/>
  <c r="E980" i="1"/>
  <c r="C958" i="1"/>
  <c r="E955" i="1"/>
  <c r="D932" i="1"/>
  <c r="E921" i="1"/>
  <c r="F918" i="1"/>
  <c r="D900" i="1"/>
  <c r="F897" i="1"/>
  <c r="D895" i="1"/>
  <c r="C879" i="1"/>
  <c r="F876" i="1"/>
  <c r="F867" i="1"/>
  <c r="E716" i="1"/>
  <c r="E713" i="1"/>
  <c r="D657" i="1"/>
  <c r="F633" i="1"/>
  <c r="E630" i="1"/>
  <c r="F627" i="1"/>
  <c r="E621" i="1"/>
  <c r="E618" i="1"/>
  <c r="D608" i="1"/>
  <c r="D604" i="1"/>
  <c r="C579" i="1"/>
  <c r="E576" i="1"/>
  <c r="F572" i="1"/>
  <c r="C563" i="1"/>
  <c r="D560" i="1"/>
  <c r="F494" i="1"/>
  <c r="E473" i="1"/>
  <c r="D466" i="1"/>
  <c r="F446" i="1"/>
  <c r="F415" i="1"/>
  <c r="C408" i="1"/>
  <c r="E406" i="1"/>
  <c r="E397" i="1"/>
  <c r="E395" i="1"/>
  <c r="C393" i="1"/>
  <c r="C389" i="1"/>
  <c r="C387" i="1"/>
  <c r="C376" i="1"/>
  <c r="E372" i="1"/>
  <c r="F341" i="1"/>
  <c r="D329" i="1"/>
  <c r="F298" i="1"/>
  <c r="E287" i="1"/>
  <c r="F258" i="1"/>
  <c r="D253" i="1"/>
  <c r="F243" i="1"/>
  <c r="E233" i="1"/>
  <c r="D216" i="1"/>
  <c r="D207" i="1"/>
  <c r="C182" i="1"/>
  <c r="E179" i="1"/>
  <c r="D165" i="1"/>
  <c r="C134" i="1"/>
  <c r="E108" i="1"/>
  <c r="D99" i="1"/>
  <c r="F89" i="1"/>
  <c r="F940" i="1"/>
  <c r="BD79" i="1"/>
  <c r="BC79" i="1" s="1"/>
  <c r="BD70" i="1"/>
  <c r="BC70" i="1" s="1"/>
  <c r="F961" i="1"/>
  <c r="F942" i="1"/>
  <c r="E940" i="1"/>
  <c r="F860" i="1"/>
  <c r="E485" i="1"/>
  <c r="E438" i="1"/>
  <c r="E430" i="1"/>
  <c r="C415" i="1"/>
  <c r="E403" i="1"/>
  <c r="E369" i="1"/>
  <c r="F337" i="1"/>
  <c r="F313" i="1"/>
  <c r="E302" i="1"/>
  <c r="C298" i="1"/>
  <c r="F116" i="1"/>
  <c r="BD87" i="1"/>
  <c r="BE87" i="1" s="1"/>
  <c r="F991" i="1"/>
  <c r="E961" i="1"/>
  <c r="C959" i="1"/>
  <c r="F957" i="1"/>
  <c r="C948" i="1"/>
  <c r="D942" i="1"/>
  <c r="D940" i="1"/>
  <c r="D937" i="1"/>
  <c r="F931" i="1"/>
  <c r="C911" i="1"/>
  <c r="F908" i="1"/>
  <c r="F894" i="1"/>
  <c r="C892" i="1"/>
  <c r="F878" i="1"/>
  <c r="F866" i="1"/>
  <c r="E860" i="1"/>
  <c r="D676" i="1"/>
  <c r="C668" i="1"/>
  <c r="F653" i="1"/>
  <c r="D648" i="1"/>
  <c r="E642" i="1"/>
  <c r="D635" i="1"/>
  <c r="C632" i="1"/>
  <c r="D629" i="1"/>
  <c r="E626" i="1"/>
  <c r="E620" i="1"/>
  <c r="C603" i="1"/>
  <c r="F591" i="1"/>
  <c r="E589" i="1"/>
  <c r="E573" i="1"/>
  <c r="C571" i="1"/>
  <c r="C544" i="1"/>
  <c r="F502" i="1"/>
  <c r="D485" i="1"/>
  <c r="F461" i="1"/>
  <c r="E407" i="1"/>
  <c r="D403" i="1"/>
  <c r="E388" i="1"/>
  <c r="E377" i="1"/>
  <c r="F375" i="1"/>
  <c r="D369" i="1"/>
  <c r="F366" i="1"/>
  <c r="F353" i="1"/>
  <c r="E340" i="1"/>
  <c r="D337" i="1"/>
  <c r="F321" i="1"/>
  <c r="F318" i="1"/>
  <c r="D313" i="1"/>
  <c r="D302" i="1"/>
  <c r="F260" i="1"/>
  <c r="D255" i="1"/>
  <c r="F235" i="1"/>
  <c r="F232" i="1"/>
  <c r="C187" i="1"/>
  <c r="D181" i="1"/>
  <c r="E116" i="1"/>
  <c r="D91" i="1"/>
  <c r="D961" i="1"/>
  <c r="F950" i="1"/>
  <c r="C942" i="1"/>
  <c r="D908" i="1"/>
  <c r="D894" i="1"/>
  <c r="F889" i="1"/>
  <c r="D860" i="1"/>
  <c r="F851" i="1"/>
  <c r="F688" i="1"/>
  <c r="C679" i="1"/>
  <c r="E673" i="1"/>
  <c r="D664" i="1"/>
  <c r="E661" i="1"/>
  <c r="D653" i="1"/>
  <c r="E637" i="1"/>
  <c r="F607" i="1"/>
  <c r="F605" i="1"/>
  <c r="E596" i="1"/>
  <c r="D591" i="1"/>
  <c r="F575" i="1"/>
  <c r="D573" i="1"/>
  <c r="F547" i="1"/>
  <c r="F526" i="1"/>
  <c r="E505" i="1"/>
  <c r="D502" i="1"/>
  <c r="F499" i="1"/>
  <c r="F493" i="1"/>
  <c r="D482" i="1"/>
  <c r="E461" i="1"/>
  <c r="D454" i="1"/>
  <c r="F451" i="1"/>
  <c r="F443" i="1"/>
  <c r="C407" i="1"/>
  <c r="E396" i="1"/>
  <c r="C388" i="1"/>
  <c r="D377" i="1"/>
  <c r="E373" i="1"/>
  <c r="E371" i="1"/>
  <c r="C369" i="1"/>
  <c r="E356" i="1"/>
  <c r="C353" i="1"/>
  <c r="D346" i="1"/>
  <c r="C337" i="1"/>
  <c r="E324" i="1"/>
  <c r="C321" i="1"/>
  <c r="D318" i="1"/>
  <c r="E315" i="1"/>
  <c r="C313" i="1"/>
  <c r="F299" i="1"/>
  <c r="E292" i="1"/>
  <c r="C232" i="1"/>
  <c r="E174" i="1"/>
  <c r="E150" i="1"/>
  <c r="F129" i="1"/>
  <c r="D116" i="1"/>
  <c r="F113" i="1"/>
  <c r="F100" i="1"/>
  <c r="F999" i="1"/>
  <c r="E997" i="1"/>
  <c r="E999" i="1"/>
  <c r="D997" i="1"/>
  <c r="D999" i="1"/>
  <c r="BD22" i="1"/>
  <c r="BC22" i="1" s="1"/>
  <c r="BD21" i="1"/>
  <c r="BC21" i="1" s="1"/>
  <c r="BD42" i="1"/>
  <c r="BC42" i="1" s="1"/>
  <c r="BD38" i="1"/>
  <c r="BC38" i="1" s="1"/>
  <c r="BD23" i="1"/>
  <c r="BC23" i="1" s="1"/>
  <c r="BD26" i="1"/>
  <c r="BC26" i="1" s="1"/>
  <c r="BD19" i="1"/>
  <c r="BC19" i="1" s="1"/>
  <c r="BD924" i="1"/>
  <c r="BC924" i="1" s="1"/>
  <c r="BD822" i="1"/>
  <c r="BE822" i="1" s="1"/>
  <c r="BD680" i="1"/>
  <c r="BC680" i="1" s="1"/>
  <c r="BD772" i="1"/>
  <c r="BD827" i="1"/>
  <c r="BD883" i="1"/>
  <c r="BC883" i="1" s="1"/>
  <c r="BD916" i="1"/>
  <c r="BD792" i="1"/>
  <c r="BC792" i="1" s="1"/>
  <c r="BD678" i="1"/>
  <c r="BE678" i="1" s="1"/>
  <c r="BD419" i="1"/>
  <c r="BC419" i="1" s="1"/>
  <c r="D994" i="1"/>
  <c r="C994" i="1"/>
  <c r="F994" i="1"/>
  <c r="E989" i="1"/>
  <c r="D960" i="1"/>
  <c r="C960" i="1"/>
  <c r="E960" i="1"/>
  <c r="C938" i="1"/>
  <c r="D938" i="1"/>
  <c r="C905" i="1"/>
  <c r="E905" i="1"/>
  <c r="F905" i="1"/>
  <c r="C715" i="1"/>
  <c r="F715" i="1"/>
  <c r="BD751" i="1"/>
  <c r="BC751" i="1" s="1"/>
  <c r="BD568" i="1"/>
  <c r="BC568" i="1" s="1"/>
  <c r="BD218" i="1"/>
  <c r="BC218" i="1" s="1"/>
  <c r="BD114" i="1"/>
  <c r="BC114" i="1" s="1"/>
  <c r="BD98" i="1"/>
  <c r="BC98" i="1" s="1"/>
  <c r="BD78" i="1"/>
  <c r="BC78" i="1" s="1"/>
  <c r="C982" i="1"/>
  <c r="C980" i="1"/>
  <c r="E975" i="1"/>
  <c r="C973" i="1"/>
  <c r="F973" i="1"/>
  <c r="D924" i="1"/>
  <c r="C872" i="1"/>
  <c r="D872" i="1"/>
  <c r="E872" i="1"/>
  <c r="F872" i="1"/>
  <c r="E691" i="1"/>
  <c r="C691" i="1"/>
  <c r="F691" i="1"/>
  <c r="BD31" i="1"/>
  <c r="BC31" i="1" s="1"/>
  <c r="D998" i="1"/>
  <c r="C998" i="1"/>
  <c r="F998" i="1"/>
  <c r="F989" i="1"/>
  <c r="C989" i="1"/>
  <c r="D975" i="1"/>
  <c r="F964" i="1"/>
  <c r="C964" i="1"/>
  <c r="D964" i="1"/>
  <c r="C952" i="1"/>
  <c r="D952" i="1"/>
  <c r="F952" i="1"/>
  <c r="F949" i="1"/>
  <c r="E947" i="1"/>
  <c r="E944" i="1"/>
  <c r="D935" i="1"/>
  <c r="BD86" i="1"/>
  <c r="F977" i="1"/>
  <c r="C977" i="1"/>
  <c r="D977" i="1"/>
  <c r="E924" i="1"/>
  <c r="F924" i="1"/>
  <c r="C720" i="1"/>
  <c r="E720" i="1"/>
  <c r="C704" i="1"/>
  <c r="F704" i="1"/>
  <c r="F694" i="1"/>
  <c r="D694" i="1"/>
  <c r="BD653" i="1"/>
  <c r="BC653" i="1" s="1"/>
  <c r="D986" i="1"/>
  <c r="F986" i="1"/>
  <c r="C937" i="1"/>
  <c r="F937" i="1"/>
  <c r="BD388" i="1"/>
  <c r="BD124" i="1"/>
  <c r="BC124" i="1" s="1"/>
  <c r="BD82" i="1"/>
  <c r="BE82" i="1" s="1"/>
  <c r="C979" i="1"/>
  <c r="D979" i="1"/>
  <c r="F979" i="1"/>
  <c r="F965" i="1"/>
  <c r="D954" i="1"/>
  <c r="E934" i="1"/>
  <c r="D934" i="1"/>
  <c r="F934" i="1"/>
  <c r="E926" i="1"/>
  <c r="F926" i="1"/>
  <c r="D990" i="1"/>
  <c r="C990" i="1"/>
  <c r="F990" i="1"/>
  <c r="C939" i="1"/>
  <c r="E939" i="1"/>
  <c r="F939" i="1"/>
  <c r="F903" i="1"/>
  <c r="D903" i="1"/>
  <c r="E903" i="1"/>
  <c r="F677" i="1"/>
  <c r="D677" i="1"/>
  <c r="BD780" i="1"/>
  <c r="BC780" i="1" s="1"/>
  <c r="BD455" i="1"/>
  <c r="BD198" i="1"/>
  <c r="C978" i="1"/>
  <c r="D976" i="1"/>
  <c r="C976" i="1"/>
  <c r="F960" i="1"/>
  <c r="D956" i="1"/>
  <c r="E933" i="1"/>
  <c r="F933" i="1"/>
  <c r="D905" i="1"/>
  <c r="F884" i="1"/>
  <c r="C884" i="1"/>
  <c r="D884" i="1"/>
  <c r="E884" i="1"/>
  <c r="E686" i="1"/>
  <c r="F686" i="1"/>
  <c r="E887" i="1"/>
  <c r="D394" i="1"/>
  <c r="C394" i="1"/>
  <c r="E394" i="1"/>
  <c r="F394" i="1"/>
  <c r="D382" i="1"/>
  <c r="C382" i="1"/>
  <c r="F382" i="1"/>
  <c r="E222" i="1"/>
  <c r="C222" i="1"/>
  <c r="F222" i="1"/>
  <c r="C148" i="1"/>
  <c r="D148" i="1"/>
  <c r="F148" i="1"/>
  <c r="C88" i="1"/>
  <c r="F88" i="1"/>
  <c r="F23" i="1"/>
  <c r="D927" i="1"/>
  <c r="F902" i="1"/>
  <c r="D887" i="1"/>
  <c r="D875" i="1"/>
  <c r="E705" i="1"/>
  <c r="E697" i="1"/>
  <c r="E678" i="1"/>
  <c r="D661" i="1"/>
  <c r="D655" i="1"/>
  <c r="F646" i="1"/>
  <c r="E633" i="1"/>
  <c r="F631" i="1"/>
  <c r="D623" i="1"/>
  <c r="D621" i="1"/>
  <c r="D605" i="1"/>
  <c r="F595" i="1"/>
  <c r="D521" i="1"/>
  <c r="F518" i="1"/>
  <c r="E497" i="1"/>
  <c r="D490" i="1"/>
  <c r="D473" i="1"/>
  <c r="F470" i="1"/>
  <c r="D461" i="1"/>
  <c r="F453" i="1"/>
  <c r="E448" i="1"/>
  <c r="F448" i="1"/>
  <c r="D440" i="1"/>
  <c r="F409" i="1"/>
  <c r="C409" i="1"/>
  <c r="E409" i="1"/>
  <c r="D390" i="1"/>
  <c r="C390" i="1"/>
  <c r="F390" i="1"/>
  <c r="C209" i="1"/>
  <c r="D209" i="1"/>
  <c r="E209" i="1"/>
  <c r="C160" i="1"/>
  <c r="D160" i="1"/>
  <c r="E160" i="1"/>
  <c r="F160" i="1"/>
  <c r="D985" i="1"/>
  <c r="D981" i="1"/>
  <c r="E972" i="1"/>
  <c r="F955" i="1"/>
  <c r="F943" i="1"/>
  <c r="F923" i="1"/>
  <c r="F910" i="1"/>
  <c r="E908" i="1"/>
  <c r="D902" i="1"/>
  <c r="E897" i="1"/>
  <c r="E895" i="1"/>
  <c r="C887" i="1"/>
  <c r="E880" i="1"/>
  <c r="E876" i="1"/>
  <c r="E724" i="1"/>
  <c r="D705" i="1"/>
  <c r="D697" i="1"/>
  <c r="F684" i="1"/>
  <c r="D678" i="1"/>
  <c r="E665" i="1"/>
  <c r="C661" i="1"/>
  <c r="C655" i="1"/>
  <c r="E648" i="1"/>
  <c r="E644" i="1"/>
  <c r="D633" i="1"/>
  <c r="D631" i="1"/>
  <c r="F624" i="1"/>
  <c r="C623" i="1"/>
  <c r="F614" i="1"/>
  <c r="C595" i="1"/>
  <c r="E586" i="1"/>
  <c r="E570" i="1"/>
  <c r="F557" i="1"/>
  <c r="D543" i="1"/>
  <c r="C539" i="1"/>
  <c r="F537" i="1"/>
  <c r="F525" i="1"/>
  <c r="F523" i="1"/>
  <c r="D518" i="1"/>
  <c r="D504" i="1"/>
  <c r="D497" i="1"/>
  <c r="D480" i="1"/>
  <c r="F477" i="1"/>
  <c r="F475" i="1"/>
  <c r="F468" i="1"/>
  <c r="E453" i="1"/>
  <c r="C440" i="1"/>
  <c r="D398" i="1"/>
  <c r="C398" i="1"/>
  <c r="F398" i="1"/>
  <c r="C263" i="1"/>
  <c r="F263" i="1"/>
  <c r="E196" i="1"/>
  <c r="C196" i="1"/>
  <c r="D196" i="1"/>
  <c r="F196" i="1"/>
  <c r="D138" i="1"/>
  <c r="C138" i="1"/>
  <c r="E138" i="1"/>
  <c r="F138" i="1"/>
  <c r="C132" i="1"/>
  <c r="D132" i="1"/>
  <c r="F132" i="1"/>
  <c r="F656" i="1"/>
  <c r="F641" i="1"/>
  <c r="F636" i="1"/>
  <c r="F634" i="1"/>
  <c r="E624" i="1"/>
  <c r="F559" i="1"/>
  <c r="E557" i="1"/>
  <c r="F544" i="1"/>
  <c r="E525" i="1"/>
  <c r="F501" i="1"/>
  <c r="E477" i="1"/>
  <c r="E465" i="1"/>
  <c r="C427" i="1"/>
  <c r="D427" i="1"/>
  <c r="F421" i="1"/>
  <c r="C421" i="1"/>
  <c r="D421" i="1"/>
  <c r="E421" i="1"/>
  <c r="F413" i="1"/>
  <c r="C413" i="1"/>
  <c r="D413" i="1"/>
  <c r="E413" i="1"/>
  <c r="E365" i="1"/>
  <c r="C365" i="1"/>
  <c r="F365" i="1"/>
  <c r="E266" i="1"/>
  <c r="F266" i="1"/>
  <c r="C180" i="1"/>
  <c r="F180" i="1"/>
  <c r="C968" i="1"/>
  <c r="D966" i="1"/>
  <c r="D957" i="1"/>
  <c r="D955" i="1"/>
  <c r="D945" i="1"/>
  <c r="C943" i="1"/>
  <c r="F928" i="1"/>
  <c r="D923" i="1"/>
  <c r="F911" i="1"/>
  <c r="C910" i="1"/>
  <c r="E899" i="1"/>
  <c r="D878" i="1"/>
  <c r="F850" i="1"/>
  <c r="D713" i="1"/>
  <c r="C699" i="1"/>
  <c r="D689" i="1"/>
  <c r="C684" i="1"/>
  <c r="F679" i="1"/>
  <c r="F667" i="1"/>
  <c r="E662" i="1"/>
  <c r="D656" i="1"/>
  <c r="F652" i="1"/>
  <c r="D650" i="1"/>
  <c r="C648" i="1"/>
  <c r="E641" i="1"/>
  <c r="E636" i="1"/>
  <c r="E634" i="1"/>
  <c r="F628" i="1"/>
  <c r="D624" i="1"/>
  <c r="F602" i="1"/>
  <c r="D567" i="1"/>
  <c r="D559" i="1"/>
  <c r="D557" i="1"/>
  <c r="C555" i="1"/>
  <c r="C547" i="1"/>
  <c r="E544" i="1"/>
  <c r="D525" i="1"/>
  <c r="D520" i="1"/>
  <c r="D513" i="1"/>
  <c r="F510" i="1"/>
  <c r="E501" i="1"/>
  <c r="E489" i="1"/>
  <c r="D477" i="1"/>
  <c r="D472" i="1"/>
  <c r="F469" i="1"/>
  <c r="D465" i="1"/>
  <c r="F462" i="1"/>
  <c r="F454" i="1"/>
  <c r="E345" i="1"/>
  <c r="C345" i="1"/>
  <c r="D345" i="1"/>
  <c r="F345" i="1"/>
  <c r="D291" i="1"/>
  <c r="C291" i="1"/>
  <c r="E291" i="1"/>
  <c r="F291" i="1"/>
  <c r="F171" i="1"/>
  <c r="C171" i="1"/>
  <c r="D171" i="1"/>
  <c r="E171" i="1"/>
  <c r="C124" i="1"/>
  <c r="D124" i="1"/>
  <c r="E124" i="1"/>
  <c r="F124" i="1"/>
  <c r="F886" i="1"/>
  <c r="F881" i="1"/>
  <c r="E852" i="1"/>
  <c r="F696" i="1"/>
  <c r="F681" i="1"/>
  <c r="D679" i="1"/>
  <c r="C667" i="1"/>
  <c r="E664" i="1"/>
  <c r="D660" i="1"/>
  <c r="C656" i="1"/>
  <c r="D645" i="1"/>
  <c r="C641" i="1"/>
  <c r="D636" i="1"/>
  <c r="D634" i="1"/>
  <c r="D632" i="1"/>
  <c r="F620" i="1"/>
  <c r="F618" i="1"/>
  <c r="E604" i="1"/>
  <c r="E602" i="1"/>
  <c r="F599" i="1"/>
  <c r="F583" i="1"/>
  <c r="F563" i="1"/>
  <c r="C559" i="1"/>
  <c r="F538" i="1"/>
  <c r="D522" i="1"/>
  <c r="F515" i="1"/>
  <c r="D510" i="1"/>
  <c r="D496" i="1"/>
  <c r="D489" i="1"/>
  <c r="F486" i="1"/>
  <c r="D474" i="1"/>
  <c r="E469" i="1"/>
  <c r="F467" i="1"/>
  <c r="E454" i="1"/>
  <c r="E437" i="1"/>
  <c r="C437" i="1"/>
  <c r="F437" i="1"/>
  <c r="C418" i="1"/>
  <c r="F418" i="1"/>
  <c r="D284" i="1"/>
  <c r="F284" i="1"/>
  <c r="C198" i="1"/>
  <c r="D198" i="1"/>
  <c r="C158" i="1"/>
  <c r="D158" i="1"/>
  <c r="E158" i="1"/>
  <c r="F158" i="1"/>
  <c r="C423" i="1"/>
  <c r="D423" i="1"/>
  <c r="F423" i="1"/>
  <c r="C367" i="1"/>
  <c r="F367" i="1"/>
  <c r="C354" i="1"/>
  <c r="F354" i="1"/>
  <c r="C322" i="1"/>
  <c r="F322" i="1"/>
  <c r="C219" i="1"/>
  <c r="E219" i="1"/>
  <c r="F219" i="1"/>
  <c r="D881" i="1"/>
  <c r="E712" i="1"/>
  <c r="D696" i="1"/>
  <c r="C681" i="1"/>
  <c r="E649" i="1"/>
  <c r="F625" i="1"/>
  <c r="D620" i="1"/>
  <c r="D618" i="1"/>
  <c r="D615" i="1"/>
  <c r="F612" i="1"/>
  <c r="D538" i="1"/>
  <c r="D529" i="1"/>
  <c r="D526" i="1"/>
  <c r="D512" i="1"/>
  <c r="D505" i="1"/>
  <c r="D481" i="1"/>
  <c r="F478" i="1"/>
  <c r="D464" i="1"/>
  <c r="F459" i="1"/>
  <c r="D456" i="1"/>
  <c r="E444" i="1"/>
  <c r="C444" i="1"/>
  <c r="C436" i="1"/>
  <c r="F417" i="1"/>
  <c r="C417" i="1"/>
  <c r="D417" i="1"/>
  <c r="E417" i="1"/>
  <c r="F405" i="1"/>
  <c r="C405" i="1"/>
  <c r="E405" i="1"/>
  <c r="E382" i="1"/>
  <c r="D374" i="1"/>
  <c r="C374" i="1"/>
  <c r="F374" i="1"/>
  <c r="E357" i="1"/>
  <c r="C357" i="1"/>
  <c r="C347" i="1"/>
  <c r="D347" i="1"/>
  <c r="F347" i="1"/>
  <c r="E325" i="1"/>
  <c r="C325" i="1"/>
  <c r="F325" i="1"/>
  <c r="E311" i="1"/>
  <c r="D311" i="1"/>
  <c r="E274" i="1"/>
  <c r="C274" i="1"/>
  <c r="D274" i="1"/>
  <c r="F274" i="1"/>
  <c r="C184" i="1"/>
  <c r="D184" i="1"/>
  <c r="E184" i="1"/>
  <c r="F184" i="1"/>
  <c r="C154" i="1"/>
  <c r="E154" i="1"/>
  <c r="F154" i="1"/>
  <c r="E130" i="1"/>
  <c r="D130" i="1"/>
  <c r="D114" i="1"/>
  <c r="F114" i="1"/>
  <c r="C428" i="1"/>
  <c r="F411" i="1"/>
  <c r="C401" i="1"/>
  <c r="F386" i="1"/>
  <c r="F378" i="1"/>
  <c r="F370" i="1"/>
  <c r="D366" i="1"/>
  <c r="F361" i="1"/>
  <c r="D359" i="1"/>
  <c r="F351" i="1"/>
  <c r="C349" i="1"/>
  <c r="D334" i="1"/>
  <c r="F329" i="1"/>
  <c r="D327" i="1"/>
  <c r="F319" i="1"/>
  <c r="C317" i="1"/>
  <c r="E306" i="1"/>
  <c r="D304" i="1"/>
  <c r="C286" i="1"/>
  <c r="C278" i="1"/>
  <c r="C256" i="1"/>
  <c r="D252" i="1"/>
  <c r="E249" i="1"/>
  <c r="C246" i="1"/>
  <c r="E243" i="1"/>
  <c r="D233" i="1"/>
  <c r="D231" i="1"/>
  <c r="E166" i="1"/>
  <c r="F164" i="1"/>
  <c r="E155" i="1"/>
  <c r="F151" i="1"/>
  <c r="D141" i="1"/>
  <c r="F135" i="1"/>
  <c r="F105" i="1"/>
  <c r="E100" i="1"/>
  <c r="F98" i="1"/>
  <c r="F92" i="1"/>
  <c r="F90" i="1"/>
  <c r="E386" i="1"/>
  <c r="E378" i="1"/>
  <c r="E370" i="1"/>
  <c r="F363" i="1"/>
  <c r="F310" i="1"/>
  <c r="F290" i="1"/>
  <c r="F262" i="1"/>
  <c r="F238" i="1"/>
  <c r="E225" i="1"/>
  <c r="F208" i="1"/>
  <c r="E201" i="1"/>
  <c r="F192" i="1"/>
  <c r="F183" i="1"/>
  <c r="F170" i="1"/>
  <c r="F157" i="1"/>
  <c r="F142" i="1"/>
  <c r="E135" i="1"/>
  <c r="E92" i="1"/>
  <c r="F24" i="1"/>
  <c r="D432" i="1"/>
  <c r="F430" i="1"/>
  <c r="D425" i="1"/>
  <c r="F407" i="1"/>
  <c r="F402" i="1"/>
  <c r="D397" i="1"/>
  <c r="F395" i="1"/>
  <c r="E392" i="1"/>
  <c r="D389" i="1"/>
  <c r="F387" i="1"/>
  <c r="C386" i="1"/>
  <c r="E384" i="1"/>
  <c r="D381" i="1"/>
  <c r="F379" i="1"/>
  <c r="C378" i="1"/>
  <c r="E376" i="1"/>
  <c r="D373" i="1"/>
  <c r="F371" i="1"/>
  <c r="C370" i="1"/>
  <c r="D363" i="1"/>
  <c r="C361" i="1"/>
  <c r="D353" i="1"/>
  <c r="C341" i="1"/>
  <c r="F338" i="1"/>
  <c r="D331" i="1"/>
  <c r="C329" i="1"/>
  <c r="D321" i="1"/>
  <c r="D314" i="1"/>
  <c r="F312" i="1"/>
  <c r="E310" i="1"/>
  <c r="E290" i="1"/>
  <c r="D288" i="1"/>
  <c r="C262" i="1"/>
  <c r="F259" i="1"/>
  <c r="E253" i="1"/>
  <c r="F240" i="1"/>
  <c r="C238" i="1"/>
  <c r="E235" i="1"/>
  <c r="D225" i="1"/>
  <c r="D223" i="1"/>
  <c r="D208" i="1"/>
  <c r="F206" i="1"/>
  <c r="F203" i="1"/>
  <c r="D201" i="1"/>
  <c r="F199" i="1"/>
  <c r="E192" i="1"/>
  <c r="D190" i="1"/>
  <c r="F181" i="1"/>
  <c r="D179" i="1"/>
  <c r="F176" i="1"/>
  <c r="E170" i="1"/>
  <c r="C166" i="1"/>
  <c r="D157" i="1"/>
  <c r="C151" i="1"/>
  <c r="D149" i="1"/>
  <c r="D147" i="1"/>
  <c r="F144" i="1"/>
  <c r="E142" i="1"/>
  <c r="C135" i="1"/>
  <c r="D133" i="1"/>
  <c r="D131" i="1"/>
  <c r="F120" i="1"/>
  <c r="F115" i="1"/>
  <c r="D107" i="1"/>
  <c r="D92" i="1"/>
  <c r="F350" i="1"/>
  <c r="F333" i="1"/>
  <c r="D310" i="1"/>
  <c r="D290" i="1"/>
  <c r="F272" i="1"/>
  <c r="D259" i="1"/>
  <c r="D240" i="1"/>
  <c r="F230" i="1"/>
  <c r="F227" i="1"/>
  <c r="E217" i="1"/>
  <c r="C208" i="1"/>
  <c r="C206" i="1"/>
  <c r="D194" i="1"/>
  <c r="D192" i="1"/>
  <c r="E176" i="1"/>
  <c r="E163" i="1"/>
  <c r="F152" i="1"/>
  <c r="C147" i="1"/>
  <c r="E144" i="1"/>
  <c r="D142" i="1"/>
  <c r="F136" i="1"/>
  <c r="C131" i="1"/>
  <c r="F104" i="1"/>
  <c r="F414" i="1"/>
  <c r="D350" i="1"/>
  <c r="D343" i="1"/>
  <c r="F335" i="1"/>
  <c r="C333" i="1"/>
  <c r="E318" i="1"/>
  <c r="F301" i="1"/>
  <c r="E299" i="1"/>
  <c r="E295" i="1"/>
  <c r="F282" i="1"/>
  <c r="D272" i="1"/>
  <c r="E269" i="1"/>
  <c r="C259" i="1"/>
  <c r="E255" i="1"/>
  <c r="C240" i="1"/>
  <c r="D232" i="1"/>
  <c r="C230" i="1"/>
  <c r="E227" i="1"/>
  <c r="D217" i="1"/>
  <c r="D215" i="1"/>
  <c r="C194" i="1"/>
  <c r="D187" i="1"/>
  <c r="D176" i="1"/>
  <c r="F167" i="1"/>
  <c r="D163" i="1"/>
  <c r="E152" i="1"/>
  <c r="D144" i="1"/>
  <c r="E136" i="1"/>
  <c r="F122" i="1"/>
  <c r="D104" i="1"/>
  <c r="F99" i="1"/>
  <c r="E401" i="1"/>
  <c r="F256" i="1"/>
  <c r="F252" i="1"/>
  <c r="E241" i="1"/>
  <c r="D224" i="1"/>
  <c r="F207" i="1"/>
  <c r="D200" i="1"/>
  <c r="BD222" i="1"/>
  <c r="BE222" i="1" s="1"/>
  <c r="BD396" i="1"/>
  <c r="BD325" i="1"/>
  <c r="BC325" i="1" s="1"/>
  <c r="BD863" i="1"/>
  <c r="BE863" i="1" s="1"/>
  <c r="BD249" i="1"/>
  <c r="BC249" i="1" s="1"/>
  <c r="BD113" i="1"/>
  <c r="BC113" i="1" s="1"/>
  <c r="BD66" i="1"/>
  <c r="BD34" i="1"/>
  <c r="BC34" i="1" s="1"/>
  <c r="BD952" i="1"/>
  <c r="BC952" i="1" s="1"/>
  <c r="BD702" i="1"/>
  <c r="BE702" i="1" s="1"/>
  <c r="BD149" i="1"/>
  <c r="BC149" i="1" s="1"/>
  <c r="BD654" i="1"/>
  <c r="BE654" i="1" s="1"/>
  <c r="BD67" i="1"/>
  <c r="BE67" i="1" s="1"/>
  <c r="BD890" i="1"/>
  <c r="BC890" i="1" s="1"/>
  <c r="BD600" i="1"/>
  <c r="BC600" i="1" s="1"/>
  <c r="BD474" i="1"/>
  <c r="BC474" i="1" s="1"/>
  <c r="BD233" i="1"/>
  <c r="BC233" i="1" s="1"/>
  <c r="BD980" i="1"/>
  <c r="BD991" i="1"/>
  <c r="BC991" i="1" s="1"/>
  <c r="BD965" i="1"/>
  <c r="BE965" i="1" s="1"/>
  <c r="BD920" i="1"/>
  <c r="BE920" i="1" s="1"/>
  <c r="BD413" i="1"/>
  <c r="BE413" i="1" s="1"/>
  <c r="BD411" i="1"/>
  <c r="BC411" i="1" s="1"/>
  <c r="BD914" i="1"/>
  <c r="BE914" i="1" s="1"/>
  <c r="BD151" i="1"/>
  <c r="BE151" i="1" s="1"/>
  <c r="BD716" i="1"/>
  <c r="BE716" i="1" s="1"/>
  <c r="BD39" i="1"/>
  <c r="BC39" i="1" s="1"/>
  <c r="BD866" i="1"/>
  <c r="BC866" i="1" s="1"/>
  <c r="BD734" i="1"/>
  <c r="BE734" i="1" s="1"/>
  <c r="BD603" i="1"/>
  <c r="BC603" i="1" s="1"/>
  <c r="BD582" i="1"/>
  <c r="BC582" i="1" s="1"/>
  <c r="BD492" i="1"/>
  <c r="BC492" i="1" s="1"/>
  <c r="BD491" i="1"/>
  <c r="BE491" i="1" s="1"/>
  <c r="BD378" i="1"/>
  <c r="BC378" i="1" s="1"/>
  <c r="BD351" i="1"/>
  <c r="BE351" i="1" s="1"/>
  <c r="BD265" i="1"/>
  <c r="BC265" i="1" s="1"/>
  <c r="BD96" i="1"/>
  <c r="BE96" i="1" s="1"/>
  <c r="BD646" i="1"/>
  <c r="BE646" i="1" s="1"/>
  <c r="BD494" i="1"/>
  <c r="BC494" i="1" s="1"/>
  <c r="BD256" i="1"/>
  <c r="BC256" i="1" s="1"/>
  <c r="BD73" i="1"/>
  <c r="BC73" i="1" s="1"/>
  <c r="BD43" i="1"/>
  <c r="BC43" i="1" s="1"/>
  <c r="BD992" i="1"/>
  <c r="BE992" i="1" s="1"/>
  <c r="BD981" i="1"/>
  <c r="BE981" i="1" s="1"/>
  <c r="BD993" i="1"/>
  <c r="BE993" i="1" s="1"/>
  <c r="BD693" i="1"/>
  <c r="BE693" i="1" s="1"/>
  <c r="BD524" i="1"/>
  <c r="BE524" i="1" s="1"/>
  <c r="BD425" i="1"/>
  <c r="BE425" i="1" s="1"/>
  <c r="BD314" i="1"/>
  <c r="BE314" i="1" s="1"/>
  <c r="BD311" i="1"/>
  <c r="BE311" i="1" s="1"/>
  <c r="BD241" i="1"/>
  <c r="BC241" i="1" s="1"/>
  <c r="BD205" i="1"/>
  <c r="BC205" i="1" s="1"/>
  <c r="BD204" i="1"/>
  <c r="BC204" i="1" s="1"/>
  <c r="BD180" i="1"/>
  <c r="BC180" i="1" s="1"/>
  <c r="BD383" i="1"/>
  <c r="BC383" i="1" s="1"/>
  <c r="BD148" i="1"/>
  <c r="BC148" i="1" s="1"/>
  <c r="BD202" i="1"/>
  <c r="BC202" i="1" s="1"/>
  <c r="BD922" i="1"/>
  <c r="BC922" i="1" s="1"/>
  <c r="BD748" i="1"/>
  <c r="BC748" i="1" s="1"/>
  <c r="BD732" i="1"/>
  <c r="BE732" i="1" s="1"/>
  <c r="BD579" i="1"/>
  <c r="BC579" i="1" s="1"/>
  <c r="BD506" i="1"/>
  <c r="BE506" i="1" s="1"/>
  <c r="BD153" i="1"/>
  <c r="BC153" i="1" s="1"/>
  <c r="BD196" i="1"/>
  <c r="BE196" i="1" s="1"/>
  <c r="BD995" i="1"/>
  <c r="BC995" i="1" s="1"/>
  <c r="BD983" i="1"/>
  <c r="BC983" i="1" s="1"/>
  <c r="BD627" i="1"/>
  <c r="BC627" i="1" s="1"/>
  <c r="BD606" i="1"/>
  <c r="BE606" i="1" s="1"/>
  <c r="BD522" i="1"/>
  <c r="BE522" i="1" s="1"/>
  <c r="BD496" i="1"/>
  <c r="BE496" i="1" s="1"/>
  <c r="BD485" i="1"/>
  <c r="BC485" i="1" s="1"/>
  <c r="BD332" i="1"/>
  <c r="BE332" i="1" s="1"/>
  <c r="BD629" i="1"/>
  <c r="BC629" i="1" s="1"/>
  <c r="BD486" i="1"/>
  <c r="BC486" i="1" s="1"/>
  <c r="BD145" i="1"/>
  <c r="BC145" i="1" s="1"/>
  <c r="BD898" i="1"/>
  <c r="BC898" i="1" s="1"/>
  <c r="BD826" i="1"/>
  <c r="BC826" i="1" s="1"/>
  <c r="BD759" i="1"/>
  <c r="BE759" i="1" s="1"/>
  <c r="BD670" i="1"/>
  <c r="BE670" i="1" s="1"/>
  <c r="BD138" i="1"/>
  <c r="BE138" i="1" s="1"/>
  <c r="BD136" i="1"/>
  <c r="BC136" i="1" s="1"/>
  <c r="BD125" i="1"/>
  <c r="BE125" i="1" s="1"/>
  <c r="BD56" i="1"/>
  <c r="BC56" i="1" s="1"/>
  <c r="BD46" i="1"/>
  <c r="BC46" i="1" s="1"/>
  <c r="BD37" i="1"/>
  <c r="BC37" i="1" s="1"/>
  <c r="BD35" i="1"/>
  <c r="BC35" i="1" s="1"/>
  <c r="BD27" i="1"/>
  <c r="BC27" i="1" s="1"/>
  <c r="BD461" i="1"/>
  <c r="BC461" i="1" s="1"/>
  <c r="BD445" i="1"/>
  <c r="BE445" i="1" s="1"/>
  <c r="BD354" i="1"/>
  <c r="BE354" i="1" s="1"/>
  <c r="BD306" i="1"/>
  <c r="BE306" i="1" s="1"/>
  <c r="BD303" i="1"/>
  <c r="BC303" i="1" s="1"/>
  <c r="BD71" i="1"/>
  <c r="BD63" i="1"/>
  <c r="BE63" i="1" s="1"/>
  <c r="BD930" i="1"/>
  <c r="BE930" i="1" s="1"/>
  <c r="BD852" i="1"/>
  <c r="BC852" i="1" s="1"/>
  <c r="BD842" i="1"/>
  <c r="BC842" i="1" s="1"/>
  <c r="BD747" i="1"/>
  <c r="BE747" i="1" s="1"/>
  <c r="BD613" i="1"/>
  <c r="BC613" i="1" s="1"/>
  <c r="BD590" i="1"/>
  <c r="BC590" i="1" s="1"/>
  <c r="BD504" i="1"/>
  <c r="BD460" i="1"/>
  <c r="BE460" i="1" s="1"/>
  <c r="BD163" i="1"/>
  <c r="BC163" i="1" s="1"/>
  <c r="BD934" i="1"/>
  <c r="BC934" i="1" s="1"/>
  <c r="BD874" i="1"/>
  <c r="BC874" i="1" s="1"/>
  <c r="BD805" i="1"/>
  <c r="BC805" i="1" s="1"/>
  <c r="BD729" i="1"/>
  <c r="BC729" i="1" s="1"/>
  <c r="BD598" i="1"/>
  <c r="BE598" i="1" s="1"/>
  <c r="BD449" i="1"/>
  <c r="BE449" i="1" s="1"/>
  <c r="BD376" i="1"/>
  <c r="BC376" i="1" s="1"/>
  <c r="BD219" i="1"/>
  <c r="BC219" i="1" s="1"/>
  <c r="BD214" i="1"/>
  <c r="BC214" i="1" s="1"/>
  <c r="BD150" i="1"/>
  <c r="BC150" i="1" s="1"/>
  <c r="BD121" i="1"/>
  <c r="BC121" i="1" s="1"/>
  <c r="BD89" i="1"/>
  <c r="BC89" i="1" s="1"/>
  <c r="BD81" i="1"/>
  <c r="BC81" i="1" s="1"/>
  <c r="BD49" i="1"/>
  <c r="BC49" i="1" s="1"/>
  <c r="BD906" i="1"/>
  <c r="BC906" i="1" s="1"/>
  <c r="BD806" i="1"/>
  <c r="BE806" i="1" s="1"/>
  <c r="BD681" i="1"/>
  <c r="BE681" i="1" s="1"/>
  <c r="BD662" i="1"/>
  <c r="BE662" i="1" s="1"/>
  <c r="BD555" i="1"/>
  <c r="BC555" i="1" s="1"/>
  <c r="BD477" i="1"/>
  <c r="BC477" i="1" s="1"/>
  <c r="BD450" i="1"/>
  <c r="BC450" i="1" s="1"/>
  <c r="BD405" i="1"/>
  <c r="BC405" i="1" s="1"/>
  <c r="BD391" i="1"/>
  <c r="BE391" i="1" s="1"/>
  <c r="BD352" i="1"/>
  <c r="BC352" i="1" s="1"/>
  <c r="BD335" i="1"/>
  <c r="BE335" i="1" s="1"/>
  <c r="BD322" i="1"/>
  <c r="BE322" i="1" s="1"/>
  <c r="BD320" i="1"/>
  <c r="BC320" i="1" s="1"/>
  <c r="BD298" i="1"/>
  <c r="BE298" i="1" s="1"/>
  <c r="BD296" i="1"/>
  <c r="BC296" i="1" s="1"/>
  <c r="BD267" i="1"/>
  <c r="BE267" i="1" s="1"/>
  <c r="BD231" i="1"/>
  <c r="BC231" i="1" s="1"/>
  <c r="BD213" i="1"/>
  <c r="BC213" i="1" s="1"/>
  <c r="BD212" i="1"/>
  <c r="BC212" i="1" s="1"/>
  <c r="BD48" i="1"/>
  <c r="BC48" i="1" s="1"/>
  <c r="BD977" i="1"/>
  <c r="BE977" i="1" s="1"/>
  <c r="BD976" i="1"/>
  <c r="BE976" i="1" s="1"/>
  <c r="BD944" i="1"/>
  <c r="BE944" i="1" s="1"/>
  <c r="BD940" i="1"/>
  <c r="BC940" i="1" s="1"/>
  <c r="BD937" i="1"/>
  <c r="BE937" i="1" s="1"/>
  <c r="BD187" i="1"/>
  <c r="BE187" i="1" s="1"/>
  <c r="BD781" i="1"/>
  <c r="BE781" i="1" s="1"/>
  <c r="BD614" i="1"/>
  <c r="BE614" i="1" s="1"/>
  <c r="BD412" i="1"/>
  <c r="BC412" i="1" s="1"/>
  <c r="BD369" i="1"/>
  <c r="BC369" i="1" s="1"/>
  <c r="BD360" i="1"/>
  <c r="BC360" i="1" s="1"/>
  <c r="BD356" i="1"/>
  <c r="BE356" i="1" s="1"/>
  <c r="BD255" i="1"/>
  <c r="BC255" i="1" s="1"/>
  <c r="BD192" i="1"/>
  <c r="BC192" i="1" s="1"/>
  <c r="BD181" i="1"/>
  <c r="BC181" i="1" s="1"/>
  <c r="BD177" i="1"/>
  <c r="BE177" i="1" s="1"/>
  <c r="BD172" i="1"/>
  <c r="BE172" i="1" s="1"/>
  <c r="BD801" i="1"/>
  <c r="BE801" i="1" s="1"/>
  <c r="BD619" i="1"/>
  <c r="BC619" i="1" s="1"/>
  <c r="BD530" i="1"/>
  <c r="BC530" i="1" s="1"/>
  <c r="BD454" i="1"/>
  <c r="BC454" i="1" s="1"/>
  <c r="BD164" i="1"/>
  <c r="BC164" i="1" s="1"/>
  <c r="BD143" i="1"/>
  <c r="BC143" i="1" s="1"/>
  <c r="BD800" i="1"/>
  <c r="BC800" i="1" s="1"/>
  <c r="BD689" i="1"/>
  <c r="BC689" i="1" s="1"/>
  <c r="BD119" i="1"/>
  <c r="BC119" i="1" s="1"/>
  <c r="BD700" i="1"/>
  <c r="BC700" i="1" s="1"/>
  <c r="BD690" i="1"/>
  <c r="BC690" i="1" s="1"/>
  <c r="BD630" i="1"/>
  <c r="BE630" i="1" s="1"/>
  <c r="BD605" i="1"/>
  <c r="BC605" i="1" s="1"/>
  <c r="BD594" i="1"/>
  <c r="BC594" i="1" s="1"/>
  <c r="BD420" i="1"/>
  <c r="BC420" i="1" s="1"/>
  <c r="BD330" i="1"/>
  <c r="BE330" i="1" s="1"/>
  <c r="BD317" i="1"/>
  <c r="BC317" i="1" s="1"/>
  <c r="BD287" i="1"/>
  <c r="BE287" i="1" s="1"/>
  <c r="BD234" i="1"/>
  <c r="BC234" i="1" s="1"/>
  <c r="BD203" i="1"/>
  <c r="BC203" i="1" s="1"/>
  <c r="BD152" i="1"/>
  <c r="BC152" i="1" s="1"/>
  <c r="BD58" i="1"/>
  <c r="BC58" i="1" s="1"/>
  <c r="BD50" i="1"/>
  <c r="BC50" i="1" s="1"/>
  <c r="BD928" i="1"/>
  <c r="BC928" i="1" s="1"/>
  <c r="BD737" i="1"/>
  <c r="BC737" i="1" s="1"/>
  <c r="BD638" i="1"/>
  <c r="BE638" i="1" s="1"/>
  <c r="BD134" i="1"/>
  <c r="BC134" i="1" s="1"/>
  <c r="BD131" i="1"/>
  <c r="BE131" i="1" s="1"/>
  <c r="BD129" i="1"/>
  <c r="BC129" i="1" s="1"/>
  <c r="BD128" i="1"/>
  <c r="BC128" i="1" s="1"/>
  <c r="BD118" i="1"/>
  <c r="BE118" i="1" s="1"/>
  <c r="BD117" i="1"/>
  <c r="BE117" i="1" s="1"/>
  <c r="BD107" i="1"/>
  <c r="BC107" i="1" s="1"/>
  <c r="BD972" i="1"/>
  <c r="BE972" i="1" s="1"/>
  <c r="BD889" i="1"/>
  <c r="BC889" i="1" s="1"/>
  <c r="BD818" i="1"/>
  <c r="BE818" i="1" s="1"/>
  <c r="BD720" i="1"/>
  <c r="BC720" i="1" s="1"/>
  <c r="BD718" i="1"/>
  <c r="BE718" i="1" s="1"/>
  <c r="BD691" i="1"/>
  <c r="BC691" i="1" s="1"/>
  <c r="BD675" i="1"/>
  <c r="BE675" i="1" s="1"/>
  <c r="BD622" i="1"/>
  <c r="BE622" i="1" s="1"/>
  <c r="BD478" i="1"/>
  <c r="BE478" i="1" s="1"/>
  <c r="BD432" i="1"/>
  <c r="BE432" i="1" s="1"/>
  <c r="BD358" i="1"/>
  <c r="BC358" i="1" s="1"/>
  <c r="BD221" i="1"/>
  <c r="BD979" i="1"/>
  <c r="BC979" i="1" s="1"/>
  <c r="BD968" i="1"/>
  <c r="BC968" i="1" s="1"/>
  <c r="BD967" i="1"/>
  <c r="BC967" i="1" s="1"/>
  <c r="BD850" i="1"/>
  <c r="BC850" i="1" s="1"/>
  <c r="BD744" i="1"/>
  <c r="BE744" i="1" s="1"/>
  <c r="BD715" i="1"/>
  <c r="BE715" i="1" s="1"/>
  <c r="BD714" i="1"/>
  <c r="BC714" i="1" s="1"/>
  <c r="BD585" i="1"/>
  <c r="BC585" i="1" s="1"/>
  <c r="BD569" i="1"/>
  <c r="BE569" i="1" s="1"/>
  <c r="BD561" i="1"/>
  <c r="BE561" i="1" s="1"/>
  <c r="BD539" i="1"/>
  <c r="BC539" i="1" s="1"/>
  <c r="BD500" i="1"/>
  <c r="BC500" i="1" s="1"/>
  <c r="BD452" i="1"/>
  <c r="BC452" i="1" s="1"/>
  <c r="BD277" i="1"/>
  <c r="BC277" i="1" s="1"/>
  <c r="BD268" i="1"/>
  <c r="BC268" i="1" s="1"/>
  <c r="BD188" i="1"/>
  <c r="BE188" i="1" s="1"/>
  <c r="BD159" i="1"/>
  <c r="BE159" i="1" s="1"/>
  <c r="BD133" i="1"/>
  <c r="BE133" i="1" s="1"/>
  <c r="BD41" i="1"/>
  <c r="BC41" i="1" s="1"/>
  <c r="BD434" i="1"/>
  <c r="BC434" i="1" s="1"/>
  <c r="BD328" i="1"/>
  <c r="BE328" i="1" s="1"/>
  <c r="BD312" i="1"/>
  <c r="BC312" i="1" s="1"/>
  <c r="BD291" i="1"/>
  <c r="BC291" i="1" s="1"/>
  <c r="BD271" i="1"/>
  <c r="BE271" i="1" s="1"/>
  <c r="BD270" i="1"/>
  <c r="BE270" i="1" s="1"/>
  <c r="BD266" i="1"/>
  <c r="BE266" i="1" s="1"/>
  <c r="BD250" i="1"/>
  <c r="BC250" i="1" s="1"/>
  <c r="BD220" i="1"/>
  <c r="BE220" i="1" s="1"/>
  <c r="BD178" i="1"/>
  <c r="BE178" i="1" s="1"/>
  <c r="BD171" i="1"/>
  <c r="BC171" i="1" s="1"/>
  <c r="BD105" i="1"/>
  <c r="BC105" i="1" s="1"/>
  <c r="BD94" i="1"/>
  <c r="BE94" i="1" s="1"/>
  <c r="BD33" i="1"/>
  <c r="BC33" i="1" s="1"/>
  <c r="BD847" i="1"/>
  <c r="BC847" i="1" s="1"/>
  <c r="BD408" i="1"/>
  <c r="BC408" i="1" s="1"/>
  <c r="BD825" i="1"/>
  <c r="BE825" i="1" s="1"/>
  <c r="BD803" i="1"/>
  <c r="BE803" i="1" s="1"/>
  <c r="BD758" i="1"/>
  <c r="BC758" i="1" s="1"/>
  <c r="BD592" i="1"/>
  <c r="BC592" i="1" s="1"/>
  <c r="BD553" i="1"/>
  <c r="BC553" i="1" s="1"/>
  <c r="BD263" i="1"/>
  <c r="BC263" i="1" s="1"/>
  <c r="BD170" i="1"/>
  <c r="BE170" i="1" s="1"/>
  <c r="BD165" i="1"/>
  <c r="BC165" i="1" s="1"/>
  <c r="BD162" i="1"/>
  <c r="BE162" i="1" s="1"/>
  <c r="BD882" i="1"/>
  <c r="BE882" i="1" s="1"/>
  <c r="BD876" i="1"/>
  <c r="BE876" i="1" s="1"/>
  <c r="BD798" i="1"/>
  <c r="BE798" i="1" s="1"/>
  <c r="BD416" i="1"/>
  <c r="BC416" i="1" s="1"/>
  <c r="BD367" i="1"/>
  <c r="BE367" i="1" s="1"/>
  <c r="BD104" i="1"/>
  <c r="BC104" i="1" s="1"/>
  <c r="BD95" i="1"/>
  <c r="BC95" i="1" s="1"/>
  <c r="BD57" i="1"/>
  <c r="BC57" i="1" s="1"/>
  <c r="BD55" i="1"/>
  <c r="BC55" i="1" s="1"/>
  <c r="BD47" i="1"/>
  <c r="BC47" i="1" s="1"/>
  <c r="BD998" i="1"/>
  <c r="BE998" i="1" s="1"/>
  <c r="BD985" i="1"/>
  <c r="BE985" i="1" s="1"/>
  <c r="BD962" i="1"/>
  <c r="BE962" i="1" s="1"/>
  <c r="BD957" i="1"/>
  <c r="BE957" i="1" s="1"/>
  <c r="BD939" i="1"/>
  <c r="BC939" i="1" s="1"/>
  <c r="BD834" i="1"/>
  <c r="BE834" i="1" s="1"/>
  <c r="BD673" i="1"/>
  <c r="BC673" i="1" s="1"/>
  <c r="BD521" i="1"/>
  <c r="BC521" i="1" s="1"/>
  <c r="BD426" i="1"/>
  <c r="BE426" i="1" s="1"/>
  <c r="BD397" i="1"/>
  <c r="BE397" i="1" s="1"/>
  <c r="BD257" i="1"/>
  <c r="BE257" i="1" s="1"/>
  <c r="BD228" i="1"/>
  <c r="BC228" i="1" s="1"/>
  <c r="BD194" i="1"/>
  <c r="BC194" i="1" s="1"/>
  <c r="BD193" i="1"/>
  <c r="BC193" i="1" s="1"/>
  <c r="BD157" i="1"/>
  <c r="BE157" i="1" s="1"/>
  <c r="BD141" i="1"/>
  <c r="BE141" i="1" s="1"/>
  <c r="BD130" i="1"/>
  <c r="BC130" i="1" s="1"/>
  <c r="BD54" i="1"/>
  <c r="BE54" i="1" s="1"/>
  <c r="C1000" i="1"/>
  <c r="C996" i="1"/>
  <c r="C992" i="1"/>
  <c r="C988" i="1"/>
  <c r="C984" i="1"/>
  <c r="E919" i="1"/>
  <c r="F919" i="1"/>
  <c r="C917" i="1"/>
  <c r="D917" i="1"/>
  <c r="C915" i="1"/>
  <c r="D915" i="1"/>
  <c r="C904" i="1"/>
  <c r="D904" i="1"/>
  <c r="E898" i="1"/>
  <c r="D898" i="1"/>
  <c r="F898" i="1"/>
  <c r="C891" i="1"/>
  <c r="D891" i="1"/>
  <c r="C885" i="1"/>
  <c r="D885" i="1"/>
  <c r="E885" i="1"/>
  <c r="C870" i="1"/>
  <c r="E870" i="1"/>
  <c r="F870" i="1"/>
  <c r="D870" i="1"/>
  <c r="C862" i="1"/>
  <c r="E862" i="1"/>
  <c r="F862" i="1"/>
  <c r="D862" i="1"/>
  <c r="E847" i="1"/>
  <c r="D847" i="1"/>
  <c r="F847" i="1"/>
  <c r="C837" i="1"/>
  <c r="F837" i="1"/>
  <c r="D837" i="1"/>
  <c r="E837" i="1"/>
  <c r="C834" i="1"/>
  <c r="E834" i="1"/>
  <c r="F834" i="1"/>
  <c r="D834" i="1"/>
  <c r="E831" i="1"/>
  <c r="D831" i="1"/>
  <c r="F831" i="1"/>
  <c r="C821" i="1"/>
  <c r="F821" i="1"/>
  <c r="D821" i="1"/>
  <c r="E821" i="1"/>
  <c r="C818" i="1"/>
  <c r="E818" i="1"/>
  <c r="F818" i="1"/>
  <c r="D818" i="1"/>
  <c r="E815" i="1"/>
  <c r="D815" i="1"/>
  <c r="F815" i="1"/>
  <c r="C805" i="1"/>
  <c r="F805" i="1"/>
  <c r="D805" i="1"/>
  <c r="E805" i="1"/>
  <c r="C802" i="1"/>
  <c r="E802" i="1"/>
  <c r="F802" i="1"/>
  <c r="D802" i="1"/>
  <c r="E799" i="1"/>
  <c r="D799" i="1"/>
  <c r="F799" i="1"/>
  <c r="C789" i="1"/>
  <c r="F789" i="1"/>
  <c r="D789" i="1"/>
  <c r="E789" i="1"/>
  <c r="C786" i="1"/>
  <c r="E786" i="1"/>
  <c r="F786" i="1"/>
  <c r="D786" i="1"/>
  <c r="E783" i="1"/>
  <c r="D783" i="1"/>
  <c r="F783" i="1"/>
  <c r="C772" i="1"/>
  <c r="D772" i="1"/>
  <c r="E772" i="1"/>
  <c r="F772" i="1"/>
  <c r="C765" i="1"/>
  <c r="F765" i="1"/>
  <c r="D765" i="1"/>
  <c r="E765" i="1"/>
  <c r="F982" i="1"/>
  <c r="F978" i="1"/>
  <c r="F974" i="1"/>
  <c r="F971" i="1"/>
  <c r="C970" i="1"/>
  <c r="F968" i="1"/>
  <c r="C935" i="1"/>
  <c r="F920" i="1"/>
  <c r="C896" i="1"/>
  <c r="D896" i="1"/>
  <c r="C883" i="1"/>
  <c r="D883" i="1"/>
  <c r="E874" i="1"/>
  <c r="D874" i="1"/>
  <c r="F874" i="1"/>
  <c r="C854" i="1"/>
  <c r="E854" i="1"/>
  <c r="F854" i="1"/>
  <c r="D854" i="1"/>
  <c r="C840" i="1"/>
  <c r="E840" i="1"/>
  <c r="F840" i="1"/>
  <c r="C824" i="1"/>
  <c r="E824" i="1"/>
  <c r="F824" i="1"/>
  <c r="C808" i="1"/>
  <c r="E808" i="1"/>
  <c r="F808" i="1"/>
  <c r="C792" i="1"/>
  <c r="E792" i="1"/>
  <c r="F792" i="1"/>
  <c r="E779" i="1"/>
  <c r="D779" i="1"/>
  <c r="F779" i="1"/>
  <c r="C768" i="1"/>
  <c r="D768" i="1"/>
  <c r="E768" i="1"/>
  <c r="F768" i="1"/>
  <c r="C761" i="1"/>
  <c r="F761" i="1"/>
  <c r="D761" i="1"/>
  <c r="E761" i="1"/>
  <c r="E998" i="1"/>
  <c r="C997" i="1"/>
  <c r="E994" i="1"/>
  <c r="C993" i="1"/>
  <c r="E990" i="1"/>
  <c r="E986" i="1"/>
  <c r="E982" i="1"/>
  <c r="E978" i="1"/>
  <c r="D974" i="1"/>
  <c r="E953" i="1"/>
  <c r="E950" i="1"/>
  <c r="C950" i="1"/>
  <c r="F946" i="1"/>
  <c r="F941" i="1"/>
  <c r="C933" i="1"/>
  <c r="D933" i="1"/>
  <c r="C931" i="1"/>
  <c r="D931" i="1"/>
  <c r="C929" i="1"/>
  <c r="F929" i="1"/>
  <c r="E922" i="1"/>
  <c r="D922" i="1"/>
  <c r="F922" i="1"/>
  <c r="E920" i="1"/>
  <c r="D916" i="1"/>
  <c r="F914" i="1"/>
  <c r="F912" i="1"/>
  <c r="C909" i="1"/>
  <c r="D909" i="1"/>
  <c r="E909" i="1"/>
  <c r="F907" i="1"/>
  <c r="F888" i="1"/>
  <c r="C877" i="1"/>
  <c r="D877" i="1"/>
  <c r="E877" i="1"/>
  <c r="C846" i="1"/>
  <c r="E846" i="1"/>
  <c r="F846" i="1"/>
  <c r="D846" i="1"/>
  <c r="E843" i="1"/>
  <c r="D843" i="1"/>
  <c r="F843" i="1"/>
  <c r="C833" i="1"/>
  <c r="F833" i="1"/>
  <c r="D833" i="1"/>
  <c r="E833" i="1"/>
  <c r="C830" i="1"/>
  <c r="E830" i="1"/>
  <c r="F830" i="1"/>
  <c r="D830" i="1"/>
  <c r="E827" i="1"/>
  <c r="D827" i="1"/>
  <c r="F827" i="1"/>
  <c r="C817" i="1"/>
  <c r="F817" i="1"/>
  <c r="D817" i="1"/>
  <c r="E817" i="1"/>
  <c r="C814" i="1"/>
  <c r="E814" i="1"/>
  <c r="F814" i="1"/>
  <c r="D814" i="1"/>
  <c r="E811" i="1"/>
  <c r="D811" i="1"/>
  <c r="F811" i="1"/>
  <c r="C801" i="1"/>
  <c r="F801" i="1"/>
  <c r="D801" i="1"/>
  <c r="E801" i="1"/>
  <c r="C798" i="1"/>
  <c r="E798" i="1"/>
  <c r="F798" i="1"/>
  <c r="D798" i="1"/>
  <c r="E795" i="1"/>
  <c r="D795" i="1"/>
  <c r="F795" i="1"/>
  <c r="C785" i="1"/>
  <c r="F785" i="1"/>
  <c r="D785" i="1"/>
  <c r="E785" i="1"/>
  <c r="C764" i="1"/>
  <c r="D764" i="1"/>
  <c r="E764" i="1"/>
  <c r="F764" i="1"/>
  <c r="C757" i="1"/>
  <c r="F757" i="1"/>
  <c r="D757" i="1"/>
  <c r="E757" i="1"/>
  <c r="C974" i="1"/>
  <c r="E965" i="1"/>
  <c r="F962" i="1"/>
  <c r="F956" i="1"/>
  <c r="E951" i="1"/>
  <c r="F944" i="1"/>
  <c r="E938" i="1"/>
  <c r="F938" i="1"/>
  <c r="E936" i="1"/>
  <c r="D920" i="1"/>
  <c r="E890" i="1"/>
  <c r="D890" i="1"/>
  <c r="F890" i="1"/>
  <c r="C869" i="1"/>
  <c r="E869" i="1"/>
  <c r="F869" i="1"/>
  <c r="C864" i="1"/>
  <c r="D864" i="1"/>
  <c r="E864" i="1"/>
  <c r="C861" i="1"/>
  <c r="E861" i="1"/>
  <c r="F861" i="1"/>
  <c r="C836" i="1"/>
  <c r="E836" i="1"/>
  <c r="F836" i="1"/>
  <c r="C820" i="1"/>
  <c r="E820" i="1"/>
  <c r="F820" i="1"/>
  <c r="C804" i="1"/>
  <c r="E804" i="1"/>
  <c r="F804" i="1"/>
  <c r="C788" i="1"/>
  <c r="E788" i="1"/>
  <c r="F788" i="1"/>
  <c r="C760" i="1"/>
  <c r="D760" i="1"/>
  <c r="E760" i="1"/>
  <c r="F760" i="1"/>
  <c r="C753" i="1"/>
  <c r="F753" i="1"/>
  <c r="D753" i="1"/>
  <c r="E753" i="1"/>
  <c r="D962" i="1"/>
  <c r="C953" i="1"/>
  <c r="F953" i="1"/>
  <c r="E946" i="1"/>
  <c r="D946" i="1"/>
  <c r="C941" i="1"/>
  <c r="E941" i="1"/>
  <c r="C925" i="1"/>
  <c r="D925" i="1"/>
  <c r="E925" i="1"/>
  <c r="E916" i="1"/>
  <c r="F916" i="1"/>
  <c r="E914" i="1"/>
  <c r="D914" i="1"/>
  <c r="C912" i="1"/>
  <c r="D912" i="1"/>
  <c r="C907" i="1"/>
  <c r="D907" i="1"/>
  <c r="C901" i="1"/>
  <c r="D901" i="1"/>
  <c r="E901" i="1"/>
  <c r="C888" i="1"/>
  <c r="D888" i="1"/>
  <c r="E882" i="1"/>
  <c r="D882" i="1"/>
  <c r="F882" i="1"/>
  <c r="C873" i="1"/>
  <c r="E873" i="1"/>
  <c r="F873" i="1"/>
  <c r="F871" i="1"/>
  <c r="C856" i="1"/>
  <c r="D856" i="1"/>
  <c r="E856" i="1"/>
  <c r="C853" i="1"/>
  <c r="E853" i="1"/>
  <c r="F853" i="1"/>
  <c r="C845" i="1"/>
  <c r="F845" i="1"/>
  <c r="D845" i="1"/>
  <c r="E845" i="1"/>
  <c r="C842" i="1"/>
  <c r="E842" i="1"/>
  <c r="F842" i="1"/>
  <c r="D842" i="1"/>
  <c r="E839" i="1"/>
  <c r="D839" i="1"/>
  <c r="F839" i="1"/>
  <c r="C829" i="1"/>
  <c r="F829" i="1"/>
  <c r="D829" i="1"/>
  <c r="E829" i="1"/>
  <c r="C826" i="1"/>
  <c r="E826" i="1"/>
  <c r="F826" i="1"/>
  <c r="D826" i="1"/>
  <c r="E823" i="1"/>
  <c r="D823" i="1"/>
  <c r="F823" i="1"/>
  <c r="C813" i="1"/>
  <c r="F813" i="1"/>
  <c r="D813" i="1"/>
  <c r="E813" i="1"/>
  <c r="C810" i="1"/>
  <c r="E810" i="1"/>
  <c r="F810" i="1"/>
  <c r="D810" i="1"/>
  <c r="E807" i="1"/>
  <c r="D807" i="1"/>
  <c r="F807" i="1"/>
  <c r="C797" i="1"/>
  <c r="F797" i="1"/>
  <c r="D797" i="1"/>
  <c r="E797" i="1"/>
  <c r="C794" i="1"/>
  <c r="E794" i="1"/>
  <c r="F794" i="1"/>
  <c r="D794" i="1"/>
  <c r="E791" i="1"/>
  <c r="D791" i="1"/>
  <c r="F791" i="1"/>
  <c r="C781" i="1"/>
  <c r="F781" i="1"/>
  <c r="D781" i="1"/>
  <c r="E781" i="1"/>
  <c r="C749" i="1"/>
  <c r="F749" i="1"/>
  <c r="D749" i="1"/>
  <c r="E749" i="1"/>
  <c r="F1000" i="1"/>
  <c r="F996" i="1"/>
  <c r="F992" i="1"/>
  <c r="F988" i="1"/>
  <c r="F984" i="1"/>
  <c r="F980" i="1"/>
  <c r="F966" i="1"/>
  <c r="F963" i="1"/>
  <c r="C962" i="1"/>
  <c r="C956" i="1"/>
  <c r="F954" i="1"/>
  <c r="C951" i="1"/>
  <c r="F947" i="1"/>
  <c r="C944" i="1"/>
  <c r="C899" i="1"/>
  <c r="D899" i="1"/>
  <c r="C880" i="1"/>
  <c r="D880" i="1"/>
  <c r="C848" i="1"/>
  <c r="D848" i="1"/>
  <c r="E848" i="1"/>
  <c r="C832" i="1"/>
  <c r="E832" i="1"/>
  <c r="F832" i="1"/>
  <c r="C816" i="1"/>
  <c r="E816" i="1"/>
  <c r="F816" i="1"/>
  <c r="C800" i="1"/>
  <c r="E800" i="1"/>
  <c r="F800" i="1"/>
  <c r="C784" i="1"/>
  <c r="E784" i="1"/>
  <c r="F784" i="1"/>
  <c r="C777" i="1"/>
  <c r="F777" i="1"/>
  <c r="D777" i="1"/>
  <c r="E777" i="1"/>
  <c r="C745" i="1"/>
  <c r="F745" i="1"/>
  <c r="D745" i="1"/>
  <c r="E745" i="1"/>
  <c r="E1000" i="1"/>
  <c r="E996" i="1"/>
  <c r="E992" i="1"/>
  <c r="E988" i="1"/>
  <c r="E984" i="1"/>
  <c r="C949" i="1"/>
  <c r="D949" i="1"/>
  <c r="E932" i="1"/>
  <c r="F932" i="1"/>
  <c r="E930" i="1"/>
  <c r="D930" i="1"/>
  <c r="C928" i="1"/>
  <c r="D928" i="1"/>
  <c r="D919" i="1"/>
  <c r="F917" i="1"/>
  <c r="F915" i="1"/>
  <c r="C893" i="1"/>
  <c r="D893" i="1"/>
  <c r="E893" i="1"/>
  <c r="D871" i="1"/>
  <c r="E871" i="1"/>
  <c r="E863" i="1"/>
  <c r="D863" i="1"/>
  <c r="F863" i="1"/>
  <c r="C841" i="1"/>
  <c r="F841" i="1"/>
  <c r="D841" i="1"/>
  <c r="E841" i="1"/>
  <c r="C838" i="1"/>
  <c r="E838" i="1"/>
  <c r="F838" i="1"/>
  <c r="D838" i="1"/>
  <c r="E835" i="1"/>
  <c r="D835" i="1"/>
  <c r="F835" i="1"/>
  <c r="C825" i="1"/>
  <c r="F825" i="1"/>
  <c r="D825" i="1"/>
  <c r="E825" i="1"/>
  <c r="C822" i="1"/>
  <c r="E822" i="1"/>
  <c r="F822" i="1"/>
  <c r="D822" i="1"/>
  <c r="E819" i="1"/>
  <c r="D819" i="1"/>
  <c r="F819" i="1"/>
  <c r="C809" i="1"/>
  <c r="F809" i="1"/>
  <c r="D809" i="1"/>
  <c r="E809" i="1"/>
  <c r="C806" i="1"/>
  <c r="E806" i="1"/>
  <c r="F806" i="1"/>
  <c r="D806" i="1"/>
  <c r="E803" i="1"/>
  <c r="D803" i="1"/>
  <c r="F803" i="1"/>
  <c r="C793" i="1"/>
  <c r="F793" i="1"/>
  <c r="D793" i="1"/>
  <c r="E793" i="1"/>
  <c r="C790" i="1"/>
  <c r="E790" i="1"/>
  <c r="F790" i="1"/>
  <c r="D790" i="1"/>
  <c r="E787" i="1"/>
  <c r="D787" i="1"/>
  <c r="F787" i="1"/>
  <c r="C780" i="1"/>
  <c r="D780" i="1"/>
  <c r="E780" i="1"/>
  <c r="F780" i="1"/>
  <c r="C773" i="1"/>
  <c r="F773" i="1"/>
  <c r="D773" i="1"/>
  <c r="E773" i="1"/>
  <c r="C741" i="1"/>
  <c r="F741" i="1"/>
  <c r="D741" i="1"/>
  <c r="E741" i="1"/>
  <c r="E973" i="1"/>
  <c r="F970" i="1"/>
  <c r="C966" i="1"/>
  <c r="E957" i="1"/>
  <c r="C954" i="1"/>
  <c r="E952" i="1"/>
  <c r="C947" i="1"/>
  <c r="E945" i="1"/>
  <c r="E935" i="1"/>
  <c r="C919" i="1"/>
  <c r="E917" i="1"/>
  <c r="E915" i="1"/>
  <c r="E906" i="1"/>
  <c r="D906" i="1"/>
  <c r="F906" i="1"/>
  <c r="E904" i="1"/>
  <c r="C898" i="1"/>
  <c r="F896" i="1"/>
  <c r="E891" i="1"/>
  <c r="F885" i="1"/>
  <c r="F883" i="1"/>
  <c r="E855" i="1"/>
  <c r="D855" i="1"/>
  <c r="F855" i="1"/>
  <c r="C847" i="1"/>
  <c r="C844" i="1"/>
  <c r="E844" i="1"/>
  <c r="F844" i="1"/>
  <c r="C831" i="1"/>
  <c r="C828" i="1"/>
  <c r="E828" i="1"/>
  <c r="F828" i="1"/>
  <c r="C815" i="1"/>
  <c r="C812" i="1"/>
  <c r="E812" i="1"/>
  <c r="F812" i="1"/>
  <c r="C799" i="1"/>
  <c r="C796" i="1"/>
  <c r="E796" i="1"/>
  <c r="F796" i="1"/>
  <c r="C776" i="1"/>
  <c r="D776" i="1"/>
  <c r="E776" i="1"/>
  <c r="F776" i="1"/>
  <c r="C769" i="1"/>
  <c r="F769" i="1"/>
  <c r="D769" i="1"/>
  <c r="E769" i="1"/>
  <c r="C737" i="1"/>
  <c r="F737" i="1"/>
  <c r="C733" i="1"/>
  <c r="F733" i="1"/>
  <c r="C729" i="1"/>
  <c r="F729" i="1"/>
  <c r="C725" i="1"/>
  <c r="F725" i="1"/>
  <c r="C721" i="1"/>
  <c r="F721" i="1"/>
  <c r="C717" i="1"/>
  <c r="F717" i="1"/>
  <c r="E711" i="1"/>
  <c r="D711" i="1"/>
  <c r="F711" i="1"/>
  <c r="C698" i="1"/>
  <c r="E698" i="1"/>
  <c r="F698" i="1"/>
  <c r="C638" i="1"/>
  <c r="E638" i="1"/>
  <c r="D638" i="1"/>
  <c r="F638" i="1"/>
  <c r="C600" i="1"/>
  <c r="E600" i="1"/>
  <c r="F600" i="1"/>
  <c r="D600" i="1"/>
  <c r="C581" i="1"/>
  <c r="E581" i="1"/>
  <c r="F581" i="1"/>
  <c r="D581" i="1"/>
  <c r="C564" i="1"/>
  <c r="D564" i="1"/>
  <c r="E564" i="1"/>
  <c r="F564" i="1"/>
  <c r="D416" i="1"/>
  <c r="E416" i="1"/>
  <c r="F416" i="1"/>
  <c r="C416" i="1"/>
  <c r="C261" i="1"/>
  <c r="D261" i="1"/>
  <c r="E261" i="1"/>
  <c r="F261" i="1"/>
  <c r="C237" i="1"/>
  <c r="D237" i="1"/>
  <c r="E237" i="1"/>
  <c r="F237" i="1"/>
  <c r="E775" i="1"/>
  <c r="D775" i="1"/>
  <c r="E771" i="1"/>
  <c r="D771" i="1"/>
  <c r="E767" i="1"/>
  <c r="D767" i="1"/>
  <c r="E763" i="1"/>
  <c r="D763" i="1"/>
  <c r="E759" i="1"/>
  <c r="D759" i="1"/>
  <c r="E755" i="1"/>
  <c r="D755" i="1"/>
  <c r="E751" i="1"/>
  <c r="D751" i="1"/>
  <c r="E747" i="1"/>
  <c r="D747" i="1"/>
  <c r="E743" i="1"/>
  <c r="D743" i="1"/>
  <c r="E739" i="1"/>
  <c r="D739" i="1"/>
  <c r="E735" i="1"/>
  <c r="D735" i="1"/>
  <c r="E731" i="1"/>
  <c r="D731" i="1"/>
  <c r="E727" i="1"/>
  <c r="D727" i="1"/>
  <c r="E723" i="1"/>
  <c r="D723" i="1"/>
  <c r="E719" i="1"/>
  <c r="D719" i="1"/>
  <c r="E715" i="1"/>
  <c r="D715" i="1"/>
  <c r="F708" i="1"/>
  <c r="E704" i="1"/>
  <c r="C702" i="1"/>
  <c r="E702" i="1"/>
  <c r="F702" i="1"/>
  <c r="C700" i="1"/>
  <c r="D700" i="1"/>
  <c r="E693" i="1"/>
  <c r="C934" i="1"/>
  <c r="C918" i="1"/>
  <c r="C902" i="1"/>
  <c r="C886" i="1"/>
  <c r="C868" i="1"/>
  <c r="C852" i="1"/>
  <c r="F756" i="1"/>
  <c r="F752" i="1"/>
  <c r="F748" i="1"/>
  <c r="F744" i="1"/>
  <c r="F740" i="1"/>
  <c r="F736" i="1"/>
  <c r="F732" i="1"/>
  <c r="F728" i="1"/>
  <c r="F724" i="1"/>
  <c r="F720" i="1"/>
  <c r="F716" i="1"/>
  <c r="F712" i="1"/>
  <c r="C706" i="1"/>
  <c r="E706" i="1"/>
  <c r="F706" i="1"/>
  <c r="D704" i="1"/>
  <c r="F913" i="1"/>
  <c r="C866" i="1"/>
  <c r="E866" i="1"/>
  <c r="E859" i="1"/>
  <c r="D859" i="1"/>
  <c r="C857" i="1"/>
  <c r="F857" i="1"/>
  <c r="C850" i="1"/>
  <c r="E850" i="1"/>
  <c r="E756" i="1"/>
  <c r="E752" i="1"/>
  <c r="E748" i="1"/>
  <c r="E744" i="1"/>
  <c r="E740" i="1"/>
  <c r="E736" i="1"/>
  <c r="E732" i="1"/>
  <c r="E728" i="1"/>
  <c r="C710" i="1"/>
  <c r="E710" i="1"/>
  <c r="F710" i="1"/>
  <c r="C708" i="1"/>
  <c r="D708" i="1"/>
  <c r="E701" i="1"/>
  <c r="C693" i="1"/>
  <c r="F693" i="1"/>
  <c r="C782" i="1"/>
  <c r="E782" i="1"/>
  <c r="F782" i="1"/>
  <c r="C778" i="1"/>
  <c r="E778" i="1"/>
  <c r="F778" i="1"/>
  <c r="C774" i="1"/>
  <c r="E774" i="1"/>
  <c r="F774" i="1"/>
  <c r="C770" i="1"/>
  <c r="E770" i="1"/>
  <c r="F770" i="1"/>
  <c r="C766" i="1"/>
  <c r="E766" i="1"/>
  <c r="F766" i="1"/>
  <c r="C762" i="1"/>
  <c r="E762" i="1"/>
  <c r="F762" i="1"/>
  <c r="C758" i="1"/>
  <c r="E758" i="1"/>
  <c r="F758" i="1"/>
  <c r="D756" i="1"/>
  <c r="C754" i="1"/>
  <c r="E754" i="1"/>
  <c r="F754" i="1"/>
  <c r="D752" i="1"/>
  <c r="C750" i="1"/>
  <c r="E750" i="1"/>
  <c r="F750" i="1"/>
  <c r="D748" i="1"/>
  <c r="C746" i="1"/>
  <c r="E746" i="1"/>
  <c r="F746" i="1"/>
  <c r="D744" i="1"/>
  <c r="C742" i="1"/>
  <c r="E742" i="1"/>
  <c r="F742" i="1"/>
  <c r="D740" i="1"/>
  <c r="C738" i="1"/>
  <c r="E738" i="1"/>
  <c r="F738" i="1"/>
  <c r="D736" i="1"/>
  <c r="C734" i="1"/>
  <c r="E734" i="1"/>
  <c r="F734" i="1"/>
  <c r="D732" i="1"/>
  <c r="C730" i="1"/>
  <c r="E730" i="1"/>
  <c r="F730" i="1"/>
  <c r="D728" i="1"/>
  <c r="C726" i="1"/>
  <c r="E726" i="1"/>
  <c r="F726" i="1"/>
  <c r="D724" i="1"/>
  <c r="C722" i="1"/>
  <c r="E722" i="1"/>
  <c r="F722" i="1"/>
  <c r="D720" i="1"/>
  <c r="C718" i="1"/>
  <c r="E718" i="1"/>
  <c r="F718" i="1"/>
  <c r="D716" i="1"/>
  <c r="C714" i="1"/>
  <c r="E714" i="1"/>
  <c r="F714" i="1"/>
  <c r="D712" i="1"/>
  <c r="E695" i="1"/>
  <c r="D695" i="1"/>
  <c r="F695" i="1"/>
  <c r="C701" i="1"/>
  <c r="F701" i="1"/>
  <c r="C685" i="1"/>
  <c r="E685" i="1"/>
  <c r="F685" i="1"/>
  <c r="C894" i="1"/>
  <c r="C878" i="1"/>
  <c r="E737" i="1"/>
  <c r="E733" i="1"/>
  <c r="E729" i="1"/>
  <c r="E725" i="1"/>
  <c r="E721" i="1"/>
  <c r="E717" i="1"/>
  <c r="E703" i="1"/>
  <c r="D703" i="1"/>
  <c r="F703" i="1"/>
  <c r="C692" i="1"/>
  <c r="D692" i="1"/>
  <c r="E692" i="1"/>
  <c r="E867" i="1"/>
  <c r="D867" i="1"/>
  <c r="C865" i="1"/>
  <c r="F865" i="1"/>
  <c r="C858" i="1"/>
  <c r="E858" i="1"/>
  <c r="E851" i="1"/>
  <c r="D851" i="1"/>
  <c r="C849" i="1"/>
  <c r="F849" i="1"/>
  <c r="F775" i="1"/>
  <c r="F771" i="1"/>
  <c r="F767" i="1"/>
  <c r="F763" i="1"/>
  <c r="F759" i="1"/>
  <c r="F755" i="1"/>
  <c r="F751" i="1"/>
  <c r="F747" i="1"/>
  <c r="F743" i="1"/>
  <c r="F739" i="1"/>
  <c r="D737" i="1"/>
  <c r="F735" i="1"/>
  <c r="D733" i="1"/>
  <c r="F731" i="1"/>
  <c r="D729" i="1"/>
  <c r="F727" i="1"/>
  <c r="D725" i="1"/>
  <c r="F723" i="1"/>
  <c r="D721" i="1"/>
  <c r="D717" i="1"/>
  <c r="C711" i="1"/>
  <c r="C709" i="1"/>
  <c r="F709" i="1"/>
  <c r="E707" i="1"/>
  <c r="D707" i="1"/>
  <c r="D698" i="1"/>
  <c r="E687" i="1"/>
  <c r="D687" i="1"/>
  <c r="C687" i="1"/>
  <c r="F687" i="1"/>
  <c r="C680" i="1"/>
  <c r="E680" i="1"/>
  <c r="D680" i="1"/>
  <c r="F680" i="1"/>
  <c r="C48" i="1"/>
  <c r="D48" i="1"/>
  <c r="F48" i="1"/>
  <c r="F713" i="1"/>
  <c r="F705" i="1"/>
  <c r="D699" i="1"/>
  <c r="F697" i="1"/>
  <c r="D691" i="1"/>
  <c r="F689" i="1"/>
  <c r="C688" i="1"/>
  <c r="E671" i="1"/>
  <c r="C671" i="1"/>
  <c r="D671" i="1"/>
  <c r="D669" i="1"/>
  <c r="F669" i="1"/>
  <c r="C658" i="1"/>
  <c r="D658" i="1"/>
  <c r="E658" i="1"/>
  <c r="C686" i="1"/>
  <c r="D686" i="1"/>
  <c r="F673" i="1"/>
  <c r="C673" i="1"/>
  <c r="C622" i="1"/>
  <c r="D622" i="1"/>
  <c r="E622" i="1"/>
  <c r="F622" i="1"/>
  <c r="E613" i="1"/>
  <c r="F613" i="1"/>
  <c r="C613" i="1"/>
  <c r="D613" i="1"/>
  <c r="C694" i="1"/>
  <c r="E694" i="1"/>
  <c r="F682" i="1"/>
  <c r="C677" i="1"/>
  <c r="E677" i="1"/>
  <c r="E675" i="1"/>
  <c r="C675" i="1"/>
  <c r="F670" i="1"/>
  <c r="E569" i="1"/>
  <c r="C569" i="1"/>
  <c r="D569" i="1"/>
  <c r="F569" i="1"/>
  <c r="C552" i="1"/>
  <c r="E552" i="1"/>
  <c r="F552" i="1"/>
  <c r="D552" i="1"/>
  <c r="E672" i="1"/>
  <c r="C609" i="1"/>
  <c r="D609" i="1"/>
  <c r="E609" i="1"/>
  <c r="F609" i="1"/>
  <c r="C593" i="1"/>
  <c r="D593" i="1"/>
  <c r="E593" i="1"/>
  <c r="F593" i="1"/>
  <c r="C682" i="1"/>
  <c r="E682" i="1"/>
  <c r="C670" i="1"/>
  <c r="D670" i="1"/>
  <c r="C666" i="1"/>
  <c r="F666" i="1"/>
  <c r="D666" i="1"/>
  <c r="D672" i="1"/>
  <c r="F672" i="1"/>
  <c r="C690" i="1"/>
  <c r="E690" i="1"/>
  <c r="F676" i="1"/>
  <c r="C676" i="1"/>
  <c r="C617" i="1"/>
  <c r="D617" i="1"/>
  <c r="E617" i="1"/>
  <c r="F617" i="1"/>
  <c r="E611" i="1"/>
  <c r="D611" i="1"/>
  <c r="C611" i="1"/>
  <c r="F611" i="1"/>
  <c r="D683" i="1"/>
  <c r="F674" i="1"/>
  <c r="D667" i="1"/>
  <c r="F665" i="1"/>
  <c r="C664" i="1"/>
  <c r="F649" i="1"/>
  <c r="C646" i="1"/>
  <c r="D646" i="1"/>
  <c r="F642" i="1"/>
  <c r="E556" i="1"/>
  <c r="C556" i="1"/>
  <c r="C527" i="1"/>
  <c r="E527" i="1"/>
  <c r="D527" i="1"/>
  <c r="F527" i="1"/>
  <c r="F429" i="1"/>
  <c r="C429" i="1"/>
  <c r="D429" i="1"/>
  <c r="E429" i="1"/>
  <c r="F654" i="1"/>
  <c r="E629" i="1"/>
  <c r="F629" i="1"/>
  <c r="E627" i="1"/>
  <c r="D627" i="1"/>
  <c r="C625" i="1"/>
  <c r="D625" i="1"/>
  <c r="D616" i="1"/>
  <c r="C597" i="1"/>
  <c r="E597" i="1"/>
  <c r="F597" i="1"/>
  <c r="C578" i="1"/>
  <c r="D578" i="1"/>
  <c r="F578" i="1"/>
  <c r="C574" i="1"/>
  <c r="D574" i="1"/>
  <c r="E574" i="1"/>
  <c r="F574" i="1"/>
  <c r="C566" i="1"/>
  <c r="F566" i="1"/>
  <c r="D566" i="1"/>
  <c r="C561" i="1"/>
  <c r="D561" i="1"/>
  <c r="E561" i="1"/>
  <c r="C549" i="1"/>
  <c r="E549" i="1"/>
  <c r="F549" i="1"/>
  <c r="E537" i="1"/>
  <c r="C537" i="1"/>
  <c r="C532" i="1"/>
  <c r="D532" i="1"/>
  <c r="E532" i="1"/>
  <c r="F678" i="1"/>
  <c r="D674" i="1"/>
  <c r="D665" i="1"/>
  <c r="C662" i="1"/>
  <c r="D662" i="1"/>
  <c r="F660" i="1"/>
  <c r="E659" i="1"/>
  <c r="D659" i="1"/>
  <c r="E654" i="1"/>
  <c r="E651" i="1"/>
  <c r="F651" i="1"/>
  <c r="D649" i="1"/>
  <c r="F647" i="1"/>
  <c r="E645" i="1"/>
  <c r="D642" i="1"/>
  <c r="E632" i="1"/>
  <c r="F601" i="1"/>
  <c r="E585" i="1"/>
  <c r="C585" i="1"/>
  <c r="C580" i="1"/>
  <c r="D580" i="1"/>
  <c r="E580" i="1"/>
  <c r="C568" i="1"/>
  <c r="E568" i="1"/>
  <c r="F568" i="1"/>
  <c r="F553" i="1"/>
  <c r="F663" i="1"/>
  <c r="E660" i="1"/>
  <c r="D654" i="1"/>
  <c r="E616" i="1"/>
  <c r="F616" i="1"/>
  <c r="C614" i="1"/>
  <c r="D614" i="1"/>
  <c r="C612" i="1"/>
  <c r="D612" i="1"/>
  <c r="C610" i="1"/>
  <c r="F610" i="1"/>
  <c r="E572" i="1"/>
  <c r="C572" i="1"/>
  <c r="C546" i="1"/>
  <c r="D546" i="1"/>
  <c r="F546" i="1"/>
  <c r="C542" i="1"/>
  <c r="D542" i="1"/>
  <c r="E542" i="1"/>
  <c r="F542" i="1"/>
  <c r="C534" i="1"/>
  <c r="F534" i="1"/>
  <c r="D534" i="1"/>
  <c r="E652" i="1"/>
  <c r="E647" i="1"/>
  <c r="C647" i="1"/>
  <c r="F643" i="1"/>
  <c r="E601" i="1"/>
  <c r="C601" i="1"/>
  <c r="C594" i="1"/>
  <c r="D594" i="1"/>
  <c r="F594" i="1"/>
  <c r="C590" i="1"/>
  <c r="D590" i="1"/>
  <c r="E590" i="1"/>
  <c r="F590" i="1"/>
  <c r="F588" i="1"/>
  <c r="C582" i="1"/>
  <c r="F582" i="1"/>
  <c r="D582" i="1"/>
  <c r="C577" i="1"/>
  <c r="D577" i="1"/>
  <c r="E577" i="1"/>
  <c r="C565" i="1"/>
  <c r="E565" i="1"/>
  <c r="F565" i="1"/>
  <c r="E553" i="1"/>
  <c r="C553" i="1"/>
  <c r="C548" i="1"/>
  <c r="D548" i="1"/>
  <c r="E548" i="1"/>
  <c r="C536" i="1"/>
  <c r="E536" i="1"/>
  <c r="F536" i="1"/>
  <c r="C531" i="1"/>
  <c r="E531" i="1"/>
  <c r="D531" i="1"/>
  <c r="E524" i="1"/>
  <c r="C524" i="1"/>
  <c r="D524" i="1"/>
  <c r="F524" i="1"/>
  <c r="C663" i="1"/>
  <c r="D652" i="1"/>
  <c r="C630" i="1"/>
  <c r="D630" i="1"/>
  <c r="C628" i="1"/>
  <c r="D628" i="1"/>
  <c r="C626" i="1"/>
  <c r="F626" i="1"/>
  <c r="E619" i="1"/>
  <c r="D619" i="1"/>
  <c r="F619" i="1"/>
  <c r="C606" i="1"/>
  <c r="D606" i="1"/>
  <c r="E606" i="1"/>
  <c r="F604" i="1"/>
  <c r="C596" i="1"/>
  <c r="D596" i="1"/>
  <c r="C584" i="1"/>
  <c r="E584" i="1"/>
  <c r="F584" i="1"/>
  <c r="E540" i="1"/>
  <c r="C540" i="1"/>
  <c r="E643" i="1"/>
  <c r="D643" i="1"/>
  <c r="E635" i="1"/>
  <c r="F635" i="1"/>
  <c r="C598" i="1"/>
  <c r="F598" i="1"/>
  <c r="D598" i="1"/>
  <c r="E588" i="1"/>
  <c r="C588" i="1"/>
  <c r="C562" i="1"/>
  <c r="D562" i="1"/>
  <c r="F562" i="1"/>
  <c r="C558" i="1"/>
  <c r="D558" i="1"/>
  <c r="E558" i="1"/>
  <c r="F558" i="1"/>
  <c r="C550" i="1"/>
  <c r="F550" i="1"/>
  <c r="D550" i="1"/>
  <c r="C545" i="1"/>
  <c r="D545" i="1"/>
  <c r="E545" i="1"/>
  <c r="C533" i="1"/>
  <c r="E533" i="1"/>
  <c r="F533" i="1"/>
  <c r="E528" i="1"/>
  <c r="F528" i="1"/>
  <c r="C528" i="1"/>
  <c r="F650" i="1"/>
  <c r="D595" i="1"/>
  <c r="D579" i="1"/>
  <c r="D563" i="1"/>
  <c r="D547" i="1"/>
  <c r="F529" i="1"/>
  <c r="E526" i="1"/>
  <c r="F521" i="1"/>
  <c r="C520" i="1"/>
  <c r="E518" i="1"/>
  <c r="F513" i="1"/>
  <c r="C512" i="1"/>
  <c r="E510" i="1"/>
  <c r="F505" i="1"/>
  <c r="C504" i="1"/>
  <c r="E502" i="1"/>
  <c r="F497" i="1"/>
  <c r="C496" i="1"/>
  <c r="E494" i="1"/>
  <c r="F489" i="1"/>
  <c r="C488" i="1"/>
  <c r="E486" i="1"/>
  <c r="F481" i="1"/>
  <c r="C480" i="1"/>
  <c r="E478" i="1"/>
  <c r="F473" i="1"/>
  <c r="C472" i="1"/>
  <c r="E470" i="1"/>
  <c r="F465" i="1"/>
  <c r="C464" i="1"/>
  <c r="E462" i="1"/>
  <c r="F457" i="1"/>
  <c r="C456" i="1"/>
  <c r="F449" i="1"/>
  <c r="C448" i="1"/>
  <c r="F441" i="1"/>
  <c r="F433" i="1"/>
  <c r="D412" i="1"/>
  <c r="E412" i="1"/>
  <c r="F412" i="1"/>
  <c r="E362" i="1"/>
  <c r="F362" i="1"/>
  <c r="C362" i="1"/>
  <c r="C352" i="1"/>
  <c r="D352" i="1"/>
  <c r="E352" i="1"/>
  <c r="F352" i="1"/>
  <c r="C320" i="1"/>
  <c r="D320" i="1"/>
  <c r="E320" i="1"/>
  <c r="F320" i="1"/>
  <c r="E297" i="1"/>
  <c r="F297" i="1"/>
  <c r="C297" i="1"/>
  <c r="D297" i="1"/>
  <c r="C523" i="1"/>
  <c r="E523" i="1"/>
  <c r="C515" i="1"/>
  <c r="E515" i="1"/>
  <c r="C507" i="1"/>
  <c r="E507" i="1"/>
  <c r="C499" i="1"/>
  <c r="E499" i="1"/>
  <c r="C491" i="1"/>
  <c r="E491" i="1"/>
  <c r="D486" i="1"/>
  <c r="C483" i="1"/>
  <c r="E483" i="1"/>
  <c r="D478" i="1"/>
  <c r="C475" i="1"/>
  <c r="E475" i="1"/>
  <c r="D470" i="1"/>
  <c r="C467" i="1"/>
  <c r="E467" i="1"/>
  <c r="D462" i="1"/>
  <c r="C459" i="1"/>
  <c r="E459" i="1"/>
  <c r="E457" i="1"/>
  <c r="C451" i="1"/>
  <c r="E451" i="1"/>
  <c r="E449" i="1"/>
  <c r="D446" i="1"/>
  <c r="C443" i="1"/>
  <c r="E443" i="1"/>
  <c r="E441" i="1"/>
  <c r="D438" i="1"/>
  <c r="C435" i="1"/>
  <c r="E435" i="1"/>
  <c r="E433" i="1"/>
  <c r="D430" i="1"/>
  <c r="F426" i="1"/>
  <c r="C342" i="1"/>
  <c r="D342" i="1"/>
  <c r="E342" i="1"/>
  <c r="F342" i="1"/>
  <c r="E271" i="1"/>
  <c r="C271" i="1"/>
  <c r="D271" i="1"/>
  <c r="F271" i="1"/>
  <c r="F516" i="1"/>
  <c r="F508" i="1"/>
  <c r="F500" i="1"/>
  <c r="F492" i="1"/>
  <c r="F484" i="1"/>
  <c r="F476" i="1"/>
  <c r="F460" i="1"/>
  <c r="D457" i="1"/>
  <c r="F452" i="1"/>
  <c r="D449" i="1"/>
  <c r="F444" i="1"/>
  <c r="D441" i="1"/>
  <c r="F436" i="1"/>
  <c r="D433" i="1"/>
  <c r="E426" i="1"/>
  <c r="C339" i="1"/>
  <c r="D339" i="1"/>
  <c r="E339" i="1"/>
  <c r="F339" i="1"/>
  <c r="C631" i="1"/>
  <c r="C615" i="1"/>
  <c r="F603" i="1"/>
  <c r="C599" i="1"/>
  <c r="F587" i="1"/>
  <c r="C583" i="1"/>
  <c r="F571" i="1"/>
  <c r="C567" i="1"/>
  <c r="F555" i="1"/>
  <c r="C551" i="1"/>
  <c r="F539" i="1"/>
  <c r="C535" i="1"/>
  <c r="F530" i="1"/>
  <c r="F522" i="1"/>
  <c r="F519" i="1"/>
  <c r="D516" i="1"/>
  <c r="F514" i="1"/>
  <c r="F511" i="1"/>
  <c r="D508" i="1"/>
  <c r="F506" i="1"/>
  <c r="F503" i="1"/>
  <c r="D500" i="1"/>
  <c r="F498" i="1"/>
  <c r="F495" i="1"/>
  <c r="D492" i="1"/>
  <c r="F490" i="1"/>
  <c r="F487" i="1"/>
  <c r="D484" i="1"/>
  <c r="F482" i="1"/>
  <c r="F479" i="1"/>
  <c r="D476" i="1"/>
  <c r="F474" i="1"/>
  <c r="F471" i="1"/>
  <c r="D468" i="1"/>
  <c r="F466" i="1"/>
  <c r="F463" i="1"/>
  <c r="D460" i="1"/>
  <c r="F458" i="1"/>
  <c r="F455" i="1"/>
  <c r="D452" i="1"/>
  <c r="F450" i="1"/>
  <c r="F447" i="1"/>
  <c r="D444" i="1"/>
  <c r="F442" i="1"/>
  <c r="D436" i="1"/>
  <c r="F434" i="1"/>
  <c r="D428" i="1"/>
  <c r="E428" i="1"/>
  <c r="D426" i="1"/>
  <c r="C273" i="1"/>
  <c r="D273" i="1"/>
  <c r="E273" i="1"/>
  <c r="F273" i="1"/>
  <c r="D603" i="1"/>
  <c r="D587" i="1"/>
  <c r="D571" i="1"/>
  <c r="D555" i="1"/>
  <c r="D539" i="1"/>
  <c r="E530" i="1"/>
  <c r="E522" i="1"/>
  <c r="C516" i="1"/>
  <c r="E514" i="1"/>
  <c r="C508" i="1"/>
  <c r="E506" i="1"/>
  <c r="C500" i="1"/>
  <c r="E498" i="1"/>
  <c r="C492" i="1"/>
  <c r="E490" i="1"/>
  <c r="C484" i="1"/>
  <c r="E482" i="1"/>
  <c r="C476" i="1"/>
  <c r="E474" i="1"/>
  <c r="C468" i="1"/>
  <c r="E466" i="1"/>
  <c r="C460" i="1"/>
  <c r="E458" i="1"/>
  <c r="C452" i="1"/>
  <c r="E450" i="1"/>
  <c r="E442" i="1"/>
  <c r="F420" i="1"/>
  <c r="C368" i="1"/>
  <c r="D368" i="1"/>
  <c r="E368" i="1"/>
  <c r="F368" i="1"/>
  <c r="C336" i="1"/>
  <c r="D336" i="1"/>
  <c r="E336" i="1"/>
  <c r="F336" i="1"/>
  <c r="C280" i="1"/>
  <c r="E280" i="1"/>
  <c r="F280" i="1"/>
  <c r="D280" i="1"/>
  <c r="C519" i="1"/>
  <c r="E519" i="1"/>
  <c r="C511" i="1"/>
  <c r="E511" i="1"/>
  <c r="C503" i="1"/>
  <c r="E503" i="1"/>
  <c r="C495" i="1"/>
  <c r="E495" i="1"/>
  <c r="C487" i="1"/>
  <c r="E487" i="1"/>
  <c r="C479" i="1"/>
  <c r="E479" i="1"/>
  <c r="C471" i="1"/>
  <c r="E471" i="1"/>
  <c r="C463" i="1"/>
  <c r="E463" i="1"/>
  <c r="D458" i="1"/>
  <c r="C455" i="1"/>
  <c r="E455" i="1"/>
  <c r="D450" i="1"/>
  <c r="C447" i="1"/>
  <c r="E447" i="1"/>
  <c r="D442" i="1"/>
  <c r="C439" i="1"/>
  <c r="E439" i="1"/>
  <c r="D434" i="1"/>
  <c r="D424" i="1"/>
  <c r="E424" i="1"/>
  <c r="C422" i="1"/>
  <c r="D422" i="1"/>
  <c r="C358" i="1"/>
  <c r="D358" i="1"/>
  <c r="E358" i="1"/>
  <c r="F358" i="1"/>
  <c r="C326" i="1"/>
  <c r="D326" i="1"/>
  <c r="E326" i="1"/>
  <c r="F326" i="1"/>
  <c r="F520" i="1"/>
  <c r="F512" i="1"/>
  <c r="F504" i="1"/>
  <c r="F496" i="1"/>
  <c r="F488" i="1"/>
  <c r="F480" i="1"/>
  <c r="F472" i="1"/>
  <c r="F464" i="1"/>
  <c r="D420" i="1"/>
  <c r="E420" i="1"/>
  <c r="C355" i="1"/>
  <c r="D355" i="1"/>
  <c r="E355" i="1"/>
  <c r="F355" i="1"/>
  <c r="C323" i="1"/>
  <c r="D323" i="1"/>
  <c r="E323" i="1"/>
  <c r="F323" i="1"/>
  <c r="E366" i="1"/>
  <c r="E363" i="1"/>
  <c r="F360" i="1"/>
  <c r="C359" i="1"/>
  <c r="D356" i="1"/>
  <c r="E350" i="1"/>
  <c r="E347" i="1"/>
  <c r="C346" i="1"/>
  <c r="F344" i="1"/>
  <c r="C343" i="1"/>
  <c r="D340" i="1"/>
  <c r="E334" i="1"/>
  <c r="E331" i="1"/>
  <c r="C330" i="1"/>
  <c r="F328" i="1"/>
  <c r="C327" i="1"/>
  <c r="D324" i="1"/>
  <c r="C314" i="1"/>
  <c r="C311" i="1"/>
  <c r="C308" i="1"/>
  <c r="F308" i="1"/>
  <c r="C303" i="1"/>
  <c r="C300" i="1"/>
  <c r="F300" i="1"/>
  <c r="D293" i="1"/>
  <c r="E293" i="1"/>
  <c r="F293" i="1"/>
  <c r="C289" i="1"/>
  <c r="D289" i="1"/>
  <c r="E289" i="1"/>
  <c r="F289" i="1"/>
  <c r="D287" i="1"/>
  <c r="C205" i="1"/>
  <c r="D205" i="1"/>
  <c r="E205" i="1"/>
  <c r="F205" i="1"/>
  <c r="E127" i="1"/>
  <c r="C127" i="1"/>
  <c r="D127" i="1"/>
  <c r="F127" i="1"/>
  <c r="C64" i="1"/>
  <c r="E64" i="1"/>
  <c r="D64" i="1"/>
  <c r="F64" i="1"/>
  <c r="C277" i="1"/>
  <c r="D277" i="1"/>
  <c r="F277" i="1"/>
  <c r="C229" i="1"/>
  <c r="D229" i="1"/>
  <c r="E229" i="1"/>
  <c r="F229" i="1"/>
  <c r="C193" i="1"/>
  <c r="D193" i="1"/>
  <c r="E193" i="1"/>
  <c r="F193" i="1"/>
  <c r="C77" i="1"/>
  <c r="E77" i="1"/>
  <c r="F77" i="1"/>
  <c r="D77" i="1"/>
  <c r="D418" i="1"/>
  <c r="D414" i="1"/>
  <c r="D410" i="1"/>
  <c r="D406" i="1"/>
  <c r="D402" i="1"/>
  <c r="E367" i="1"/>
  <c r="F364" i="1"/>
  <c r="D360" i="1"/>
  <c r="D357" i="1"/>
  <c r="E354" i="1"/>
  <c r="E351" i="1"/>
  <c r="F348" i="1"/>
  <c r="D344" i="1"/>
  <c r="D341" i="1"/>
  <c r="E338" i="1"/>
  <c r="E335" i="1"/>
  <c r="F332" i="1"/>
  <c r="D328" i="1"/>
  <c r="D325" i="1"/>
  <c r="E322" i="1"/>
  <c r="E319" i="1"/>
  <c r="F316" i="1"/>
  <c r="D312" i="1"/>
  <c r="D309" i="1"/>
  <c r="F307" i="1"/>
  <c r="D301" i="1"/>
  <c r="C296" i="1"/>
  <c r="D296" i="1"/>
  <c r="F296" i="1"/>
  <c r="C279" i="1"/>
  <c r="D279" i="1"/>
  <c r="E279" i="1"/>
  <c r="E268" i="1"/>
  <c r="C268" i="1"/>
  <c r="E431" i="1"/>
  <c r="E427" i="1"/>
  <c r="E423" i="1"/>
  <c r="D367" i="1"/>
  <c r="E364" i="1"/>
  <c r="D354" i="1"/>
  <c r="D351" i="1"/>
  <c r="E348" i="1"/>
  <c r="D338" i="1"/>
  <c r="D335" i="1"/>
  <c r="E332" i="1"/>
  <c r="D322" i="1"/>
  <c r="D319" i="1"/>
  <c r="E316" i="1"/>
  <c r="C309" i="1"/>
  <c r="E307" i="1"/>
  <c r="E284" i="1"/>
  <c r="C284" i="1"/>
  <c r="C265" i="1"/>
  <c r="F265" i="1"/>
  <c r="D265" i="1"/>
  <c r="C221" i="1"/>
  <c r="D221" i="1"/>
  <c r="E221" i="1"/>
  <c r="F221" i="1"/>
  <c r="C195" i="1"/>
  <c r="D195" i="1"/>
  <c r="E195" i="1"/>
  <c r="F195" i="1"/>
  <c r="C80" i="1"/>
  <c r="E80" i="1"/>
  <c r="D80" i="1"/>
  <c r="F80" i="1"/>
  <c r="F408" i="1"/>
  <c r="F404" i="1"/>
  <c r="F400" i="1"/>
  <c r="F396" i="1"/>
  <c r="F392" i="1"/>
  <c r="F388" i="1"/>
  <c r="F384" i="1"/>
  <c r="F380" i="1"/>
  <c r="F376" i="1"/>
  <c r="F372" i="1"/>
  <c r="D364" i="1"/>
  <c r="D348" i="1"/>
  <c r="D332" i="1"/>
  <c r="D316" i="1"/>
  <c r="C307" i="1"/>
  <c r="C304" i="1"/>
  <c r="F304" i="1"/>
  <c r="C281" i="1"/>
  <c r="F281" i="1"/>
  <c r="D281" i="1"/>
  <c r="C276" i="1"/>
  <c r="D276" i="1"/>
  <c r="E276" i="1"/>
  <c r="E185" i="1"/>
  <c r="D185" i="1"/>
  <c r="F185" i="1"/>
  <c r="C185" i="1"/>
  <c r="E408" i="1"/>
  <c r="E404" i="1"/>
  <c r="E400" i="1"/>
  <c r="F359" i="1"/>
  <c r="F346" i="1"/>
  <c r="F343" i="1"/>
  <c r="F330" i="1"/>
  <c r="F327" i="1"/>
  <c r="F317" i="1"/>
  <c r="F314" i="1"/>
  <c r="F311" i="1"/>
  <c r="F305" i="1"/>
  <c r="C267" i="1"/>
  <c r="E267" i="1"/>
  <c r="F267" i="1"/>
  <c r="C251" i="1"/>
  <c r="D251" i="1"/>
  <c r="E251" i="1"/>
  <c r="F251" i="1"/>
  <c r="C248" i="1"/>
  <c r="D248" i="1"/>
  <c r="E248" i="1"/>
  <c r="F248" i="1"/>
  <c r="C245" i="1"/>
  <c r="D245" i="1"/>
  <c r="E245" i="1"/>
  <c r="F245" i="1"/>
  <c r="C213" i="1"/>
  <c r="D213" i="1"/>
  <c r="E213" i="1"/>
  <c r="F213" i="1"/>
  <c r="C109" i="1"/>
  <c r="E109" i="1"/>
  <c r="D109" i="1"/>
  <c r="F109" i="1"/>
  <c r="D365" i="1"/>
  <c r="F356" i="1"/>
  <c r="D349" i="1"/>
  <c r="F340" i="1"/>
  <c r="D333" i="1"/>
  <c r="F324" i="1"/>
  <c r="D317" i="1"/>
  <c r="E308" i="1"/>
  <c r="D305" i="1"/>
  <c r="F303" i="1"/>
  <c r="E300" i="1"/>
  <c r="F287" i="1"/>
  <c r="C283" i="1"/>
  <c r="E283" i="1"/>
  <c r="F283" i="1"/>
  <c r="C264" i="1"/>
  <c r="E264" i="1"/>
  <c r="F264" i="1"/>
  <c r="F292" i="1"/>
  <c r="E288" i="1"/>
  <c r="F285" i="1"/>
  <c r="D278" i="1"/>
  <c r="E275" i="1"/>
  <c r="E272" i="1"/>
  <c r="F269" i="1"/>
  <c r="D262" i="1"/>
  <c r="F253" i="1"/>
  <c r="D249" i="1"/>
  <c r="D246" i="1"/>
  <c r="D243" i="1"/>
  <c r="D238" i="1"/>
  <c r="D235" i="1"/>
  <c r="F233" i="1"/>
  <c r="D230" i="1"/>
  <c r="D227" i="1"/>
  <c r="F225" i="1"/>
  <c r="D222" i="1"/>
  <c r="D219" i="1"/>
  <c r="F217" i="1"/>
  <c r="D214" i="1"/>
  <c r="D211" i="1"/>
  <c r="F209" i="1"/>
  <c r="D206" i="1"/>
  <c r="D203" i="1"/>
  <c r="C183" i="1"/>
  <c r="D183" i="1"/>
  <c r="C112" i="1"/>
  <c r="D112" i="1"/>
  <c r="E112" i="1"/>
  <c r="C94" i="1"/>
  <c r="E94" i="1"/>
  <c r="F94" i="1"/>
  <c r="C86" i="1"/>
  <c r="E86" i="1"/>
  <c r="D86" i="1"/>
  <c r="F86" i="1"/>
  <c r="E83" i="1"/>
  <c r="C83" i="1"/>
  <c r="F83" i="1"/>
  <c r="C70" i="1"/>
  <c r="E70" i="1"/>
  <c r="D70" i="1"/>
  <c r="F70" i="1"/>
  <c r="E67" i="1"/>
  <c r="C67" i="1"/>
  <c r="F67" i="1"/>
  <c r="C54" i="1"/>
  <c r="E54" i="1"/>
  <c r="D54" i="1"/>
  <c r="F54" i="1"/>
  <c r="F250" i="1"/>
  <c r="F247" i="1"/>
  <c r="F244" i="1"/>
  <c r="F236" i="1"/>
  <c r="F228" i="1"/>
  <c r="F220" i="1"/>
  <c r="F212" i="1"/>
  <c r="F204" i="1"/>
  <c r="E198" i="1"/>
  <c r="F198" i="1"/>
  <c r="C191" i="1"/>
  <c r="D191" i="1"/>
  <c r="C156" i="1"/>
  <c r="D156" i="1"/>
  <c r="E156" i="1"/>
  <c r="E137" i="1"/>
  <c r="D137" i="1"/>
  <c r="F137" i="1"/>
  <c r="E119" i="1"/>
  <c r="D119" i="1"/>
  <c r="F119" i="1"/>
  <c r="C101" i="1"/>
  <c r="E101" i="1"/>
  <c r="F101" i="1"/>
  <c r="C76" i="1"/>
  <c r="E76" i="1"/>
  <c r="D76" i="1"/>
  <c r="F76" i="1"/>
  <c r="C73" i="1"/>
  <c r="E73" i="1"/>
  <c r="F73" i="1"/>
  <c r="C60" i="1"/>
  <c r="E60" i="1"/>
  <c r="D60" i="1"/>
  <c r="F60" i="1"/>
  <c r="D292" i="1"/>
  <c r="D285" i="1"/>
  <c r="D282" i="1"/>
  <c r="D266" i="1"/>
  <c r="E263" i="1"/>
  <c r="E260" i="1"/>
  <c r="F257" i="1"/>
  <c r="D250" i="1"/>
  <c r="E247" i="1"/>
  <c r="D244" i="1"/>
  <c r="F239" i="1"/>
  <c r="D236" i="1"/>
  <c r="F231" i="1"/>
  <c r="D228" i="1"/>
  <c r="F223" i="1"/>
  <c r="D220" i="1"/>
  <c r="F215" i="1"/>
  <c r="D212" i="1"/>
  <c r="D204" i="1"/>
  <c r="F186" i="1"/>
  <c r="C172" i="1"/>
  <c r="D172" i="1"/>
  <c r="E172" i="1"/>
  <c r="C162" i="1"/>
  <c r="D162" i="1"/>
  <c r="F162" i="1"/>
  <c r="C126" i="1"/>
  <c r="E126" i="1"/>
  <c r="F126" i="1"/>
  <c r="E111" i="1"/>
  <c r="C111" i="1"/>
  <c r="D111" i="1"/>
  <c r="F111" i="1"/>
  <c r="C93" i="1"/>
  <c r="E93" i="1"/>
  <c r="D93" i="1"/>
  <c r="F93" i="1"/>
  <c r="C82" i="1"/>
  <c r="E82" i="1"/>
  <c r="D82" i="1"/>
  <c r="F82" i="1"/>
  <c r="E79" i="1"/>
  <c r="C79" i="1"/>
  <c r="F79" i="1"/>
  <c r="C66" i="1"/>
  <c r="E66" i="1"/>
  <c r="D66" i="1"/>
  <c r="F66" i="1"/>
  <c r="E63" i="1"/>
  <c r="C63" i="1"/>
  <c r="F63" i="1"/>
  <c r="C50" i="1"/>
  <c r="E50" i="1"/>
  <c r="D50" i="1"/>
  <c r="F286" i="1"/>
  <c r="C282" i="1"/>
  <c r="F270" i="1"/>
  <c r="C266" i="1"/>
  <c r="D263" i="1"/>
  <c r="D260" i="1"/>
  <c r="E257" i="1"/>
  <c r="F254" i="1"/>
  <c r="C250" i="1"/>
  <c r="D247" i="1"/>
  <c r="C244" i="1"/>
  <c r="F242" i="1"/>
  <c r="E239" i="1"/>
  <c r="C236" i="1"/>
  <c r="F234" i="1"/>
  <c r="E231" i="1"/>
  <c r="C228" i="1"/>
  <c r="F226" i="1"/>
  <c r="E223" i="1"/>
  <c r="C220" i="1"/>
  <c r="F218" i="1"/>
  <c r="E215" i="1"/>
  <c r="C212" i="1"/>
  <c r="F210" i="1"/>
  <c r="E207" i="1"/>
  <c r="C204" i="1"/>
  <c r="F202" i="1"/>
  <c r="E199" i="1"/>
  <c r="C140" i="1"/>
  <c r="D140" i="1"/>
  <c r="E140" i="1"/>
  <c r="C118" i="1"/>
  <c r="E118" i="1"/>
  <c r="D118" i="1"/>
  <c r="F118" i="1"/>
  <c r="C96" i="1"/>
  <c r="D96" i="1"/>
  <c r="E96" i="1"/>
  <c r="C85" i="1"/>
  <c r="E85" i="1"/>
  <c r="F85" i="1"/>
  <c r="C72" i="1"/>
  <c r="E72" i="1"/>
  <c r="D72" i="1"/>
  <c r="F72" i="1"/>
  <c r="C69" i="1"/>
  <c r="E69" i="1"/>
  <c r="F69" i="1"/>
  <c r="C56" i="1"/>
  <c r="E56" i="1"/>
  <c r="D56" i="1"/>
  <c r="F56" i="1"/>
  <c r="D286" i="1"/>
  <c r="D270" i="1"/>
  <c r="D257" i="1"/>
  <c r="D254" i="1"/>
  <c r="D242" i="1"/>
  <c r="D239" i="1"/>
  <c r="D234" i="1"/>
  <c r="D226" i="1"/>
  <c r="D218" i="1"/>
  <c r="D210" i="1"/>
  <c r="D202" i="1"/>
  <c r="C188" i="1"/>
  <c r="D188" i="1"/>
  <c r="E188" i="1"/>
  <c r="C186" i="1"/>
  <c r="D186" i="1"/>
  <c r="C178" i="1"/>
  <c r="D178" i="1"/>
  <c r="F178" i="1"/>
  <c r="E161" i="1"/>
  <c r="C161" i="1"/>
  <c r="D161" i="1"/>
  <c r="F161" i="1"/>
  <c r="C159" i="1"/>
  <c r="D159" i="1"/>
  <c r="F159" i="1"/>
  <c r="C146" i="1"/>
  <c r="D146" i="1"/>
  <c r="F146" i="1"/>
  <c r="C125" i="1"/>
  <c r="E125" i="1"/>
  <c r="D125" i="1"/>
  <c r="F125" i="1"/>
  <c r="E103" i="1"/>
  <c r="D103" i="1"/>
  <c r="F103" i="1"/>
  <c r="C78" i="1"/>
  <c r="E78" i="1"/>
  <c r="D78" i="1"/>
  <c r="F78" i="1"/>
  <c r="E75" i="1"/>
  <c r="C75" i="1"/>
  <c r="F75" i="1"/>
  <c r="C62" i="1"/>
  <c r="E62" i="1"/>
  <c r="D62" i="1"/>
  <c r="F62" i="1"/>
  <c r="C254" i="1"/>
  <c r="C242" i="1"/>
  <c r="C234" i="1"/>
  <c r="C226" i="1"/>
  <c r="C218" i="1"/>
  <c r="C210" i="1"/>
  <c r="C202" i="1"/>
  <c r="C197" i="1"/>
  <c r="D197" i="1"/>
  <c r="C128" i="1"/>
  <c r="D128" i="1"/>
  <c r="E128" i="1"/>
  <c r="C110" i="1"/>
  <c r="E110" i="1"/>
  <c r="F110" i="1"/>
  <c r="E95" i="1"/>
  <c r="C95" i="1"/>
  <c r="D95" i="1"/>
  <c r="F95" i="1"/>
  <c r="C84" i="1"/>
  <c r="E84" i="1"/>
  <c r="D84" i="1"/>
  <c r="F84" i="1"/>
  <c r="C81" i="1"/>
  <c r="E81" i="1"/>
  <c r="F81" i="1"/>
  <c r="C68" i="1"/>
  <c r="E68" i="1"/>
  <c r="D68" i="1"/>
  <c r="F68" i="1"/>
  <c r="C65" i="1"/>
  <c r="E65" i="1"/>
  <c r="F65" i="1"/>
  <c r="E52" i="1"/>
  <c r="D52" i="1"/>
  <c r="F52" i="1"/>
  <c r="E177" i="1"/>
  <c r="C177" i="1"/>
  <c r="D177" i="1"/>
  <c r="F177" i="1"/>
  <c r="C175" i="1"/>
  <c r="D175" i="1"/>
  <c r="F175" i="1"/>
  <c r="E169" i="1"/>
  <c r="D169" i="1"/>
  <c r="F169" i="1"/>
  <c r="E153" i="1"/>
  <c r="D153" i="1"/>
  <c r="F153" i="1"/>
  <c r="E145" i="1"/>
  <c r="C145" i="1"/>
  <c r="D145" i="1"/>
  <c r="F145" i="1"/>
  <c r="C143" i="1"/>
  <c r="D143" i="1"/>
  <c r="F143" i="1"/>
  <c r="C117" i="1"/>
  <c r="E117" i="1"/>
  <c r="F117" i="1"/>
  <c r="C102" i="1"/>
  <c r="E102" i="1"/>
  <c r="D102" i="1"/>
  <c r="F102" i="1"/>
  <c r="E87" i="1"/>
  <c r="D87" i="1"/>
  <c r="F87" i="1"/>
  <c r="C74" i="1"/>
  <c r="E74" i="1"/>
  <c r="D74" i="1"/>
  <c r="F74" i="1"/>
  <c r="E71" i="1"/>
  <c r="C71" i="1"/>
  <c r="F71" i="1"/>
  <c r="C58" i="1"/>
  <c r="E58" i="1"/>
  <c r="D58" i="1"/>
  <c r="F58" i="1"/>
  <c r="C61" i="1"/>
  <c r="E61" i="1"/>
  <c r="E59" i="1"/>
  <c r="C59" i="1"/>
  <c r="C57" i="1"/>
  <c r="E57" i="1"/>
  <c r="E55" i="1"/>
  <c r="C55" i="1"/>
  <c r="C53" i="1"/>
  <c r="E51" i="1"/>
  <c r="C51" i="1"/>
  <c r="C49" i="1"/>
  <c r="C47" i="1"/>
  <c r="C45" i="1"/>
  <c r="C43" i="1"/>
  <c r="C41" i="1"/>
  <c r="C39" i="1"/>
  <c r="C37" i="1"/>
  <c r="C35" i="1"/>
  <c r="C33" i="1"/>
  <c r="C31" i="1"/>
  <c r="C29" i="1"/>
  <c r="C27" i="1"/>
  <c r="C25" i="1"/>
  <c r="F194" i="1"/>
  <c r="F190" i="1"/>
  <c r="C189" i="1"/>
  <c r="F187" i="1"/>
  <c r="E180" i="1"/>
  <c r="C173" i="1"/>
  <c r="D170" i="1"/>
  <c r="D167" i="1"/>
  <c r="E164" i="1"/>
  <c r="C157" i="1"/>
  <c r="D154" i="1"/>
  <c r="E148" i="1"/>
  <c r="C141" i="1"/>
  <c r="E132" i="1"/>
  <c r="E120" i="1"/>
  <c r="C115" i="1"/>
  <c r="E104" i="1"/>
  <c r="C99" i="1"/>
  <c r="E88" i="1"/>
  <c r="D180" i="1"/>
  <c r="D164" i="1"/>
  <c r="C129" i="1"/>
  <c r="E129" i="1"/>
  <c r="C122" i="1"/>
  <c r="E122" i="1"/>
  <c r="C113" i="1"/>
  <c r="E113" i="1"/>
  <c r="C106" i="1"/>
  <c r="E106" i="1"/>
  <c r="C97" i="1"/>
  <c r="E97" i="1"/>
  <c r="C90" i="1"/>
  <c r="E90" i="1"/>
  <c r="D88" i="1"/>
  <c r="F46" i="1"/>
  <c r="F34" i="1"/>
  <c r="F32" i="1"/>
  <c r="F30" i="1"/>
  <c r="F28" i="1"/>
  <c r="F26" i="1"/>
  <c r="F165" i="1"/>
  <c r="F149" i="1"/>
  <c r="F133" i="1"/>
  <c r="F130" i="1"/>
  <c r="F123" i="1"/>
  <c r="F107" i="1"/>
  <c r="F91" i="1"/>
  <c r="C22" i="1"/>
  <c r="F22" i="1"/>
  <c r="C46" i="1"/>
  <c r="C44" i="1"/>
  <c r="C42" i="1"/>
  <c r="C40" i="1"/>
  <c r="C38" i="1"/>
  <c r="C36" i="1"/>
  <c r="C34" i="1"/>
  <c r="C32" i="1"/>
  <c r="C30" i="1"/>
  <c r="C28" i="1"/>
  <c r="C26" i="1"/>
  <c r="C181" i="1"/>
  <c r="C165" i="1"/>
  <c r="C149" i="1"/>
  <c r="C133" i="1"/>
  <c r="C130" i="1"/>
  <c r="C123" i="1"/>
  <c r="C107" i="1"/>
  <c r="C91" i="1"/>
  <c r="C121" i="1"/>
  <c r="E121" i="1"/>
  <c r="C114" i="1"/>
  <c r="E114" i="1"/>
  <c r="C105" i="1"/>
  <c r="E105" i="1"/>
  <c r="C98" i="1"/>
  <c r="E98" i="1"/>
  <c r="C89" i="1"/>
  <c r="E89" i="1"/>
  <c r="F61" i="1"/>
  <c r="F59" i="1"/>
  <c r="F57" i="1"/>
  <c r="F55" i="1"/>
  <c r="F53" i="1"/>
  <c r="F49" i="1"/>
  <c r="F47" i="1"/>
  <c r="F35" i="1"/>
  <c r="F33" i="1"/>
  <c r="F31" i="1"/>
  <c r="F29" i="1"/>
  <c r="F27" i="1"/>
  <c r="F25" i="1"/>
  <c r="C23" i="1"/>
  <c r="F21" i="1"/>
  <c r="BD64" i="1"/>
  <c r="BC64" i="1" s="1"/>
  <c r="BD713" i="1"/>
  <c r="BC713" i="1" s="1"/>
  <c r="BD545" i="1"/>
  <c r="BC545" i="1" s="1"/>
  <c r="BD186" i="1"/>
  <c r="BC186" i="1" s="1"/>
  <c r="BD309" i="1"/>
  <c r="BE309" i="1" s="1"/>
  <c r="BD860" i="1"/>
  <c r="BC860" i="1" s="1"/>
  <c r="BD368" i="1"/>
  <c r="BC368" i="1" s="1"/>
  <c r="BD596" i="1"/>
  <c r="BC596" i="1" s="1"/>
  <c r="BD127" i="1"/>
  <c r="BC127" i="1" s="1"/>
  <c r="BD695" i="1"/>
  <c r="BE695" i="1" s="1"/>
  <c r="BD617" i="1"/>
  <c r="BE617" i="1" s="1"/>
  <c r="BD424" i="1"/>
  <c r="BC424" i="1" s="1"/>
  <c r="BD32" i="1"/>
  <c r="BC32" i="1" s="1"/>
  <c r="BD535" i="1"/>
  <c r="BE535" i="1" s="1"/>
  <c r="BD175" i="1"/>
  <c r="BC175" i="1" s="1"/>
  <c r="BD72" i="1"/>
  <c r="BC72" i="1" s="1"/>
  <c r="BD40" i="1"/>
  <c r="BC40" i="1" s="1"/>
  <c r="BD786" i="1"/>
  <c r="BE786" i="1" s="1"/>
  <c r="BD574" i="1"/>
  <c r="BC574" i="1" s="1"/>
  <c r="BD381" i="1"/>
  <c r="BC381" i="1" s="1"/>
  <c r="BD211" i="1"/>
  <c r="BC211" i="1" s="1"/>
  <c r="BD93" i="1"/>
  <c r="BE93" i="1" s="1"/>
  <c r="BD80" i="1"/>
  <c r="BC80" i="1" s="1"/>
  <c r="BD796" i="1"/>
  <c r="BC796" i="1" s="1"/>
  <c r="BD538" i="1"/>
  <c r="BC538" i="1" s="1"/>
  <c r="BD482" i="1"/>
  <c r="BC482" i="1" s="1"/>
  <c r="BD225" i="1"/>
  <c r="BC225" i="1" s="1"/>
  <c r="BD155" i="1"/>
  <c r="BE155" i="1" s="1"/>
  <c r="BD147" i="1"/>
  <c r="BD102" i="1"/>
  <c r="BE102" i="1" s="1"/>
  <c r="BD88" i="1"/>
  <c r="BC88" i="1" s="1"/>
  <c r="BD62" i="1"/>
  <c r="BE62" i="1" s="1"/>
  <c r="BD30" i="1"/>
  <c r="BC30" i="1" s="1"/>
  <c r="BD880" i="1"/>
  <c r="BC880" i="1" s="1"/>
  <c r="BD167" i="1"/>
  <c r="BE167" i="1" s="1"/>
  <c r="BD110" i="1"/>
  <c r="BE110" i="1" s="1"/>
  <c r="BD809" i="1"/>
  <c r="BC809" i="1" s="1"/>
  <c r="BD628" i="1"/>
  <c r="BC628" i="1" s="1"/>
  <c r="BD201" i="1"/>
  <c r="BE201" i="1" s="1"/>
  <c r="BD191" i="1"/>
  <c r="BC191" i="1" s="1"/>
  <c r="BD101" i="1"/>
  <c r="BE101" i="1" s="1"/>
  <c r="BD895" i="1"/>
  <c r="BE895" i="1" s="1"/>
  <c r="BD903" i="1"/>
  <c r="BE903" i="1" s="1"/>
  <c r="BD754" i="1"/>
  <c r="BE754" i="1" s="1"/>
  <c r="BD392" i="1"/>
  <c r="BC392" i="1" s="1"/>
  <c r="BD304" i="1"/>
  <c r="BC304" i="1" s="1"/>
  <c r="BD301" i="1"/>
  <c r="BE301" i="1" s="1"/>
  <c r="BD109" i="1"/>
  <c r="BD873" i="1"/>
  <c r="BC873" i="1" s="1"/>
  <c r="BE922" i="1"/>
  <c r="BD975" i="1"/>
  <c r="BC975" i="1" s="1"/>
  <c r="BD971" i="1"/>
  <c r="BC971" i="1" s="1"/>
  <c r="BD949" i="1"/>
  <c r="BC949" i="1" s="1"/>
  <c r="BD884" i="1"/>
  <c r="BE884" i="1" s="1"/>
  <c r="BD878" i="1"/>
  <c r="BE878" i="1" s="1"/>
  <c r="BD865" i="1"/>
  <c r="BD857" i="1"/>
  <c r="BE857" i="1" s="1"/>
  <c r="BD849" i="1"/>
  <c r="BE849" i="1" s="1"/>
  <c r="BD824" i="1"/>
  <c r="BC824" i="1" s="1"/>
  <c r="BD817" i="1"/>
  <c r="BE817" i="1" s="1"/>
  <c r="BD799" i="1"/>
  <c r="BC799" i="1" s="1"/>
  <c r="BD793" i="1"/>
  <c r="BE793" i="1" s="1"/>
  <c r="BD659" i="1"/>
  <c r="BD950" i="1"/>
  <c r="BC950" i="1" s="1"/>
  <c r="BD925" i="1"/>
  <c r="BE925" i="1" s="1"/>
  <c r="BD913" i="1"/>
  <c r="BC913" i="1" s="1"/>
  <c r="BD905" i="1"/>
  <c r="BC905" i="1" s="1"/>
  <c r="BD897" i="1"/>
  <c r="BE897" i="1" s="1"/>
  <c r="BD893" i="1"/>
  <c r="BD892" i="1"/>
  <c r="BC892" i="1" s="1"/>
  <c r="BD879" i="1"/>
  <c r="BC879" i="1" s="1"/>
  <c r="BD869" i="1"/>
  <c r="BC869" i="1" s="1"/>
  <c r="BD848" i="1"/>
  <c r="BC848" i="1" s="1"/>
  <c r="BD844" i="1"/>
  <c r="BC844" i="1" s="1"/>
  <c r="BD838" i="1"/>
  <c r="BE838" i="1" s="1"/>
  <c r="BD814" i="1"/>
  <c r="BE814" i="1" s="1"/>
  <c r="BD813" i="1"/>
  <c r="BC813" i="1" s="1"/>
  <c r="BD797" i="1"/>
  <c r="BC797" i="1" s="1"/>
  <c r="BD795" i="1"/>
  <c r="BC795" i="1" s="1"/>
  <c r="BD762" i="1"/>
  <c r="BC762" i="1" s="1"/>
  <c r="BD743" i="1"/>
  <c r="BC743" i="1" s="1"/>
  <c r="BD721" i="1"/>
  <c r="BD641" i="1"/>
  <c r="BD1000" i="1"/>
  <c r="BE1000" i="1" s="1"/>
  <c r="BD989" i="1"/>
  <c r="BE989" i="1" s="1"/>
  <c r="BD926" i="1"/>
  <c r="BC926" i="1" s="1"/>
  <c r="BD912" i="1"/>
  <c r="BC912" i="1" s="1"/>
  <c r="BD910" i="1"/>
  <c r="BD864" i="1"/>
  <c r="BC864" i="1" s="1"/>
  <c r="BD846" i="1"/>
  <c r="BD839" i="1"/>
  <c r="BE839" i="1" s="1"/>
  <c r="BD770" i="1"/>
  <c r="BE770" i="1" s="1"/>
  <c r="BD765" i="1"/>
  <c r="BE765" i="1" s="1"/>
  <c r="BD739" i="1"/>
  <c r="BD686" i="1"/>
  <c r="BE686" i="1" s="1"/>
  <c r="BD683" i="1"/>
  <c r="BD667" i="1"/>
  <c r="BD987" i="1"/>
  <c r="BD948" i="1"/>
  <c r="BC948" i="1" s="1"/>
  <c r="BD804" i="1"/>
  <c r="BC804" i="1" s="1"/>
  <c r="BD775" i="1"/>
  <c r="BD730" i="1"/>
  <c r="BD669" i="1"/>
  <c r="BD649" i="1"/>
  <c r="BC649" i="1" s="1"/>
  <c r="BD994" i="1"/>
  <c r="BE994" i="1" s="1"/>
  <c r="BD999" i="1"/>
  <c r="BC999" i="1" s="1"/>
  <c r="BD984" i="1"/>
  <c r="BD996" i="1"/>
  <c r="BD966" i="1"/>
  <c r="BD959" i="1"/>
  <c r="BD956" i="1"/>
  <c r="BD947" i="1"/>
  <c r="BD945" i="1"/>
  <c r="BE945" i="1" s="1"/>
  <c r="BD936" i="1"/>
  <c r="BD933" i="1"/>
  <c r="BE933" i="1" s="1"/>
  <c r="BD921" i="1"/>
  <c r="BE921" i="1" s="1"/>
  <c r="BD908" i="1"/>
  <c r="BC908" i="1" s="1"/>
  <c r="BD901" i="1"/>
  <c r="BD862" i="1"/>
  <c r="BD841" i="1"/>
  <c r="BE841" i="1" s="1"/>
  <c r="BD840" i="1"/>
  <c r="BD833" i="1"/>
  <c r="BE833" i="1" s="1"/>
  <c r="BD812" i="1"/>
  <c r="BE812" i="1" s="1"/>
  <c r="BD785" i="1"/>
  <c r="BC785" i="1" s="1"/>
  <c r="BD778" i="1"/>
  <c r="BC778" i="1" s="1"/>
  <c r="BD777" i="1"/>
  <c r="BC777" i="1" s="1"/>
  <c r="BD776" i="1"/>
  <c r="BC776" i="1" s="1"/>
  <c r="BD731" i="1"/>
  <c r="BD727" i="1"/>
  <c r="BD900" i="1"/>
  <c r="BC900" i="1" s="1"/>
  <c r="BD886" i="1"/>
  <c r="BE886" i="1" s="1"/>
  <c r="BD854" i="1"/>
  <c r="BE854" i="1" s="1"/>
  <c r="BD836" i="1"/>
  <c r="BC836" i="1" s="1"/>
  <c r="BD779" i="1"/>
  <c r="BD757" i="1"/>
  <c r="BC757" i="1" s="1"/>
  <c r="BD749" i="1"/>
  <c r="BD645" i="1"/>
  <c r="BD554" i="1"/>
  <c r="BD15" i="1"/>
  <c r="BC15" i="1" s="1"/>
  <c r="BD964" i="1"/>
  <c r="BC964" i="1" s="1"/>
  <c r="BD955" i="1"/>
  <c r="BD953" i="1"/>
  <c r="BE953" i="1" s="1"/>
  <c r="BD941" i="1"/>
  <c r="BE941" i="1" s="1"/>
  <c r="BD932" i="1"/>
  <c r="BD917" i="1"/>
  <c r="BE917" i="1" s="1"/>
  <c r="BD881" i="1"/>
  <c r="BC881" i="1" s="1"/>
  <c r="BD859" i="1"/>
  <c r="BD856" i="1"/>
  <c r="BE856" i="1" s="1"/>
  <c r="BD831" i="1"/>
  <c r="BC831" i="1" s="1"/>
  <c r="BD828" i="1"/>
  <c r="BC828" i="1" s="1"/>
  <c r="BD711" i="1"/>
  <c r="BD651" i="1"/>
  <c r="BD616" i="1"/>
  <c r="BE616" i="1" s="1"/>
  <c r="BD960" i="1"/>
  <c r="BE960" i="1" s="1"/>
  <c r="BD942" i="1"/>
  <c r="BE942" i="1" s="1"/>
  <c r="BD929" i="1"/>
  <c r="BE929" i="1" s="1"/>
  <c r="BD918" i="1"/>
  <c r="BC918" i="1" s="1"/>
  <c r="BD896" i="1"/>
  <c r="BE896" i="1" s="1"/>
  <c r="BD894" i="1"/>
  <c r="BE894" i="1" s="1"/>
  <c r="BD891" i="1"/>
  <c r="BC891" i="1" s="1"/>
  <c r="BD851" i="1"/>
  <c r="BC851" i="1" s="1"/>
  <c r="BD832" i="1"/>
  <c r="BD830" i="1"/>
  <c r="BD697" i="1"/>
  <c r="BD802" i="1"/>
  <c r="BE802" i="1" s="1"/>
  <c r="BD794" i="1"/>
  <c r="BE794" i="1" s="1"/>
  <c r="BD746" i="1"/>
  <c r="BC746" i="1" s="1"/>
  <c r="BD745" i="1"/>
  <c r="BE745" i="1" s="1"/>
  <c r="BD742" i="1"/>
  <c r="BE742" i="1" s="1"/>
  <c r="BD725" i="1"/>
  <c r="BD709" i="1"/>
  <c r="BD705" i="1"/>
  <c r="BC705" i="1" s="1"/>
  <c r="BD665" i="1"/>
  <c r="BD657" i="1"/>
  <c r="BD643" i="1"/>
  <c r="BD637" i="1"/>
  <c r="BD636" i="1"/>
  <c r="BD608" i="1"/>
  <c r="BD601" i="1"/>
  <c r="BD595" i="1"/>
  <c r="BD587" i="1"/>
  <c r="BD577" i="1"/>
  <c r="BE577" i="1" s="1"/>
  <c r="BD573" i="1"/>
  <c r="BD572" i="1"/>
  <c r="BD556" i="1"/>
  <c r="BD513" i="1"/>
  <c r="BD493" i="1"/>
  <c r="BD466" i="1"/>
  <c r="BD704" i="1"/>
  <c r="BC704" i="1" s="1"/>
  <c r="BD696" i="1"/>
  <c r="BC696" i="1" s="1"/>
  <c r="BD633" i="1"/>
  <c r="BE633" i="1" s="1"/>
  <c r="BD508" i="1"/>
  <c r="BD472" i="1"/>
  <c r="BD362" i="1"/>
  <c r="BC362" i="1" s="1"/>
  <c r="BD810" i="1"/>
  <c r="BE810" i="1" s="1"/>
  <c r="BD789" i="1"/>
  <c r="BC789" i="1" s="1"/>
  <c r="BD787" i="1"/>
  <c r="BC787" i="1" s="1"/>
  <c r="BD773" i="1"/>
  <c r="BC773" i="1" s="1"/>
  <c r="BD769" i="1"/>
  <c r="BC769" i="1" s="1"/>
  <c r="BD736" i="1"/>
  <c r="BC736" i="1" s="1"/>
  <c r="BD625" i="1"/>
  <c r="BE625" i="1" s="1"/>
  <c r="BD621" i="1"/>
  <c r="BD620" i="1"/>
  <c r="BC620" i="1" s="1"/>
  <c r="BD551" i="1"/>
  <c r="BE551" i="1" s="1"/>
  <c r="BD536" i="1"/>
  <c r="BE536" i="1" s="1"/>
  <c r="BD511" i="1"/>
  <c r="BD509" i="1"/>
  <c r="BD501" i="1"/>
  <c r="BD473" i="1"/>
  <c r="BD699" i="1"/>
  <c r="BC699" i="1" s="1"/>
  <c r="BD626" i="1"/>
  <c r="BC626" i="1" s="1"/>
  <c r="BD612" i="1"/>
  <c r="BD567" i="1"/>
  <c r="BC567" i="1" s="1"/>
  <c r="BD552" i="1"/>
  <c r="BD526" i="1"/>
  <c r="BD502" i="1"/>
  <c r="BC502" i="1" s="1"/>
  <c r="BD400" i="1"/>
  <c r="BC400" i="1" s="1"/>
  <c r="BD380" i="1"/>
  <c r="BC380" i="1" s="1"/>
  <c r="BD728" i="1"/>
  <c r="BC728" i="1" s="1"/>
  <c r="BD712" i="1"/>
  <c r="BC712" i="1" s="1"/>
  <c r="BD694" i="1"/>
  <c r="BE694" i="1" s="1"/>
  <c r="BD635" i="1"/>
  <c r="BC635" i="1" s="1"/>
  <c r="BD609" i="1"/>
  <c r="BC609" i="1" s="1"/>
  <c r="BD604" i="1"/>
  <c r="BD584" i="1"/>
  <c r="BC584" i="1" s="1"/>
  <c r="BD571" i="1"/>
  <c r="BC571" i="1" s="1"/>
  <c r="BD543" i="1"/>
  <c r="BE543" i="1" s="1"/>
  <c r="BD527" i="1"/>
  <c r="BE527" i="1" s="1"/>
  <c r="BD401" i="1"/>
  <c r="BE325" i="1"/>
  <c r="BD402" i="1"/>
  <c r="BC402" i="1" s="1"/>
  <c r="BD386" i="1"/>
  <c r="BD661" i="1"/>
  <c r="BC661" i="1" s="1"/>
  <c r="BD644" i="1"/>
  <c r="BC644" i="1" s="1"/>
  <c r="BD632" i="1"/>
  <c r="BC632" i="1" s="1"/>
  <c r="BD597" i="1"/>
  <c r="BE597" i="1" s="1"/>
  <c r="BD593" i="1"/>
  <c r="BE593" i="1" s="1"/>
  <c r="BD589" i="1"/>
  <c r="BD588" i="1"/>
  <c r="BC588" i="1" s="1"/>
  <c r="BD480" i="1"/>
  <c r="BD453" i="1"/>
  <c r="BD726" i="1"/>
  <c r="BE726" i="1" s="1"/>
  <c r="BD710" i="1"/>
  <c r="BE710" i="1" s="1"/>
  <c r="BD698" i="1"/>
  <c r="BE698" i="1" s="1"/>
  <c r="BD624" i="1"/>
  <c r="BC624" i="1" s="1"/>
  <c r="BD611" i="1"/>
  <c r="BC611" i="1" s="1"/>
  <c r="BD581" i="1"/>
  <c r="BD580" i="1"/>
  <c r="BD559" i="1"/>
  <c r="BE559" i="1" s="1"/>
  <c r="BD557" i="1"/>
  <c r="BC557" i="1" s="1"/>
  <c r="BD540" i="1"/>
  <c r="BD537" i="1"/>
  <c r="BE537" i="1" s="1"/>
  <c r="BD519" i="1"/>
  <c r="BE519" i="1" s="1"/>
  <c r="BD516" i="1"/>
  <c r="BD458" i="1"/>
  <c r="BD373" i="1"/>
  <c r="BC373" i="1" s="1"/>
  <c r="BD319" i="1"/>
  <c r="BC319" i="1" s="1"/>
  <c r="BD375" i="1"/>
  <c r="BE375" i="1" s="1"/>
  <c r="BD200" i="1"/>
  <c r="BE200" i="1" s="1"/>
  <c r="BD483" i="1"/>
  <c r="BE483" i="1" s="1"/>
  <c r="BD470" i="1"/>
  <c r="BE470" i="1" s="1"/>
  <c r="BD441" i="1"/>
  <c r="BC441" i="1" s="1"/>
  <c r="BD398" i="1"/>
  <c r="BE398" i="1" s="1"/>
  <c r="BD384" i="1"/>
  <c r="BD366" i="1"/>
  <c r="BD353" i="1"/>
  <c r="BC353" i="1" s="1"/>
  <c r="BD338" i="1"/>
  <c r="BE338" i="1" s="1"/>
  <c r="BD337" i="1"/>
  <c r="BC337" i="1" s="1"/>
  <c r="BD254" i="1"/>
  <c r="BD253" i="1"/>
  <c r="BD507" i="1"/>
  <c r="BE507" i="1" s="1"/>
  <c r="BD484" i="1"/>
  <c r="BC484" i="1" s="1"/>
  <c r="BD442" i="1"/>
  <c r="BC442" i="1" s="1"/>
  <c r="BD433" i="1"/>
  <c r="BD385" i="1"/>
  <c r="BD359" i="1"/>
  <c r="BD288" i="1"/>
  <c r="BE288" i="1" s="1"/>
  <c r="BD273" i="1"/>
  <c r="BC273" i="1" s="1"/>
  <c r="BD262" i="1"/>
  <c r="BE262" i="1" s="1"/>
  <c r="BD238" i="1"/>
  <c r="BD207" i="1"/>
  <c r="BC207" i="1" s="1"/>
  <c r="BD183" i="1"/>
  <c r="BC183" i="1" s="1"/>
  <c r="BD160" i="1"/>
  <c r="BC160" i="1" s="1"/>
  <c r="BD451" i="1"/>
  <c r="BC451" i="1" s="1"/>
  <c r="BD438" i="1"/>
  <c r="BE438" i="1" s="1"/>
  <c r="BD421" i="1"/>
  <c r="BD418" i="1"/>
  <c r="BC418" i="1" s="1"/>
  <c r="BD410" i="1"/>
  <c r="BC410" i="1" s="1"/>
  <c r="BD349" i="1"/>
  <c r="BE349" i="1" s="1"/>
  <c r="BD344" i="1"/>
  <c r="BC344" i="1" s="1"/>
  <c r="BD289" i="1"/>
  <c r="BC289" i="1" s="1"/>
  <c r="BD274" i="1"/>
  <c r="BE274" i="1" s="1"/>
  <c r="BD227" i="1"/>
  <c r="BD144" i="1"/>
  <c r="BE144" i="1" s="1"/>
  <c r="BD112" i="1"/>
  <c r="BC112" i="1" s="1"/>
  <c r="BD85" i="1"/>
  <c r="BE85" i="1" s="1"/>
  <c r="BD77" i="1"/>
  <c r="BC77" i="1" s="1"/>
  <c r="BD69" i="1"/>
  <c r="BE69" i="1" s="1"/>
  <c r="BD65" i="1"/>
  <c r="BC65" i="1" s="1"/>
  <c r="BD61" i="1"/>
  <c r="BC61" i="1" s="1"/>
  <c r="BD435" i="1"/>
  <c r="BE435" i="1" s="1"/>
  <c r="BD427" i="1"/>
  <c r="BE427" i="1" s="1"/>
  <c r="BD341" i="1"/>
  <c r="BC341" i="1" s="1"/>
  <c r="BD258" i="1"/>
  <c r="BC258" i="1" s="1"/>
  <c r="BD242" i="1"/>
  <c r="BC242" i="1" s="1"/>
  <c r="BD169" i="1"/>
  <c r="BC169" i="1" s="1"/>
  <c r="BD498" i="1"/>
  <c r="BE498" i="1" s="1"/>
  <c r="BD440" i="1"/>
  <c r="BC440" i="1" s="1"/>
  <c r="BD409" i="1"/>
  <c r="BD406" i="1"/>
  <c r="BE406" i="1" s="1"/>
  <c r="BD370" i="1"/>
  <c r="BC370" i="1" s="1"/>
  <c r="BD357" i="1"/>
  <c r="BD346" i="1"/>
  <c r="BE346" i="1" s="1"/>
  <c r="BD340" i="1"/>
  <c r="BC340" i="1" s="1"/>
  <c r="BD327" i="1"/>
  <c r="BE327" i="1" s="1"/>
  <c r="BD292" i="1"/>
  <c r="BC292" i="1" s="1"/>
  <c r="BD290" i="1"/>
  <c r="BD226" i="1"/>
  <c r="BC226" i="1" s="1"/>
  <c r="BD224" i="1"/>
  <c r="BE224" i="1" s="1"/>
  <c r="BD99" i="1"/>
  <c r="BD25" i="1"/>
  <c r="BC25" i="1" s="1"/>
  <c r="BD476" i="1"/>
  <c r="BE476" i="1" s="1"/>
  <c r="BD437" i="1"/>
  <c r="BE437" i="1" s="1"/>
  <c r="BD417" i="1"/>
  <c r="BD403" i="1"/>
  <c r="BC403" i="1" s="1"/>
  <c r="BD393" i="1"/>
  <c r="BC393" i="1" s="1"/>
  <c r="BD329" i="1"/>
  <c r="BD294" i="1"/>
  <c r="BD279" i="1"/>
  <c r="BC279" i="1" s="1"/>
  <c r="BD278" i="1"/>
  <c r="BC278" i="1" s="1"/>
  <c r="BD246" i="1"/>
  <c r="BD140" i="1"/>
  <c r="BE140" i="1" s="1"/>
  <c r="BD120" i="1"/>
  <c r="BC120" i="1" s="1"/>
  <c r="BD91" i="1"/>
  <c r="BE91" i="1" s="1"/>
  <c r="BD83" i="1"/>
  <c r="BE83" i="1" s="1"/>
  <c r="BD59" i="1"/>
  <c r="BE59" i="1" s="1"/>
  <c r="BD51" i="1"/>
  <c r="BC51" i="1" s="1"/>
  <c r="BD514" i="1"/>
  <c r="BC514" i="1" s="1"/>
  <c r="BD489" i="1"/>
  <c r="BD487" i="1"/>
  <c r="BD465" i="1"/>
  <c r="BD464" i="1"/>
  <c r="BD457" i="1"/>
  <c r="BD448" i="1"/>
  <c r="BC448" i="1" s="1"/>
  <c r="BD446" i="1"/>
  <c r="BD365" i="1"/>
  <c r="BE365" i="1" s="1"/>
  <c r="BD333" i="1"/>
  <c r="BC333" i="1" s="1"/>
  <c r="BD958" i="1"/>
  <c r="BD973" i="1"/>
  <c r="BD970" i="1"/>
  <c r="BC920" i="1"/>
  <c r="BE980" i="1"/>
  <c r="BC980" i="1"/>
  <c r="BD990" i="1"/>
  <c r="BD997" i="1"/>
  <c r="BD986" i="1"/>
  <c r="BD978" i="1"/>
  <c r="BD969" i="1"/>
  <c r="BD911" i="1"/>
  <c r="BD875" i="1"/>
  <c r="BD982" i="1"/>
  <c r="BD963" i="1"/>
  <c r="BD907" i="1"/>
  <c r="BD974" i="1"/>
  <c r="BD872" i="1"/>
  <c r="BD823" i="1"/>
  <c r="BD870" i="1"/>
  <c r="BD961" i="1"/>
  <c r="BD931" i="1"/>
  <c r="BD923" i="1"/>
  <c r="BD915" i="1"/>
  <c r="BD868" i="1"/>
  <c r="BD858" i="1"/>
  <c r="BD855" i="1"/>
  <c r="BD835" i="1"/>
  <c r="BD904" i="1"/>
  <c r="BD887" i="1"/>
  <c r="BD885" i="1"/>
  <c r="BD988" i="1"/>
  <c r="BD954" i="1"/>
  <c r="BD951" i="1"/>
  <c r="BD946" i="1"/>
  <c r="BD943" i="1"/>
  <c r="BD938" i="1"/>
  <c r="BD935" i="1"/>
  <c r="BD927" i="1"/>
  <c r="BD919" i="1"/>
  <c r="BD902" i="1"/>
  <c r="BD888" i="1"/>
  <c r="BD819" i="1"/>
  <c r="BD791" i="1"/>
  <c r="BD740" i="1"/>
  <c r="BD724" i="1"/>
  <c r="BD663" i="1"/>
  <c r="BD154" i="1"/>
  <c r="BD853" i="1"/>
  <c r="BD843" i="1"/>
  <c r="BD837" i="1"/>
  <c r="BD821" i="1"/>
  <c r="BD768" i="1"/>
  <c r="BD752" i="1"/>
  <c r="BD708" i="1"/>
  <c r="BD677" i="1"/>
  <c r="BD655" i="1"/>
  <c r="BD899" i="1"/>
  <c r="BD867" i="1"/>
  <c r="BD807" i="1"/>
  <c r="BD783" i="1"/>
  <c r="BD767" i="1"/>
  <c r="BD763" i="1"/>
  <c r="BD753" i="1"/>
  <c r="BD738" i="1"/>
  <c r="BD722" i="1"/>
  <c r="BD815" i="1"/>
  <c r="BD808" i="1"/>
  <c r="BD790" i="1"/>
  <c r="BD788" i="1"/>
  <c r="BD784" i="1"/>
  <c r="BD764" i="1"/>
  <c r="BD750" i="1"/>
  <c r="BD706" i="1"/>
  <c r="BD647" i="1"/>
  <c r="BD816" i="1"/>
  <c r="BD861" i="1"/>
  <c r="BD845" i="1"/>
  <c r="BD829" i="1"/>
  <c r="BD782" i="1"/>
  <c r="BD771" i="1"/>
  <c r="BD766" i="1"/>
  <c r="BD528" i="1"/>
  <c r="BD909" i="1"/>
  <c r="BD877" i="1"/>
  <c r="BD760" i="1"/>
  <c r="BD755" i="1"/>
  <c r="BD565" i="1"/>
  <c r="BD811" i="1"/>
  <c r="BD774" i="1"/>
  <c r="BD761" i="1"/>
  <c r="BD756" i="1"/>
  <c r="BD741" i="1"/>
  <c r="BD723" i="1"/>
  <c r="BD707" i="1"/>
  <c r="BD676" i="1"/>
  <c r="BD664" i="1"/>
  <c r="BD656" i="1"/>
  <c r="BD648" i="1"/>
  <c r="BD642" i="1"/>
  <c r="BD623" i="1"/>
  <c r="BD610" i="1"/>
  <c r="BD591" i="1"/>
  <c r="BD578" i="1"/>
  <c r="BD563" i="1"/>
  <c r="BD549" i="1"/>
  <c r="BD546" i="1"/>
  <c r="BD666" i="1"/>
  <c r="BD658" i="1"/>
  <c r="BD650" i="1"/>
  <c r="BD679" i="1"/>
  <c r="BD634" i="1"/>
  <c r="BD615" i="1"/>
  <c r="BD602" i="1"/>
  <c r="BD583" i="1"/>
  <c r="BD570" i="1"/>
  <c r="BD547" i="1"/>
  <c r="BD518" i="1"/>
  <c r="BD733" i="1"/>
  <c r="BD717" i="1"/>
  <c r="BD701" i="1"/>
  <c r="BD682" i="1"/>
  <c r="BD668" i="1"/>
  <c r="BD660" i="1"/>
  <c r="BD652" i="1"/>
  <c r="BD639" i="1"/>
  <c r="BD607" i="1"/>
  <c r="BD575" i="1"/>
  <c r="BD488" i="1"/>
  <c r="BD735" i="1"/>
  <c r="BD719" i="1"/>
  <c r="BD703" i="1"/>
  <c r="BD685" i="1"/>
  <c r="BD684" i="1"/>
  <c r="BD671" i="1"/>
  <c r="BD640" i="1"/>
  <c r="BD576" i="1"/>
  <c r="BD692" i="1"/>
  <c r="BD674" i="1"/>
  <c r="BD672" i="1"/>
  <c r="BD631" i="1"/>
  <c r="BD618" i="1"/>
  <c r="BD599" i="1"/>
  <c r="BD586" i="1"/>
  <c r="BD562" i="1"/>
  <c r="BD566" i="1"/>
  <c r="BD564" i="1"/>
  <c r="BD550" i="1"/>
  <c r="BD548" i="1"/>
  <c r="BD531" i="1"/>
  <c r="BD529" i="1"/>
  <c r="BD517" i="1"/>
  <c r="BD499" i="1"/>
  <c r="BD497" i="1"/>
  <c r="BD479" i="1"/>
  <c r="BD532" i="1"/>
  <c r="BD510" i="1"/>
  <c r="BD495" i="1"/>
  <c r="BD439" i="1"/>
  <c r="BD542" i="1"/>
  <c r="BD541" i="1"/>
  <c r="BD534" i="1"/>
  <c r="BD533" i="1"/>
  <c r="BD520" i="1"/>
  <c r="BD558" i="1"/>
  <c r="BD523" i="1"/>
  <c r="BD462" i="1"/>
  <c r="BD428" i="1"/>
  <c r="BC396" i="1"/>
  <c r="BE396" i="1"/>
  <c r="BD503" i="1"/>
  <c r="BD456" i="1"/>
  <c r="BD560" i="1"/>
  <c r="BD544" i="1"/>
  <c r="BD525" i="1"/>
  <c r="BD512" i="1"/>
  <c r="BC504" i="1"/>
  <c r="BE504" i="1"/>
  <c r="BD490" i="1"/>
  <c r="BD422" i="1"/>
  <c r="BD342" i="1"/>
  <c r="BD515" i="1"/>
  <c r="BD468" i="1"/>
  <c r="BD423" i="1"/>
  <c r="BD469" i="1"/>
  <c r="BD459" i="1"/>
  <c r="BD429" i="1"/>
  <c r="BD404" i="1"/>
  <c r="BD339" i="1"/>
  <c r="BD237" i="1"/>
  <c r="BD471" i="1"/>
  <c r="BD467" i="1"/>
  <c r="BD372" i="1"/>
  <c r="BD336" i="1"/>
  <c r="BD316" i="1"/>
  <c r="BD299" i="1"/>
  <c r="BD505" i="1"/>
  <c r="BD475" i="1"/>
  <c r="BD447" i="1"/>
  <c r="BD430" i="1"/>
  <c r="BD414" i="1"/>
  <c r="BD444" i="1"/>
  <c r="BD431" i="1"/>
  <c r="BD415" i="1"/>
  <c r="BD399" i="1"/>
  <c r="BD363" i="1"/>
  <c r="BD281" i="1"/>
  <c r="BD481" i="1"/>
  <c r="BD443" i="1"/>
  <c r="BD407" i="1"/>
  <c r="BD389" i="1"/>
  <c r="BD361" i="1"/>
  <c r="BD324" i="1"/>
  <c r="BD308" i="1"/>
  <c r="BD387" i="1"/>
  <c r="BE320" i="1"/>
  <c r="BD436" i="1"/>
  <c r="BD394" i="1"/>
  <c r="BD348" i="1"/>
  <c r="BD345" i="1"/>
  <c r="BD364" i="1"/>
  <c r="BD343" i="1"/>
  <c r="BD323" i="1"/>
  <c r="BD315" i="1"/>
  <c r="BD307" i="1"/>
  <c r="BD300" i="1"/>
  <c r="BD210" i="1"/>
  <c r="BD350" i="1"/>
  <c r="BD347" i="1"/>
  <c r="BD377" i="1"/>
  <c r="BD269" i="1"/>
  <c r="BD245" i="1"/>
  <c r="BD374" i="1"/>
  <c r="BD371" i="1"/>
  <c r="BD355" i="1"/>
  <c r="BD326" i="1"/>
  <c r="BD318" i="1"/>
  <c r="BD310" i="1"/>
  <c r="BD302" i="1"/>
  <c r="BD297" i="1"/>
  <c r="BD275" i="1"/>
  <c r="BC311" i="1"/>
  <c r="BD295" i="1"/>
  <c r="BD334" i="1"/>
  <c r="BD331" i="1"/>
  <c r="BD321" i="1"/>
  <c r="BD313" i="1"/>
  <c r="BD305" i="1"/>
  <c r="BD293" i="1"/>
  <c r="BD285" i="1"/>
  <c r="BD283" i="1"/>
  <c r="BD379" i="1"/>
  <c r="BD284" i="1"/>
  <c r="BD282" i="1"/>
  <c r="BD276" i="1"/>
  <c r="BD272" i="1"/>
  <c r="BD259" i="1"/>
  <c r="BD251" i="1"/>
  <c r="BD184" i="1"/>
  <c r="BD286" i="1"/>
  <c r="BD280" i="1"/>
  <c r="BD260" i="1"/>
  <c r="BD243" i="1"/>
  <c r="BD235" i="1"/>
  <c r="BE234" i="1"/>
  <c r="BD264" i="1"/>
  <c r="BE249" i="1"/>
  <c r="BD174" i="1"/>
  <c r="BD252" i="1"/>
  <c r="BD248" i="1"/>
  <c r="BD240" i="1"/>
  <c r="BD232" i="1"/>
  <c r="BD230" i="1"/>
  <c r="BD209" i="1"/>
  <c r="BD247" i="1"/>
  <c r="BD244" i="1"/>
  <c r="BD239" i="1"/>
  <c r="BD236" i="1"/>
  <c r="BC220" i="1"/>
  <c r="BD190" i="1"/>
  <c r="BC187" i="1"/>
  <c r="BD215" i="1"/>
  <c r="BD208" i="1"/>
  <c r="BD199" i="1"/>
  <c r="BD166" i="1"/>
  <c r="BD158" i="1"/>
  <c r="BD229" i="1"/>
  <c r="BD223" i="1"/>
  <c r="BD206" i="1"/>
  <c r="BD139" i="1"/>
  <c r="BD137" i="1"/>
  <c r="BD44" i="1"/>
  <c r="BC44" i="1" s="1"/>
  <c r="BD189" i="1"/>
  <c r="BD135" i="1"/>
  <c r="BD111" i="1"/>
  <c r="BD197" i="1"/>
  <c r="BD142" i="1"/>
  <c r="BD216" i="1"/>
  <c r="BD185" i="1"/>
  <c r="BD176" i="1"/>
  <c r="BD182" i="1"/>
  <c r="BD168" i="1"/>
  <c r="BD161" i="1"/>
  <c r="BD179" i="1"/>
  <c r="BD173" i="1"/>
  <c r="BD126" i="1"/>
  <c r="BD116" i="1"/>
  <c r="BD45" i="1"/>
  <c r="BC45" i="1" s="1"/>
  <c r="BD36" i="1"/>
  <c r="BC36" i="1" s="1"/>
  <c r="BD92" i="1"/>
  <c r="BD28" i="1"/>
  <c r="BC28" i="1" s="1"/>
  <c r="BD156" i="1"/>
  <c r="BD123" i="1"/>
  <c r="BD84" i="1"/>
  <c r="BC66" i="1"/>
  <c r="BE66" i="1"/>
  <c r="BD29" i="1"/>
  <c r="BC29" i="1" s="1"/>
  <c r="BD108" i="1"/>
  <c r="BD76" i="1"/>
  <c r="BD132" i="1"/>
  <c r="BD68" i="1"/>
  <c r="BD20" i="1"/>
  <c r="BC20" i="1" s="1"/>
  <c r="BC71" i="1"/>
  <c r="BE71" i="1"/>
  <c r="BD60" i="1"/>
  <c r="BD146" i="1"/>
  <c r="BD103" i="1"/>
  <c r="BD100" i="1"/>
  <c r="BD52" i="1"/>
  <c r="BC52" i="1" s="1"/>
  <c r="BE24" i="1"/>
  <c r="BD14" i="1"/>
  <c r="BC14" i="1" s="1"/>
  <c r="C16" i="1"/>
  <c r="E18" i="1"/>
  <c r="BG7" i="1"/>
  <c r="AZ7" i="1" s="1"/>
  <c r="BG8" i="1"/>
  <c r="AZ8" i="1" s="1"/>
  <c r="BG9" i="1"/>
  <c r="AZ9" i="1" s="1"/>
  <c r="BG10" i="1"/>
  <c r="AZ10" i="1" s="1"/>
  <c r="BG11" i="1"/>
  <c r="AZ11" i="1" s="1"/>
  <c r="BG12" i="1"/>
  <c r="AZ12" i="1" s="1"/>
  <c r="BE743" i="1" l="1"/>
  <c r="BC897" i="1"/>
  <c r="BE848" i="1"/>
  <c r="BE279" i="1"/>
  <c r="BC449" i="1"/>
  <c r="BC151" i="1"/>
  <c r="BC172" i="1"/>
  <c r="BE502" i="1"/>
  <c r="BE134" i="1"/>
  <c r="BC349" i="1"/>
  <c r="BE129" i="1"/>
  <c r="BE13" i="1"/>
  <c r="BE30" i="1"/>
  <c r="BE21" i="1"/>
  <c r="BE35" i="1"/>
  <c r="BE46" i="1"/>
  <c r="BE43" i="1"/>
  <c r="BE15" i="1"/>
  <c r="BE31" i="1"/>
  <c r="BC886" i="1"/>
  <c r="BE632" i="1"/>
  <c r="BC942" i="1"/>
  <c r="BC506" i="1"/>
  <c r="BC426" i="1"/>
  <c r="BE255" i="1"/>
  <c r="BE180" i="1"/>
  <c r="BC765" i="1"/>
  <c r="BE609" i="1"/>
  <c r="BE831" i="1"/>
  <c r="BE949" i="1"/>
  <c r="BC646" i="1"/>
  <c r="BC693" i="1"/>
  <c r="BC998" i="1"/>
  <c r="BE392" i="1"/>
  <c r="BC391" i="1"/>
  <c r="BE813" i="1"/>
  <c r="BC332" i="1"/>
  <c r="BE912" i="1"/>
  <c r="BC200" i="1"/>
  <c r="BE762" i="1"/>
  <c r="BC222" i="1"/>
  <c r="BE434" i="1"/>
  <c r="BC992" i="1"/>
  <c r="BE748" i="1"/>
  <c r="BE193" i="1"/>
  <c r="BC287" i="1"/>
  <c r="BC896" i="1"/>
  <c r="BE186" i="1"/>
  <c r="BE225" i="1"/>
  <c r="BC803" i="1"/>
  <c r="BC507" i="1"/>
  <c r="BC91" i="1"/>
  <c r="BE824" i="1"/>
  <c r="BE492" i="1"/>
  <c r="BC478" i="1"/>
  <c r="BE975" i="1"/>
  <c r="BC69" i="1"/>
  <c r="BC144" i="1"/>
  <c r="BE265" i="1"/>
  <c r="BC367" i="1"/>
  <c r="BC878" i="1"/>
  <c r="BC83" i="1"/>
  <c r="BD74" i="1"/>
  <c r="BC74" i="1" s="1"/>
  <c r="BE86" i="1"/>
  <c r="BC86" i="1"/>
  <c r="BC90" i="1"/>
  <c r="BE90" i="1"/>
  <c r="BE80" i="1"/>
  <c r="BC63" i="1"/>
  <c r="BE22" i="1"/>
  <c r="BE18" i="1"/>
  <c r="BC406" i="1"/>
  <c r="BC155" i="1"/>
  <c r="BE169" i="1"/>
  <c r="BE183" i="1"/>
  <c r="BE477" i="1"/>
  <c r="BC817" i="1"/>
  <c r="BE971" i="1"/>
  <c r="BC929" i="1"/>
  <c r="BC734" i="1"/>
  <c r="BC810" i="1"/>
  <c r="BE207" i="1"/>
  <c r="BC298" i="1"/>
  <c r="BC801" i="1"/>
  <c r="BC110" i="1"/>
  <c r="BE211" i="1"/>
  <c r="BE890" i="1"/>
  <c r="BE32" i="1"/>
  <c r="BE317" i="1"/>
  <c r="BE916" i="1"/>
  <c r="BC916" i="1"/>
  <c r="BE19" i="1"/>
  <c r="BE26" i="1"/>
  <c r="BE38" i="1"/>
  <c r="BE106" i="1"/>
  <c r="BC106" i="1"/>
  <c r="BC390" i="1"/>
  <c r="BE390" i="1"/>
  <c r="BC122" i="1"/>
  <c r="BE122" i="1"/>
  <c r="BC871" i="1"/>
  <c r="BE871" i="1"/>
  <c r="BC561" i="1"/>
  <c r="BC895" i="1"/>
  <c r="BE39" i="1"/>
  <c r="BE113" i="1"/>
  <c r="BE530" i="1"/>
  <c r="BE553" i="1"/>
  <c r="BC814" i="1"/>
  <c r="BE383" i="1"/>
  <c r="BC535" i="1"/>
  <c r="BE805" i="1"/>
  <c r="BC863" i="1"/>
  <c r="BC93" i="1"/>
  <c r="BE757" i="1"/>
  <c r="BE202" i="1"/>
  <c r="BC118" i="1"/>
  <c r="BE145" i="1"/>
  <c r="BC812" i="1"/>
  <c r="BE585" i="1"/>
  <c r="BE967" i="1"/>
  <c r="BC925" i="1"/>
  <c r="BE991" i="1"/>
  <c r="BE23" i="1"/>
  <c r="BE241" i="1"/>
  <c r="BE983" i="1"/>
  <c r="BE34" i="1"/>
  <c r="BC170" i="1"/>
  <c r="BC301" i="1"/>
  <c r="BE369" i="1"/>
  <c r="BE500" i="1"/>
  <c r="BE797" i="1"/>
  <c r="BE924" i="1"/>
  <c r="BC96" i="1"/>
  <c r="BC483" i="1"/>
  <c r="BE600" i="1"/>
  <c r="BE780" i="1"/>
  <c r="BE820" i="1"/>
  <c r="BE340" i="1"/>
  <c r="BE799" i="1"/>
  <c r="BC670" i="1"/>
  <c r="BE27" i="1"/>
  <c r="BE130" i="1"/>
  <c r="BC274" i="1"/>
  <c r="BE420" i="1"/>
  <c r="BC413" i="1"/>
  <c r="BC543" i="1"/>
  <c r="BE728" i="1"/>
  <c r="BC460" i="1"/>
  <c r="BE800" i="1"/>
  <c r="BE65" i="1"/>
  <c r="BE787" i="1"/>
  <c r="BC75" i="1"/>
  <c r="BE278" i="1"/>
  <c r="BC432" i="1"/>
  <c r="BE442" i="1"/>
  <c r="BE964" i="1"/>
  <c r="BC397" i="1"/>
  <c r="BE789" i="1"/>
  <c r="BC944" i="1"/>
  <c r="BE78" i="1"/>
  <c r="BC131" i="1"/>
  <c r="BE624" i="1"/>
  <c r="BC101" i="1"/>
  <c r="BE70" i="1"/>
  <c r="BE360" i="1"/>
  <c r="BE205" i="1"/>
  <c r="BC498" i="1"/>
  <c r="BE891" i="1"/>
  <c r="BE627" i="1"/>
  <c r="BE482" i="1"/>
  <c r="BC551" i="1"/>
  <c r="BC930" i="1"/>
  <c r="BE25" i="1"/>
  <c r="BE289" i="1"/>
  <c r="BE474" i="1"/>
  <c r="BE571" i="1"/>
  <c r="BC732" i="1"/>
  <c r="BC138" i="1"/>
  <c r="BC217" i="1"/>
  <c r="BE195" i="1"/>
  <c r="BE165" i="1"/>
  <c r="BC330" i="1"/>
  <c r="BE452" i="1"/>
  <c r="BE688" i="1"/>
  <c r="BC985" i="1"/>
  <c r="BC981" i="1"/>
  <c r="BE296" i="1"/>
  <c r="BE889" i="1"/>
  <c r="BC309" i="1"/>
  <c r="BC744" i="1"/>
  <c r="BC87" i="1"/>
  <c r="BE450" i="1"/>
  <c r="BC617" i="1"/>
  <c r="BE163" i="1"/>
  <c r="BE689" i="1"/>
  <c r="BE376" i="1"/>
  <c r="BE952" i="1"/>
  <c r="BE81" i="1"/>
  <c r="BE408" i="1"/>
  <c r="BC328" i="1"/>
  <c r="BE603" i="1"/>
  <c r="BE881" i="1"/>
  <c r="BE411" i="1"/>
  <c r="BC435" i="1"/>
  <c r="BE119" i="1"/>
  <c r="BE370" i="1"/>
  <c r="BE393" i="1"/>
  <c r="BE440" i="1"/>
  <c r="BC597" i="1"/>
  <c r="BE136" i="1"/>
  <c r="BE405" i="1"/>
  <c r="BE629" i="1"/>
  <c r="BE900" i="1"/>
  <c r="BE950" i="1"/>
  <c r="BC262" i="1"/>
  <c r="BC140" i="1"/>
  <c r="BC201" i="1"/>
  <c r="BC327" i="1"/>
  <c r="BE705" i="1"/>
  <c r="BC375" i="1"/>
  <c r="BE940" i="1"/>
  <c r="BC941" i="1"/>
  <c r="BE58" i="1"/>
  <c r="BE233" i="1"/>
  <c r="BC267" i="1"/>
  <c r="BC257" i="1"/>
  <c r="BE261" i="1"/>
  <c r="BC702" i="1"/>
  <c r="BE792" i="1"/>
  <c r="BE49" i="1"/>
  <c r="BE204" i="1"/>
  <c r="BC356" i="1"/>
  <c r="BE579" i="1"/>
  <c r="BE649" i="1"/>
  <c r="BC822" i="1"/>
  <c r="BE582" i="1"/>
  <c r="BE461" i="1"/>
  <c r="BE852" i="1"/>
  <c r="BE934" i="1"/>
  <c r="BE796" i="1"/>
  <c r="BC82" i="1"/>
  <c r="BC606" i="1"/>
  <c r="BC593" i="1"/>
  <c r="BE680" i="1"/>
  <c r="BE699" i="1"/>
  <c r="BE926" i="1"/>
  <c r="BC914" i="1"/>
  <c r="BC993" i="1"/>
  <c r="BC794" i="1"/>
  <c r="BC960" i="1"/>
  <c r="BC67" i="1"/>
  <c r="BE590" i="1"/>
  <c r="BC698" i="1"/>
  <c r="BE466" i="1"/>
  <c r="BC466" i="1"/>
  <c r="BC115" i="1"/>
  <c r="BC933" i="1"/>
  <c r="BE785" i="1"/>
  <c r="BC976" i="1"/>
  <c r="BC662" i="1"/>
  <c r="BE89" i="1"/>
  <c r="BE574" i="1"/>
  <c r="BE687" i="1"/>
  <c r="BE42" i="1"/>
  <c r="BE213" i="1"/>
  <c r="BE226" i="1"/>
  <c r="BE333" i="1"/>
  <c r="BC882" i="1"/>
  <c r="BE979" i="1"/>
  <c r="BC522" i="1"/>
  <c r="BC354" i="1"/>
  <c r="BE105" i="1"/>
  <c r="BE95" i="1"/>
  <c r="BE214" i="1"/>
  <c r="BE484" i="1"/>
  <c r="BC437" i="1"/>
  <c r="BE751" i="1"/>
  <c r="BC806" i="1"/>
  <c r="BE758" i="1"/>
  <c r="BC747" i="1"/>
  <c r="BC524" i="1"/>
  <c r="BE626" i="1"/>
  <c r="BC491" i="1"/>
  <c r="BC519" i="1"/>
  <c r="BC716" i="1"/>
  <c r="BE175" i="1"/>
  <c r="BE149" i="1"/>
  <c r="BC271" i="1"/>
  <c r="BE194" i="1"/>
  <c r="BE352" i="1"/>
  <c r="BE410" i="1"/>
  <c r="BC718" i="1"/>
  <c r="BE746" i="1"/>
  <c r="BE939" i="1"/>
  <c r="BE56" i="1"/>
  <c r="BC54" i="1"/>
  <c r="BE153" i="1"/>
  <c r="BE192" i="1"/>
  <c r="BE494" i="1"/>
  <c r="BE611" i="1"/>
  <c r="BC754" i="1"/>
  <c r="BE596" i="1"/>
  <c r="BE64" i="1"/>
  <c r="BE258" i="1"/>
  <c r="BE690" i="1"/>
  <c r="BC188" i="1"/>
  <c r="BE730" i="1"/>
  <c r="BC730" i="1"/>
  <c r="BE932" i="1"/>
  <c r="BC932" i="1"/>
  <c r="BE403" i="1"/>
  <c r="BC834" i="1"/>
  <c r="BC94" i="1"/>
  <c r="BC839" i="1"/>
  <c r="BE628" i="1"/>
  <c r="BC167" i="1"/>
  <c r="BE454" i="1"/>
  <c r="BC425" i="1"/>
  <c r="BC438" i="1"/>
  <c r="BE778" i="1"/>
  <c r="BC59" i="1"/>
  <c r="BE61" i="1"/>
  <c r="BE913" i="1"/>
  <c r="BC921" i="1"/>
  <c r="BE72" i="1"/>
  <c r="BE273" i="1"/>
  <c r="BE382" i="1"/>
  <c r="BE691" i="1"/>
  <c r="BE879" i="1"/>
  <c r="BC721" i="1"/>
  <c r="BE721" i="1"/>
  <c r="BE418" i="1"/>
  <c r="BC781" i="1"/>
  <c r="BC159" i="1"/>
  <c r="BE212" i="1"/>
  <c r="BC496" i="1"/>
  <c r="BE844" i="1"/>
  <c r="BE968" i="1"/>
  <c r="BE928" i="1"/>
  <c r="BC270" i="1"/>
  <c r="BE713" i="1"/>
  <c r="BC630" i="1"/>
  <c r="BE148" i="1"/>
  <c r="BE181" i="1"/>
  <c r="BC335" i="1"/>
  <c r="BC616" i="1"/>
  <c r="BE150" i="1"/>
  <c r="BE203" i="1"/>
  <c r="BC306" i="1"/>
  <c r="BC569" i="1"/>
  <c r="BC876" i="1"/>
  <c r="BC965" i="1"/>
  <c r="BE948" i="1"/>
  <c r="BE256" i="1"/>
  <c r="BC117" i="1"/>
  <c r="BE362" i="1"/>
  <c r="BE378" i="1"/>
  <c r="BE592" i="1"/>
  <c r="BC654" i="1"/>
  <c r="BE729" i="1"/>
  <c r="BE53" i="1"/>
  <c r="BE613" i="1"/>
  <c r="BC633" i="1"/>
  <c r="BC678" i="1"/>
  <c r="BE836" i="1"/>
  <c r="BC856" i="1"/>
  <c r="BE898" i="1"/>
  <c r="BC681" i="1"/>
  <c r="BE114" i="1"/>
  <c r="BE57" i="1"/>
  <c r="BC537" i="1"/>
  <c r="BC786" i="1"/>
  <c r="BE538" i="1"/>
  <c r="BC386" i="1"/>
  <c r="BE386" i="1"/>
  <c r="BE472" i="1"/>
  <c r="BC472" i="1"/>
  <c r="BC987" i="1"/>
  <c r="BE987" i="1"/>
  <c r="BE893" i="1"/>
  <c r="BC893" i="1"/>
  <c r="BC833" i="1"/>
  <c r="BE776" i="1"/>
  <c r="BE736" i="1"/>
  <c r="BE395" i="1"/>
  <c r="BE696" i="1"/>
  <c r="BC857" i="1"/>
  <c r="BE873" i="1"/>
  <c r="BE777" i="1"/>
  <c r="BE892" i="1"/>
  <c r="BC365" i="1"/>
  <c r="BE644" i="1"/>
  <c r="BE866" i="1"/>
  <c r="BE769" i="1"/>
  <c r="BE143" i="1"/>
  <c r="BE995" i="1"/>
  <c r="BE620" i="1"/>
  <c r="BE704" i="1"/>
  <c r="BE555" i="1"/>
  <c r="BE557" i="1"/>
  <c r="BC577" i="1"/>
  <c r="BE809" i="1"/>
  <c r="BC917" i="1"/>
  <c r="BE419" i="1"/>
  <c r="BC622" i="1"/>
  <c r="BE353" i="1"/>
  <c r="BC398" i="1"/>
  <c r="BE712" i="1"/>
  <c r="BC759" i="1"/>
  <c r="BC669" i="1"/>
  <c r="BE669" i="1"/>
  <c r="BE601" i="1"/>
  <c r="BC601" i="1"/>
  <c r="BC556" i="1"/>
  <c r="BE556" i="1"/>
  <c r="BC473" i="1"/>
  <c r="BE473" i="1"/>
  <c r="BE191" i="1"/>
  <c r="BC314" i="1"/>
  <c r="BE304" i="1"/>
  <c r="BE107" i="1"/>
  <c r="BE33" i="1"/>
  <c r="BC177" i="1"/>
  <c r="BE112" i="1"/>
  <c r="BE400" i="1"/>
  <c r="BC288" i="1"/>
  <c r="BE485" i="1"/>
  <c r="BE635" i="1"/>
  <c r="BE545" i="1"/>
  <c r="BC675" i="1"/>
  <c r="BE864" i="1"/>
  <c r="BE826" i="1"/>
  <c r="BE448" i="1"/>
  <c r="BC742" i="1"/>
  <c r="BC196" i="1"/>
  <c r="BE737" i="1"/>
  <c r="BE673" i="1"/>
  <c r="BE880" i="1"/>
  <c r="BC838" i="1"/>
  <c r="BC598" i="1"/>
  <c r="BC133" i="1"/>
  <c r="BE37" i="1"/>
  <c r="BE152" i="1"/>
  <c r="BC322" i="1"/>
  <c r="BE48" i="1"/>
  <c r="BC157" i="1"/>
  <c r="BE341" i="1"/>
  <c r="BC470" i="1"/>
  <c r="BE605" i="1"/>
  <c r="BC351" i="1"/>
  <c r="BE164" i="1"/>
  <c r="BE55" i="1"/>
  <c r="BE127" i="1"/>
  <c r="BE121" i="1"/>
  <c r="BE303" i="1"/>
  <c r="BC338" i="1"/>
  <c r="BE661" i="1"/>
  <c r="BC849" i="1"/>
  <c r="BE804" i="1"/>
  <c r="BC614" i="1"/>
  <c r="BE73" i="1"/>
  <c r="BE514" i="1"/>
  <c r="BC798" i="1"/>
  <c r="BC266" i="1"/>
  <c r="BE77" i="1"/>
  <c r="BE128" i="1"/>
  <c r="BE588" i="1"/>
  <c r="BE773" i="1"/>
  <c r="BE906" i="1"/>
  <c r="BE79" i="1"/>
  <c r="BC102" i="1"/>
  <c r="BE242" i="1"/>
  <c r="BC445" i="1"/>
  <c r="BE584" i="1"/>
  <c r="BE851" i="1"/>
  <c r="BC770" i="1"/>
  <c r="BE874" i="1"/>
  <c r="BC710" i="1"/>
  <c r="BE720" i="1"/>
  <c r="BC945" i="1"/>
  <c r="BE104" i="1"/>
  <c r="BC125" i="1"/>
  <c r="BE231" i="1"/>
  <c r="BE373" i="1"/>
  <c r="BE700" i="1"/>
  <c r="BC625" i="1"/>
  <c r="BE714" i="1"/>
  <c r="BE842" i="1"/>
  <c r="BE50" i="1"/>
  <c r="BE228" i="1"/>
  <c r="BC224" i="1"/>
  <c r="BE291" i="1"/>
  <c r="BC346" i="1"/>
  <c r="BE567" i="1"/>
  <c r="BE619" i="1"/>
  <c r="BC686" i="1"/>
  <c r="BC957" i="1"/>
  <c r="BC989" i="1"/>
  <c r="BC937" i="1"/>
  <c r="BC994" i="1"/>
  <c r="BE171" i="1"/>
  <c r="BE268" i="1"/>
  <c r="BE402" i="1"/>
  <c r="BE568" i="1"/>
  <c r="BC854" i="1"/>
  <c r="BE368" i="1"/>
  <c r="BE219" i="1"/>
  <c r="BE486" i="1"/>
  <c r="BE40" i="1"/>
  <c r="BE458" i="1"/>
  <c r="BC458" i="1"/>
  <c r="BC645" i="1"/>
  <c r="BE645" i="1"/>
  <c r="BC526" i="1"/>
  <c r="BE526" i="1"/>
  <c r="BE253" i="1"/>
  <c r="BC253" i="1"/>
  <c r="BE88" i="1"/>
  <c r="BE98" i="1"/>
  <c r="BE47" i="1"/>
  <c r="BE160" i="1"/>
  <c r="BE218" i="1"/>
  <c r="BE263" i="1"/>
  <c r="BE337" i="1"/>
  <c r="BC427" i="1"/>
  <c r="BC476" i="1"/>
  <c r="BE594" i="1"/>
  <c r="BE883" i="1"/>
  <c r="BC977" i="1"/>
  <c r="BE847" i="1"/>
  <c r="BC1000" i="1"/>
  <c r="BE908" i="1"/>
  <c r="BC884" i="1"/>
  <c r="BE441" i="1"/>
  <c r="BE412" i="1"/>
  <c r="BC638" i="1"/>
  <c r="BC141" i="1"/>
  <c r="BE292" i="1"/>
  <c r="BE416" i="1"/>
  <c r="BE539" i="1"/>
  <c r="BC527" i="1"/>
  <c r="BC694" i="1"/>
  <c r="BC745" i="1"/>
  <c r="BE41" i="1"/>
  <c r="BE521" i="1"/>
  <c r="BC894" i="1"/>
  <c r="BC953" i="1"/>
  <c r="BC972" i="1"/>
  <c r="BE250" i="1"/>
  <c r="BC559" i="1"/>
  <c r="BC726" i="1"/>
  <c r="BC695" i="1"/>
  <c r="BE828" i="1"/>
  <c r="BE850" i="1"/>
  <c r="BC487" i="1"/>
  <c r="BE487" i="1"/>
  <c r="BE401" i="1"/>
  <c r="BC401" i="1"/>
  <c r="BC595" i="1"/>
  <c r="BE595" i="1"/>
  <c r="BC366" i="1"/>
  <c r="BE366" i="1"/>
  <c r="BC665" i="1"/>
  <c r="BE665" i="1"/>
  <c r="BC85" i="1"/>
  <c r="BE124" i="1"/>
  <c r="BE380" i="1"/>
  <c r="BC536" i="1"/>
  <c r="BE795" i="1"/>
  <c r="BC841" i="1"/>
  <c r="BE860" i="1"/>
  <c r="BC802" i="1"/>
  <c r="BC715" i="1"/>
  <c r="BC221" i="1"/>
  <c r="BE221" i="1"/>
  <c r="BE277" i="1"/>
  <c r="BE319" i="1"/>
  <c r="BE451" i="1"/>
  <c r="BE999" i="1"/>
  <c r="BC962" i="1"/>
  <c r="BE653" i="1"/>
  <c r="BE869" i="1"/>
  <c r="BC825" i="1"/>
  <c r="BE905" i="1"/>
  <c r="BC62" i="1"/>
  <c r="BE358" i="1"/>
  <c r="BE344" i="1"/>
  <c r="BE424" i="1"/>
  <c r="BC793" i="1"/>
  <c r="BC818" i="1"/>
  <c r="BE381" i="1"/>
  <c r="BE120" i="1"/>
  <c r="BC178" i="1"/>
  <c r="BE312" i="1"/>
  <c r="BE918" i="1"/>
  <c r="BC162" i="1"/>
  <c r="BC903" i="1"/>
  <c r="BE109" i="1"/>
  <c r="BC109" i="1"/>
  <c r="BE147" i="1"/>
  <c r="BC147" i="1"/>
  <c r="BC453" i="1"/>
  <c r="BE453" i="1"/>
  <c r="BE409" i="1"/>
  <c r="BC409" i="1"/>
  <c r="BC643" i="1"/>
  <c r="BE643" i="1"/>
  <c r="BC457" i="1"/>
  <c r="BE457" i="1"/>
  <c r="BC385" i="1"/>
  <c r="BE385" i="1"/>
  <c r="BC501" i="1"/>
  <c r="BE501" i="1"/>
  <c r="BE727" i="1"/>
  <c r="BC727" i="1"/>
  <c r="BC984" i="1"/>
  <c r="BE984" i="1"/>
  <c r="BE246" i="1"/>
  <c r="BC246" i="1"/>
  <c r="BC832" i="1"/>
  <c r="BE832" i="1"/>
  <c r="BE711" i="1"/>
  <c r="BC711" i="1"/>
  <c r="BE862" i="1"/>
  <c r="BC862" i="1"/>
  <c r="BC464" i="1"/>
  <c r="BE464" i="1"/>
  <c r="BE465" i="1"/>
  <c r="BC465" i="1"/>
  <c r="BC731" i="1"/>
  <c r="BE731" i="1"/>
  <c r="BE936" i="1"/>
  <c r="BC936" i="1"/>
  <c r="BE509" i="1"/>
  <c r="BC509" i="1"/>
  <c r="BC657" i="1"/>
  <c r="BE657" i="1"/>
  <c r="BE417" i="1"/>
  <c r="BC417" i="1"/>
  <c r="BE516" i="1"/>
  <c r="BC516" i="1"/>
  <c r="BC581" i="1"/>
  <c r="BE581" i="1"/>
  <c r="BC513" i="1"/>
  <c r="BE513" i="1"/>
  <c r="BE573" i="1"/>
  <c r="BC573" i="1"/>
  <c r="BC294" i="1"/>
  <c r="BE294" i="1"/>
  <c r="BC254" i="1"/>
  <c r="BE254" i="1"/>
  <c r="BE552" i="1"/>
  <c r="BC552" i="1"/>
  <c r="BE621" i="1"/>
  <c r="BC621" i="1"/>
  <c r="BC901" i="1"/>
  <c r="BE901" i="1"/>
  <c r="BC956" i="1"/>
  <c r="BE956" i="1"/>
  <c r="BE996" i="1"/>
  <c r="BC996" i="1"/>
  <c r="BC589" i="1"/>
  <c r="BE589" i="1"/>
  <c r="BC508" i="1"/>
  <c r="BE508" i="1"/>
  <c r="BC587" i="1"/>
  <c r="BE587" i="1"/>
  <c r="BE637" i="1"/>
  <c r="BC637" i="1"/>
  <c r="BE840" i="1"/>
  <c r="BC840" i="1"/>
  <c r="BC329" i="1"/>
  <c r="BE329" i="1"/>
  <c r="BE830" i="1"/>
  <c r="BC830" i="1"/>
  <c r="BE846" i="1"/>
  <c r="BC846" i="1"/>
  <c r="BC99" i="1"/>
  <c r="BE99" i="1"/>
  <c r="BE384" i="1"/>
  <c r="BC384" i="1"/>
  <c r="BC955" i="1"/>
  <c r="BE955" i="1"/>
  <c r="BE865" i="1"/>
  <c r="BC865" i="1"/>
  <c r="BE446" i="1"/>
  <c r="BC446" i="1"/>
  <c r="BE489" i="1"/>
  <c r="BC489" i="1"/>
  <c r="BE227" i="1"/>
  <c r="BC227" i="1"/>
  <c r="BC97" i="1"/>
  <c r="BE97" i="1"/>
  <c r="BE511" i="1"/>
  <c r="BC511" i="1"/>
  <c r="BE697" i="1"/>
  <c r="BC697" i="1"/>
  <c r="BE910" i="1"/>
  <c r="BC910" i="1"/>
  <c r="BE641" i="1"/>
  <c r="BC641" i="1"/>
  <c r="BC493" i="1"/>
  <c r="BE493" i="1"/>
  <c r="BE359" i="1"/>
  <c r="BC359" i="1"/>
  <c r="BE540" i="1"/>
  <c r="BC540" i="1"/>
  <c r="BE683" i="1"/>
  <c r="BC683" i="1"/>
  <c r="BE290" i="1"/>
  <c r="BC290" i="1"/>
  <c r="BE357" i="1"/>
  <c r="BC357" i="1"/>
  <c r="BE433" i="1"/>
  <c r="BC433" i="1"/>
  <c r="BC604" i="1"/>
  <c r="BE604" i="1"/>
  <c r="BC572" i="1"/>
  <c r="BE572" i="1"/>
  <c r="BC947" i="1"/>
  <c r="BE947" i="1"/>
  <c r="BE51" i="1"/>
  <c r="BE421" i="1"/>
  <c r="BC421" i="1"/>
  <c r="BC612" i="1"/>
  <c r="BE612" i="1"/>
  <c r="BC580" i="1"/>
  <c r="BE580" i="1"/>
  <c r="BC636" i="1"/>
  <c r="BE636" i="1"/>
  <c r="BE238" i="1"/>
  <c r="BC238" i="1"/>
  <c r="BC554" i="1"/>
  <c r="BE554" i="1"/>
  <c r="BC966" i="1"/>
  <c r="BE966" i="1"/>
  <c r="BC297" i="1"/>
  <c r="BE297" i="1"/>
  <c r="BC495" i="1"/>
  <c r="BE495" i="1"/>
  <c r="BC717" i="1"/>
  <c r="BE717" i="1"/>
  <c r="BC100" i="1"/>
  <c r="BE100" i="1"/>
  <c r="BC308" i="1"/>
  <c r="BE308" i="1"/>
  <c r="BC703" i="1"/>
  <c r="BE703" i="1"/>
  <c r="BC885" i="1"/>
  <c r="BE885" i="1"/>
  <c r="BC305" i="1"/>
  <c r="BE305" i="1"/>
  <c r="BC371" i="1"/>
  <c r="BE371" i="1"/>
  <c r="BC315" i="1"/>
  <c r="BE315" i="1"/>
  <c r="BC361" i="1"/>
  <c r="BE361" i="1"/>
  <c r="BC407" i="1"/>
  <c r="BE407" i="1"/>
  <c r="BC481" i="1"/>
  <c r="BE481" i="1"/>
  <c r="BC339" i="1"/>
  <c r="BE339" i="1"/>
  <c r="BC515" i="1"/>
  <c r="BE515" i="1"/>
  <c r="BC497" i="1"/>
  <c r="BE497" i="1"/>
  <c r="BC599" i="1"/>
  <c r="BE599" i="1"/>
  <c r="BC719" i="1"/>
  <c r="BE719" i="1"/>
  <c r="BC575" i="1"/>
  <c r="BE575" i="1"/>
  <c r="BC771" i="1"/>
  <c r="BE771" i="1"/>
  <c r="BC763" i="1"/>
  <c r="BE763" i="1"/>
  <c r="BC853" i="1"/>
  <c r="BE853" i="1"/>
  <c r="BE902" i="1"/>
  <c r="BC902" i="1"/>
  <c r="BE997" i="1"/>
  <c r="BC997" i="1"/>
  <c r="BC318" i="1"/>
  <c r="BE318" i="1"/>
  <c r="BC302" i="1"/>
  <c r="BE302" i="1"/>
  <c r="BC324" i="1"/>
  <c r="BE324" i="1"/>
  <c r="BC560" i="1"/>
  <c r="BE560" i="1"/>
  <c r="BC541" i="1"/>
  <c r="BE541" i="1"/>
  <c r="BC531" i="1"/>
  <c r="BE531" i="1"/>
  <c r="BC733" i="1"/>
  <c r="BE733" i="1"/>
  <c r="BC547" i="1"/>
  <c r="BE547" i="1"/>
  <c r="BC563" i="1"/>
  <c r="BE563" i="1"/>
  <c r="BE861" i="1"/>
  <c r="BC861" i="1"/>
  <c r="BC958" i="1"/>
  <c r="BE958" i="1"/>
  <c r="BC166" i="1"/>
  <c r="BE166" i="1"/>
  <c r="BC350" i="1"/>
  <c r="BE350" i="1"/>
  <c r="BC299" i="1"/>
  <c r="BE299" i="1"/>
  <c r="BC323" i="1"/>
  <c r="BE323" i="1"/>
  <c r="BC558" i="1"/>
  <c r="BE558" i="1"/>
  <c r="BC583" i="1"/>
  <c r="BE583" i="1"/>
  <c r="BE782" i="1"/>
  <c r="BC782" i="1"/>
  <c r="BC706" i="1"/>
  <c r="BE706" i="1"/>
  <c r="BC821" i="1"/>
  <c r="BE821" i="1"/>
  <c r="BC347" i="1"/>
  <c r="BE347" i="1"/>
  <c r="BC336" i="1"/>
  <c r="BE336" i="1"/>
  <c r="BC615" i="1"/>
  <c r="BE615" i="1"/>
  <c r="BC230" i="1"/>
  <c r="BE230" i="1"/>
  <c r="BC374" i="1"/>
  <c r="BE374" i="1"/>
  <c r="BC399" i="1"/>
  <c r="BE399" i="1"/>
  <c r="BE216" i="1"/>
  <c r="BC216" i="1"/>
  <c r="BC313" i="1"/>
  <c r="BE313" i="1"/>
  <c r="BC316" i="1"/>
  <c r="BE316" i="1"/>
  <c r="BC137" i="1"/>
  <c r="BE137" i="1"/>
  <c r="BC348" i="1"/>
  <c r="BE348" i="1"/>
  <c r="BC471" i="1"/>
  <c r="BE471" i="1"/>
  <c r="BC499" i="1"/>
  <c r="BE499" i="1"/>
  <c r="BC518" i="1"/>
  <c r="BE518" i="1"/>
  <c r="BC623" i="1"/>
  <c r="BE623" i="1"/>
  <c r="BC722" i="1"/>
  <c r="BE722" i="1"/>
  <c r="BC156" i="1"/>
  <c r="BE156" i="1"/>
  <c r="BE116" i="1"/>
  <c r="BC116" i="1"/>
  <c r="BE208" i="1"/>
  <c r="BC208" i="1"/>
  <c r="BC321" i="1"/>
  <c r="BE321" i="1"/>
  <c r="BC310" i="1"/>
  <c r="BE310" i="1"/>
  <c r="BC363" i="1"/>
  <c r="BE363" i="1"/>
  <c r="BC415" i="1"/>
  <c r="BE415" i="1"/>
  <c r="BC468" i="1"/>
  <c r="BE468" i="1"/>
  <c r="BC520" i="1"/>
  <c r="BE520" i="1"/>
  <c r="BC639" i="1"/>
  <c r="BE639" i="1"/>
  <c r="BE215" i="1"/>
  <c r="BC215" i="1"/>
  <c r="BC431" i="1"/>
  <c r="BE431" i="1"/>
  <c r="BC701" i="1"/>
  <c r="BE701" i="1"/>
  <c r="BE829" i="1"/>
  <c r="BC829" i="1"/>
  <c r="BC738" i="1"/>
  <c r="BE738" i="1"/>
  <c r="BE28" i="1"/>
  <c r="BC355" i="1"/>
  <c r="BE355" i="1"/>
  <c r="BC631" i="1"/>
  <c r="BE631" i="1"/>
  <c r="BC642" i="1"/>
  <c r="BE642" i="1"/>
  <c r="BC837" i="1"/>
  <c r="BE837" i="1"/>
  <c r="BE969" i="1"/>
  <c r="BC969" i="1"/>
  <c r="BC189" i="1"/>
  <c r="BE189" i="1"/>
  <c r="BC345" i="1"/>
  <c r="BE345" i="1"/>
  <c r="BC428" i="1"/>
  <c r="BE428" i="1"/>
  <c r="BC685" i="1"/>
  <c r="BE685" i="1"/>
  <c r="BC679" i="1"/>
  <c r="BE679" i="1"/>
  <c r="BC591" i="1"/>
  <c r="BE591" i="1"/>
  <c r="BE909" i="1"/>
  <c r="BC909" i="1"/>
  <c r="BC528" i="1"/>
  <c r="BE528" i="1"/>
  <c r="BE961" i="1"/>
  <c r="BC961" i="1"/>
  <c r="BC978" i="1"/>
  <c r="BE978" i="1"/>
  <c r="BC229" i="1"/>
  <c r="BE229" i="1"/>
  <c r="BC184" i="1"/>
  <c r="BE184" i="1"/>
  <c r="BE295" i="1"/>
  <c r="BC295" i="1"/>
  <c r="BC459" i="1"/>
  <c r="BE459" i="1"/>
  <c r="BC634" i="1"/>
  <c r="BE634" i="1"/>
  <c r="BC578" i="1"/>
  <c r="BE578" i="1"/>
  <c r="BC963" i="1"/>
  <c r="BE963" i="1"/>
  <c r="BC60" i="1"/>
  <c r="BE60" i="1"/>
  <c r="BC146" i="1"/>
  <c r="BE146" i="1"/>
  <c r="BC92" i="1"/>
  <c r="BE92" i="1"/>
  <c r="BC161" i="1"/>
  <c r="BE161" i="1"/>
  <c r="BC142" i="1"/>
  <c r="BE142" i="1"/>
  <c r="BE199" i="1"/>
  <c r="BC199" i="1"/>
  <c r="BC244" i="1"/>
  <c r="BE244" i="1"/>
  <c r="BC237" i="1"/>
  <c r="BE237" i="1"/>
  <c r="BC284" i="1"/>
  <c r="BE284" i="1"/>
  <c r="BE331" i="1"/>
  <c r="BC331" i="1"/>
  <c r="BC269" i="1"/>
  <c r="BE269" i="1"/>
  <c r="BC300" i="1"/>
  <c r="BE300" i="1"/>
  <c r="BC423" i="1"/>
  <c r="BE423" i="1"/>
  <c r="BC456" i="1"/>
  <c r="BE456" i="1"/>
  <c r="BE462" i="1"/>
  <c r="BC462" i="1"/>
  <c r="BC586" i="1"/>
  <c r="BE586" i="1"/>
  <c r="BE651" i="1"/>
  <c r="BC651" i="1"/>
  <c r="BC549" i="1"/>
  <c r="BE549" i="1"/>
  <c r="BC676" i="1"/>
  <c r="BE676" i="1"/>
  <c r="BC819" i="1"/>
  <c r="BE819" i="1"/>
  <c r="BC919" i="1"/>
  <c r="BE919" i="1"/>
  <c r="BE946" i="1"/>
  <c r="BC946" i="1"/>
  <c r="BC835" i="1"/>
  <c r="BE835" i="1"/>
  <c r="BC823" i="1"/>
  <c r="BE823" i="1"/>
  <c r="BC197" i="1"/>
  <c r="BE197" i="1"/>
  <c r="BC404" i="1"/>
  <c r="BE404" i="1"/>
  <c r="BE108" i="1"/>
  <c r="BC108" i="1"/>
  <c r="BC283" i="1"/>
  <c r="BE283" i="1"/>
  <c r="BC510" i="1"/>
  <c r="BE510" i="1"/>
  <c r="BC739" i="1"/>
  <c r="BE739" i="1"/>
  <c r="BC808" i="1"/>
  <c r="BE808" i="1"/>
  <c r="BE20" i="1"/>
  <c r="BC76" i="1"/>
  <c r="BE76" i="1"/>
  <c r="BC173" i="1"/>
  <c r="BE173" i="1"/>
  <c r="BE185" i="1"/>
  <c r="BC185" i="1"/>
  <c r="BC206" i="1"/>
  <c r="BE206" i="1"/>
  <c r="BC280" i="1"/>
  <c r="BE280" i="1"/>
  <c r="BC245" i="1"/>
  <c r="BE245" i="1"/>
  <c r="BE364" i="1"/>
  <c r="BC364" i="1"/>
  <c r="BE414" i="1"/>
  <c r="BC414" i="1"/>
  <c r="BC475" i="1"/>
  <c r="BE475" i="1"/>
  <c r="BC517" i="1"/>
  <c r="BE517" i="1"/>
  <c r="BC564" i="1"/>
  <c r="BE564" i="1"/>
  <c r="BC640" i="1"/>
  <c r="BE640" i="1"/>
  <c r="BC671" i="1"/>
  <c r="BE671" i="1"/>
  <c r="BC652" i="1"/>
  <c r="BE652" i="1"/>
  <c r="BC602" i="1"/>
  <c r="BE602" i="1"/>
  <c r="BE659" i="1"/>
  <c r="BC659" i="1"/>
  <c r="BE775" i="1"/>
  <c r="BC775" i="1"/>
  <c r="BC764" i="1"/>
  <c r="BE764" i="1"/>
  <c r="BE767" i="1"/>
  <c r="BC767" i="1"/>
  <c r="BC843" i="1"/>
  <c r="BE843" i="1"/>
  <c r="BC915" i="1"/>
  <c r="BE915" i="1"/>
  <c r="BE209" i="1"/>
  <c r="BC209" i="1"/>
  <c r="BE480" i="1"/>
  <c r="BC480" i="1"/>
  <c r="BE126" i="1"/>
  <c r="BC126" i="1"/>
  <c r="BE276" i="1"/>
  <c r="BC276" i="1"/>
  <c r="BC479" i="1"/>
  <c r="BE479" i="1"/>
  <c r="BC307" i="1"/>
  <c r="BE307" i="1"/>
  <c r="BC469" i="1"/>
  <c r="BE469" i="1"/>
  <c r="BC674" i="1"/>
  <c r="BE674" i="1"/>
  <c r="BC867" i="1"/>
  <c r="BE867" i="1"/>
  <c r="BC123" i="1"/>
  <c r="BE123" i="1"/>
  <c r="BE44" i="1"/>
  <c r="BC179" i="1"/>
  <c r="BE179" i="1"/>
  <c r="BC168" i="1"/>
  <c r="BE168" i="1"/>
  <c r="BE198" i="1"/>
  <c r="BC198" i="1"/>
  <c r="BE190" i="1"/>
  <c r="BC190" i="1"/>
  <c r="BE247" i="1"/>
  <c r="BC247" i="1"/>
  <c r="BE232" i="1"/>
  <c r="BC232" i="1"/>
  <c r="BC248" i="1"/>
  <c r="BE248" i="1"/>
  <c r="BC252" i="1"/>
  <c r="BE252" i="1"/>
  <c r="BE286" i="1"/>
  <c r="BC286" i="1"/>
  <c r="BE251" i="1"/>
  <c r="BC251" i="1"/>
  <c r="BC293" i="1"/>
  <c r="BE293" i="1"/>
  <c r="BC334" i="1"/>
  <c r="BE334" i="1"/>
  <c r="BE275" i="1"/>
  <c r="BC275" i="1"/>
  <c r="BC342" i="1"/>
  <c r="BE342" i="1"/>
  <c r="BC387" i="1"/>
  <c r="BE387" i="1"/>
  <c r="BC436" i="1"/>
  <c r="BE436" i="1"/>
  <c r="BC389" i="1"/>
  <c r="BE389" i="1"/>
  <c r="BE443" i="1"/>
  <c r="BC443" i="1"/>
  <c r="BC444" i="1"/>
  <c r="BE444" i="1"/>
  <c r="BE429" i="1"/>
  <c r="BC429" i="1"/>
  <c r="BC529" i="1"/>
  <c r="BE529" i="1"/>
  <c r="BC566" i="1"/>
  <c r="BE566" i="1"/>
  <c r="BC647" i="1"/>
  <c r="BE647" i="1"/>
  <c r="BC682" i="1"/>
  <c r="BE682" i="1"/>
  <c r="BE667" i="1"/>
  <c r="BC667" i="1"/>
  <c r="BC648" i="1"/>
  <c r="BE648" i="1"/>
  <c r="BC707" i="1"/>
  <c r="BE707" i="1"/>
  <c r="BC779" i="1"/>
  <c r="BE779" i="1"/>
  <c r="BC768" i="1"/>
  <c r="BE768" i="1"/>
  <c r="BC724" i="1"/>
  <c r="BE724" i="1"/>
  <c r="BC927" i="1"/>
  <c r="BE927" i="1"/>
  <c r="BC951" i="1"/>
  <c r="BE951" i="1"/>
  <c r="BC887" i="1"/>
  <c r="BE887" i="1"/>
  <c r="BC855" i="1"/>
  <c r="BE855" i="1"/>
  <c r="BC868" i="1"/>
  <c r="BE868" i="1"/>
  <c r="BC923" i="1"/>
  <c r="BE923" i="1"/>
  <c r="BC982" i="1"/>
  <c r="BE982" i="1"/>
  <c r="BC236" i="1"/>
  <c r="BE236" i="1"/>
  <c r="BC607" i="1"/>
  <c r="BE607" i="1"/>
  <c r="BC650" i="1"/>
  <c r="BE650" i="1"/>
  <c r="BE154" i="1"/>
  <c r="BC154" i="1"/>
  <c r="BE29" i="1"/>
  <c r="BE45" i="1"/>
  <c r="BC135" i="1"/>
  <c r="BE135" i="1"/>
  <c r="BE223" i="1"/>
  <c r="BC223" i="1"/>
  <c r="BC264" i="1"/>
  <c r="BE264" i="1"/>
  <c r="BC235" i="1"/>
  <c r="BE235" i="1"/>
  <c r="BE259" i="1"/>
  <c r="BC259" i="1"/>
  <c r="BE285" i="1"/>
  <c r="BC285" i="1"/>
  <c r="BC394" i="1"/>
  <c r="BE394" i="1"/>
  <c r="BC439" i="1"/>
  <c r="BE439" i="1"/>
  <c r="BE463" i="1"/>
  <c r="BC463" i="1"/>
  <c r="BC455" i="1"/>
  <c r="BE455" i="1"/>
  <c r="BE372" i="1"/>
  <c r="BC372" i="1"/>
  <c r="BC655" i="1"/>
  <c r="BE655" i="1"/>
  <c r="BC692" i="1"/>
  <c r="BE692" i="1"/>
  <c r="BE488" i="1"/>
  <c r="BC488" i="1"/>
  <c r="BC660" i="1"/>
  <c r="BE660" i="1"/>
  <c r="BC610" i="1"/>
  <c r="BE610" i="1"/>
  <c r="BC656" i="1"/>
  <c r="BE656" i="1"/>
  <c r="BC709" i="1"/>
  <c r="BE709" i="1"/>
  <c r="BC811" i="1"/>
  <c r="BE811" i="1"/>
  <c r="BC760" i="1"/>
  <c r="BE760" i="1"/>
  <c r="BC784" i="1"/>
  <c r="BE784" i="1"/>
  <c r="BE783" i="1"/>
  <c r="BC783" i="1"/>
  <c r="BC708" i="1"/>
  <c r="BE708" i="1"/>
  <c r="BE954" i="1"/>
  <c r="BC954" i="1"/>
  <c r="BE870" i="1"/>
  <c r="BC870" i="1"/>
  <c r="BC931" i="1"/>
  <c r="BE931" i="1"/>
  <c r="BE911" i="1"/>
  <c r="BC911" i="1"/>
  <c r="BC243" i="1"/>
  <c r="BE243" i="1"/>
  <c r="BC503" i="1"/>
  <c r="BE503" i="1"/>
  <c r="BE36" i="1"/>
  <c r="BC111" i="1"/>
  <c r="BE111" i="1"/>
  <c r="BC447" i="1"/>
  <c r="BE447" i="1"/>
  <c r="BC548" i="1"/>
  <c r="BE548" i="1"/>
  <c r="BE542" i="1"/>
  <c r="BC542" i="1"/>
  <c r="BC546" i="1"/>
  <c r="BE546" i="1"/>
  <c r="BC740" i="1"/>
  <c r="BE740" i="1"/>
  <c r="BC959" i="1"/>
  <c r="BE959" i="1"/>
  <c r="BC182" i="1"/>
  <c r="BE182" i="1"/>
  <c r="BC158" i="1"/>
  <c r="BE158" i="1"/>
  <c r="BC326" i="1"/>
  <c r="BE326" i="1"/>
  <c r="BC210" i="1"/>
  <c r="BE210" i="1"/>
  <c r="BC388" i="1"/>
  <c r="BE388" i="1"/>
  <c r="BC467" i="1"/>
  <c r="BE467" i="1"/>
  <c r="BC490" i="1"/>
  <c r="BE490" i="1"/>
  <c r="BC512" i="1"/>
  <c r="BE512" i="1"/>
  <c r="BE532" i="1"/>
  <c r="BC532" i="1"/>
  <c r="BC663" i="1"/>
  <c r="BE663" i="1"/>
  <c r="BC608" i="1"/>
  <c r="BE608" i="1"/>
  <c r="BE684" i="1"/>
  <c r="BC684" i="1"/>
  <c r="BC570" i="1"/>
  <c r="BE570" i="1"/>
  <c r="BC677" i="1"/>
  <c r="BE677" i="1"/>
  <c r="BC664" i="1"/>
  <c r="BE664" i="1"/>
  <c r="BC723" i="1"/>
  <c r="BE723" i="1"/>
  <c r="BC756" i="1"/>
  <c r="BE756" i="1"/>
  <c r="BC766" i="1"/>
  <c r="BE766" i="1"/>
  <c r="BE790" i="1"/>
  <c r="BC790" i="1"/>
  <c r="BC815" i="1"/>
  <c r="BE815" i="1"/>
  <c r="BC807" i="1"/>
  <c r="BE807" i="1"/>
  <c r="BC859" i="1"/>
  <c r="BE859" i="1"/>
  <c r="BC888" i="1"/>
  <c r="BE888" i="1"/>
  <c r="BC935" i="1"/>
  <c r="BE935" i="1"/>
  <c r="BC872" i="1"/>
  <c r="BE872" i="1"/>
  <c r="BE52" i="1"/>
  <c r="BC272" i="1"/>
  <c r="BE272" i="1"/>
  <c r="BE430" i="1"/>
  <c r="BC430" i="1"/>
  <c r="BC618" i="1"/>
  <c r="BE618" i="1"/>
  <c r="BC672" i="1"/>
  <c r="BE672" i="1"/>
  <c r="BE534" i="1"/>
  <c r="BC534" i="1"/>
  <c r="BC668" i="1"/>
  <c r="BE668" i="1"/>
  <c r="BC544" i="1"/>
  <c r="BE544" i="1"/>
  <c r="BC749" i="1"/>
  <c r="BE749" i="1"/>
  <c r="BC725" i="1"/>
  <c r="BE725" i="1"/>
  <c r="BC761" i="1"/>
  <c r="BE761" i="1"/>
  <c r="BC658" i="1"/>
  <c r="BE658" i="1"/>
  <c r="BC772" i="1"/>
  <c r="BE772" i="1"/>
  <c r="BC666" i="1"/>
  <c r="BE666" i="1"/>
  <c r="BC755" i="1"/>
  <c r="BE755" i="1"/>
  <c r="BC735" i="1"/>
  <c r="BE735" i="1"/>
  <c r="BC788" i="1"/>
  <c r="BE788" i="1"/>
  <c r="BE938" i="1"/>
  <c r="BC938" i="1"/>
  <c r="BC904" i="1"/>
  <c r="BE904" i="1"/>
  <c r="BC816" i="1"/>
  <c r="BE816" i="1"/>
  <c r="BC974" i="1"/>
  <c r="BE974" i="1"/>
  <c r="BE845" i="1"/>
  <c r="BC845" i="1"/>
  <c r="BE907" i="1"/>
  <c r="BC907" i="1"/>
  <c r="BC68" i="1"/>
  <c r="BE68" i="1"/>
  <c r="BE422" i="1"/>
  <c r="BC422" i="1"/>
  <c r="BC827" i="1"/>
  <c r="BE827" i="1"/>
  <c r="BC858" i="1"/>
  <c r="BE858" i="1"/>
  <c r="BE774" i="1"/>
  <c r="BC774" i="1"/>
  <c r="BC875" i="1"/>
  <c r="BE875" i="1"/>
  <c r="BE973" i="1"/>
  <c r="BC973" i="1"/>
  <c r="BC84" i="1"/>
  <c r="BE84" i="1"/>
  <c r="BC523" i="1"/>
  <c r="BE523" i="1"/>
  <c r="BC132" i="1"/>
  <c r="BE132" i="1"/>
  <c r="BC139" i="1"/>
  <c r="BE139" i="1"/>
  <c r="BC379" i="1"/>
  <c r="BE379" i="1"/>
  <c r="BC562" i="1"/>
  <c r="BE562" i="1"/>
  <c r="BC505" i="1"/>
  <c r="BE505" i="1"/>
  <c r="BC753" i="1"/>
  <c r="BE753" i="1"/>
  <c r="BE988" i="1"/>
  <c r="BC988" i="1"/>
  <c r="BC877" i="1"/>
  <c r="BE877" i="1"/>
  <c r="BC103" i="1"/>
  <c r="BE103" i="1"/>
  <c r="BC176" i="1"/>
  <c r="BE176" i="1"/>
  <c r="BC174" i="1"/>
  <c r="BE174" i="1"/>
  <c r="BE239" i="1"/>
  <c r="BC239" i="1"/>
  <c r="BC240" i="1"/>
  <c r="BE240" i="1"/>
  <c r="BC260" i="1"/>
  <c r="BE260" i="1"/>
  <c r="BC282" i="1"/>
  <c r="BE282" i="1"/>
  <c r="BC377" i="1"/>
  <c r="BE377" i="1"/>
  <c r="BC281" i="1"/>
  <c r="BE281" i="1"/>
  <c r="BE343" i="1"/>
  <c r="BC343" i="1"/>
  <c r="BE525" i="1"/>
  <c r="BC525" i="1"/>
  <c r="BC533" i="1"/>
  <c r="BE533" i="1"/>
  <c r="BC550" i="1"/>
  <c r="BE550" i="1"/>
  <c r="BC565" i="1"/>
  <c r="BE565" i="1"/>
  <c r="BC576" i="1"/>
  <c r="BE576" i="1"/>
  <c r="BC741" i="1"/>
  <c r="BE741" i="1"/>
  <c r="BC750" i="1"/>
  <c r="BE750" i="1"/>
  <c r="BC899" i="1"/>
  <c r="BE899" i="1"/>
  <c r="BE752" i="1"/>
  <c r="BC752" i="1"/>
  <c r="BE791" i="1"/>
  <c r="BC791" i="1"/>
  <c r="BC943" i="1"/>
  <c r="BE943" i="1"/>
  <c r="BE970" i="1"/>
  <c r="BC970" i="1"/>
  <c r="BE986" i="1"/>
  <c r="BC986" i="1"/>
  <c r="BC990" i="1"/>
  <c r="BE990" i="1"/>
  <c r="BE16" i="1"/>
  <c r="BE17" i="1"/>
  <c r="BE14" i="1"/>
  <c r="BE74" i="1" l="1"/>
  <c r="BI10" i="1"/>
  <c r="BJ6" i="1" l="1"/>
  <c r="B6" i="1" l="1"/>
  <c r="B8" i="1"/>
  <c r="B9" i="1"/>
  <c r="B7" i="1"/>
  <c r="B11" i="1"/>
  <c r="B12" i="1"/>
  <c r="B10" i="1"/>
  <c r="E39" i="1" l="1"/>
  <c r="E38" i="1"/>
  <c r="F50" i="1"/>
  <c r="E42" i="1"/>
  <c r="E19" i="1"/>
  <c r="E48" i="1"/>
  <c r="E53" i="1"/>
  <c r="E21" i="1"/>
  <c r="E36" i="1"/>
  <c r="E24" i="1"/>
  <c r="E43" i="1"/>
  <c r="C52" i="1"/>
  <c r="E37" i="1"/>
  <c r="E22" i="1"/>
  <c r="F51" i="1"/>
  <c r="E25" i="1"/>
  <c r="E41" i="1"/>
  <c r="E49" i="1"/>
  <c r="E47" i="1"/>
  <c r="E46" i="1"/>
  <c r="E45" i="1"/>
  <c r="E20" i="1"/>
  <c r="E16" i="1"/>
  <c r="E17" i="1"/>
  <c r="E23" i="1"/>
  <c r="E40" i="1"/>
  <c r="E44" i="1"/>
  <c r="F6" i="1"/>
  <c r="D6" i="1"/>
  <c r="D15" i="1"/>
  <c r="C18" i="1"/>
  <c r="F13" i="1"/>
  <c r="F14" i="1"/>
  <c r="F15" i="1"/>
  <c r="D14" i="1"/>
  <c r="F18" i="1"/>
  <c r="F16" i="1"/>
  <c r="F20" i="1"/>
  <c r="F17" i="1"/>
  <c r="F19" i="1"/>
  <c r="D13" i="1"/>
  <c r="E15" i="1"/>
  <c r="E14" i="1"/>
  <c r="E13" i="1"/>
  <c r="D17" i="1"/>
  <c r="D16" i="1"/>
  <c r="F38" i="1"/>
  <c r="E32" i="1"/>
  <c r="D21" i="1"/>
  <c r="D24" i="1"/>
  <c r="E33" i="1"/>
  <c r="F36" i="1"/>
  <c r="F45" i="1"/>
  <c r="D20" i="1"/>
  <c r="C15" i="1"/>
  <c r="D22" i="1"/>
  <c r="E31" i="1"/>
  <c r="E30" i="1"/>
  <c r="F43" i="1"/>
  <c r="D25" i="1"/>
  <c r="D23" i="1"/>
  <c r="F41" i="1"/>
  <c r="D18" i="1"/>
  <c r="E28" i="1"/>
  <c r="F39" i="1"/>
  <c r="E29" i="1"/>
  <c r="F44" i="1"/>
  <c r="F37" i="1"/>
  <c r="E35" i="1"/>
  <c r="E27" i="1"/>
  <c r="F42" i="1"/>
  <c r="E34" i="1"/>
  <c r="E26" i="1"/>
  <c r="C14" i="1"/>
  <c r="F40" i="1"/>
  <c r="C13" i="1"/>
  <c r="D19" i="1"/>
  <c r="BL6" i="1"/>
  <c r="BL8" i="1"/>
  <c r="BL9" i="1"/>
  <c r="BL7" i="1"/>
  <c r="BL11" i="1"/>
  <c r="BL12" i="1"/>
  <c r="BL10" i="1"/>
  <c r="BK10" i="1"/>
  <c r="BK8" i="1"/>
  <c r="BK9" i="1"/>
  <c r="BK7" i="1"/>
  <c r="BK11" i="1"/>
  <c r="BK12" i="1"/>
  <c r="BF10" i="1"/>
  <c r="BA10" i="1" s="1"/>
  <c r="BJ8" i="1" l="1"/>
  <c r="BJ9" i="1"/>
  <c r="BJ7" i="1"/>
  <c r="BJ11" i="1"/>
  <c r="BJ12" i="1"/>
  <c r="BJ10" i="1"/>
  <c r="BF8" i="1" l="1"/>
  <c r="BA8" i="1" s="1"/>
  <c r="BF9" i="1"/>
  <c r="BA9" i="1" s="1"/>
  <c r="BF7" i="1"/>
  <c r="BA7" i="1" s="1"/>
  <c r="BF11" i="1"/>
  <c r="BA11" i="1" s="1"/>
  <c r="BF12" i="1"/>
  <c r="BA12" i="1" s="1"/>
  <c r="BA4" i="1" l="1"/>
  <c r="BE6" i="1" l="1"/>
  <c r="D8" i="1" l="1"/>
  <c r="D7" i="1"/>
  <c r="E11" i="1"/>
  <c r="D12" i="1"/>
  <c r="A6" i="1"/>
  <c r="A8" i="1"/>
  <c r="A9" i="1"/>
  <c r="A7" i="1"/>
  <c r="A11" i="1"/>
  <c r="A12" i="1"/>
  <c r="A10" i="1"/>
  <c r="C12" i="1" l="1"/>
  <c r="E12" i="1"/>
  <c r="C8" i="1"/>
  <c r="D10" i="1"/>
  <c r="F11" i="1"/>
  <c r="F10" i="1"/>
  <c r="E10" i="1"/>
  <c r="F9" i="1"/>
  <c r="D9" i="1"/>
  <c r="C9" i="1"/>
  <c r="E9" i="1"/>
  <c r="C10" i="1"/>
  <c r="E6" i="1"/>
  <c r="C7" i="1"/>
  <c r="F8" i="1"/>
  <c r="F7" i="1"/>
  <c r="E8" i="1"/>
  <c r="F12" i="1"/>
  <c r="C11" i="1"/>
  <c r="C6" i="1"/>
  <c r="D11" i="1"/>
  <c r="E7" i="1"/>
  <c r="BI8" i="1" l="1"/>
  <c r="BI9" i="1"/>
  <c r="BI7" i="1"/>
  <c r="BI11" i="1"/>
  <c r="BI12" i="1"/>
  <c r="BD10" i="1" l="1"/>
  <c r="BC10" i="1" s="1"/>
  <c r="BD7" i="1" l="1"/>
  <c r="BC7" i="1" s="1"/>
  <c r="BB4" i="1"/>
  <c r="BD12" i="1"/>
  <c r="BC12" i="1" s="1"/>
  <c r="BD9" i="1"/>
  <c r="BC9" i="1" s="1"/>
  <c r="BD8" i="1"/>
  <c r="BC8" i="1" s="1"/>
  <c r="BD11" i="1"/>
  <c r="BC11" i="1" s="1"/>
  <c r="BD4" i="1" l="1"/>
  <c r="BE8" i="1"/>
  <c r="BE9" i="1"/>
  <c r="BE10" i="1"/>
  <c r="BE12" i="1"/>
  <c r="BE11" i="1"/>
  <c r="BE7" i="1"/>
  <c r="BC4" i="1"/>
  <c r="BD3" i="1" l="1"/>
</calcChain>
</file>

<file path=xl/sharedStrings.xml><?xml version="1.0" encoding="utf-8"?>
<sst xmlns="http://schemas.openxmlformats.org/spreadsheetml/2006/main" count="1086" uniqueCount="394">
  <si>
    <t xml:space="preserve">１
番号
(半角英数字で記載）
（例：Aa001)
</t>
    <rPh sb="2" eb="4">
      <t>バンゴウ</t>
    </rPh>
    <rPh sb="6" eb="8">
      <t>ハンカク</t>
    </rPh>
    <rPh sb="8" eb="11">
      <t>エイスウジ</t>
    </rPh>
    <rPh sb="12" eb="14">
      <t>キサイ</t>
    </rPh>
    <rPh sb="17" eb="18">
      <t>レイ</t>
    </rPh>
    <phoneticPr fontId="4"/>
  </si>
  <si>
    <t>２
契約種別</t>
    <rPh sb="2" eb="4">
      <t>ケイヤク</t>
    </rPh>
    <rPh sb="4" eb="6">
      <t>シュベツ</t>
    </rPh>
    <phoneticPr fontId="4"/>
  </si>
  <si>
    <t>３
契約名称及び内容　　　　</t>
    <phoneticPr fontId="4"/>
  </si>
  <si>
    <t>４
契約担当官等の氏名並びにその所属する部局の名称及び所在地
（数字は全角（文字）入力）
(例：○県○市○町１－１－１）
※分担契約の場合、ほか○官署(等)と記載する。</t>
    <rPh sb="32" eb="34">
      <t>スウジ</t>
    </rPh>
    <rPh sb="35" eb="37">
      <t>ゼンカク</t>
    </rPh>
    <rPh sb="38" eb="40">
      <t>モジ</t>
    </rPh>
    <rPh sb="41" eb="43">
      <t>ニュウリョク</t>
    </rPh>
    <rPh sb="46" eb="47">
      <t>レイ</t>
    </rPh>
    <rPh sb="62" eb="66">
      <t>ブンタンケイヤク</t>
    </rPh>
    <rPh sb="67" eb="69">
      <t>バアイ</t>
    </rPh>
    <rPh sb="73" eb="75">
      <t>カンショ</t>
    </rPh>
    <rPh sb="76" eb="77">
      <t>トウ</t>
    </rPh>
    <rPh sb="79" eb="81">
      <t>キサイ</t>
    </rPh>
    <phoneticPr fontId="4"/>
  </si>
  <si>
    <t>①工事</t>
    <rPh sb="1" eb="3">
      <t>コウジ</t>
    </rPh>
    <phoneticPr fontId="4"/>
  </si>
  <si>
    <t>①公表</t>
    <rPh sb="1" eb="3">
      <t>コウヒョウ</t>
    </rPh>
    <phoneticPr fontId="4"/>
  </si>
  <si>
    <t>②共同</t>
    <rPh sb="1" eb="3">
      <t>キョウドウ</t>
    </rPh>
    <phoneticPr fontId="4"/>
  </si>
  <si>
    <t>③合庁</t>
    <rPh sb="1" eb="3">
      <t>ゴウチョウ</t>
    </rPh>
    <phoneticPr fontId="4"/>
  </si>
  <si>
    <t>③国庫債務負担行為</t>
    <rPh sb="1" eb="3">
      <t>コッコ</t>
    </rPh>
    <phoneticPr fontId="4"/>
  </si>
  <si>
    <t>④電力</t>
    <rPh sb="1" eb="3">
      <t>デンリョク</t>
    </rPh>
    <phoneticPr fontId="4"/>
  </si>
  <si>
    <t>⑦物品等購入</t>
    <rPh sb="1" eb="3">
      <t>ブッピン</t>
    </rPh>
    <rPh sb="3" eb="4">
      <t>トウ</t>
    </rPh>
    <rPh sb="4" eb="6">
      <t>コウニュウ</t>
    </rPh>
    <phoneticPr fontId="4"/>
  </si>
  <si>
    <t>⑧物品等製造</t>
    <rPh sb="1" eb="3">
      <t>ブッピン</t>
    </rPh>
    <rPh sb="3" eb="4">
      <t>トウ</t>
    </rPh>
    <rPh sb="4" eb="6">
      <t>セイゾウ</t>
    </rPh>
    <phoneticPr fontId="4"/>
  </si>
  <si>
    <t>⑨物品等賃借</t>
    <rPh sb="1" eb="3">
      <t>ブッピン</t>
    </rPh>
    <rPh sb="3" eb="4">
      <t>トウ</t>
    </rPh>
    <rPh sb="4" eb="6">
      <t>チンシャク</t>
    </rPh>
    <phoneticPr fontId="4"/>
  </si>
  <si>
    <t>⑩役務</t>
    <rPh sb="1" eb="3">
      <t>エキム</t>
    </rPh>
    <phoneticPr fontId="4"/>
  </si>
  <si>
    <t>№</t>
  </si>
  <si>
    <t>様式</t>
    <rPh sb="0" eb="2">
      <t>ヨウシキ</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</si>
  <si>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</si>
  <si>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</si>
  <si>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</si>
  <si>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</si>
  <si>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応札・応募者数</t>
  </si>
  <si>
    <t>⑥その他の法人等</t>
    <rPh sb="3" eb="4">
      <t>タ</t>
    </rPh>
    <rPh sb="5" eb="7">
      <t>ホウジン</t>
    </rPh>
    <rPh sb="7" eb="8">
      <t>トウ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</si>
  <si>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</si>
  <si>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</si>
  <si>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</si>
  <si>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</si>
  <si>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</si>
  <si>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</si>
  <si>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</si>
  <si>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</si>
  <si>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</si>
  <si>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</si>
  <si>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</si>
  <si>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</si>
  <si>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①業務に特殊性があるもの（例：委託調査、記帳指導など）</t>
    <rPh sb="1" eb="3">
      <t>ギョウム</t>
    </rPh>
    <rPh sb="4" eb="7">
      <t>トクシュセイ</t>
    </rPh>
    <rPh sb="13" eb="14">
      <t>レイ</t>
    </rPh>
    <rPh sb="15" eb="17">
      <t>イタク</t>
    </rPh>
    <rPh sb="17" eb="19">
      <t>チョウサ</t>
    </rPh>
    <rPh sb="20" eb="22">
      <t>キチョウ</t>
    </rPh>
    <rPh sb="22" eb="24">
      <t>シドウ</t>
    </rPh>
    <phoneticPr fontId="4"/>
  </si>
  <si>
    <t>③過去に契約実績がある者が有利となっているもの（例：エレベータ保守、複写機保守など）</t>
    <rPh sb="1" eb="3">
      <t>カコ</t>
    </rPh>
    <rPh sb="4" eb="6">
      <t>ケイヤク</t>
    </rPh>
    <rPh sb="6" eb="8">
      <t>ジッセキ</t>
    </rPh>
    <rPh sb="11" eb="12">
      <t>シャ</t>
    </rPh>
    <rPh sb="13" eb="15">
      <t>ユウリ</t>
    </rPh>
    <rPh sb="24" eb="25">
      <t>レイ</t>
    </rPh>
    <rPh sb="31" eb="33">
      <t>ホシュ</t>
    </rPh>
    <rPh sb="34" eb="37">
      <t>フクシャキ</t>
    </rPh>
    <rPh sb="37" eb="39">
      <t>ホシュ</t>
    </rPh>
    <phoneticPr fontId="4"/>
  </si>
  <si>
    <t>⑤参加可能なものが少数のもの（例：電力の調達、ガソリンの調達など）</t>
    <rPh sb="1" eb="3">
      <t>サンカ</t>
    </rPh>
    <rPh sb="3" eb="5">
      <t>カノウ</t>
    </rPh>
    <rPh sb="9" eb="11">
      <t>ショウスウ</t>
    </rPh>
    <rPh sb="15" eb="16">
      <t>レイ</t>
    </rPh>
    <rPh sb="17" eb="19">
      <t>デンリョク</t>
    </rPh>
    <rPh sb="20" eb="22">
      <t>チョウタツ</t>
    </rPh>
    <rPh sb="28" eb="30">
      <t>チョウタツ</t>
    </rPh>
    <phoneticPr fontId="4"/>
  </si>
  <si>
    <t>⑥公表されている前年度契約金額から採算が合わないと判断している可能性があるもの</t>
    <rPh sb="1" eb="3">
      <t>コウヒョウ</t>
    </rPh>
    <rPh sb="8" eb="10">
      <t>ゼンネン</t>
    </rPh>
    <rPh sb="10" eb="11">
      <t>ド</t>
    </rPh>
    <rPh sb="11" eb="13">
      <t>ケイヤク</t>
    </rPh>
    <rPh sb="13" eb="15">
      <t>キンガク</t>
    </rPh>
    <rPh sb="17" eb="19">
      <t>サイサン</t>
    </rPh>
    <rPh sb="20" eb="21">
      <t>ア</t>
    </rPh>
    <rPh sb="25" eb="27">
      <t>ハンダン</t>
    </rPh>
    <rPh sb="31" eb="33">
      <t>カノウ</t>
    </rPh>
    <rPh sb="33" eb="34">
      <t>セイ</t>
    </rPh>
    <phoneticPr fontId="4"/>
  </si>
  <si>
    <t>⑧人材の確保や体制整備に時間が足りないと判断している可能性があるもの</t>
    <rPh sb="1" eb="3">
      <t>ジンザイ</t>
    </rPh>
    <rPh sb="4" eb="6">
      <t>カクホ</t>
    </rPh>
    <rPh sb="7" eb="9">
      <t>タイセイ</t>
    </rPh>
    <rPh sb="9" eb="11">
      <t>セイビ</t>
    </rPh>
    <rPh sb="12" eb="14">
      <t>ジカン</t>
    </rPh>
    <rPh sb="15" eb="16">
      <t>タ</t>
    </rPh>
    <rPh sb="20" eb="22">
      <t>ハンダン</t>
    </rPh>
    <rPh sb="26" eb="29">
      <t>カノウセイ</t>
    </rPh>
    <phoneticPr fontId="4"/>
  </si>
  <si>
    <t>調達改善計画自己評価等に必要な項目</t>
    <phoneticPr fontId="4"/>
  </si>
  <si>
    <t>７
契約年月日
（和暦で入力する）</t>
    <rPh sb="2" eb="4">
      <t>ケイヤク</t>
    </rPh>
    <rPh sb="4" eb="6">
      <t>ネンゲツ</t>
    </rPh>
    <rPh sb="6" eb="7">
      <t>ヒ</t>
    </rPh>
    <rPh sb="9" eb="11">
      <t>ワレキ</t>
    </rPh>
    <rPh sb="12" eb="14">
      <t>ニュウリョク</t>
    </rPh>
    <phoneticPr fontId="4"/>
  </si>
  <si>
    <t>８
契約相手方の商号又は名称及び住所
（数字は全角（文字）入力）
(例：○県○市○町１－１－１）</t>
    <rPh sb="2" eb="4">
      <t>ケイヤク</t>
    </rPh>
    <rPh sb="4" eb="6">
      <t>アイテ</t>
    </rPh>
    <rPh sb="6" eb="7">
      <t>カタ</t>
    </rPh>
    <rPh sb="8" eb="10">
      <t>ショウゴウ</t>
    </rPh>
    <rPh sb="10" eb="11">
      <t>マタ</t>
    </rPh>
    <rPh sb="12" eb="14">
      <t>メイショウ</t>
    </rPh>
    <rPh sb="14" eb="15">
      <t>オヨ</t>
    </rPh>
    <rPh sb="16" eb="18">
      <t>ジュウショ</t>
    </rPh>
    <rPh sb="41" eb="42">
      <t>チョウ</t>
    </rPh>
    <phoneticPr fontId="4"/>
  </si>
  <si>
    <t>９
法人番号
（個人事業者、外国法人等法人番号を有していない場合は「－」を記載）</t>
    <rPh sb="2" eb="4">
      <t>ホウジン</t>
    </rPh>
    <rPh sb="4" eb="6">
      <t>バンゴウ</t>
    </rPh>
    <rPh sb="8" eb="10">
      <t>コジン</t>
    </rPh>
    <rPh sb="10" eb="13">
      <t>ジギョウシャ</t>
    </rPh>
    <rPh sb="14" eb="16">
      <t>ガイコク</t>
    </rPh>
    <rPh sb="16" eb="18">
      <t>ホウジン</t>
    </rPh>
    <rPh sb="18" eb="19">
      <t>トウ</t>
    </rPh>
    <rPh sb="19" eb="21">
      <t>ホウジン</t>
    </rPh>
    <rPh sb="21" eb="23">
      <t>バンゴウ</t>
    </rPh>
    <rPh sb="24" eb="25">
      <t>ユウ</t>
    </rPh>
    <rPh sb="30" eb="32">
      <t>バアイ</t>
    </rPh>
    <rPh sb="37" eb="39">
      <t>キサイ</t>
    </rPh>
    <phoneticPr fontId="4"/>
  </si>
  <si>
    <t>※一者応札とは…競争入札(不落・不調随契を除く)、企画競争のうち、応札者が一者であったもの
（公募除く）</t>
    <phoneticPr fontId="4"/>
  </si>
  <si>
    <t>前年度又は前回と比較して一者応札から改善したものについて、改善できた理由を選択。</t>
    <rPh sb="0" eb="2">
      <t>ゼンネン</t>
    </rPh>
    <rPh sb="2" eb="3">
      <t>ド</t>
    </rPh>
    <rPh sb="3" eb="4">
      <t>マタ</t>
    </rPh>
    <rPh sb="5" eb="7">
      <t>ゼンカイ</t>
    </rPh>
    <rPh sb="8" eb="10">
      <t>ヒカク</t>
    </rPh>
    <rPh sb="12" eb="14">
      <t>イッシャ</t>
    </rPh>
    <rPh sb="14" eb="16">
      <t>オウサツ</t>
    </rPh>
    <rPh sb="18" eb="20">
      <t>カイゼン</t>
    </rPh>
    <rPh sb="29" eb="31">
      <t>カイゼン</t>
    </rPh>
    <rPh sb="34" eb="36">
      <t>リユウ</t>
    </rPh>
    <rPh sb="37" eb="39">
      <t>センタク</t>
    </rPh>
    <phoneticPr fontId="4"/>
  </si>
  <si>
    <t>一者応札から改善しなかったもの又は当年度において一者応札となった案件について、一者応札となった理由を選択。</t>
    <rPh sb="15" eb="16">
      <t>マタ</t>
    </rPh>
    <rPh sb="17" eb="20">
      <t>トウネンド</t>
    </rPh>
    <rPh sb="24" eb="26">
      <t>イッシャ</t>
    </rPh>
    <rPh sb="26" eb="28">
      <t>オウサツ</t>
    </rPh>
    <rPh sb="32" eb="34">
      <t>アンケン</t>
    </rPh>
    <rPh sb="47" eb="49">
      <t>リユウ</t>
    </rPh>
    <rPh sb="50" eb="52">
      <t>センタク</t>
    </rPh>
    <phoneticPr fontId="4"/>
  </si>
  <si>
    <t>作業用</t>
    <rPh sb="0" eb="3">
      <t>サギョウヨウ</t>
    </rPh>
    <phoneticPr fontId="3"/>
  </si>
  <si>
    <t>特定調達
(予定価格判定)</t>
    <rPh sb="0" eb="2">
      <t>トクテイ</t>
    </rPh>
    <rPh sb="2" eb="4">
      <t>チョウタツ</t>
    </rPh>
    <rPh sb="6" eb="8">
      <t>ヨテイ</t>
    </rPh>
    <rPh sb="8" eb="10">
      <t>カカク</t>
    </rPh>
    <rPh sb="10" eb="12">
      <t>ハンテイ</t>
    </rPh>
    <phoneticPr fontId="3"/>
  </si>
  <si>
    <t>契約の統計用</t>
    <rPh sb="0" eb="2">
      <t>ケイヤク</t>
    </rPh>
    <rPh sb="3" eb="5">
      <t>トウケイ</t>
    </rPh>
    <rPh sb="5" eb="6">
      <t>ヨウ</t>
    </rPh>
    <phoneticPr fontId="3"/>
  </si>
  <si>
    <t>法人番号
桁数カウント</t>
    <rPh sb="0" eb="2">
      <t>ホウジン</t>
    </rPh>
    <rPh sb="2" eb="4">
      <t>バンゴウ</t>
    </rPh>
    <rPh sb="5" eb="7">
      <t>ケタスウ</t>
    </rPh>
    <phoneticPr fontId="3"/>
  </si>
  <si>
    <t>契約統計の報告に係る入力項目</t>
    <rPh sb="0" eb="4">
      <t>ケイヤクトウケイ</t>
    </rPh>
    <rPh sb="5" eb="7">
      <t>ホウコク</t>
    </rPh>
    <rPh sb="8" eb="9">
      <t>カカ</t>
    </rPh>
    <rPh sb="10" eb="12">
      <t>ニュウリョク</t>
    </rPh>
    <rPh sb="12" eb="14">
      <t>コウモク</t>
    </rPh>
    <phoneticPr fontId="3"/>
  </si>
  <si>
    <t>特定民間法人</t>
    <rPh sb="0" eb="2">
      <t>トクテイ</t>
    </rPh>
    <rPh sb="2" eb="4">
      <t>ミンカン</t>
    </rPh>
    <rPh sb="4" eb="6">
      <t>ホウジン</t>
    </rPh>
    <phoneticPr fontId="3"/>
  </si>
  <si>
    <t>（　月分）</t>
    <phoneticPr fontId="3"/>
  </si>
  <si>
    <t>１０－１
契約相手方区分</t>
    <rPh sb="5" eb="7">
      <t>ケイヤク</t>
    </rPh>
    <rPh sb="7" eb="9">
      <t>アイテ</t>
    </rPh>
    <rPh sb="9" eb="10">
      <t>ホウ</t>
    </rPh>
    <rPh sb="10" eb="11">
      <t>ク</t>
    </rPh>
    <rPh sb="11" eb="12">
      <t>ブン</t>
    </rPh>
    <phoneticPr fontId="4"/>
  </si>
  <si>
    <t>１１
契約方式</t>
    <rPh sb="3" eb="5">
      <t>ケイヤク</t>
    </rPh>
    <rPh sb="5" eb="7">
      <t>ホウシキ</t>
    </rPh>
    <phoneticPr fontId="4"/>
  </si>
  <si>
    <t>１４－２
契約総額（円）
（単価契約の場合は予定調達総額、総価の分担契約の場合は全官署契約金額を入力）</t>
    <rPh sb="5" eb="9">
      <t>ケイヤクソウガク</t>
    </rPh>
    <rPh sb="10" eb="11">
      <t>エン</t>
    </rPh>
    <rPh sb="14" eb="16">
      <t>タンカ</t>
    </rPh>
    <rPh sb="16" eb="18">
      <t>ケイヤク</t>
    </rPh>
    <rPh sb="19" eb="21">
      <t>バアイ</t>
    </rPh>
    <rPh sb="22" eb="24">
      <t>ヨテイ</t>
    </rPh>
    <rPh sb="24" eb="26">
      <t>チョウタツ</t>
    </rPh>
    <rPh sb="26" eb="28">
      <t>ソウガク</t>
    </rPh>
    <rPh sb="29" eb="30">
      <t>ソウ</t>
    </rPh>
    <rPh sb="30" eb="31">
      <t>アタイ</t>
    </rPh>
    <rPh sb="32" eb="34">
      <t>ブンタン</t>
    </rPh>
    <rPh sb="34" eb="36">
      <t>ケイヤク</t>
    </rPh>
    <rPh sb="37" eb="39">
      <t>バアイ</t>
    </rPh>
    <rPh sb="40" eb="41">
      <t>ゼン</t>
    </rPh>
    <rPh sb="41" eb="43">
      <t>カンショ</t>
    </rPh>
    <rPh sb="43" eb="45">
      <t>ケイヤク</t>
    </rPh>
    <rPh sb="45" eb="47">
      <t>キンガク</t>
    </rPh>
    <rPh sb="48" eb="50">
      <t>ニュウリョク</t>
    </rPh>
    <phoneticPr fontId="3"/>
  </si>
  <si>
    <t>１５
落札率
（小数点二位以下切り捨て）
（自動計算）</t>
    <rPh sb="23" eb="25">
      <t>ジドウ</t>
    </rPh>
    <rPh sb="25" eb="27">
      <t>ケイサン</t>
    </rPh>
    <phoneticPr fontId="3"/>
  </si>
  <si>
    <t>１６－２
年間支払総額（円）（年度確定額）
(年度末のみ使用)</t>
    <rPh sb="9" eb="11">
      <t>ソウガク</t>
    </rPh>
    <phoneticPr fontId="3"/>
  </si>
  <si>
    <t>１８
予定価格の公表　</t>
    <rPh sb="3" eb="5">
      <t>ヨテイ</t>
    </rPh>
    <rPh sb="5" eb="7">
      <t>カカク</t>
    </rPh>
    <rPh sb="8" eb="10">
      <t>コウヒョウ</t>
    </rPh>
    <phoneticPr fontId="4"/>
  </si>
  <si>
    <t>１９
一般競争入札、企画競争及び公募による応札（応募）者数</t>
    <rPh sb="3" eb="5">
      <t>イッパン</t>
    </rPh>
    <rPh sb="5" eb="7">
      <t>キョウソウ</t>
    </rPh>
    <rPh sb="7" eb="9">
      <t>ニュウサツ</t>
    </rPh>
    <rPh sb="10" eb="12">
      <t>キカク</t>
    </rPh>
    <rPh sb="12" eb="14">
      <t>キョウソウ</t>
    </rPh>
    <rPh sb="14" eb="15">
      <t>オヨ</t>
    </rPh>
    <rPh sb="16" eb="18">
      <t>コウボ</t>
    </rPh>
    <rPh sb="21" eb="23">
      <t>オウサツ</t>
    </rPh>
    <phoneticPr fontId="4"/>
  </si>
  <si>
    <t>女性の活躍推進に向けた公共調達への取組に関する入力項目</t>
    <phoneticPr fontId="3"/>
  </si>
  <si>
    <t>国所管、
都道府県
所管の区分</t>
    <rPh sb="5" eb="9">
      <t>トドウフケン</t>
    </rPh>
    <phoneticPr fontId="2"/>
  </si>
  <si>
    <t>公募を実施した結果、業務履行可能な者が契約相手方しかなく競争を許さないことから会計法第29条の３第４項に該当するため。</t>
    <rPh sb="19" eb="24">
      <t>ケイヤクアイテガタ</t>
    </rPh>
    <rPh sb="42" eb="43">
      <t>ダイ</t>
    </rPh>
    <phoneticPr fontId="4"/>
  </si>
  <si>
    <t>１２
公募の実施
（「公共調達の適正化について（平成18年財計第2017号）」1.(2)②ホ(イ)又はヘに該当する場合「●」、その他の公募の場合は「○」）</t>
    <rPh sb="3" eb="5">
      <t>コウボ</t>
    </rPh>
    <rPh sb="6" eb="8">
      <t>ジッシ</t>
    </rPh>
    <phoneticPr fontId="4"/>
  </si>
  <si>
    <t>１７
特例政令
（該当の場合「○」、非該当の場合「×」を付す）</t>
    <rPh sb="3" eb="5">
      <t>トクレイ</t>
    </rPh>
    <rPh sb="5" eb="7">
      <t>セイレイ</t>
    </rPh>
    <phoneticPr fontId="4"/>
  </si>
  <si>
    <t>備考</t>
    <phoneticPr fontId="3"/>
  </si>
  <si>
    <t>５
一括調達、共同調達、合庁契約に該当する場合に選択</t>
    <rPh sb="0" eb="1">
      <t>チョウタツ</t>
    </rPh>
    <rPh sb="2" eb="4">
      <t>キョウドウ</t>
    </rPh>
    <rPh sb="4" eb="6">
      <t>チョウタツ</t>
    </rPh>
    <rPh sb="8" eb="10">
      <t>ゴウチョウ</t>
    </rPh>
    <rPh sb="10" eb="12">
      <t>ケイヤク</t>
    </rPh>
    <rPh sb="13" eb="15">
      <t>バアイ</t>
    </rPh>
    <rPh sb="16" eb="18">
      <t>センタク</t>
    </rPh>
    <phoneticPr fontId="4"/>
  </si>
  <si>
    <t xml:space="preserve">１０－２
国所管、都道府県所管の区分
(公益財団法人・公益社団法人の場合)
</t>
    <rPh sb="5" eb="6">
      <t>クニ</t>
    </rPh>
    <rPh sb="6" eb="8">
      <t>ショカン</t>
    </rPh>
    <rPh sb="9" eb="13">
      <t>トドウフケン</t>
    </rPh>
    <rPh sb="13" eb="15">
      <t>ショカン</t>
    </rPh>
    <rPh sb="16" eb="18">
      <t>クブン</t>
    </rPh>
    <rPh sb="20" eb="22">
      <t>コウエキ</t>
    </rPh>
    <rPh sb="22" eb="24">
      <t>ザイダン</t>
    </rPh>
    <rPh sb="24" eb="26">
      <t>ホウジン</t>
    </rPh>
    <rPh sb="27" eb="29">
      <t>コウエキ</t>
    </rPh>
    <rPh sb="29" eb="31">
      <t>シャダン</t>
    </rPh>
    <rPh sb="31" eb="33">
      <t>ホウジン</t>
    </rPh>
    <rPh sb="34" eb="36">
      <t>バアイ</t>
    </rPh>
    <phoneticPr fontId="4"/>
  </si>
  <si>
    <t>契約統計の報告に係る入力項目
（総合評価落札方式における賃上げを実施する企業に対する加点措置に関する項目）</t>
    <rPh sb="47" eb="48">
      <t>カン</t>
    </rPh>
    <rPh sb="50" eb="52">
      <t>コウモク</t>
    </rPh>
    <phoneticPr fontId="3"/>
  </si>
  <si>
    <r>
      <t>６
５欄に該当する場合で、</t>
    </r>
    <r>
      <rPr>
        <b/>
        <sz val="8"/>
        <rFont val="ＭＳ Ｐゴシック"/>
        <family val="3"/>
        <charset val="128"/>
      </rPr>
      <t>幹事官署</t>
    </r>
    <r>
      <rPr>
        <sz val="8"/>
        <rFont val="ＭＳ Ｐゴシック"/>
        <family val="3"/>
        <charset val="128"/>
      </rPr>
      <t>であれば「○」、幹事官署でない場合「×」を付す</t>
    </r>
    <rPh sb="3" eb="4">
      <t>ラン</t>
    </rPh>
    <rPh sb="4" eb="6">
      <t>バアイ</t>
    </rPh>
    <rPh sb="11" eb="13">
      <t>カンジ</t>
    </rPh>
    <rPh sb="23" eb="25">
      <t>カンジ</t>
    </rPh>
    <rPh sb="25" eb="27">
      <t>カンショ</t>
    </rPh>
    <rPh sb="31" eb="32">
      <t>フ</t>
    </rPh>
    <phoneticPr fontId="4"/>
  </si>
  <si>
    <t>①会計法第29条の３第４項（契約の性質又は目的が競争を許さない場合）</t>
    <rPh sb="4" eb="5">
      <t>ダイ</t>
    </rPh>
    <phoneticPr fontId="4"/>
  </si>
  <si>
    <r>
      <t>１４－１
契約金額（円）
（単価契約の場合「＠○○円」と記載）
※国庫債務負担行為の場合は、</t>
    </r>
    <r>
      <rPr>
        <sz val="8"/>
        <color rgb="FFFF0000"/>
        <rFont val="ＭＳ Ｐゴシック"/>
        <family val="3"/>
        <charset val="128"/>
      </rPr>
      <t>自官署の</t>
    </r>
    <r>
      <rPr>
        <sz val="8"/>
        <rFont val="ＭＳ Ｐゴシック"/>
        <family val="3"/>
        <charset val="128"/>
      </rPr>
      <t>総契約金額を記載する。</t>
    </r>
    <rPh sb="5" eb="7">
      <t>ケイヤク</t>
    </rPh>
    <rPh sb="7" eb="9">
      <t>キンガク</t>
    </rPh>
    <rPh sb="10" eb="11">
      <t>エン</t>
    </rPh>
    <rPh sb="14" eb="16">
      <t>タンカ</t>
    </rPh>
    <rPh sb="16" eb="18">
      <t>ケイヤク</t>
    </rPh>
    <rPh sb="19" eb="21">
      <t>バアイ</t>
    </rPh>
    <rPh sb="25" eb="26">
      <t>エン</t>
    </rPh>
    <rPh sb="28" eb="30">
      <t>キサイ</t>
    </rPh>
    <rPh sb="46" eb="47">
      <t>ジ</t>
    </rPh>
    <rPh sb="47" eb="49">
      <t>カンショ</t>
    </rPh>
    <phoneticPr fontId="4"/>
  </si>
  <si>
    <t>令和8年度契約状況調査票</t>
    <phoneticPr fontId="3"/>
  </si>
  <si>
    <t>１３
予定価格（円）（公表、非公表に関わらず記載）</t>
    <rPh sb="3" eb="5">
      <t>ヨテイ</t>
    </rPh>
    <rPh sb="5" eb="7">
      <t>カカク</t>
    </rPh>
    <rPh sb="8" eb="9">
      <t>エン</t>
    </rPh>
    <rPh sb="11" eb="13">
      <t>コウヒョウ</t>
    </rPh>
    <rPh sb="14" eb="15">
      <t>ヒ</t>
    </rPh>
    <rPh sb="15" eb="17">
      <t>コウヒョウ</t>
    </rPh>
    <rPh sb="18" eb="19">
      <t>カカ</t>
    </rPh>
    <rPh sb="22" eb="24">
      <t>キサイ</t>
    </rPh>
    <phoneticPr fontId="4"/>
  </si>
  <si>
    <t>２４－６
２４－１欄で「a」を選択した場合に、落札企業がWLB等評価項目で獲得した点数</t>
    <rPh sb="9" eb="10">
      <t>ラン</t>
    </rPh>
    <rPh sb="23" eb="25">
      <t>ラクサツ</t>
    </rPh>
    <rPh sb="25" eb="27">
      <t>キギョウ</t>
    </rPh>
    <rPh sb="31" eb="32">
      <t>ナド</t>
    </rPh>
    <rPh sb="32" eb="34">
      <t>ヒョウカ</t>
    </rPh>
    <rPh sb="34" eb="36">
      <t>コウモク</t>
    </rPh>
    <rPh sb="37" eb="39">
      <t>カクトク</t>
    </rPh>
    <rPh sb="41" eb="43">
      <t>テンスウ</t>
    </rPh>
    <phoneticPr fontId="4"/>
  </si>
  <si>
    <t>２３
備考</t>
    <rPh sb="3" eb="5">
      <t>ビコウ</t>
    </rPh>
    <phoneticPr fontId="4"/>
  </si>
  <si>
    <r>
      <t>１６－１
１４－１欄の年間支払金額（円）（年度確定額）
(年度末のみ使用)
自官署の負担分を記載
※国庫債務負担行為の場合は、</t>
    </r>
    <r>
      <rPr>
        <sz val="8"/>
        <color rgb="FFFF0000"/>
        <rFont val="ＭＳ Ｐゴシック"/>
        <family val="3"/>
        <charset val="128"/>
      </rPr>
      <t>自官署の</t>
    </r>
    <r>
      <rPr>
        <sz val="8"/>
        <rFont val="ＭＳ Ｐゴシック"/>
        <family val="3"/>
        <charset val="128"/>
      </rPr>
      <t>総契約金額を記載する。</t>
    </r>
    <phoneticPr fontId="4"/>
  </si>
  <si>
    <t>２０
長期継続契約又は国庫債務負担行為の区分</t>
    <rPh sb="5" eb="7">
      <t>ケイゾク</t>
    </rPh>
    <rPh sb="7" eb="9">
      <t>ケイヤク</t>
    </rPh>
    <rPh sb="9" eb="10">
      <t>マタ</t>
    </rPh>
    <rPh sb="13" eb="15">
      <t>サイム</t>
    </rPh>
    <rPh sb="15" eb="17">
      <t>フタン</t>
    </rPh>
    <rPh sb="17" eb="19">
      <t>コウイ</t>
    </rPh>
    <phoneticPr fontId="4"/>
  </si>
  <si>
    <t>２１
随契理由１
　（根拠となる法令等を選択）</t>
    <rPh sb="3" eb="5">
      <t>ズイケイ</t>
    </rPh>
    <rPh sb="5" eb="7">
      <t>リユウ</t>
    </rPh>
    <rPh sb="11" eb="13">
      <t>コンキョ</t>
    </rPh>
    <rPh sb="16" eb="18">
      <t>ホウレイ</t>
    </rPh>
    <rPh sb="18" eb="19">
      <t>トウ</t>
    </rPh>
    <rPh sb="20" eb="22">
      <t>センタク</t>
    </rPh>
    <phoneticPr fontId="4"/>
  </si>
  <si>
    <t>２２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t>
    <rPh sb="3" eb="5">
      <t>ズイケイ</t>
    </rPh>
    <rPh sb="5" eb="7">
      <t>リユウ</t>
    </rPh>
    <rPh sb="9" eb="10">
      <t>ズイ</t>
    </rPh>
    <rPh sb="10" eb="11">
      <t>イ</t>
    </rPh>
    <rPh sb="11" eb="13">
      <t>ケイヤク</t>
    </rPh>
    <rPh sb="21" eb="23">
      <t>カイケイ</t>
    </rPh>
    <rPh sb="23" eb="25">
      <t>ホウレイ</t>
    </rPh>
    <rPh sb="26" eb="28">
      <t>コンキョ</t>
    </rPh>
    <rPh sb="28" eb="30">
      <t>ジョウブン</t>
    </rPh>
    <rPh sb="30" eb="31">
      <t>オヨ</t>
    </rPh>
    <rPh sb="32" eb="34">
      <t>リユウ</t>
    </rPh>
    <rPh sb="36" eb="38">
      <t>コウキョウ</t>
    </rPh>
    <rPh sb="38" eb="40">
      <t>チョウタツ</t>
    </rPh>
    <rPh sb="41" eb="44">
      <t>テキセイカ</t>
    </rPh>
    <rPh sb="44" eb="46">
      <t>ツウタツ</t>
    </rPh>
    <rPh sb="49" eb="51">
      <t>コウヒョウ</t>
    </rPh>
    <rPh sb="56" eb="58">
      <t>ケイヤク</t>
    </rPh>
    <rPh sb="59" eb="60">
      <t>カカ</t>
    </rPh>
    <rPh sb="61" eb="63">
      <t>ジョウホウ</t>
    </rPh>
    <rPh sb="64" eb="66">
      <t>コウヒョウ</t>
    </rPh>
    <rPh sb="67" eb="69">
      <t>キサイ</t>
    </rPh>
    <rPh sb="71" eb="73">
      <t>リユウ</t>
    </rPh>
    <rPh sb="74" eb="76">
      <t>キサイ</t>
    </rPh>
    <rPh sb="100" eb="101">
      <t>エ</t>
    </rPh>
    <rPh sb="103" eb="105">
      <t>バアイ</t>
    </rPh>
    <rPh sb="119" eb="121">
      <t>マツビ</t>
    </rPh>
    <rPh sb="122" eb="124">
      <t>キサイ</t>
    </rPh>
    <rPh sb="125" eb="127">
      <t>キサイ</t>
    </rPh>
    <rPh sb="127" eb="129">
      <t>ヨウリョウ</t>
    </rPh>
    <rPh sb="130" eb="132">
      <t>キゴウ</t>
    </rPh>
    <rPh sb="133" eb="135">
      <t>キサイ</t>
    </rPh>
    <phoneticPr fontId="4"/>
  </si>
  <si>
    <t>２４－１
評価項目の設定の有無
※１１欄に「②一般競争入札（総合評価方式）」・「③随意契約(企画競争あり)」としたものについて記載</t>
    <rPh sb="10" eb="12">
      <t>セッテイ</t>
    </rPh>
    <rPh sb="13" eb="15">
      <t>ウム</t>
    </rPh>
    <rPh sb="23" eb="25">
      <t>イッパン</t>
    </rPh>
    <rPh sb="25" eb="27">
      <t>キョウソウ</t>
    </rPh>
    <rPh sb="27" eb="29">
      <t>ニュウサツ</t>
    </rPh>
    <rPh sb="34" eb="36">
      <t>ホウシキ</t>
    </rPh>
    <phoneticPr fontId="4"/>
  </si>
  <si>
    <t>２４－２
２４－１欄で「c」を選択した場合に評価項目を設定しなかった理由を具体的に記載する</t>
    <rPh sb="9" eb="10">
      <t>ラン</t>
    </rPh>
    <rPh sb="15" eb="17">
      <t>センタク</t>
    </rPh>
    <rPh sb="22" eb="24">
      <t>ヒョウカ</t>
    </rPh>
    <rPh sb="24" eb="26">
      <t>コウモク</t>
    </rPh>
    <rPh sb="27" eb="29">
      <t>セッテイ</t>
    </rPh>
    <rPh sb="34" eb="36">
      <t>リユウ</t>
    </rPh>
    <rPh sb="37" eb="40">
      <t>グタイテキ</t>
    </rPh>
    <rPh sb="41" eb="43">
      <t>キサイ</t>
    </rPh>
    <phoneticPr fontId="4"/>
  </si>
  <si>
    <t>２４－３
２４－１欄で「a」を選択した場合に、技術点(配点）の合計点</t>
    <rPh sb="9" eb="10">
      <t>ラン</t>
    </rPh>
    <rPh sb="15" eb="17">
      <t>センタク</t>
    </rPh>
    <rPh sb="19" eb="21">
      <t>バアイ</t>
    </rPh>
    <rPh sb="23" eb="25">
      <t>ギジュツ</t>
    </rPh>
    <rPh sb="25" eb="26">
      <t>テン</t>
    </rPh>
    <rPh sb="27" eb="29">
      <t>ハイテン</t>
    </rPh>
    <rPh sb="31" eb="33">
      <t>ゴウケイ</t>
    </rPh>
    <rPh sb="33" eb="34">
      <t>テン</t>
    </rPh>
    <phoneticPr fontId="4"/>
  </si>
  <si>
    <t>２４－４
２４－１欄で「a」を選択した場合に、WLB等推進企業に対する加点（配点）の最大値</t>
    <rPh sb="9" eb="10">
      <t>ラン</t>
    </rPh>
    <rPh sb="38" eb="40">
      <t>ハイテン</t>
    </rPh>
    <phoneticPr fontId="4"/>
  </si>
  <si>
    <t>２４－５
２４－１欄で「a」を選択した場合に、WLB等推進企業の落札</t>
    <rPh sb="9" eb="10">
      <t>ラン</t>
    </rPh>
    <rPh sb="32" eb="34">
      <t>ラクサツ</t>
    </rPh>
    <phoneticPr fontId="4"/>
  </si>
  <si>
    <t>２４－７
２４－１欄で「a」を選択した場合に、WLB等推進企業の入札参加の有無</t>
    <rPh sb="9" eb="10">
      <t>ラン</t>
    </rPh>
    <rPh sb="37" eb="39">
      <t>ウム</t>
    </rPh>
    <phoneticPr fontId="4"/>
  </si>
  <si>
    <t>２５
賃上げに関する項目の設定の有無</t>
    <rPh sb="3" eb="5">
      <t>チンア</t>
    </rPh>
    <rPh sb="7" eb="8">
      <t>カン</t>
    </rPh>
    <rPh sb="10" eb="12">
      <t>コウモク</t>
    </rPh>
    <rPh sb="13" eb="15">
      <t>セッテイ</t>
    </rPh>
    <rPh sb="16" eb="18">
      <t>ウム</t>
    </rPh>
    <phoneticPr fontId="3"/>
  </si>
  <si>
    <t>２６－1
一者応札から改善したものに「○」、当年度において初めて一者応札となったものに「△」、
改善しなかったものに「×」を付す</t>
    <rPh sb="5" eb="7">
      <t>イッシャ</t>
    </rPh>
    <rPh sb="7" eb="9">
      <t>オウサツ</t>
    </rPh>
    <rPh sb="11" eb="13">
      <t>カイゼン</t>
    </rPh>
    <rPh sb="48" eb="50">
      <t>カイゼン</t>
    </rPh>
    <rPh sb="62" eb="63">
      <t>フ</t>
    </rPh>
    <phoneticPr fontId="4"/>
  </si>
  <si>
    <t>２６－４
２６－２欄又は２６－３欄で「⑧その他」を選択したものについて個別に記載</t>
    <rPh sb="9" eb="10">
      <t>ラン</t>
    </rPh>
    <rPh sb="10" eb="11">
      <t>マタ</t>
    </rPh>
    <rPh sb="16" eb="17">
      <t>ラン</t>
    </rPh>
    <rPh sb="22" eb="23">
      <t>タ</t>
    </rPh>
    <rPh sb="25" eb="27">
      <t>センタク</t>
    </rPh>
    <rPh sb="35" eb="37">
      <t>コベツ</t>
    </rPh>
    <rPh sb="38" eb="40">
      <t>キサイ</t>
    </rPh>
    <phoneticPr fontId="4"/>
  </si>
  <si>
    <t>２７－１
一者応札となった理由を選択（１）
※２６－１欄に「△」又は「×」が付されたものについて必ず選択</t>
    <rPh sb="5" eb="7">
      <t>イチシャ</t>
    </rPh>
    <rPh sb="7" eb="9">
      <t>オウサツ</t>
    </rPh>
    <rPh sb="13" eb="15">
      <t>リユウ</t>
    </rPh>
    <rPh sb="16" eb="18">
      <t>センタク</t>
    </rPh>
    <rPh sb="27" eb="28">
      <t>ラン</t>
    </rPh>
    <rPh sb="32" eb="33">
      <t>マタ</t>
    </rPh>
    <rPh sb="38" eb="39">
      <t>フ</t>
    </rPh>
    <rPh sb="48" eb="49">
      <t>カナラ</t>
    </rPh>
    <rPh sb="50" eb="52">
      <t>センタク</t>
    </rPh>
    <phoneticPr fontId="4"/>
  </si>
  <si>
    <t>２７－２
一者応札となった理由を選択（2）
※２６－１欄に「△」又は「×」が付されたものについて任意で選択</t>
    <rPh sb="5" eb="7">
      <t>イチシャ</t>
    </rPh>
    <rPh sb="7" eb="9">
      <t>オウサツ</t>
    </rPh>
    <rPh sb="13" eb="15">
      <t>リユウ</t>
    </rPh>
    <rPh sb="16" eb="18">
      <t>センタク</t>
    </rPh>
    <rPh sb="27" eb="28">
      <t>ラン</t>
    </rPh>
    <rPh sb="32" eb="33">
      <t>マタ</t>
    </rPh>
    <rPh sb="38" eb="39">
      <t>フ</t>
    </rPh>
    <rPh sb="48" eb="50">
      <t>ニンイ</t>
    </rPh>
    <rPh sb="51" eb="53">
      <t>センタク</t>
    </rPh>
    <phoneticPr fontId="4"/>
  </si>
  <si>
    <t>２７－３
２７－１欄又は２７－２欄で「⑨その他」を選択したものについて個別に記載</t>
    <rPh sb="9" eb="10">
      <t>ラン</t>
    </rPh>
    <rPh sb="10" eb="11">
      <t>マタ</t>
    </rPh>
    <rPh sb="16" eb="17">
      <t>ラン</t>
    </rPh>
    <rPh sb="22" eb="23">
      <t>タ</t>
    </rPh>
    <rPh sb="25" eb="27">
      <t>センタク</t>
    </rPh>
    <rPh sb="35" eb="37">
      <t>コベツ</t>
    </rPh>
    <rPh sb="38" eb="40">
      <t>キサイ</t>
    </rPh>
    <phoneticPr fontId="4"/>
  </si>
  <si>
    <t>２８－１
①民間事業者からの意見等の収集、反映及び②発注情報の積極的な発信等について事前の審査をしたものは「○」を、審査を行っていないものは「×」を付す</t>
    <rPh sb="6" eb="8">
      <t>ミンカン</t>
    </rPh>
    <rPh sb="8" eb="11">
      <t>ジギョウシャ</t>
    </rPh>
    <rPh sb="14" eb="17">
      <t>イケントウ</t>
    </rPh>
    <rPh sb="18" eb="20">
      <t>シュウシュウ</t>
    </rPh>
    <rPh sb="21" eb="23">
      <t>ハンエイ</t>
    </rPh>
    <rPh sb="23" eb="24">
      <t>オヨ</t>
    </rPh>
    <rPh sb="26" eb="28">
      <t>ハッチュウ</t>
    </rPh>
    <rPh sb="28" eb="30">
      <t>ジョウホウ</t>
    </rPh>
    <rPh sb="31" eb="34">
      <t>セッキョクテキ</t>
    </rPh>
    <rPh sb="35" eb="37">
      <t>ハッシン</t>
    </rPh>
    <rPh sb="37" eb="38">
      <t>トウ</t>
    </rPh>
    <rPh sb="42" eb="44">
      <t>ジゼン</t>
    </rPh>
    <rPh sb="45" eb="47">
      <t>シンサ</t>
    </rPh>
    <rPh sb="58" eb="60">
      <t>シンサ</t>
    </rPh>
    <rPh sb="61" eb="62">
      <t>オコナ</t>
    </rPh>
    <rPh sb="74" eb="75">
      <t>フ</t>
    </rPh>
    <phoneticPr fontId="4"/>
  </si>
  <si>
    <t>２８－２
２８－１欄に「×」を付したものについて、その理由を記載する</t>
    <rPh sb="9" eb="10">
      <t>ラン</t>
    </rPh>
    <rPh sb="15" eb="16">
      <t>フ</t>
    </rPh>
    <rPh sb="27" eb="29">
      <t>リユウ</t>
    </rPh>
    <rPh sb="30" eb="32">
      <t>キサイ</t>
    </rPh>
    <phoneticPr fontId="4"/>
  </si>
  <si>
    <t>２９
契約の統計
判定修正</t>
    <phoneticPr fontId="3"/>
  </si>
  <si>
    <t xml:space="preserve">３０
年度確定版判定基準
</t>
    <rPh sb="5" eb="7">
      <t>カクテイ</t>
    </rPh>
    <rPh sb="8" eb="10">
      <t>ハンテイ</t>
    </rPh>
    <phoneticPr fontId="3"/>
  </si>
  <si>
    <t>３１－１
基準額判定(予定価格)</t>
    <phoneticPr fontId="3"/>
  </si>
  <si>
    <t>３１－２
基準額判定(年間支払額)</t>
    <phoneticPr fontId="3"/>
  </si>
  <si>
    <t>３２
契約の統計判定(件数)</t>
    <phoneticPr fontId="3"/>
  </si>
  <si>
    <t>３３
契約の統計判定(金額)</t>
    <phoneticPr fontId="3"/>
  </si>
  <si>
    <t>３４
支払額</t>
    <rPh sb="3" eb="5">
      <t>シハライ</t>
    </rPh>
    <rPh sb="5" eb="6">
      <t>ガク</t>
    </rPh>
    <phoneticPr fontId="3"/>
  </si>
  <si>
    <t>３５
契約種別（情報システム割り振り）</t>
    <rPh sb="3" eb="5">
      <t>ケイヤク</t>
    </rPh>
    <rPh sb="5" eb="7">
      <t>シュベツ</t>
    </rPh>
    <rPh sb="8" eb="10">
      <t>ジョウホウ</t>
    </rPh>
    <rPh sb="14" eb="15">
      <t>ワ</t>
    </rPh>
    <rPh sb="16" eb="17">
      <t>フ</t>
    </rPh>
    <phoneticPr fontId="3"/>
  </si>
  <si>
    <t>３６
単価・分担</t>
    <rPh sb="3" eb="5">
      <t>タンカ</t>
    </rPh>
    <rPh sb="6" eb="8">
      <t>ブンタン</t>
    </rPh>
    <phoneticPr fontId="3"/>
  </si>
  <si>
    <t>37数式判定</t>
    <rPh sb="2" eb="4">
      <t>スウシキ</t>
    </rPh>
    <rPh sb="4" eb="6">
      <t>ハンテイ</t>
    </rPh>
    <phoneticPr fontId="3"/>
  </si>
  <si>
    <t>38数式判定</t>
    <rPh sb="2" eb="4">
      <t>スウシキ</t>
    </rPh>
    <rPh sb="4" eb="6">
      <t>ハンテイ</t>
    </rPh>
    <phoneticPr fontId="3"/>
  </si>
  <si>
    <t>前年度又は前回に一者応札であった案件について、改善の有無にかかわらず記載する。
※２６－１欄に「○」又は「×」が付されたものについて記載する。</t>
    <rPh sb="34" eb="36">
      <t>キサイ</t>
    </rPh>
    <rPh sb="45" eb="46">
      <t>ラン</t>
    </rPh>
    <rPh sb="50" eb="51">
      <t>マタ</t>
    </rPh>
    <rPh sb="56" eb="57">
      <t>フ</t>
    </rPh>
    <rPh sb="66" eb="68">
      <t>キサイ</t>
    </rPh>
    <phoneticPr fontId="4"/>
  </si>
  <si>
    <t>【別添１】</t>
    <rPh sb="1" eb="3">
      <t>ベッテン</t>
    </rPh>
    <phoneticPr fontId="3"/>
  </si>
  <si>
    <t>２６－２
一者応札が改善できた理由を選択（１）
※２６－１欄に「○」が付されたものについて必ず選択</t>
    <rPh sb="5" eb="7">
      <t>イチシャ</t>
    </rPh>
    <rPh sb="7" eb="9">
      <t>オウサツ</t>
    </rPh>
    <rPh sb="10" eb="12">
      <t>カイゼン</t>
    </rPh>
    <rPh sb="15" eb="17">
      <t>リユウ</t>
    </rPh>
    <rPh sb="18" eb="20">
      <t>センタク</t>
    </rPh>
    <rPh sb="29" eb="30">
      <t>ラン</t>
    </rPh>
    <rPh sb="35" eb="36">
      <t>フ</t>
    </rPh>
    <rPh sb="45" eb="46">
      <t>カナラ</t>
    </rPh>
    <rPh sb="47" eb="49">
      <t>センタク</t>
    </rPh>
    <phoneticPr fontId="4"/>
  </si>
  <si>
    <t>２６－３
一者応札が改善できた理由を選択（2）
※２６－１欄に「○」が付されたものについて任意で選択</t>
    <rPh sb="5" eb="7">
      <t>イチシャ</t>
    </rPh>
    <rPh sb="7" eb="9">
      <t>オウサツ</t>
    </rPh>
    <rPh sb="10" eb="12">
      <t>カイゼン</t>
    </rPh>
    <rPh sb="15" eb="17">
      <t>リユウ</t>
    </rPh>
    <rPh sb="18" eb="20">
      <t>センタク</t>
    </rPh>
    <rPh sb="29" eb="30">
      <t>ラン</t>
    </rPh>
    <rPh sb="35" eb="36">
      <t>フ</t>
    </rPh>
    <rPh sb="45" eb="47">
      <t>ニンイ</t>
    </rPh>
    <rPh sb="48" eb="50">
      <t>センタク</t>
    </rPh>
    <phoneticPr fontId="4"/>
  </si>
  <si>
    <t>①一般競争入札</t>
  </si>
  <si>
    <t>○</t>
  </si>
  <si>
    <t>②同種の他の契約の予定価格を類推されるおそれがあるため公表しない</t>
  </si>
  <si>
    <t>Dg001</t>
  </si>
  <si>
    <t>金沢広坂合同庁舎ほか14庁舎で使用する電力の供給
3,730,900kwhほか</t>
  </si>
  <si>
    <t>支出負担行為担当官
金沢国税局総務部次長
出仙　秀信
石川県金沢市広坂２－２－６０
ほか１８官署等</t>
    <rPh sb="21" eb="26">
      <t>デセ</t>
    </rPh>
    <rPh sb="48" eb="49">
      <t>トウ</t>
    </rPh>
    <phoneticPr fontId="3"/>
  </si>
  <si>
    <t>株式会社FPS
東京都港区赤坂１－８－１</t>
    <rPh sb="0" eb="4">
      <t>カブシキガイシャ</t>
    </rPh>
    <rPh sb="8" eb="11">
      <t>トウキョウト</t>
    </rPh>
    <rPh sb="11" eb="13">
      <t>ミナトク</t>
    </rPh>
    <rPh sb="13" eb="15">
      <t>アカサカ</t>
    </rPh>
    <phoneticPr fontId="3"/>
  </si>
  <si>
    <t>＠16.86円/kwhほか</t>
  </si>
  <si>
    <t>分担予定額50,356,900円</t>
  </si>
  <si>
    <t>Dg002</t>
  </si>
  <si>
    <t>令和8年度高岡及び砺波税務署の清掃業務
12ヶ月</t>
  </si>
  <si>
    <t>支出負担行為担当官
金沢国税局総務部次長
出仙　秀信
石川県金沢市広坂２－２－６０</t>
  </si>
  <si>
    <t>株式会社日本ビルサービス
富山県砺波市三郎丸３１３</t>
  </si>
  <si>
    <t>Dg003</t>
  </si>
  <si>
    <t>令和8年度松任税務署及び金沢国税局戸水分庁舎の清掃業務
12ヶ月</t>
  </si>
  <si>
    <t>武田商事株式会社
石川県野々市市堀内３－４０</t>
    <rPh sb="0" eb="2">
      <t>タケダ</t>
    </rPh>
    <rPh sb="2" eb="4">
      <t>ショウジ</t>
    </rPh>
    <rPh sb="12" eb="16">
      <t>ノノイチシ</t>
    </rPh>
    <rPh sb="16" eb="18">
      <t>ホリウチ</t>
    </rPh>
    <phoneticPr fontId="3"/>
  </si>
  <si>
    <t>Dg004</t>
  </si>
  <si>
    <t>令和8年度武生・大野及び三国税務署の清掃業務
12ヶ月</t>
  </si>
  <si>
    <t>株式会社法美社
福井県福井市里別所新町５０５</t>
  </si>
  <si>
    <t>Dg005</t>
  </si>
  <si>
    <t>令和8年度レンタカーの利用業務
排気量～1,300CCクラス
24時間以内
516台ほか</t>
    <rPh sb="16" eb="19">
      <t>ハイキリョウ</t>
    </rPh>
    <rPh sb="33" eb="35">
      <t>ジカン</t>
    </rPh>
    <rPh sb="35" eb="37">
      <t>イナイ</t>
    </rPh>
    <phoneticPr fontId="3"/>
  </si>
  <si>
    <t>支出負担行為担当官
金沢国税局総務部次長
出仙　秀信
石川県金沢市広坂２－２－６０
ほか１０官署等</t>
    <rPh sb="21" eb="26">
      <t>デセ</t>
    </rPh>
    <phoneticPr fontId="3"/>
  </si>
  <si>
    <t>ジャパンレンタカー株式会社
愛知県名古屋市中区栄１－２５－７</t>
  </si>
  <si>
    <t>＠5,148円/台ほか</t>
  </si>
  <si>
    <t>×</t>
  </si>
  <si>
    <t>分担予定額10,372,340円</t>
  </si>
  <si>
    <t>Dg006</t>
  </si>
  <si>
    <t>令和8年度金沢国税局、金沢国税局戸水分庁舎及び管内税務署における荷物の配達業務
3,206個ほか</t>
  </si>
  <si>
    <t>佐川急便株式会社
石川県金沢市木越町ト８０</t>
    <rPh sb="0" eb="2">
      <t>サガワ</t>
    </rPh>
    <rPh sb="2" eb="4">
      <t>キュウビン</t>
    </rPh>
    <rPh sb="4" eb="8">
      <t>カブシキガイシャ</t>
    </rPh>
    <rPh sb="12" eb="15">
      <t>カナザワシ</t>
    </rPh>
    <rPh sb="15" eb="18">
      <t>キコシマチ</t>
    </rPh>
    <phoneticPr fontId="3"/>
  </si>
  <si>
    <t>＠495円/個ほか</t>
  </si>
  <si>
    <t>Dg007</t>
  </si>
  <si>
    <t>令和8年度金沢国税局、金沢国税局戸水分庁舎及び管内税務署における信書小包の配達業務
5,193個ほか</t>
  </si>
  <si>
    <t>日本通運株式会社名古屋フォワーディング支店
愛知県名古屋市中村区名駅南１－１６－２１</t>
    <rPh sb="0" eb="4">
      <t>ニホンツウウン</t>
    </rPh>
    <rPh sb="4" eb="8">
      <t>カブシキガイシャ</t>
    </rPh>
    <rPh sb="8" eb="11">
      <t>ナゴヤ</t>
    </rPh>
    <rPh sb="19" eb="21">
      <t>シテン</t>
    </rPh>
    <rPh sb="22" eb="29">
      <t>アイチケンナゴヤシ</t>
    </rPh>
    <rPh sb="29" eb="32">
      <t>ナカムラク</t>
    </rPh>
    <rPh sb="32" eb="35">
      <t>メイエキミナミ</t>
    </rPh>
    <phoneticPr fontId="3"/>
  </si>
  <si>
    <t>＠605円/個ほか</t>
  </si>
  <si>
    <t>Dg008</t>
  </si>
  <si>
    <t>企業情報データ等提供業務
新規調査分
230件ほか</t>
  </si>
  <si>
    <t>株式会社帝国データバンク金沢支店
石川県金沢市南町４－６０　</t>
  </si>
  <si>
    <t>＠18,700円/件ほか</t>
  </si>
  <si>
    <t>Dg009</t>
  </si>
  <si>
    <t>行政文書等の廃棄処理業務（石川県）
65,000kgほか</t>
  </si>
  <si>
    <t>金沢紙業株式会社
石川県金沢市野町４－６－４２</t>
  </si>
  <si>
    <t>＠29.7円／kgほか</t>
  </si>
  <si>
    <t>Dg010</t>
  </si>
  <si>
    <t>法人税・消費税及び地方消費税確定申告書注意書等の封入業務
消費税中間申告書
67,444件ほか</t>
  </si>
  <si>
    <t>株式会社ショセキ　
石川県金沢市香林坊１－２－２４</t>
    <rPh sb="10" eb="13">
      <t>イシカワケン</t>
    </rPh>
    <rPh sb="13" eb="16">
      <t>カナザワシ</t>
    </rPh>
    <rPh sb="16" eb="19">
      <t>コウリンボウ</t>
    </rPh>
    <phoneticPr fontId="3"/>
  </si>
  <si>
    <t>＠60.566円/件
ほか</t>
  </si>
  <si>
    <t>Dg011</t>
  </si>
  <si>
    <t>令和8年度現金等警備搬送業務
12ヶ月</t>
  </si>
  <si>
    <t>支出負担行為担当官
金沢国税局総務部次長
出仙　秀信
石川県金沢市広坂２－２－６０
ほか４官署</t>
    <rPh sb="21" eb="26">
      <t>デセ</t>
    </rPh>
    <phoneticPr fontId="3"/>
  </si>
  <si>
    <t>株式会社アイビックス北陸
石川県金沢市新神田５－２－３</t>
  </si>
  <si>
    <t>他官署で調達手続きを実施のため</t>
  </si>
  <si>
    <t>－</t>
  </si>
  <si>
    <t>Dg012</t>
  </si>
  <si>
    <t>令和8年度福井春山合同庁舎塵芥物収集処理業務
シュレッダー屑
14,600kgほか</t>
  </si>
  <si>
    <t>支出負担行為担当官
金沢国税局総務部次長
出仙　秀信
石川県金沢市広坂２－２－６０
ほか１１官署</t>
    <rPh sb="21" eb="26">
      <t>デセ</t>
    </rPh>
    <phoneticPr fontId="3"/>
  </si>
  <si>
    <t>株式会社相互環境公社
福井県福井市角折町６－１</t>
  </si>
  <si>
    <t>＠22円/kｇほか</t>
  </si>
  <si>
    <t>Dg013</t>
  </si>
  <si>
    <t>金沢国税局戸水分庁舎における電話交換設備等の賃貸借及び保守業務
令和8年4月1日～令和13年3月31日</t>
    <rPh sb="0" eb="2">
      <t>カナザワ</t>
    </rPh>
    <rPh sb="2" eb="5">
      <t>コクゼイキョク</t>
    </rPh>
    <rPh sb="5" eb="6">
      <t>ト</t>
    </rPh>
    <rPh sb="6" eb="7">
      <t>ミズ</t>
    </rPh>
    <rPh sb="7" eb="10">
      <t>ブンチョウシャ</t>
    </rPh>
    <phoneticPr fontId="3"/>
  </si>
  <si>
    <t>支出負担行為担当官
金沢国税局総務部次長
出仙　秀信
石川県金沢市広坂２－２－６０</t>
    <rPh sb="21" eb="26">
      <t>デセ</t>
    </rPh>
    <phoneticPr fontId="3"/>
  </si>
  <si>
    <t>北信テレネックス株式会社
石川県金沢市小橋町３－４７</t>
    <rPh sb="0" eb="2">
      <t>ホクシン</t>
    </rPh>
    <rPh sb="8" eb="12">
      <t>カブシキガイシャ</t>
    </rPh>
    <rPh sb="13" eb="16">
      <t>イシカワケン</t>
    </rPh>
    <rPh sb="16" eb="19">
      <t>カナザワシ</t>
    </rPh>
    <rPh sb="19" eb="22">
      <t>コバシマチ</t>
    </rPh>
    <phoneticPr fontId="3"/>
  </si>
  <si>
    <t>④随意契約（企画競争無し）</t>
  </si>
  <si>
    <t>①会計法第29条の3第4項（契約の性質又は目的が競争を許さない場合）</t>
    <rPh sb="4" eb="5">
      <t>ダイ</t>
    </rPh>
    <phoneticPr fontId="4"/>
  </si>
  <si>
    <t>Dg014</t>
  </si>
  <si>
    <t>令和8年度金沢広坂合同庁舎の常駐警備業務
12ヶ月</t>
    <rPh sb="5" eb="7">
      <t>カナザワ</t>
    </rPh>
    <rPh sb="7" eb="9">
      <t>ヒロサカ</t>
    </rPh>
    <rPh sb="9" eb="11">
      <t>ゴウドウ</t>
    </rPh>
    <rPh sb="11" eb="13">
      <t>チョウシャ</t>
    </rPh>
    <rPh sb="14" eb="16">
      <t>ジョウチュウ</t>
    </rPh>
    <rPh sb="16" eb="18">
      <t>ケイビ</t>
    </rPh>
    <rPh sb="18" eb="20">
      <t>ギョウム</t>
    </rPh>
    <phoneticPr fontId="3"/>
  </si>
  <si>
    <t>支出負担行為担当官
金沢国税局総務部次長
出仙　秀信
石川県金沢市広坂２－２－６０
ほか２官署</t>
    <rPh sb="21" eb="23">
      <t>デセン</t>
    </rPh>
    <rPh sb="24" eb="26">
      <t>ヒデノブ</t>
    </rPh>
    <phoneticPr fontId="3"/>
  </si>
  <si>
    <t>武田商事株式会社
石川県野々市市堀内３－４０</t>
    <rPh sb="0" eb="2">
      <t>タケダ</t>
    </rPh>
    <rPh sb="2" eb="4">
      <t>ショウジ</t>
    </rPh>
    <rPh sb="4" eb="8">
      <t>カブシキガイシャ</t>
    </rPh>
    <rPh sb="9" eb="12">
      <t>イシカワケン</t>
    </rPh>
    <rPh sb="12" eb="16">
      <t>ノノイチシ</t>
    </rPh>
    <rPh sb="16" eb="18">
      <t>ホリウチ</t>
    </rPh>
    <phoneticPr fontId="3"/>
  </si>
  <si>
    <t>Dg015</t>
  </si>
  <si>
    <t>令和8年度金沢駅西合同庁舎の常駐警備業務
12ヶ月</t>
    <rPh sb="5" eb="9">
      <t>カナザワエキニシ</t>
    </rPh>
    <rPh sb="9" eb="11">
      <t>ゴウドウ</t>
    </rPh>
    <rPh sb="11" eb="13">
      <t>チョウシャ</t>
    </rPh>
    <rPh sb="14" eb="16">
      <t>ジョウチュウ</t>
    </rPh>
    <rPh sb="16" eb="18">
      <t>ケイビ</t>
    </rPh>
    <rPh sb="18" eb="20">
      <t>ギョウム</t>
    </rPh>
    <phoneticPr fontId="3"/>
  </si>
  <si>
    <t>支出負担行為担当官
金沢国税局総務部次長
出仙　秀信
石川県金沢市広坂２－２－６０
ほか８官署等</t>
    <rPh sb="21" eb="23">
      <t>デセン</t>
    </rPh>
    <rPh sb="24" eb="26">
      <t>ヒデノブ</t>
    </rPh>
    <rPh sb="47" eb="48">
      <t>トウ</t>
    </rPh>
    <phoneticPr fontId="3"/>
  </si>
  <si>
    <t>北陸綜合ビル管理株式会社
石川県金沢市新保本４－２６－１</t>
    <rPh sb="0" eb="2">
      <t>ホクリク</t>
    </rPh>
    <rPh sb="2" eb="4">
      <t>ソウゴウ</t>
    </rPh>
    <rPh sb="6" eb="8">
      <t>カンリ</t>
    </rPh>
    <rPh sb="8" eb="12">
      <t>カブシキガイシャ</t>
    </rPh>
    <rPh sb="13" eb="16">
      <t>イシカワケン</t>
    </rPh>
    <rPh sb="16" eb="19">
      <t>カナザワシ</t>
    </rPh>
    <rPh sb="19" eb="22">
      <t>シンボホン</t>
    </rPh>
    <phoneticPr fontId="3"/>
  </si>
  <si>
    <t>Dg016</t>
  </si>
  <si>
    <t>令和8年度小松日の出合同庁舎の常駐警備業務
12ヶ月</t>
    <rPh sb="5" eb="7">
      <t>コマツ</t>
    </rPh>
    <rPh sb="7" eb="8">
      <t>ヒ</t>
    </rPh>
    <rPh sb="9" eb="10">
      <t>デ</t>
    </rPh>
    <rPh sb="10" eb="12">
      <t>ゴウドウ</t>
    </rPh>
    <rPh sb="12" eb="14">
      <t>チョウシャ</t>
    </rPh>
    <rPh sb="15" eb="17">
      <t>ジョウチュウ</t>
    </rPh>
    <rPh sb="17" eb="19">
      <t>ケイビ</t>
    </rPh>
    <rPh sb="19" eb="21">
      <t>ギョウム</t>
    </rPh>
    <phoneticPr fontId="3"/>
  </si>
  <si>
    <t>支出負担行為担当官
金沢国税局総務部次長
出仙　秀信
石川県金沢市広坂２－２－６０
ほか３官署</t>
    <rPh sb="21" eb="23">
      <t>デセン</t>
    </rPh>
    <rPh sb="24" eb="26">
      <t>ヒデノブ</t>
    </rPh>
    <phoneticPr fontId="3"/>
  </si>
  <si>
    <t>株式会社ガード北陸
石川県小松市日の出町４－２３２</t>
    <rPh sb="0" eb="4">
      <t>カブシキガイシャ</t>
    </rPh>
    <rPh sb="7" eb="9">
      <t>ホクリク</t>
    </rPh>
    <rPh sb="10" eb="13">
      <t>イシカワケン</t>
    </rPh>
    <rPh sb="13" eb="16">
      <t>コマツシ</t>
    </rPh>
    <rPh sb="16" eb="17">
      <t>ヒ</t>
    </rPh>
    <rPh sb="18" eb="20">
      <t>デマチ</t>
    </rPh>
    <phoneticPr fontId="3"/>
  </si>
  <si>
    <t>総価契約分5,309,726円
単価契約分＠12,017円/日</t>
    <rPh sb="30" eb="31">
      <t>ニチ</t>
    </rPh>
    <phoneticPr fontId="3"/>
  </si>
  <si>
    <t>△</t>
  </si>
  <si>
    <t>Dg017</t>
  </si>
  <si>
    <t>令和8年度七尾西湊合同庁舎の常駐警備業務
12ヶ月</t>
    <rPh sb="5" eb="7">
      <t>ナナオ</t>
    </rPh>
    <rPh sb="7" eb="8">
      <t>ニシ</t>
    </rPh>
    <rPh sb="8" eb="9">
      <t>ミナト</t>
    </rPh>
    <rPh sb="9" eb="11">
      <t>ゴウドウ</t>
    </rPh>
    <rPh sb="11" eb="13">
      <t>チョウシャ</t>
    </rPh>
    <rPh sb="14" eb="16">
      <t>ジョウチュウ</t>
    </rPh>
    <rPh sb="16" eb="18">
      <t>ケイビ</t>
    </rPh>
    <rPh sb="18" eb="20">
      <t>ギョウム</t>
    </rPh>
    <phoneticPr fontId="3"/>
  </si>
  <si>
    <t>株式会社エコグリーン
石川県鳳珠郡穴水町岩車メ１３</t>
    <rPh sb="0" eb="4">
      <t>カブシキガイシャ</t>
    </rPh>
    <rPh sb="11" eb="14">
      <t>イシカワケン</t>
    </rPh>
    <rPh sb="14" eb="17">
      <t>ホウスグン</t>
    </rPh>
    <rPh sb="17" eb="20">
      <t>アナミズマチ</t>
    </rPh>
    <rPh sb="20" eb="22">
      <t>イワグルマ</t>
    </rPh>
    <phoneticPr fontId="3"/>
  </si>
  <si>
    <t>Dg018</t>
  </si>
  <si>
    <t>令和8年度敦賀駅前合同庁舎の常駐警備業務
12ヶ月</t>
    <rPh sb="5" eb="7">
      <t>ツルガ</t>
    </rPh>
    <rPh sb="7" eb="9">
      <t>エキマエ</t>
    </rPh>
    <rPh sb="9" eb="11">
      <t>ゴウドウ</t>
    </rPh>
    <rPh sb="11" eb="13">
      <t>チョウシャ</t>
    </rPh>
    <rPh sb="14" eb="16">
      <t>ジョウチュウ</t>
    </rPh>
    <rPh sb="16" eb="20">
      <t>ケイビギョウム</t>
    </rPh>
    <phoneticPr fontId="3"/>
  </si>
  <si>
    <t>株式会社環境システム社
岐阜県柳津町梅松１－１００</t>
    <rPh sb="0" eb="4">
      <t>カブシキガイシャ</t>
    </rPh>
    <rPh sb="4" eb="6">
      <t>カンキョウ</t>
    </rPh>
    <rPh sb="10" eb="11">
      <t>シャ</t>
    </rPh>
    <rPh sb="12" eb="15">
      <t>ギフケン</t>
    </rPh>
    <rPh sb="15" eb="16">
      <t>ヤナギ</t>
    </rPh>
    <rPh sb="16" eb="17">
      <t>ツ</t>
    </rPh>
    <rPh sb="17" eb="18">
      <t>マチ</t>
    </rPh>
    <rPh sb="18" eb="19">
      <t>ウメ</t>
    </rPh>
    <rPh sb="19" eb="20">
      <t>マツ</t>
    </rPh>
    <phoneticPr fontId="3"/>
  </si>
  <si>
    <t>Dg019</t>
  </si>
  <si>
    <t>令和8年度魚津合同庁舎の常駐警備業務
12ヶ月</t>
    <rPh sb="5" eb="7">
      <t>ウオヅ</t>
    </rPh>
    <rPh sb="7" eb="9">
      <t>ゴウドウ</t>
    </rPh>
    <rPh sb="9" eb="11">
      <t>チョウシャ</t>
    </rPh>
    <rPh sb="12" eb="14">
      <t>ジョウチュウ</t>
    </rPh>
    <rPh sb="14" eb="16">
      <t>ケイビ</t>
    </rPh>
    <rPh sb="16" eb="18">
      <t>ギョウム</t>
    </rPh>
    <phoneticPr fontId="3"/>
  </si>
  <si>
    <t>Dg020</t>
  </si>
  <si>
    <t>令和8年度金沢広坂合同庁舎の塵芥処理業務
12ヶ月</t>
    <rPh sb="5" eb="7">
      <t>カナザワ</t>
    </rPh>
    <rPh sb="7" eb="9">
      <t>ヒロサカ</t>
    </rPh>
    <rPh sb="9" eb="11">
      <t>ゴウドウ</t>
    </rPh>
    <rPh sb="11" eb="13">
      <t>チョウシャ</t>
    </rPh>
    <rPh sb="14" eb="16">
      <t>ジンカイ</t>
    </rPh>
    <rPh sb="16" eb="18">
      <t>ショリ</t>
    </rPh>
    <rPh sb="18" eb="20">
      <t>ギョウム</t>
    </rPh>
    <phoneticPr fontId="3"/>
  </si>
  <si>
    <t>金沢市清掃株式会社
石川県金沢市東力２－４７－４８</t>
    <rPh sb="0" eb="3">
      <t>カナザワシ</t>
    </rPh>
    <rPh sb="3" eb="5">
      <t>セイソウ</t>
    </rPh>
    <rPh sb="5" eb="9">
      <t>カブシキガイシャ</t>
    </rPh>
    <rPh sb="10" eb="13">
      <t>イシカワケン</t>
    </rPh>
    <rPh sb="13" eb="16">
      <t>カナザワシ</t>
    </rPh>
    <rPh sb="16" eb="17">
      <t>ヒガシ</t>
    </rPh>
    <rPh sb="17" eb="18">
      <t>リョク</t>
    </rPh>
    <phoneticPr fontId="3"/>
  </si>
  <si>
    <t>＠29.7円/kｇほか</t>
  </si>
  <si>
    <t>Dg021</t>
  </si>
  <si>
    <t>令和8年度金沢広坂合同庁舎の設備機器等に係る保守管理・点検業務
12ヶ月</t>
  </si>
  <si>
    <t>株式会社コーワ北陸
石川県金沢市間明町２－２３</t>
  </si>
  <si>
    <t>Dg022</t>
  </si>
  <si>
    <t>令和8年度金沢駅西合同庁舎の設備機器等に係る保守管理・点検業務
12ヶ月</t>
    <rPh sb="0" eb="2">
      <t>レイワ</t>
    </rPh>
    <phoneticPr fontId="3"/>
  </si>
  <si>
    <t>石川県ビルメンテナンス協同組合
石川県金沢市新神田５－２５－１</t>
  </si>
  <si>
    <t>Dg023</t>
  </si>
  <si>
    <t>令和8年度小松日の出合同庁舎の設備機器等に係る保守管理・点検業務
12ヶ月</t>
  </si>
  <si>
    <t>株式会社コーワ
福井県福井市三尾野町２９－２－１２</t>
  </si>
  <si>
    <t>Dg024</t>
  </si>
  <si>
    <t>令和8年度七尾西湊合同庁舎の設備機器等に係る保守管理・点検業務
12ヶ月</t>
  </si>
  <si>
    <t>信越ビル美装株式会社
長野県長野市大字高田６５４－１</t>
  </si>
  <si>
    <t>Dg025</t>
  </si>
  <si>
    <t>令和8年度敦賀駅前合同庁舎の設備機器等に係る保守管理・点検業務
12ヶ月</t>
  </si>
  <si>
    <t>株式会社クリンテック
福井県敦賀市木崎２－４</t>
    <rPh sb="0" eb="4">
      <t>カブシキガイシャ</t>
    </rPh>
    <rPh sb="11" eb="14">
      <t>フクイケン</t>
    </rPh>
    <rPh sb="14" eb="17">
      <t>ツルガシ</t>
    </rPh>
    <rPh sb="17" eb="19">
      <t>キサキ</t>
    </rPh>
    <phoneticPr fontId="3"/>
  </si>
  <si>
    <t>Dg026</t>
  </si>
  <si>
    <t>令和8年度魚津合同庁舎の設備機器等に係る保守管理・点検業務
12ヶ月</t>
  </si>
  <si>
    <t>Dg027</t>
  </si>
  <si>
    <t>令和8年度富山丸の内合同庁舎の設備機器等に係る保守管理・点検業務
12ヶ月</t>
  </si>
  <si>
    <t>株式会社全研ビルサービス
新潟県三条市西本成寺２－２９－９</t>
  </si>
  <si>
    <t>Dg028</t>
  </si>
  <si>
    <t>令和8年度小浜地方合同庁舎の設備機器等に係る保守管理・点検業務
12ヶ月</t>
  </si>
  <si>
    <t>Dg029</t>
  </si>
  <si>
    <t>令和8年度金沢広坂合同庁舎等の清掃業務
12ヶ月</t>
  </si>
  <si>
    <t>武田商事株式会社
石川県野々市市堀内３－４０</t>
  </si>
  <si>
    <t>Dg030</t>
  </si>
  <si>
    <t>令和8年度金沢駅西合同庁舎の清掃業務
12ヶ月</t>
  </si>
  <si>
    <t>有限会社芙蓉クリーンサービス
石川県金沢市神田１－２５－１０</t>
    <rPh sb="0" eb="4">
      <t>ユウゲンカイシャ</t>
    </rPh>
    <rPh sb="4" eb="6">
      <t>フヨウ</t>
    </rPh>
    <rPh sb="15" eb="18">
      <t>イシカワケン</t>
    </rPh>
    <rPh sb="18" eb="21">
      <t>カナザワシ</t>
    </rPh>
    <rPh sb="21" eb="23">
      <t>カンダ</t>
    </rPh>
    <phoneticPr fontId="3"/>
  </si>
  <si>
    <t>Dg031</t>
  </si>
  <si>
    <t>令和8年度小松日の出合同庁舎の清掃業務
12ヶ月</t>
  </si>
  <si>
    <t>Dg032</t>
  </si>
  <si>
    <t>令和8年度七尾西湊合同庁舎の清掃業務
12ヶ月</t>
  </si>
  <si>
    <t>Dg033</t>
  </si>
  <si>
    <t>令和8年度敦賀駅前合同庁舎の清掃業務
12ヶ月</t>
  </si>
  <si>
    <t>株式会社エコシステム
福井県敦賀市古田刈６６－１０１３</t>
    <rPh sb="0" eb="4">
      <t>カブシキガイシャ</t>
    </rPh>
    <rPh sb="11" eb="14">
      <t>フクイケン</t>
    </rPh>
    <rPh sb="14" eb="17">
      <t>ツルガシ</t>
    </rPh>
    <rPh sb="17" eb="20">
      <t>フルタカリ</t>
    </rPh>
    <phoneticPr fontId="3"/>
  </si>
  <si>
    <t>Dg034</t>
  </si>
  <si>
    <t>令和8年度魚津合同庁舎の清掃業務
12ヶ月</t>
  </si>
  <si>
    <t>Dg035</t>
  </si>
  <si>
    <t>令和8年度富山丸の内合同庁舎の清掃業務
12ヶ月</t>
  </si>
  <si>
    <t>株式会社オフィスケイ
富山県富山市鶴ヶ丘町１０２－１</t>
    <rPh sb="0" eb="4">
      <t>カブシキカイシャ</t>
    </rPh>
    <rPh sb="11" eb="14">
      <t>トヤマケン</t>
    </rPh>
    <rPh sb="14" eb="17">
      <t>トヤマシ</t>
    </rPh>
    <rPh sb="17" eb="20">
      <t>ツルガオカ</t>
    </rPh>
    <rPh sb="20" eb="21">
      <t>マチ</t>
    </rPh>
    <phoneticPr fontId="3"/>
  </si>
  <si>
    <t>Dg036</t>
  </si>
  <si>
    <t>令和8年度小浜地方合同庁舎の清掃業務
12ヶ月</t>
  </si>
  <si>
    <t>Dg037</t>
  </si>
  <si>
    <t>自動車用ガソリン等の調達（単価契約）
レギュラーガソリン 335,012リットル
ほか2品目</t>
    <rPh sb="10" eb="12">
      <t>チョウタツ</t>
    </rPh>
    <rPh sb="13" eb="15">
      <t>タンカ</t>
    </rPh>
    <rPh sb="15" eb="17">
      <t>ケイヤク</t>
    </rPh>
    <rPh sb="44" eb="46">
      <t>ヒンモク</t>
    </rPh>
    <phoneticPr fontId="4"/>
  </si>
  <si>
    <t>支出負担行為担当官
金沢国税局総務部次長
出仙　秀信
石川県金沢市広坂２－２－６０
ほか２５官署</t>
    <rPh sb="0" eb="2">
      <t>シシュツ</t>
    </rPh>
    <rPh sb="2" eb="4">
      <t>フタン</t>
    </rPh>
    <rPh sb="4" eb="6">
      <t>コウイ</t>
    </rPh>
    <rPh sb="6" eb="9">
      <t>タントウカン</t>
    </rPh>
    <rPh sb="10" eb="12">
      <t>カナザワ</t>
    </rPh>
    <rPh sb="12" eb="15">
      <t>コクゼイキョク</t>
    </rPh>
    <rPh sb="15" eb="17">
      <t>ソウム</t>
    </rPh>
    <rPh sb="17" eb="20">
      <t>ブジチョウ</t>
    </rPh>
    <rPh sb="27" eb="35">
      <t>９２０－０９６２</t>
    </rPh>
    <rPh sb="46" eb="48">
      <t>カンショ</t>
    </rPh>
    <phoneticPr fontId="4"/>
  </si>
  <si>
    <t>オート・マネージメント・サービス株式会社
東京都港区芝３－２２－８</t>
  </si>
  <si>
    <t>@154.44円/リットルほか</t>
    <rPh sb="9" eb="10">
      <t>エン</t>
    </rPh>
    <phoneticPr fontId="3"/>
  </si>
  <si>
    <t>分担予定額15,043,800円</t>
  </si>
  <si>
    <t>Dg038</t>
  </si>
  <si>
    <t>令和8年度プリンター用トナーカートリッジ等の購入（単価契約）
北陸地区・金沢国税局、金沢国税不服審判所
ドラムカートリッジ　Canon053
30個
ほか685品目</t>
    <rPh sb="25" eb="27">
      <t>タンカ</t>
    </rPh>
    <rPh sb="27" eb="29">
      <t>ケイヤク</t>
    </rPh>
    <rPh sb="31" eb="33">
      <t>ホクリク</t>
    </rPh>
    <rPh sb="33" eb="35">
      <t>チク</t>
    </rPh>
    <rPh sb="36" eb="38">
      <t>カナザワ</t>
    </rPh>
    <rPh sb="38" eb="41">
      <t>コクゼイキョク</t>
    </rPh>
    <rPh sb="42" eb="44">
      <t>カナザワ</t>
    </rPh>
    <rPh sb="44" eb="46">
      <t>コクゼイ</t>
    </rPh>
    <rPh sb="46" eb="48">
      <t>フフク</t>
    </rPh>
    <rPh sb="48" eb="51">
      <t>シンパンショ</t>
    </rPh>
    <rPh sb="73" eb="74">
      <t>コ</t>
    </rPh>
    <phoneticPr fontId="4"/>
  </si>
  <si>
    <t>支出負担行為担当官
金沢国税局総務部次長
出仙　秀信
石川県金沢市広坂２－２－６０
ほか８官署</t>
    <rPh sb="0" eb="2">
      <t>シシュツ</t>
    </rPh>
    <rPh sb="2" eb="4">
      <t>フタン</t>
    </rPh>
    <rPh sb="4" eb="6">
      <t>コウイ</t>
    </rPh>
    <rPh sb="6" eb="9">
      <t>タントウカン</t>
    </rPh>
    <rPh sb="10" eb="12">
      <t>カナザワ</t>
    </rPh>
    <rPh sb="12" eb="15">
      <t>コクゼイキョク</t>
    </rPh>
    <rPh sb="15" eb="17">
      <t>ソウム</t>
    </rPh>
    <rPh sb="17" eb="20">
      <t>ブジチョウ</t>
    </rPh>
    <rPh sb="27" eb="35">
      <t>９２０－０９６２</t>
    </rPh>
    <rPh sb="45" eb="47">
      <t>カンショ</t>
    </rPh>
    <phoneticPr fontId="4"/>
  </si>
  <si>
    <t>有限会社たかやま
熊本県水俣市桜井町３－４－２５</t>
    <rPh sb="0" eb="2">
      <t>ユウゲン</t>
    </rPh>
    <rPh sb="2" eb="4">
      <t>カイシャ</t>
    </rPh>
    <rPh sb="9" eb="12">
      <t>クマモトケン</t>
    </rPh>
    <rPh sb="12" eb="15">
      <t>ミナマタシ</t>
    </rPh>
    <rPh sb="15" eb="17">
      <t>サクライ</t>
    </rPh>
    <rPh sb="17" eb="18">
      <t>マチ</t>
    </rPh>
    <phoneticPr fontId="6"/>
  </si>
  <si>
    <t>@33,550円/個ほか</t>
    <rPh sb="7" eb="8">
      <t>エン</t>
    </rPh>
    <rPh sb="9" eb="10">
      <t>コ</t>
    </rPh>
    <phoneticPr fontId="6"/>
  </si>
  <si>
    <t>分担予定額16,419,205円</t>
  </si>
  <si>
    <t>Dg039</t>
  </si>
  <si>
    <t>令和8年度再生PPC用紙の購入（単価契約）
PPC用紙（A4）　8,900箱
ほか5品目</t>
    <rPh sb="5" eb="7">
      <t>サイセイ</t>
    </rPh>
    <rPh sb="10" eb="12">
      <t>ヨウシ</t>
    </rPh>
    <rPh sb="13" eb="15">
      <t>コウニュウ</t>
    </rPh>
    <rPh sb="16" eb="18">
      <t>タンカ</t>
    </rPh>
    <rPh sb="18" eb="20">
      <t>ケイヤク</t>
    </rPh>
    <rPh sb="25" eb="27">
      <t>ヨウシ</t>
    </rPh>
    <rPh sb="37" eb="38">
      <t>ハコ</t>
    </rPh>
    <rPh sb="42" eb="44">
      <t>ヒンモク</t>
    </rPh>
    <phoneticPr fontId="4"/>
  </si>
  <si>
    <t>支出負担行為担当官
金沢国税局総務部次長
出仙　秀信
石川県金沢市広坂２－２－６０
ほか１８官署</t>
    <rPh sb="0" eb="2">
      <t>シシュツ</t>
    </rPh>
    <rPh sb="2" eb="4">
      <t>フタン</t>
    </rPh>
    <rPh sb="4" eb="6">
      <t>コウイ</t>
    </rPh>
    <rPh sb="6" eb="9">
      <t>タントウカン</t>
    </rPh>
    <rPh sb="10" eb="12">
      <t>カナザワ</t>
    </rPh>
    <rPh sb="12" eb="15">
      <t>コクゼイキョク</t>
    </rPh>
    <rPh sb="15" eb="17">
      <t>ソウム</t>
    </rPh>
    <rPh sb="17" eb="20">
      <t>ブジチョウ</t>
    </rPh>
    <rPh sb="27" eb="35">
      <t>９２０－０９６２</t>
    </rPh>
    <rPh sb="46" eb="48">
      <t>カンショ</t>
    </rPh>
    <phoneticPr fontId="4"/>
  </si>
  <si>
    <t>株式会社政浦
石川県七尾市古府町へ部３７</t>
    <rPh sb="0" eb="4">
      <t>カブシキガイシャ</t>
    </rPh>
    <rPh sb="4" eb="5">
      <t>セイ</t>
    </rPh>
    <rPh sb="5" eb="6">
      <t>ウラ</t>
    </rPh>
    <rPh sb="7" eb="16">
      <t>９２６－００３１</t>
    </rPh>
    <rPh sb="17" eb="18">
      <t>ブ</t>
    </rPh>
    <phoneticPr fontId="6"/>
  </si>
  <si>
    <t>@1,901円/箱ほか</t>
    <rPh sb="6" eb="7">
      <t>エン</t>
    </rPh>
    <rPh sb="8" eb="9">
      <t>ハコ</t>
    </rPh>
    <phoneticPr fontId="6"/>
  </si>
  <si>
    <t>分担予定額17,088,115円</t>
  </si>
  <si>
    <t>Dg040</t>
  </si>
  <si>
    <t>令和8年度印刷用上質紙等の購入（単価契約）
印刷用上質紙Ａ4　70kg　532,000枚
ほか21品目</t>
    <rPh sb="5" eb="7">
      <t>インサツ</t>
    </rPh>
    <rPh sb="7" eb="8">
      <t>ヨウ</t>
    </rPh>
    <rPh sb="8" eb="11">
      <t>ジョウシツシ</t>
    </rPh>
    <rPh sb="11" eb="12">
      <t>トウ</t>
    </rPh>
    <rPh sb="13" eb="15">
      <t>コウニュウ</t>
    </rPh>
    <rPh sb="16" eb="18">
      <t>タンカ</t>
    </rPh>
    <rPh sb="18" eb="20">
      <t>ケイヤク</t>
    </rPh>
    <rPh sb="22" eb="25">
      <t>インサツヨウ</t>
    </rPh>
    <rPh sb="25" eb="27">
      <t>ジョウシツ</t>
    </rPh>
    <rPh sb="27" eb="28">
      <t>シ</t>
    </rPh>
    <rPh sb="43" eb="44">
      <t>マイ</t>
    </rPh>
    <rPh sb="49" eb="51">
      <t>ヒンモク</t>
    </rPh>
    <phoneticPr fontId="4"/>
  </si>
  <si>
    <t>支出負担行為担当官
金沢国税局総務部次長
出仙　秀信
石川県金沢市広坂２－２－６０
ほか５官署</t>
    <rPh sb="0" eb="2">
      <t>シシュツ</t>
    </rPh>
    <rPh sb="2" eb="4">
      <t>フタン</t>
    </rPh>
    <rPh sb="4" eb="6">
      <t>コウイ</t>
    </rPh>
    <rPh sb="6" eb="9">
      <t>タントウカン</t>
    </rPh>
    <rPh sb="10" eb="12">
      <t>カナザワ</t>
    </rPh>
    <rPh sb="12" eb="15">
      <t>コクゼイキョク</t>
    </rPh>
    <rPh sb="15" eb="17">
      <t>ソウム</t>
    </rPh>
    <rPh sb="17" eb="20">
      <t>ブジチョウ</t>
    </rPh>
    <rPh sb="27" eb="35">
      <t>９２０－０９６２</t>
    </rPh>
    <rPh sb="45" eb="47">
      <t>カンショ</t>
    </rPh>
    <phoneticPr fontId="4"/>
  </si>
  <si>
    <t>株式会社中島商店
石川県金沢市十間町８－１</t>
    <rPh sb="4" eb="6">
      <t>ナカシマ</t>
    </rPh>
    <rPh sb="6" eb="8">
      <t>ショウテン</t>
    </rPh>
    <rPh sb="9" eb="12">
      <t>イシカワケン</t>
    </rPh>
    <rPh sb="12" eb="14">
      <t>カナザワ</t>
    </rPh>
    <rPh sb="14" eb="15">
      <t>シ</t>
    </rPh>
    <rPh sb="15" eb="18">
      <t>ジッケンマチ</t>
    </rPh>
    <phoneticPr fontId="6"/>
  </si>
  <si>
    <t>@1.584円/枚ほか</t>
    <rPh sb="6" eb="7">
      <t>エン</t>
    </rPh>
    <rPh sb="8" eb="9">
      <t>マイ</t>
    </rPh>
    <phoneticPr fontId="6"/>
  </si>
  <si>
    <t>分担予定額3,062,377円</t>
  </si>
  <si>
    <t>Dg041</t>
  </si>
  <si>
    <t>令和8年度事務用消耗品の調達
紙ラベルシート　110個
ほか388品目</t>
    <rPh sb="12" eb="14">
      <t>チョウタツ</t>
    </rPh>
    <rPh sb="15" eb="16">
      <t>シ</t>
    </rPh>
    <rPh sb="26" eb="27">
      <t>コ</t>
    </rPh>
    <phoneticPr fontId="4"/>
  </si>
  <si>
    <t>支出負担行為担当官
金沢国税局総務部次長
出仙　秀信
石川県金沢市広坂２－２－６０</t>
    <rPh sb="0" eb="2">
      <t>シシュツ</t>
    </rPh>
    <rPh sb="2" eb="4">
      <t>フタン</t>
    </rPh>
    <rPh sb="4" eb="6">
      <t>コウイ</t>
    </rPh>
    <rPh sb="6" eb="9">
      <t>タントウカン</t>
    </rPh>
    <rPh sb="10" eb="12">
      <t>カナザワ</t>
    </rPh>
    <rPh sb="12" eb="15">
      <t>コクゼイキョク</t>
    </rPh>
    <rPh sb="15" eb="17">
      <t>ソウム</t>
    </rPh>
    <rPh sb="17" eb="20">
      <t>ブジチョウ</t>
    </rPh>
    <rPh sb="27" eb="35">
      <t>９２０－０９６２</t>
    </rPh>
    <phoneticPr fontId="4"/>
  </si>
  <si>
    <t>株式会社島田商会
石川県金沢市広岡２－１－１４</t>
    <rPh sb="0" eb="2">
      <t>カブシキ</t>
    </rPh>
    <rPh sb="2" eb="4">
      <t>カイシャ</t>
    </rPh>
    <rPh sb="4" eb="6">
      <t>シマダ</t>
    </rPh>
    <rPh sb="6" eb="8">
      <t>ショウカイ</t>
    </rPh>
    <rPh sb="9" eb="12">
      <t>イシカワケン</t>
    </rPh>
    <rPh sb="12" eb="15">
      <t>カナザワシ</t>
    </rPh>
    <rPh sb="15" eb="17">
      <t>ヒロオカ</t>
    </rPh>
    <phoneticPr fontId="6"/>
  </si>
  <si>
    <t>@5,775円/個ほか</t>
    <rPh sb="6" eb="7">
      <t>エン</t>
    </rPh>
    <rPh sb="8" eb="9">
      <t>コ</t>
    </rPh>
    <phoneticPr fontId="6"/>
  </si>
  <si>
    <t>Dg042</t>
  </si>
  <si>
    <t>令和8年度生活用消耗品の調達
トイレットペーパー　470箱
ほか40品目</t>
    <rPh sb="5" eb="7">
      <t>セイカツ</t>
    </rPh>
    <rPh sb="12" eb="14">
      <t>チョウタツ</t>
    </rPh>
    <rPh sb="28" eb="29">
      <t>ハコ</t>
    </rPh>
    <phoneticPr fontId="4"/>
  </si>
  <si>
    <t>支出負担行為担当官
金沢国税局総務部次長
出仙　秀信
石川県金沢市広坂２－２－６０</t>
    <rPh sb="0" eb="2">
      <t>シシュツ</t>
    </rPh>
    <rPh sb="2" eb="4">
      <t>フタン</t>
    </rPh>
    <rPh sb="4" eb="6">
      <t>コウイ</t>
    </rPh>
    <rPh sb="6" eb="9">
      <t>タントウカン</t>
    </rPh>
    <rPh sb="10" eb="12">
      <t>カナザワ</t>
    </rPh>
    <rPh sb="12" eb="15">
      <t>コクゼイキョク</t>
    </rPh>
    <rPh sb="15" eb="17">
      <t>ソウム</t>
    </rPh>
    <rPh sb="17" eb="20">
      <t>ブジチョウ</t>
    </rPh>
    <rPh sb="22" eb="23">
      <t>セン</t>
    </rPh>
    <rPh sb="24" eb="26">
      <t>ヒデノブ</t>
    </rPh>
    <rPh sb="27" eb="35">
      <t>９２０－０９６２</t>
    </rPh>
    <phoneticPr fontId="4"/>
  </si>
  <si>
    <t>株式会社コメヤ薬局
石川県白山市鶴来本町２－ワ４３</t>
    <rPh sb="0" eb="2">
      <t>カブシキ</t>
    </rPh>
    <rPh sb="2" eb="4">
      <t>カイシャ</t>
    </rPh>
    <rPh sb="7" eb="9">
      <t>ヤッキョク</t>
    </rPh>
    <rPh sb="10" eb="13">
      <t>イシカワケン</t>
    </rPh>
    <rPh sb="13" eb="16">
      <t>ハクサンシ</t>
    </rPh>
    <rPh sb="16" eb="17">
      <t>ツル</t>
    </rPh>
    <rPh sb="17" eb="18">
      <t>キ</t>
    </rPh>
    <rPh sb="18" eb="20">
      <t>ホンマチ</t>
    </rPh>
    <phoneticPr fontId="6"/>
  </si>
  <si>
    <t>@5,464円/箱ほか</t>
    <rPh sb="6" eb="7">
      <t>エン</t>
    </rPh>
    <rPh sb="8" eb="9">
      <t>ハコ</t>
    </rPh>
    <phoneticPr fontId="6"/>
  </si>
  <si>
    <t>Dg043</t>
  </si>
  <si>
    <t>令和8年度自動車保守管理委託業務
一式</t>
    <rPh sb="17" eb="19">
      <t>イッシキ</t>
    </rPh>
    <phoneticPr fontId="4"/>
  </si>
  <si>
    <t>オリックス自動車株式会社
東京都港区芝３－２２－８</t>
    <rPh sb="5" eb="8">
      <t>ジドウシャ</t>
    </rPh>
    <rPh sb="8" eb="10">
      <t>カブシキ</t>
    </rPh>
    <rPh sb="10" eb="12">
      <t>カイシャ</t>
    </rPh>
    <rPh sb="13" eb="16">
      <t>トウキョウト</t>
    </rPh>
    <rPh sb="16" eb="18">
      <t>ミナトク</t>
    </rPh>
    <rPh sb="18" eb="19">
      <t>シバ</t>
    </rPh>
    <phoneticPr fontId="6"/>
  </si>
  <si>
    <t>Dg044</t>
  </si>
  <si>
    <t>令和8年度に使用する封筒等の刷成
中封筒（長3）　47,000枚
ほか18品目</t>
    <rPh sb="6" eb="8">
      <t>シヨウ</t>
    </rPh>
    <rPh sb="10" eb="12">
      <t>フウトウ</t>
    </rPh>
    <rPh sb="12" eb="13">
      <t>トウ</t>
    </rPh>
    <rPh sb="14" eb="15">
      <t>サツ</t>
    </rPh>
    <rPh sb="15" eb="16">
      <t>セイ</t>
    </rPh>
    <rPh sb="17" eb="18">
      <t>ナカ</t>
    </rPh>
    <rPh sb="18" eb="20">
      <t>フウトウ</t>
    </rPh>
    <rPh sb="21" eb="22">
      <t>チョウ</t>
    </rPh>
    <rPh sb="31" eb="32">
      <t>マイ</t>
    </rPh>
    <rPh sb="37" eb="39">
      <t>ヒンモク</t>
    </rPh>
    <phoneticPr fontId="4"/>
  </si>
  <si>
    <t>株式会社アヤト
富山県小矢部市赤倉２２０－３</t>
    <rPh sb="0" eb="2">
      <t>カブシキ</t>
    </rPh>
    <rPh sb="2" eb="4">
      <t>カイシャ</t>
    </rPh>
    <rPh sb="8" eb="11">
      <t>トヤマケン</t>
    </rPh>
    <rPh sb="11" eb="15">
      <t>オヤベシ</t>
    </rPh>
    <rPh sb="15" eb="17">
      <t>アカクラ</t>
    </rPh>
    <phoneticPr fontId="6"/>
  </si>
  <si>
    <t>＠15.4円/枚ほか</t>
    <rPh sb="6" eb="7">
      <t>マイ</t>
    </rPh>
    <phoneticPr fontId="6"/>
  </si>
  <si>
    <t>Dg045</t>
  </si>
  <si>
    <t>コンメンタール国税通則法Digital等の購入
コンメンタール所得税釈義Digital　10Lほか14品目</t>
    <rPh sb="19" eb="20">
      <t>トウ</t>
    </rPh>
    <rPh sb="21" eb="23">
      <t>コウニュウ</t>
    </rPh>
    <rPh sb="51" eb="53">
      <t/>
    </rPh>
    <phoneticPr fontId="4"/>
  </si>
  <si>
    <t>第一法規株式会社
東京都港区南青山２－１１－１７</t>
    <rPh sb="0" eb="2">
      <t>ダイイチ</t>
    </rPh>
    <rPh sb="2" eb="4">
      <t>ホウキ</t>
    </rPh>
    <rPh sb="4" eb="8">
      <t>カブシキガイシャ</t>
    </rPh>
    <rPh sb="9" eb="12">
      <t>トウキョウト</t>
    </rPh>
    <rPh sb="12" eb="14">
      <t>ミナトク</t>
    </rPh>
    <rPh sb="14" eb="15">
      <t>ミナミ</t>
    </rPh>
    <rPh sb="15" eb="17">
      <t>アオヤマ</t>
    </rPh>
    <phoneticPr fontId="6"/>
  </si>
  <si>
    <t>供給元が一の場合における出版元等からの書籍の購入であり、契約の性質が競争を許さない場合に該当することから、会計法第29条の3第4項に該当するため（根拠区分：ニ（ニ））。</t>
    <rPh sb="0" eb="2">
      <t>キョウキュウ</t>
    </rPh>
    <rPh sb="2" eb="3">
      <t>モト</t>
    </rPh>
    <rPh sb="4" eb="5">
      <t>イッ</t>
    </rPh>
    <rPh sb="6" eb="8">
      <t>バアイ</t>
    </rPh>
    <rPh sb="12" eb="14">
      <t>シュッパン</t>
    </rPh>
    <rPh sb="14" eb="16">
      <t>モトナド</t>
    </rPh>
    <rPh sb="19" eb="21">
      <t>ショセキ</t>
    </rPh>
    <rPh sb="22" eb="24">
      <t>コウニュウ</t>
    </rPh>
    <rPh sb="28" eb="30">
      <t>ケイヤク</t>
    </rPh>
    <rPh sb="31" eb="33">
      <t>セイシツ</t>
    </rPh>
    <rPh sb="34" eb="36">
      <t>キョウソウ</t>
    </rPh>
    <rPh sb="37" eb="38">
      <t>ユル</t>
    </rPh>
    <rPh sb="41" eb="43">
      <t>バアイ</t>
    </rPh>
    <rPh sb="44" eb="46">
      <t>ガイトウ</t>
    </rPh>
    <rPh sb="73" eb="75">
      <t>コンキョ</t>
    </rPh>
    <rPh sb="75" eb="77">
      <t>クブン</t>
    </rPh>
    <phoneticPr fontId="6"/>
  </si>
  <si>
    <t>Dg046</t>
  </si>
  <si>
    <t>⑦物品等購入</t>
  </si>
  <si>
    <t xml:space="preserve">入退館管理システムのGSSネットワーク収容変更に伴うファイアウォール導入業務
一式
</t>
    <rPh sb="0" eb="3">
      <t>ニュウタイカン</t>
    </rPh>
    <rPh sb="3" eb="5">
      <t>カンリ</t>
    </rPh>
    <rPh sb="19" eb="23">
      <t>シュウヨウヘンコウ</t>
    </rPh>
    <rPh sb="24" eb="25">
      <t>トモナ</t>
    </rPh>
    <rPh sb="34" eb="36">
      <t>ドウニュウ</t>
    </rPh>
    <rPh sb="36" eb="38">
      <t>ギョウム</t>
    </rPh>
    <rPh sb="39" eb="41">
      <t>イッシキ</t>
    </rPh>
    <phoneticPr fontId="3"/>
  </si>
  <si>
    <t>支出負担行為担当官
金沢国税局総務部次長
出仙　秀信
石川県金沢市広坂２－２－６０</t>
    <rPh sb="21" eb="23">
      <t>デセン</t>
    </rPh>
    <rPh sb="24" eb="26">
      <t>ヒデノブ</t>
    </rPh>
    <phoneticPr fontId="3"/>
  </si>
  <si>
    <t>NTTデータカスタマサービス株式会社
東京都江東区豊洲３ー３ー９</t>
    <rPh sb="14" eb="18">
      <t>カブシキガイシャ</t>
    </rPh>
    <rPh sb="19" eb="22">
      <t>トウキョウト</t>
    </rPh>
    <rPh sb="22" eb="25">
      <t>コウトウク</t>
    </rPh>
    <rPh sb="25" eb="27">
      <t>トヨス</t>
    </rPh>
    <phoneticPr fontId="3"/>
  </si>
  <si>
    <t>Dg047</t>
  </si>
  <si>
    <t>松任税務署　車庫外壁改修工事
石川県白山市博労町2-22
建築一式工事</t>
    <rPh sb="0" eb="5">
      <t>マットウゼイムショ</t>
    </rPh>
    <rPh sb="6" eb="10">
      <t>シャコガイヘキ</t>
    </rPh>
    <rPh sb="10" eb="14">
      <t>カイシュウコウジ</t>
    </rPh>
    <rPh sb="15" eb="18">
      <t>イシカワケン</t>
    </rPh>
    <rPh sb="18" eb="21">
      <t>ハクサンシ</t>
    </rPh>
    <rPh sb="21" eb="24">
      <t>バクロウマチ</t>
    </rPh>
    <rPh sb="29" eb="31">
      <t>ケンチク</t>
    </rPh>
    <rPh sb="31" eb="33">
      <t>イッシキ</t>
    </rPh>
    <rPh sb="33" eb="35">
      <t>コウジ</t>
    </rPh>
    <phoneticPr fontId="3"/>
  </si>
  <si>
    <t>支出負担行為担当官
金沢国税局総務部次長
出仙　秀信
石川県金沢市広坂２－２－６０</t>
    <rPh sb="0" eb="2">
      <t>シシュツ</t>
    </rPh>
    <rPh sb="2" eb="4">
      <t>フタン</t>
    </rPh>
    <rPh sb="4" eb="6">
      <t>コウイ</t>
    </rPh>
    <rPh sb="6" eb="9">
      <t>タントウカン</t>
    </rPh>
    <rPh sb="10" eb="12">
      <t>カナザワ</t>
    </rPh>
    <rPh sb="12" eb="15">
      <t>コクゼイキョク</t>
    </rPh>
    <rPh sb="15" eb="17">
      <t>ソウム</t>
    </rPh>
    <rPh sb="17" eb="18">
      <t>ブ</t>
    </rPh>
    <rPh sb="18" eb="20">
      <t>ジチョウ</t>
    </rPh>
    <rPh sb="21" eb="22">
      <t>デ</t>
    </rPh>
    <rPh sb="22" eb="23">
      <t>セン</t>
    </rPh>
    <rPh sb="24" eb="26">
      <t>ヒデノブ</t>
    </rPh>
    <rPh sb="27" eb="30">
      <t>イシカワケン</t>
    </rPh>
    <rPh sb="30" eb="33">
      <t>カナザワシ</t>
    </rPh>
    <rPh sb="33" eb="35">
      <t>ヒロサカ</t>
    </rPh>
    <phoneticPr fontId="3"/>
  </si>
  <si>
    <t>株式会社シビルエンジ
富山県下新川郡入善町上野２２４２</t>
    <rPh sb="0" eb="4">
      <t>カブシキガイシャ</t>
    </rPh>
    <rPh sb="11" eb="14">
      <t>トヤマケン</t>
    </rPh>
    <rPh sb="14" eb="18">
      <t>シモニイカワグン</t>
    </rPh>
    <rPh sb="18" eb="21">
      <t>ニュウゼンマチ</t>
    </rPh>
    <rPh sb="21" eb="23">
      <t>ウエノ</t>
    </rPh>
    <phoneticPr fontId="3"/>
  </si>
  <si>
    <t>Dg048</t>
  </si>
  <si>
    <t>令和８年度金沢国税局及び金沢国税局管内税務署等の空調設備機器保守点検業務
一式</t>
  </si>
  <si>
    <t>分担予定額1,175,192円</t>
    <phoneticPr fontId="3"/>
  </si>
  <si>
    <t>分担予定額2,604,358円</t>
    <phoneticPr fontId="3"/>
  </si>
  <si>
    <t>支出負担行為担当官
金沢国税局総務部次長
出仙　秀信
石川県金沢市広坂２－２－６０
ほか１８官署等</t>
  </si>
  <si>
    <t>株式会社FPS
東京都港区赤坂１－８－１</t>
  </si>
  <si>
    <t>一般競争入札</t>
  </si>
  <si>
    <t>同種の他の契約の予定価格を類推されるおそれがあるため公表しない</t>
  </si>
  <si>
    <t/>
  </si>
  <si>
    <t>令和8年度レンタカーの利用業務
排気量～1,300CCクラス
24時間以内
516台ほか</t>
  </si>
  <si>
    <t>支出負担行為担当官
金沢国税局総務部次長
出仙　秀信
石川県金沢市広坂２－２－６０
ほか１０官署等</t>
  </si>
  <si>
    <t>佐川急便株式会社
石川県金沢市木越町ト８０</t>
  </si>
  <si>
    <t>日本通運株式会社名古屋フォワーディング支店
愛知県名古屋市中村区名駅南１－１６－２１</t>
  </si>
  <si>
    <t>株式会社ショセキ　
石川県金沢市香林坊１－２－２４</t>
  </si>
  <si>
    <t>支出負担行為担当官
金沢国税局総務部次長
出仙　秀信
石川県金沢市広坂２－２－６０
ほか４官署</t>
  </si>
  <si>
    <t>支出負担行為担当官
金沢国税局総務部次長
出仙　秀信
石川県金沢市広坂２－２－６０
ほか１１官署</t>
  </si>
  <si>
    <t>令和8年度金沢広坂合同庁舎の常駐警備業務
12ヶ月</t>
  </si>
  <si>
    <t>支出負担行為担当官
金沢国税局総務部次長
出仙　秀信
石川県金沢市広坂２－２－６０
ほか２官署</t>
  </si>
  <si>
    <t>令和8年度金沢駅西合同庁舎の常駐警備業務
12ヶ月</t>
  </si>
  <si>
    <t>支出負担行為担当官
金沢国税局総務部次長
出仙　秀信
石川県金沢市広坂２－２－６０
ほか８官署等</t>
  </si>
  <si>
    <t>北陸綜合ビル管理株式会社
石川県金沢市新保本４－２６－１</t>
  </si>
  <si>
    <t>令和8年度小松日の出合同庁舎の常駐警備業務
12ヶ月</t>
  </si>
  <si>
    <t>支出負担行為担当官
金沢国税局総務部次長
出仙　秀信
石川県金沢市広坂２－２－６０
ほか３官署</t>
  </si>
  <si>
    <t>株式会社ガード北陸
石川県小松市日の出町４－２３２</t>
  </si>
  <si>
    <t>令和8年度七尾西湊合同庁舎の常駐警備業務
12ヶ月</t>
  </si>
  <si>
    <t>株式会社エコグリーン
石川県鳳珠郡穴水町岩車メ１３</t>
  </si>
  <si>
    <t>令和8年度敦賀駅前合同庁舎の常駐警備業務
12ヶ月</t>
  </si>
  <si>
    <t>株式会社環境システム社
岐阜県柳津町梅松１－１００</t>
  </si>
  <si>
    <t>令和8年度魚津合同庁舎の常駐警備業務
12ヶ月</t>
  </si>
  <si>
    <t>令和8年度金沢広坂合同庁舎の塵芥処理業務
12ヶ月</t>
  </si>
  <si>
    <t>金沢市清掃株式会社
石川県金沢市東力２－４７－４８</t>
  </si>
  <si>
    <t>令和8年度金沢駅西合同庁舎の設備機器等に係る保守管理・点検業務
12ヶ月</t>
  </si>
  <si>
    <t>株式会社クリンテック
福井県敦賀市木崎２－４</t>
  </si>
  <si>
    <t>有限会社芙蓉クリーンサービス
石川県金沢市神田１－２５－１０</t>
  </si>
  <si>
    <t>株式会社エコシステム
福井県敦賀市古田刈６６－１０１３</t>
  </si>
  <si>
    <t>株式会社オフィスケイ
富山県富山市鶴ヶ丘町１０２－１</t>
  </si>
  <si>
    <t>自動車用ガソリン等の調達（単価契約）
レギュラーガソリン 335,012リットル
ほか2品目</t>
  </si>
  <si>
    <t>支出負担行為担当官
金沢国税局総務部次長
出仙　秀信
石川県金沢市広坂２－２－６０
ほか２５官署</t>
  </si>
  <si>
    <t>令和8年度プリンター用トナーカートリッジ等の購入（単価契約）
北陸地区・金沢国税局、金沢国税不服審判所
ドラムカートリッジ　Canon053
30個
ほか685品目</t>
  </si>
  <si>
    <t>支出負担行為担当官
金沢国税局総務部次長
出仙　秀信
石川県金沢市広坂２－２－６０
ほか８官署</t>
  </si>
  <si>
    <t>有限会社たかやま
熊本県水俣市桜井町３－４－２５</t>
  </si>
  <si>
    <t>令和8年度再生PPC用紙の購入（単価契約）
PPC用紙（A4）　8,900箱
ほか5品目</t>
  </si>
  <si>
    <t>支出負担行為担当官
金沢国税局総務部次長
出仙　秀信
石川県金沢市広坂２－２－６０
ほか１８官署</t>
  </si>
  <si>
    <t>株式会社政浦
石川県七尾市古府町へ部３７</t>
  </si>
  <si>
    <t>令和8年度印刷用上質紙等の購入（単価契約）
印刷用上質紙Ａ4　70kg　532,000枚
ほか21品目</t>
  </si>
  <si>
    <t>支出負担行為担当官
金沢国税局総務部次長
出仙　秀信
石川県金沢市広坂２－２－６０
ほか５官署</t>
  </si>
  <si>
    <t>株式会社中島商店
石川県金沢市十間町８－１</t>
  </si>
  <si>
    <t>令和8年度事務用消耗品の調達
紙ラベルシート　110個
ほか388品目</t>
  </si>
  <si>
    <t>株式会社島田商会
石川県金沢市広岡２－１－１４</t>
  </si>
  <si>
    <t>令和8年度生活用消耗品の調達
トイレットペーパー　470箱
ほか40品目</t>
  </si>
  <si>
    <t>株式会社コメヤ薬局
石川県白山市鶴来本町２－ワ４３</t>
  </si>
  <si>
    <t>令和8年度自動車保守管理委託業務
一式</t>
  </si>
  <si>
    <t>オリックス自動車株式会社
東京都港区芝３－２２－８</t>
  </si>
  <si>
    <t>令和8年度に使用する封筒等の刷成
中封筒（長3）　47,000枚
ほか18品目</t>
  </si>
  <si>
    <t>株式会社アヤト
富山県小矢部市赤倉２２０－３</t>
  </si>
  <si>
    <t>単価契約
予定調達総額
84,386,507円
分担契約
分担予定額
50,356,900円</t>
    <phoneticPr fontId="3"/>
  </si>
  <si>
    <t>単価契約
予定調達総額
16,441,700円
分担契約
分担予定額
10,372,340円</t>
    <phoneticPr fontId="3"/>
  </si>
  <si>
    <t>単価契約
予定調達総額
3,074,610円</t>
    <phoneticPr fontId="3"/>
  </si>
  <si>
    <t>単価契約
予定調達総額
8,450,442円</t>
    <phoneticPr fontId="3"/>
  </si>
  <si>
    <t>単価契約
予定調達総額
4,540,250円</t>
    <phoneticPr fontId="3"/>
  </si>
  <si>
    <t>＠60.566円/件ほか</t>
    <phoneticPr fontId="3"/>
  </si>
  <si>
    <t>単価契約
予定調達総額
4,819,661円</t>
    <phoneticPr fontId="3"/>
  </si>
  <si>
    <t>1,056,000円</t>
    <rPh sb="8" eb="9">
      <t>エン</t>
    </rPh>
    <phoneticPr fontId="3"/>
  </si>
  <si>
    <t>分担契約
契約総額
4,636,500円</t>
    <rPh sb="0" eb="2">
      <t>ブンタン</t>
    </rPh>
    <rPh sb="5" eb="7">
      <t>ケイヤク</t>
    </rPh>
    <phoneticPr fontId="3"/>
  </si>
  <si>
    <t>分担契約
契約総額
1,273,250円</t>
    <rPh sb="5" eb="9">
      <t>ケイヤクソウガク</t>
    </rPh>
    <phoneticPr fontId="3"/>
  </si>
  <si>
    <t>分担契約
契約総額30,866,000円</t>
    <phoneticPr fontId="3"/>
  </si>
  <si>
    <t>分担契約
契約総額22,154,000円</t>
    <phoneticPr fontId="3"/>
  </si>
  <si>
    <t>分担契約
契約総額
10,578,137円
分担予定額
5,338,867円
単価契約
予定調達総額
10,578,137円</t>
    <rPh sb="44" eb="48">
      <t>ヨテイチョウタツ</t>
    </rPh>
    <rPh sb="48" eb="50">
      <t>ソウガク</t>
    </rPh>
    <phoneticPr fontId="3"/>
  </si>
  <si>
    <t>分担契約
契約総額
3,921,500円</t>
    <phoneticPr fontId="3"/>
  </si>
  <si>
    <t>分担契約
契約総額
4,970,240円</t>
    <phoneticPr fontId="3"/>
  </si>
  <si>
    <t>以下余白</t>
    <rPh sb="0" eb="4">
      <t>イカヨハク</t>
    </rPh>
    <phoneticPr fontId="3"/>
  </si>
  <si>
    <t>分担契約
契約総額
5,742,000円</t>
    <phoneticPr fontId="3"/>
  </si>
  <si>
    <t>単価契約
予定調達総額
3,022,690円
分担契約
分担予定額
1,175,192円</t>
    <phoneticPr fontId="3"/>
  </si>
  <si>
    <t>分担契約
契約総額
28,600,000円</t>
    <phoneticPr fontId="3"/>
  </si>
  <si>
    <t>分担契約
契約総額
32,868,000円</t>
    <phoneticPr fontId="3"/>
  </si>
  <si>
    <t>分担契約
契約総額
9,587,600円</t>
    <phoneticPr fontId="3"/>
  </si>
  <si>
    <t>分担契約
契約総額
4,555,100円</t>
    <phoneticPr fontId="3"/>
  </si>
  <si>
    <t>分担契約
契約総額
4,279,000円</t>
    <phoneticPr fontId="3"/>
  </si>
  <si>
    <t>分担契約
契約総額
5,626,500円</t>
    <phoneticPr fontId="3"/>
  </si>
  <si>
    <t>分担契約
契約総額
18,095,000円</t>
    <phoneticPr fontId="3"/>
  </si>
  <si>
    <t>分担契約
契約総額
12,650,000円</t>
    <phoneticPr fontId="3"/>
  </si>
  <si>
    <t>分担契約
契約総額
8,195,000円</t>
    <phoneticPr fontId="3"/>
  </si>
  <si>
    <t>分担契約
契約総額
6,438,300円</t>
    <phoneticPr fontId="3"/>
  </si>
  <si>
    <t>分担契約
契約総額
3,273,600円</t>
    <phoneticPr fontId="3"/>
  </si>
  <si>
    <t>分担契約
契約総額
4,243,800円</t>
    <phoneticPr fontId="3"/>
  </si>
  <si>
    <t>分担契約
契約総額
6,171,000円</t>
    <phoneticPr fontId="3"/>
  </si>
  <si>
    <t>分担契約
契約総額
6,824,400円</t>
    <phoneticPr fontId="3"/>
  </si>
  <si>
    <t>分担契約
契約総額
4,110,700円</t>
    <phoneticPr fontId="3"/>
  </si>
  <si>
    <t>単価契約
予定調達総額
53,800,608円
分担契約
分担予定額
15,043,800円</t>
    <phoneticPr fontId="3"/>
  </si>
  <si>
    <t>単価契約
予定調達総額
88,595,859円
分担契約
分担予定額
16,419,205円</t>
    <phoneticPr fontId="3"/>
  </si>
  <si>
    <t>単価契約
予定調達総額
57,668,130円
分担契約
分担予定額
17,088,115円</t>
    <phoneticPr fontId="3"/>
  </si>
  <si>
    <t>単価契約
予定調達総額
3,366,547円
分担契約
分担予定額
3,062,377円</t>
    <phoneticPr fontId="3"/>
  </si>
  <si>
    <t>単価契約
予定調達総額
21,428,000円</t>
    <phoneticPr fontId="3"/>
  </si>
  <si>
    <t>単価契約
予定調達総額
4,897,830円</t>
    <phoneticPr fontId="3"/>
  </si>
  <si>
    <t>単価契約
予定調達総額
16,012,810円</t>
    <phoneticPr fontId="3"/>
  </si>
  <si>
    <t>4,276,800円</t>
    <rPh sb="8" eb="9">
      <t>エン</t>
    </rPh>
    <phoneticPr fontId="3"/>
  </si>
  <si>
    <t>4,235,000円</t>
    <rPh sb="8" eb="9">
      <t>エン</t>
    </rPh>
    <phoneticPr fontId="3"/>
  </si>
  <si>
    <t>5,676,000円</t>
    <rPh sb="8" eb="9">
      <t>エン</t>
    </rPh>
    <phoneticPr fontId="3"/>
  </si>
  <si>
    <t>単価契約
予定調達総額
2,029,500円</t>
    <phoneticPr fontId="3"/>
  </si>
  <si>
    <t>行政文書等の廃棄処理業務（石川県）
65,000kgほか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</si>
</sst>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quot;件&quot;"/>
    <numFmt numFmtId="177" formatCode="#,##0_ &quot;円&quot;"/>
    <numFmt numFmtId="178" formatCode="#,##0_ "/>
    <numFmt numFmtId="179" formatCode="[$-411]ggge&quot;年&quot;m&quot;月&quot;d&quot;日&quot;;@"/>
    <numFmt numFmtId="180" formatCode="0_);[Red]\(0\)"/>
    <numFmt numFmtId="181"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 numFmtId="185" formatCode="#,##0&quot;円&quot;"/>
    <numFmt numFmtId="186" formatCode="#,##0&quot;件&quot;"/>
    <numFmt numFmtId="187" formatCode="&quot;（&quot;&quot;＆&quot;&quot;＆&quot;&quot;月分）&quot;"/>
    <numFmt numFmtId="188" formatCode="0_ "/>
  </numFmts>
  <fonts count="21"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8"/>
      <name val="ＭＳ Ｐゴシック"/>
      <family val="3"/>
      <charset val="128"/>
    </font>
    <font>
      <b/>
      <sz val="8"/>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scheme val="minor"/>
    </font>
    <font>
      <sz val="11"/>
      <name val="ＭＳ Ｐゴシック"/>
      <family val="3"/>
      <charset val="128"/>
      <scheme val="minor"/>
    </font>
    <font>
      <b/>
      <sz val="16"/>
      <name val="ＭＳ Ｐゴシック"/>
      <family val="3"/>
      <charset val="128"/>
      <scheme val="minor"/>
    </font>
    <font>
      <sz val="8"/>
      <name val="ＭＳ Ｐゴシック"/>
      <family val="3"/>
      <charset val="128"/>
      <scheme val="minor"/>
    </font>
    <font>
      <sz val="8"/>
      <color rgb="FFFF0000"/>
      <name val="ＭＳ Ｐゴシック"/>
      <family val="3"/>
      <charset val="128"/>
    </font>
    <font>
      <sz val="9"/>
      <color theme="1"/>
      <name val="ＭＳ Ｐ明朝"/>
      <family val="1"/>
      <charset val="128"/>
    </font>
    <font>
      <sz val="11"/>
      <color theme="1"/>
      <name val="ＭＳ Ｐ明朝"/>
      <family val="1"/>
      <charset val="128"/>
    </font>
    <font>
      <sz val="8"/>
      <color theme="1"/>
      <name val="ＭＳ Ｐゴシック"/>
      <family val="3"/>
      <charset val="128"/>
    </font>
    <font>
      <sz val="9"/>
      <color theme="1"/>
      <name val="ＭＳ Ｐゴシック"/>
      <family val="3"/>
      <charset val="128"/>
      <scheme val="minor"/>
    </font>
    <font>
      <sz val="7"/>
      <color theme="1"/>
      <name val="ＭＳ Ｐゴシック"/>
      <family val="3"/>
      <charset val="128"/>
    </font>
    <font>
      <b/>
      <sz val="14"/>
      <name val="ＭＳ Ｐゴシック"/>
      <family val="3"/>
      <charset val="128"/>
      <scheme val="minor"/>
    </font>
    <font>
      <sz val="9"/>
      <name val="ＭＳ Ｐ明朝"/>
      <family val="1"/>
      <charset val="128"/>
    </font>
  </fonts>
  <fills count="11">
    <fill>
      <patternFill patternType="none"/>
    </fill>
    <fill>
      <patternFill patternType="gray125"/>
    </fill>
    <fill>
      <patternFill patternType="solid">
        <fgColor rgb="FFFFCCFF"/>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C000"/>
        <bgColor indexed="64"/>
      </patternFill>
    </fill>
    <fill>
      <patternFill patternType="solid">
        <fgColor rgb="FFFFEC9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uble">
        <color auto="1"/>
      </top>
      <bottom style="double">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xf numFmtId="38" fontId="7"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189">
    <xf numFmtId="0" fontId="0" fillId="0" borderId="0" xfId="0"/>
    <xf numFmtId="0" fontId="5" fillId="0" borderId="3" xfId="2" applyFont="1" applyBorder="1" applyAlignment="1" applyProtection="1">
      <alignment horizontal="center" vertical="center" wrapText="1"/>
      <protection locked="0"/>
    </xf>
    <xf numFmtId="0" fontId="5" fillId="0" borderId="0" xfId="2" applyFont="1" applyProtection="1">
      <alignment vertical="center"/>
      <protection locked="0"/>
    </xf>
    <xf numFmtId="180" fontId="5" fillId="0" borderId="0" xfId="2" applyNumberFormat="1" applyFont="1" applyAlignment="1" applyProtection="1">
      <alignment horizontal="center" vertical="center"/>
      <protection locked="0"/>
    </xf>
    <xf numFmtId="38" fontId="5" fillId="0" borderId="0" xfId="1" applyFont="1" applyFill="1" applyAlignment="1" applyProtection="1">
      <alignment horizontal="center" vertical="center"/>
      <protection locked="0"/>
    </xf>
    <xf numFmtId="38" fontId="5" fillId="0" borderId="0" xfId="1" applyFont="1" applyFill="1" applyAlignment="1" applyProtection="1">
      <alignment vertical="center"/>
      <protection locked="0"/>
    </xf>
    <xf numFmtId="0" fontId="5" fillId="0" borderId="0" xfId="2" applyFont="1" applyAlignment="1" applyProtection="1">
      <alignment vertical="center" wrapText="1"/>
      <protection locked="0"/>
    </xf>
    <xf numFmtId="0" fontId="5" fillId="0" borderId="0" xfId="2" applyFont="1" applyAlignment="1" applyProtection="1">
      <protection locked="0"/>
    </xf>
    <xf numFmtId="0" fontId="5" fillId="0" borderId="1" xfId="2" applyFont="1" applyBorder="1" applyProtection="1">
      <alignmen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5" fillId="0" borderId="2" xfId="2" applyFont="1" applyBorder="1" applyAlignment="1" applyProtection="1">
      <alignment horizontal="right" vertical="center"/>
      <protection locked="0"/>
    </xf>
    <xf numFmtId="0" fontId="6" fillId="0" borderId="0" xfId="2" applyFont="1" applyAlignment="1" applyProtection="1">
      <alignment vertical="center" wrapText="1"/>
      <protection locked="0"/>
    </xf>
    <xf numFmtId="0" fontId="5" fillId="0" borderId="8" xfId="2" applyFont="1" applyBorder="1" applyAlignment="1" applyProtection="1">
      <alignment horizontal="right" vertical="center"/>
      <protection locked="0"/>
    </xf>
    <xf numFmtId="178" fontId="5" fillId="0" borderId="0" xfId="2" applyNumberFormat="1" applyFont="1" applyProtection="1">
      <alignment vertical="center"/>
      <protection locked="0"/>
    </xf>
    <xf numFmtId="38" fontId="5" fillId="0" borderId="0" xfId="1" applyFont="1" applyFill="1" applyBorder="1" applyAlignment="1" applyProtection="1">
      <alignment vertical="center"/>
      <protection locked="0"/>
    </xf>
    <xf numFmtId="0" fontId="5" fillId="0" borderId="0" xfId="2" applyFont="1" applyAlignment="1" applyProtection="1">
      <alignment horizontal="left" vertical="center"/>
      <protection locked="0"/>
    </xf>
    <xf numFmtId="38" fontId="5" fillId="0" borderId="0" xfId="1" applyFont="1" applyFill="1" applyBorder="1" applyAlignment="1" applyProtection="1">
      <alignment horizontal="center" vertical="center"/>
      <protection locked="0"/>
    </xf>
    <xf numFmtId="0" fontId="5" fillId="0" borderId="0" xfId="2" applyFont="1" applyAlignment="1" applyProtection="1">
      <alignment horizontal="center" vertical="center"/>
      <protection locked="0"/>
    </xf>
    <xf numFmtId="0" fontId="5" fillId="0" borderId="1" xfId="2" applyFont="1" applyBorder="1" applyAlignment="1" applyProtection="1">
      <alignment vertical="center" wrapText="1"/>
      <protection locked="0"/>
    </xf>
    <xf numFmtId="0" fontId="5" fillId="0" borderId="3" xfId="2" applyFont="1" applyBorder="1" applyAlignment="1" applyProtection="1">
      <alignment vertical="center" wrapText="1"/>
      <protection locked="0"/>
    </xf>
    <xf numFmtId="179" fontId="5" fillId="0" borderId="3" xfId="4" applyNumberFormat="1" applyFont="1" applyBorder="1" applyAlignment="1" applyProtection="1">
      <alignment horizontal="center" vertical="center" wrapText="1"/>
      <protection locked="0"/>
    </xf>
    <xf numFmtId="180" fontId="5" fillId="0" borderId="3" xfId="2" applyNumberFormat="1" applyFont="1" applyBorder="1" applyAlignment="1" applyProtection="1">
      <alignment horizontal="center" vertical="center" wrapText="1"/>
      <protection locked="0"/>
    </xf>
    <xf numFmtId="181" fontId="5" fillId="0" borderId="3" xfId="5" applyNumberFormat="1" applyFont="1" applyFill="1" applyBorder="1" applyAlignment="1" applyProtection="1">
      <alignment horizontal="center" vertical="center" wrapText="1"/>
      <protection locked="0"/>
    </xf>
    <xf numFmtId="0" fontId="5" fillId="0" borderId="3" xfId="2" applyFont="1" applyBorder="1" applyAlignment="1" applyProtection="1">
      <alignment horizontal="left" vertical="center" wrapText="1"/>
      <protection locked="0"/>
    </xf>
    <xf numFmtId="180" fontId="5" fillId="0" borderId="3" xfId="5" applyNumberFormat="1" applyFont="1" applyFill="1" applyBorder="1" applyAlignment="1" applyProtection="1">
      <alignment horizontal="center" vertical="center" wrapText="1"/>
      <protection locked="0"/>
    </xf>
    <xf numFmtId="0" fontId="5" fillId="0" borderId="3" xfId="2" applyFont="1" applyBorder="1" applyAlignment="1" applyProtection="1">
      <alignment vertical="center" wrapText="1" shrinkToFit="1"/>
      <protection locked="0"/>
    </xf>
    <xf numFmtId="0" fontId="5" fillId="0" borderId="3" xfId="2" applyFont="1" applyBorder="1" applyAlignment="1" applyProtection="1">
      <alignment horizontal="center" vertical="center" wrapText="1" shrinkToFit="1"/>
      <protection locked="0"/>
    </xf>
    <xf numFmtId="181" fontId="5" fillId="0" borderId="3" xfId="1" applyNumberFormat="1" applyFont="1" applyFill="1" applyBorder="1" applyAlignment="1" applyProtection="1">
      <alignment horizontal="center" vertical="center" wrapText="1"/>
      <protection locked="0"/>
    </xf>
    <xf numFmtId="180" fontId="0" fillId="0" borderId="0" xfId="0" applyNumberFormat="1" applyProtection="1">
      <protection locked="0"/>
    </xf>
    <xf numFmtId="38" fontId="0" fillId="0" borderId="0" xfId="1" applyFont="1" applyAlignment="1" applyProtection="1">
      <alignment horizontal="center"/>
      <protection locked="0"/>
    </xf>
    <xf numFmtId="38" fontId="0" fillId="0" borderId="0" xfId="1" applyFont="1" applyAlignment="1" applyProtection="1">
      <protection locked="0"/>
    </xf>
    <xf numFmtId="176" fontId="5" fillId="0" borderId="2" xfId="2" applyNumberFormat="1" applyFont="1" applyBorder="1" applyAlignment="1"/>
    <xf numFmtId="177" fontId="5" fillId="0" borderId="2" xfId="2" applyNumberFormat="1" applyFont="1" applyBorder="1" applyAlignment="1"/>
    <xf numFmtId="0" fontId="0" fillId="0" borderId="0" xfId="0" applyProtection="1">
      <protection locked="0"/>
    </xf>
    <xf numFmtId="0" fontId="5" fillId="0" borderId="0" xfId="2" applyFont="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182" fontId="5" fillId="9" borderId="3" xfId="2" applyNumberFormat="1" applyFont="1" applyFill="1" applyBorder="1" applyAlignment="1" applyProtection="1">
      <alignment horizontal="center" vertical="center" wrapText="1" shrinkToFit="1"/>
      <protection locked="0"/>
    </xf>
    <xf numFmtId="38" fontId="9" fillId="0" borderId="0" xfId="1" applyFont="1" applyFill="1" applyAlignment="1" applyProtection="1">
      <alignment vertical="center"/>
      <protection locked="0"/>
    </xf>
    <xf numFmtId="178" fontId="5" fillId="0" borderId="3" xfId="2" applyNumberFormat="1" applyFont="1" applyBorder="1" applyAlignment="1" applyProtection="1">
      <alignment horizontal="center" vertical="center" wrapText="1"/>
      <protection locked="0"/>
    </xf>
    <xf numFmtId="0" fontId="5" fillId="4" borderId="3" xfId="2" applyFont="1" applyFill="1" applyBorder="1" applyAlignment="1" applyProtection="1">
      <alignment horizontal="left" vertical="top" wrapText="1"/>
      <protection locked="0"/>
    </xf>
    <xf numFmtId="0" fontId="5" fillId="4" borderId="3" xfId="2" applyFont="1" applyFill="1" applyBorder="1" applyAlignment="1" applyProtection="1">
      <alignment vertical="top" wrapText="1"/>
      <protection locked="0"/>
    </xf>
    <xf numFmtId="0" fontId="5" fillId="4" borderId="3" xfId="1" applyNumberFormat="1" applyFont="1" applyFill="1" applyBorder="1" applyAlignment="1" applyProtection="1">
      <alignment horizontal="left" vertical="top" wrapText="1"/>
      <protection locked="0"/>
    </xf>
    <xf numFmtId="0" fontId="5" fillId="4" borderId="3" xfId="1" applyNumberFormat="1" applyFont="1" applyFill="1" applyBorder="1" applyAlignment="1" applyProtection="1">
      <alignment vertical="top" wrapText="1"/>
      <protection locked="0"/>
    </xf>
    <xf numFmtId="0" fontId="5" fillId="10" borderId="3" xfId="2" applyFont="1" applyFill="1" applyBorder="1" applyAlignment="1" applyProtection="1">
      <alignment vertical="top" wrapText="1"/>
      <protection locked="0"/>
    </xf>
    <xf numFmtId="0" fontId="5" fillId="10" borderId="3" xfId="2" applyFont="1" applyFill="1" applyBorder="1" applyAlignment="1" applyProtection="1">
      <alignment horizontal="left" vertical="top" wrapText="1"/>
      <protection locked="0"/>
    </xf>
    <xf numFmtId="0" fontId="10" fillId="0" borderId="0" xfId="0" applyFont="1" applyProtection="1">
      <protection locked="0"/>
    </xf>
    <xf numFmtId="0" fontId="11" fillId="0" borderId="0" xfId="0" applyFont="1" applyProtection="1">
      <protection locked="0"/>
    </xf>
    <xf numFmtId="187" fontId="11" fillId="0" borderId="0" xfId="0" applyNumberFormat="1" applyFont="1" applyProtection="1">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38" fontId="12" fillId="0" borderId="0" xfId="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180" fontId="14" fillId="0" borderId="14" xfId="8" applyNumberFormat="1" applyFont="1" applyBorder="1" applyAlignment="1">
      <alignment horizontal="center" vertical="center" wrapText="1"/>
    </xf>
    <xf numFmtId="180" fontId="14" fillId="0" borderId="13" xfId="9" applyNumberFormat="1" applyFont="1" applyFill="1" applyBorder="1" applyAlignment="1">
      <alignment horizontal="center" vertical="center" wrapText="1"/>
    </xf>
    <xf numFmtId="180" fontId="14" fillId="0" borderId="13" xfId="8" applyNumberFormat="1" applyFont="1" applyBorder="1" applyAlignment="1">
      <alignment horizontal="center" vertical="center" wrapText="1"/>
    </xf>
    <xf numFmtId="0" fontId="14" fillId="0" borderId="3" xfId="8" applyFont="1" applyBorder="1" applyAlignment="1">
      <alignment horizontal="center" vertical="center" wrapText="1"/>
    </xf>
    <xf numFmtId="0" fontId="14" fillId="0" borderId="13" xfId="8" applyFont="1" applyBorder="1" applyAlignment="1">
      <alignment vertical="center" wrapText="1"/>
    </xf>
    <xf numFmtId="0" fontId="14" fillId="0" borderId="13" xfId="2" applyFont="1" applyBorder="1" applyAlignment="1">
      <alignment vertical="center" wrapText="1"/>
    </xf>
    <xf numFmtId="178" fontId="14" fillId="0" borderId="13" xfId="2" applyNumberFormat="1" applyFont="1" applyBorder="1" applyAlignment="1">
      <alignment horizontal="center" vertical="center" wrapText="1"/>
    </xf>
    <xf numFmtId="183" fontId="14" fillId="0" borderId="13" xfId="5" applyNumberFormat="1" applyFont="1" applyFill="1" applyBorder="1" applyAlignment="1">
      <alignment horizontal="center" vertical="center" wrapText="1" shrinkToFit="1"/>
    </xf>
    <xf numFmtId="182" fontId="14" fillId="0" borderId="13" xfId="5" applyNumberFormat="1" applyFont="1" applyFill="1" applyBorder="1" applyAlignment="1">
      <alignment horizontal="center" vertical="center" wrapText="1" shrinkToFit="1"/>
    </xf>
    <xf numFmtId="182" fontId="14" fillId="0" borderId="13" xfId="9" applyNumberFormat="1" applyFont="1" applyFill="1" applyBorder="1" applyAlignment="1">
      <alignment horizontal="center" vertical="center" wrapText="1"/>
    </xf>
    <xf numFmtId="0" fontId="14" fillId="0" borderId="13" xfId="8" applyFont="1" applyBorder="1" applyAlignment="1">
      <alignment horizontal="left" vertical="center" wrapText="1"/>
    </xf>
    <xf numFmtId="0" fontId="14" fillId="0" borderId="0" xfId="3" applyFont="1"/>
    <xf numFmtId="0" fontId="14" fillId="0" borderId="0" xfId="8" applyFont="1" applyAlignment="1">
      <alignment horizontal="center" vertical="center"/>
    </xf>
    <xf numFmtId="0" fontId="14" fillId="0" borderId="0" xfId="8" applyFont="1">
      <alignment vertical="center"/>
    </xf>
    <xf numFmtId="180" fontId="14" fillId="0" borderId="0" xfId="8" applyNumberFormat="1" applyFont="1">
      <alignment vertical="center"/>
    </xf>
    <xf numFmtId="0" fontId="14" fillId="0" borderId="0" xfId="3" applyFont="1" applyAlignment="1">
      <alignment horizontal="right" vertical="center"/>
    </xf>
    <xf numFmtId="0" fontId="14" fillId="0" borderId="0" xfId="8" applyFont="1" applyAlignment="1">
      <alignment horizontal="center" vertical="center" wrapText="1"/>
    </xf>
    <xf numFmtId="38" fontId="14" fillId="0" borderId="0" xfId="5" applyFont="1" applyFill="1" applyAlignment="1">
      <alignment horizontal="left" vertical="center"/>
    </xf>
    <xf numFmtId="182" fontId="14" fillId="0" borderId="0" xfId="8" applyNumberFormat="1" applyFont="1">
      <alignment vertical="center"/>
    </xf>
    <xf numFmtId="184" fontId="14" fillId="0" borderId="13" xfId="2" applyNumberFormat="1" applyFont="1" applyBorder="1" applyAlignment="1">
      <alignment horizontal="center" vertical="center" shrinkToFit="1"/>
    </xf>
    <xf numFmtId="180" fontId="5" fillId="0" borderId="0" xfId="1" applyNumberFormat="1" applyFont="1" applyFill="1" applyAlignment="1" applyProtection="1">
      <alignment horizontal="center" vertical="center"/>
      <protection locked="0"/>
    </xf>
    <xf numFmtId="180"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38" fontId="9" fillId="0" borderId="3" xfId="1" applyFont="1" applyFill="1" applyBorder="1" applyAlignment="1" applyProtection="1">
      <alignment vertical="center" wrapText="1"/>
    </xf>
    <xf numFmtId="38" fontId="9" fillId="0" borderId="3" xfId="1" applyFont="1" applyFill="1" applyBorder="1" applyAlignment="1" applyProtection="1">
      <alignment vertical="center" wrapText="1"/>
      <protection locked="0"/>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pplyProtection="1">
      <alignment wrapText="1"/>
      <protection locked="0"/>
    </xf>
    <xf numFmtId="181" fontId="5" fillId="0" borderId="3" xfId="5" quotePrefix="1" applyNumberFormat="1" applyFont="1" applyFill="1" applyBorder="1" applyAlignment="1" applyProtection="1">
      <alignment horizontal="center" vertical="center" wrapText="1"/>
      <protection locked="0"/>
    </xf>
    <xf numFmtId="181" fontId="5" fillId="0" borderId="3" xfId="1" quotePrefix="1" applyNumberFormat="1" applyFont="1" applyFill="1" applyBorder="1" applyAlignment="1" applyProtection="1">
      <alignment horizontal="center" vertical="center" wrapText="1"/>
      <protection locked="0"/>
    </xf>
    <xf numFmtId="38" fontId="5" fillId="0" borderId="3" xfId="1" quotePrefix="1" applyFont="1" applyFill="1" applyBorder="1" applyAlignment="1" applyProtection="1">
      <alignment horizontal="center" vertical="center" wrapText="1"/>
      <protection locked="0"/>
    </xf>
    <xf numFmtId="38" fontId="10" fillId="0" borderId="0" xfId="1" applyFont="1" applyAlignment="1" applyProtection="1">
      <protection locked="0"/>
    </xf>
    <xf numFmtId="38" fontId="5" fillId="0" borderId="0" xfId="1" applyFont="1" applyProtection="1">
      <alignment vertical="center"/>
      <protection locked="0"/>
    </xf>
    <xf numFmtId="38" fontId="5" fillId="4" borderId="3" xfId="1" applyFont="1" applyFill="1" applyBorder="1" applyAlignment="1" applyProtection="1">
      <alignment vertical="top" wrapText="1"/>
      <protection locked="0"/>
    </xf>
    <xf numFmtId="38" fontId="5" fillId="0" borderId="3" xfId="1" applyFont="1" applyFill="1" applyBorder="1" applyAlignment="1" applyProtection="1">
      <alignment horizontal="center" vertical="center" wrapText="1" shrinkToFit="1"/>
      <protection locked="0"/>
    </xf>
    <xf numFmtId="38" fontId="0" fillId="0" borderId="0" xfId="1" applyFont="1" applyFill="1" applyAlignment="1" applyProtection="1">
      <protection locked="0"/>
    </xf>
    <xf numFmtId="38" fontId="5" fillId="0" borderId="3" xfId="1" applyFont="1" applyFill="1" applyBorder="1" applyAlignment="1" applyProtection="1">
      <alignment horizontal="center" vertical="center" wrapText="1"/>
      <protection locked="0"/>
    </xf>
    <xf numFmtId="0" fontId="5" fillId="0" borderId="3" xfId="2" applyFont="1" applyBorder="1" applyAlignment="1" applyProtection="1">
      <alignment horizontal="center" vertical="center"/>
      <protection locked="0"/>
    </xf>
    <xf numFmtId="180" fontId="5" fillId="0" borderId="3" xfId="5" applyNumberFormat="1" applyFont="1" applyFill="1" applyBorder="1" applyAlignment="1" applyProtection="1">
      <alignment horizontal="center" vertical="center"/>
      <protection locked="0"/>
    </xf>
    <xf numFmtId="188" fontId="5" fillId="0" borderId="3" xfId="2" applyNumberFormat="1" applyFont="1" applyBorder="1" applyAlignment="1" applyProtection="1">
      <alignment horizontal="center" vertical="center" wrapText="1"/>
      <protection locked="0"/>
    </xf>
    <xf numFmtId="0" fontId="16" fillId="4" borderId="3" xfId="2" applyFont="1" applyFill="1" applyBorder="1" applyAlignment="1" applyProtection="1">
      <alignment vertical="top" wrapText="1"/>
      <protection locked="0"/>
    </xf>
    <xf numFmtId="0" fontId="16" fillId="4" borderId="3" xfId="2" applyFont="1" applyFill="1" applyBorder="1" applyAlignment="1" applyProtection="1">
      <alignment vertical="top" wrapText="1" shrinkToFit="1"/>
      <protection locked="0"/>
    </xf>
    <xf numFmtId="0" fontId="16" fillId="2" borderId="3" xfId="2" applyFont="1" applyFill="1" applyBorder="1" applyAlignment="1" applyProtection="1">
      <alignment vertical="top" wrapText="1"/>
      <protection locked="0"/>
    </xf>
    <xf numFmtId="0" fontId="16" fillId="10" borderId="3" xfId="2" applyFont="1" applyFill="1" applyBorder="1" applyAlignment="1" applyProtection="1">
      <alignment vertical="top" wrapText="1"/>
      <protection locked="0"/>
    </xf>
    <xf numFmtId="0" fontId="16" fillId="3" borderId="13" xfId="2" applyFont="1" applyFill="1" applyBorder="1" applyAlignment="1" applyProtection="1">
      <alignment vertical="top" wrapText="1"/>
      <protection locked="0"/>
    </xf>
    <xf numFmtId="0" fontId="16" fillId="3" borderId="14" xfId="2" applyFont="1" applyFill="1" applyBorder="1" applyAlignment="1" applyProtection="1">
      <alignment vertical="top" wrapText="1"/>
      <protection locked="0"/>
    </xf>
    <xf numFmtId="0" fontId="16" fillId="3" borderId="3" xfId="2" applyFont="1" applyFill="1" applyBorder="1" applyAlignment="1" applyProtection="1">
      <alignment vertical="top" wrapText="1"/>
      <protection locked="0"/>
    </xf>
    <xf numFmtId="0" fontId="16" fillId="3" borderId="3" xfId="3" applyFont="1" applyFill="1" applyBorder="1" applyAlignment="1" applyProtection="1">
      <alignment vertical="top" wrapText="1"/>
      <protection locked="0"/>
    </xf>
    <xf numFmtId="17" fontId="16" fillId="0" borderId="9" xfId="2" applyNumberFormat="1" applyFont="1" applyBorder="1" applyAlignment="1" applyProtection="1">
      <alignment vertical="top" wrapText="1"/>
      <protection locked="0"/>
    </xf>
    <xf numFmtId="0" fontId="17" fillId="5" borderId="13" xfId="0" applyFont="1" applyFill="1" applyBorder="1" applyAlignment="1" applyProtection="1">
      <alignment horizontal="left" vertical="top" wrapText="1"/>
      <protection locked="0"/>
    </xf>
    <xf numFmtId="0" fontId="8" fillId="6" borderId="13"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38" fontId="8" fillId="6" borderId="3" xfId="1" applyFont="1" applyFill="1" applyBorder="1" applyAlignment="1" applyProtection="1">
      <alignment horizontal="left" vertical="top" wrapText="1"/>
      <protection locked="0"/>
    </xf>
    <xf numFmtId="0" fontId="8" fillId="8" borderId="13" xfId="0" applyFont="1" applyFill="1" applyBorder="1" applyAlignment="1" applyProtection="1">
      <alignment horizontal="left" vertical="top" wrapText="1"/>
      <protection locked="0"/>
    </xf>
    <xf numFmtId="17" fontId="16" fillId="8" borderId="13" xfId="2" applyNumberFormat="1" applyFont="1" applyFill="1" applyBorder="1" applyAlignment="1" applyProtection="1">
      <alignment horizontal="left" vertical="top" wrapText="1"/>
      <protection locked="0"/>
    </xf>
    <xf numFmtId="185" fontId="8" fillId="0" borderId="17" xfId="0" applyNumberFormat="1"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9" xfId="2" applyFont="1" applyBorder="1" applyAlignment="1" applyProtection="1">
      <alignment horizontal="left" vertical="center" wrapText="1"/>
      <protection locked="0"/>
    </xf>
    <xf numFmtId="17" fontId="16" fillId="8" borderId="5" xfId="2" applyNumberFormat="1" applyFont="1" applyFill="1" applyBorder="1" applyAlignment="1" applyProtection="1">
      <alignment vertical="center" wrapText="1"/>
      <protection locked="0"/>
    </xf>
    <xf numFmtId="17" fontId="16" fillId="8" borderId="6" xfId="2" applyNumberFormat="1" applyFont="1" applyFill="1" applyBorder="1" applyAlignment="1" applyProtection="1">
      <alignment vertical="center" wrapText="1"/>
      <protection locked="0"/>
    </xf>
    <xf numFmtId="0" fontId="16" fillId="0" borderId="9" xfId="2" applyFont="1" applyBorder="1" applyAlignment="1" applyProtection="1">
      <alignment horizontal="left" vertical="top" wrapText="1"/>
      <protection locked="0"/>
    </xf>
    <xf numFmtId="49" fontId="17" fillId="5" borderId="16" xfId="0" applyNumberFormat="1" applyFont="1" applyFill="1" applyBorder="1" applyAlignment="1" applyProtection="1">
      <alignment horizontal="left" vertical="center" wrapText="1"/>
      <protection locked="0"/>
    </xf>
    <xf numFmtId="49" fontId="8" fillId="6" borderId="16" xfId="0" applyNumberFormat="1" applyFont="1" applyFill="1" applyBorder="1" applyAlignment="1" applyProtection="1">
      <alignment horizontal="left" vertical="center" wrapText="1"/>
      <protection locked="0"/>
    </xf>
    <xf numFmtId="0" fontId="8" fillId="6" borderId="16" xfId="0" applyFont="1" applyFill="1" applyBorder="1" applyAlignment="1" applyProtection="1">
      <alignment horizontal="center" vertical="center" wrapText="1"/>
      <protection locked="0"/>
    </xf>
    <xf numFmtId="17" fontId="16" fillId="8" borderId="0" xfId="2" applyNumberFormat="1" applyFont="1" applyFill="1" applyAlignment="1" applyProtection="1">
      <alignment vertical="center" wrapText="1"/>
      <protection locked="0"/>
    </xf>
    <xf numFmtId="17" fontId="16" fillId="8" borderId="10" xfId="2" applyNumberFormat="1" applyFont="1" applyFill="1" applyBorder="1" applyAlignment="1" applyProtection="1">
      <alignment vertical="center" wrapText="1"/>
      <protection locked="0"/>
    </xf>
    <xf numFmtId="0" fontId="16" fillId="0" borderId="0" xfId="2" applyFont="1" applyAlignment="1" applyProtection="1">
      <alignment horizontal="left" vertical="top" wrapText="1"/>
      <protection locked="0"/>
    </xf>
    <xf numFmtId="0" fontId="17" fillId="5" borderId="17" xfId="0" applyFont="1" applyFill="1" applyBorder="1" applyAlignment="1" applyProtection="1">
      <alignment horizontal="center" vertical="center" wrapText="1"/>
      <protection locked="0"/>
    </xf>
    <xf numFmtId="0" fontId="8" fillId="6" borderId="17" xfId="0" applyFont="1" applyFill="1" applyBorder="1" applyAlignment="1" applyProtection="1">
      <alignment horizontal="center" vertical="center" wrapText="1"/>
      <protection locked="0"/>
    </xf>
    <xf numFmtId="186" fontId="8" fillId="6" borderId="13" xfId="1" applyNumberFormat="1" applyFont="1" applyFill="1" applyBorder="1" applyAlignment="1" applyProtection="1">
      <alignment horizontal="center" vertical="center" wrapText="1"/>
      <protection locked="0"/>
    </xf>
    <xf numFmtId="186" fontId="8" fillId="6" borderId="3" xfId="1" applyNumberFormat="1" applyFont="1" applyFill="1" applyBorder="1" applyAlignment="1" applyProtection="1">
      <alignment horizontal="center" vertical="center" wrapText="1"/>
      <protection locked="0"/>
    </xf>
    <xf numFmtId="38" fontId="8" fillId="6" borderId="3" xfId="1" applyFont="1" applyFill="1" applyBorder="1" applyAlignment="1" applyProtection="1">
      <alignment vertical="center"/>
      <protection locked="0"/>
    </xf>
    <xf numFmtId="17" fontId="16" fillId="8" borderId="1" xfId="2" applyNumberFormat="1" applyFont="1" applyFill="1" applyBorder="1" applyAlignment="1" applyProtection="1">
      <alignment vertical="center" wrapText="1"/>
      <protection locked="0"/>
    </xf>
    <xf numFmtId="17" fontId="16" fillId="8" borderId="12" xfId="2" applyNumberFormat="1" applyFont="1" applyFill="1" applyBorder="1" applyAlignment="1" applyProtection="1">
      <alignment vertical="center" wrapText="1"/>
      <protection locked="0"/>
    </xf>
    <xf numFmtId="0" fontId="19" fillId="0" borderId="0" xfId="0" applyFont="1" applyAlignment="1" applyProtection="1">
      <alignment horizontal="right" vertical="top"/>
      <protection locked="0"/>
    </xf>
    <xf numFmtId="182" fontId="20" fillId="0" borderId="13" xfId="5" applyNumberFormat="1" applyFont="1" applyFill="1" applyBorder="1" applyAlignment="1">
      <alignment horizontal="center" vertical="center" wrapText="1" shrinkToFit="1"/>
    </xf>
    <xf numFmtId="182" fontId="20" fillId="0" borderId="13" xfId="9" applyNumberFormat="1" applyFont="1" applyFill="1" applyBorder="1" applyAlignment="1">
      <alignment horizontal="center" vertical="center" wrapText="1"/>
    </xf>
    <xf numFmtId="0" fontId="20" fillId="0" borderId="13" xfId="8" applyFont="1" applyBorder="1" applyAlignment="1">
      <alignment horizontal="left" vertical="center" wrapText="1"/>
    </xf>
    <xf numFmtId="0" fontId="20" fillId="0" borderId="13" xfId="8" applyFont="1" applyBorder="1" applyAlignment="1">
      <alignment horizontal="center" vertical="center" wrapText="1"/>
    </xf>
    <xf numFmtId="183" fontId="20" fillId="0" borderId="13" xfId="5" applyNumberFormat="1" applyFont="1" applyFill="1" applyBorder="1" applyAlignment="1">
      <alignment horizontal="center" vertical="center" wrapText="1" shrinkToFit="1"/>
    </xf>
    <xf numFmtId="182" fontId="14" fillId="0" borderId="3" xfId="8" applyNumberFormat="1" applyFont="1" applyBorder="1" applyAlignment="1">
      <alignment horizontal="center" vertical="center" wrapText="1"/>
    </xf>
    <xf numFmtId="0" fontId="14" fillId="0" borderId="4" xfId="8" applyFont="1" applyBorder="1" applyAlignment="1">
      <alignment horizontal="center" vertical="center"/>
    </xf>
    <xf numFmtId="0" fontId="14" fillId="0" borderId="5" xfId="8" applyFont="1" applyBorder="1" applyAlignment="1">
      <alignment horizontal="center" vertical="center"/>
    </xf>
    <xf numFmtId="0" fontId="14" fillId="0" borderId="16" xfId="8" applyFont="1" applyBorder="1" applyAlignment="1">
      <alignment horizontal="center" vertical="center" wrapText="1"/>
    </xf>
    <xf numFmtId="0" fontId="14" fillId="0" borderId="13" xfId="8" applyFont="1" applyBorder="1" applyAlignment="1">
      <alignment horizontal="center" vertical="center" wrapText="1"/>
    </xf>
    <xf numFmtId="0" fontId="15" fillId="0" borderId="0" xfId="8" applyFont="1" applyAlignment="1">
      <alignment horizontal="center" vertical="center" wrapText="1"/>
    </xf>
    <xf numFmtId="0" fontId="15" fillId="0" borderId="0" xfId="8" applyFont="1" applyAlignment="1">
      <alignment horizontal="center" vertical="center"/>
    </xf>
    <xf numFmtId="0" fontId="15" fillId="0" borderId="0" xfId="8" applyFont="1" applyAlignment="1">
      <alignment horizontal="left" vertical="center"/>
    </xf>
    <xf numFmtId="0" fontId="14" fillId="0" borderId="3" xfId="8" applyFont="1" applyBorder="1" applyAlignment="1">
      <alignment horizontal="center" vertical="center" wrapText="1"/>
    </xf>
    <xf numFmtId="38" fontId="14" fillId="0" borderId="3" xfId="5" applyFont="1" applyFill="1" applyBorder="1" applyAlignment="1">
      <alignment horizontal="center" vertical="center" wrapText="1"/>
    </xf>
    <xf numFmtId="17" fontId="16" fillId="0" borderId="4" xfId="2" applyNumberFormat="1" applyFont="1" applyBorder="1" applyAlignment="1" applyProtection="1">
      <alignment horizontal="center" vertical="center" wrapText="1"/>
      <protection locked="0"/>
    </xf>
    <xf numFmtId="17" fontId="16" fillId="0" borderId="5" xfId="2" applyNumberFormat="1" applyFont="1" applyBorder="1" applyAlignment="1" applyProtection="1">
      <alignment horizontal="center" vertical="center" wrapText="1"/>
      <protection locked="0"/>
    </xf>
    <xf numFmtId="17" fontId="16" fillId="0" borderId="6" xfId="2" applyNumberFormat="1" applyFont="1" applyBorder="1" applyAlignment="1" applyProtection="1">
      <alignment horizontal="center" vertical="center" wrapText="1"/>
      <protection locked="0"/>
    </xf>
    <xf numFmtId="17" fontId="16" fillId="0" borderId="9" xfId="2" applyNumberFormat="1" applyFont="1" applyBorder="1" applyAlignment="1" applyProtection="1">
      <alignment horizontal="center" vertical="center" wrapText="1"/>
      <protection locked="0"/>
    </xf>
    <xf numFmtId="17" fontId="16" fillId="0" borderId="0" xfId="2" applyNumberFormat="1" applyFont="1" applyAlignment="1" applyProtection="1">
      <alignment horizontal="center" vertical="center" wrapText="1"/>
      <protection locked="0"/>
    </xf>
    <xf numFmtId="17" fontId="16" fillId="0" borderId="10" xfId="2" applyNumberFormat="1" applyFont="1" applyBorder="1" applyAlignment="1" applyProtection="1">
      <alignment horizontal="center" vertical="center" wrapText="1"/>
      <protection locked="0"/>
    </xf>
    <xf numFmtId="17" fontId="16" fillId="0" borderId="11" xfId="2" applyNumberFormat="1" applyFont="1" applyBorder="1" applyAlignment="1" applyProtection="1">
      <alignment horizontal="center" vertical="center" wrapText="1"/>
      <protection locked="0"/>
    </xf>
    <xf numFmtId="17" fontId="16" fillId="0" borderId="1" xfId="2" applyNumberFormat="1" applyFont="1" applyBorder="1" applyAlignment="1" applyProtection="1">
      <alignment horizontal="center" vertical="center" wrapText="1"/>
      <protection locked="0"/>
    </xf>
    <xf numFmtId="17" fontId="16" fillId="0" borderId="12" xfId="2" applyNumberFormat="1" applyFont="1" applyBorder="1" applyAlignment="1" applyProtection="1">
      <alignment horizontal="center" vertical="center" wrapText="1"/>
      <protection locked="0"/>
    </xf>
    <xf numFmtId="0" fontId="5" fillId="10" borderId="3" xfId="2" applyFont="1" applyFill="1" applyBorder="1" applyAlignment="1" applyProtection="1">
      <alignment horizontal="left" vertical="center" wrapText="1"/>
      <protection locked="0"/>
    </xf>
    <xf numFmtId="185" fontId="8" fillId="6" borderId="3" xfId="0" applyNumberFormat="1" applyFont="1" applyFill="1" applyBorder="1" applyAlignment="1" applyProtection="1">
      <alignment horizontal="right" vertical="center" wrapText="1"/>
      <protection locked="0"/>
    </xf>
    <xf numFmtId="0" fontId="18" fillId="3" borderId="9" xfId="2" applyFont="1" applyFill="1" applyBorder="1" applyAlignment="1" applyProtection="1">
      <alignment horizontal="left" vertical="top" wrapText="1"/>
      <protection locked="0"/>
    </xf>
    <xf numFmtId="0" fontId="18" fillId="3" borderId="11" xfId="2" applyFont="1" applyFill="1" applyBorder="1" applyAlignment="1" applyProtection="1">
      <alignment horizontal="left" vertical="top" wrapText="1"/>
      <protection locked="0"/>
    </xf>
    <xf numFmtId="0" fontId="16" fillId="3" borderId="4" xfId="3" applyFont="1" applyFill="1" applyBorder="1" applyAlignment="1" applyProtection="1">
      <alignment horizontal="left" vertical="top" wrapText="1"/>
      <protection locked="0"/>
    </xf>
    <xf numFmtId="0" fontId="16" fillId="3" borderId="5" xfId="3" applyFont="1" applyFill="1" applyBorder="1" applyAlignment="1" applyProtection="1">
      <alignment horizontal="left" vertical="top" wrapText="1"/>
      <protection locked="0"/>
    </xf>
    <xf numFmtId="0" fontId="16" fillId="3" borderId="6" xfId="3" applyFont="1" applyFill="1" applyBorder="1" applyAlignment="1" applyProtection="1">
      <alignment horizontal="left" vertical="top" wrapText="1"/>
      <protection locked="0"/>
    </xf>
    <xf numFmtId="0" fontId="16" fillId="3" borderId="11" xfId="3" applyFont="1" applyFill="1" applyBorder="1" applyAlignment="1" applyProtection="1">
      <alignment horizontal="left" vertical="top" wrapText="1"/>
      <protection locked="0"/>
    </xf>
    <xf numFmtId="0" fontId="16" fillId="3" borderId="1" xfId="3" applyFont="1" applyFill="1" applyBorder="1" applyAlignment="1" applyProtection="1">
      <alignment horizontal="left" vertical="top" wrapText="1"/>
      <protection locked="0"/>
    </xf>
    <xf numFmtId="0" fontId="16" fillId="3" borderId="12" xfId="3" applyFont="1" applyFill="1" applyBorder="1" applyAlignment="1" applyProtection="1">
      <alignment horizontal="left" vertical="top" wrapText="1"/>
      <protection locked="0"/>
    </xf>
    <xf numFmtId="0" fontId="16" fillId="3" borderId="4" xfId="2" applyFont="1" applyFill="1" applyBorder="1" applyAlignment="1" applyProtection="1">
      <alignment horizontal="left" vertical="top" wrapText="1"/>
      <protection locked="0"/>
    </xf>
    <xf numFmtId="0" fontId="16" fillId="3" borderId="6" xfId="2" applyFont="1" applyFill="1" applyBorder="1" applyAlignment="1" applyProtection="1">
      <alignment horizontal="left" vertical="top" wrapText="1"/>
      <protection locked="0"/>
    </xf>
    <xf numFmtId="0" fontId="16" fillId="3" borderId="11" xfId="2" applyFont="1" applyFill="1" applyBorder="1" applyAlignment="1" applyProtection="1">
      <alignment horizontal="left" vertical="top" wrapText="1"/>
      <protection locked="0"/>
    </xf>
    <xf numFmtId="0" fontId="16" fillId="3" borderId="12" xfId="2" applyFont="1" applyFill="1" applyBorder="1" applyAlignment="1" applyProtection="1">
      <alignment horizontal="left" vertical="top" wrapText="1"/>
      <protection locked="0"/>
    </xf>
    <xf numFmtId="0" fontId="17" fillId="6" borderId="14" xfId="0" applyFont="1" applyFill="1" applyBorder="1" applyAlignment="1" applyProtection="1">
      <alignment horizontal="center" vertical="center"/>
      <protection locked="0"/>
    </xf>
    <xf numFmtId="0" fontId="17" fillId="6" borderId="15" xfId="0" applyFont="1" applyFill="1" applyBorder="1" applyAlignment="1" applyProtection="1">
      <alignment horizontal="center" vertical="center"/>
      <protection locked="0"/>
    </xf>
    <xf numFmtId="0" fontId="17" fillId="6" borderId="7" xfId="0" applyFont="1" applyFill="1" applyBorder="1" applyAlignment="1" applyProtection="1">
      <alignment horizontal="center" vertical="center"/>
      <protection locked="0"/>
    </xf>
    <xf numFmtId="0" fontId="16" fillId="10" borderId="4" xfId="2" applyFont="1" applyFill="1" applyBorder="1" applyAlignment="1" applyProtection="1">
      <alignment horizontal="left" vertical="center" wrapText="1"/>
      <protection locked="0"/>
    </xf>
    <xf numFmtId="0" fontId="16" fillId="10" borderId="9" xfId="2" applyFont="1" applyFill="1" applyBorder="1" applyAlignment="1" applyProtection="1">
      <alignment horizontal="left" vertical="center" wrapText="1"/>
      <protection locked="0"/>
    </xf>
    <xf numFmtId="0" fontId="16" fillId="10" borderId="11"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6"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protection locked="0"/>
    </xf>
    <xf numFmtId="0" fontId="16" fillId="2" borderId="0" xfId="2" applyFont="1" applyFill="1" applyAlignment="1" applyProtection="1">
      <alignment horizontal="left" vertical="center" wrapText="1"/>
      <protection locked="0"/>
    </xf>
    <xf numFmtId="0" fontId="16" fillId="2" borderId="10"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1" xfId="2" applyFont="1" applyFill="1" applyBorder="1" applyAlignment="1" applyProtection="1">
      <alignment horizontal="left" vertical="center" wrapText="1"/>
      <protection locked="0"/>
    </xf>
    <xf numFmtId="0" fontId="16" fillId="2" borderId="12" xfId="2" applyFont="1" applyFill="1" applyBorder="1" applyAlignment="1" applyProtection="1">
      <alignment horizontal="left" vertical="center" wrapText="1"/>
      <protection locked="0"/>
    </xf>
    <xf numFmtId="0" fontId="16" fillId="3" borderId="4" xfId="2" applyFont="1" applyFill="1" applyBorder="1" applyAlignment="1" applyProtection="1">
      <alignment horizontal="left" vertical="center"/>
      <protection locked="0"/>
    </xf>
    <xf numFmtId="0" fontId="16" fillId="3" borderId="5" xfId="2" applyFont="1" applyFill="1" applyBorder="1" applyAlignment="1" applyProtection="1">
      <alignment horizontal="left" vertical="center"/>
      <protection locked="0"/>
    </xf>
    <xf numFmtId="0" fontId="16" fillId="3" borderId="6" xfId="2" applyFont="1" applyFill="1" applyBorder="1" applyAlignment="1" applyProtection="1">
      <alignment horizontal="left" vertical="center"/>
      <protection locked="0"/>
    </xf>
  </cellXfs>
  <cellStyles count="10">
    <cellStyle name="パーセント 2" xfId="9" xr:uid="{00000000-0005-0000-0000-000000000000}"/>
    <cellStyle name="桁区切り" xfId="1" builtinId="6"/>
    <cellStyle name="桁区切り 2" xfId="5" xr:uid="{00000000-0005-0000-0000-000002000000}"/>
    <cellStyle name="桁区切り 2 2" xfId="6" xr:uid="{00000000-0005-0000-0000-000003000000}"/>
    <cellStyle name="標準" xfId="0" builtinId="0"/>
    <cellStyle name="標準 2" xfId="3" xr:uid="{00000000-0005-0000-0000-000005000000}"/>
    <cellStyle name="標準 3" xfId="7" xr:uid="{00000000-0005-0000-0000-000006000000}"/>
    <cellStyle name="標準_23.4月" xfId="8" xr:uid="{00000000-0005-0000-0000-000009000000}"/>
    <cellStyle name="標準_別紙３" xfId="2" xr:uid="{00000000-0005-0000-0000-00000A000000}"/>
    <cellStyle name="標準_別紙３ 2" xfId="4" xr:uid="{00000000-0005-0000-0000-00000B000000}"/>
  </cellStyles>
  <dxfs count="2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1588"/>
  <sheetViews>
    <sheetView view="pageBreakPreview" zoomScale="90" zoomScaleNormal="100" zoomScaleSheetLayoutView="90" workbookViewId="0">
      <pane xSplit="9" ySplit="5" topLeftCell="J6" activePane="bottomRight" state="frozen"/>
      <selection activeCell="G1" sqref="G1"/>
      <selection pane="topRight" activeCell="J1" sqref="J1"/>
      <selection pane="bottomLeft" activeCell="G6" sqref="G6"/>
      <selection pane="bottomRight" activeCell="O6" sqref="A5:O6"/>
    </sheetView>
  </sheetViews>
  <sheetFormatPr defaultColWidth="9" defaultRowHeight="13" outlineLevelCol="1" x14ac:dyDescent="0.2"/>
  <cols>
    <col min="1" max="2" width="5.6328125" style="34" customWidth="1" outlineLevel="1"/>
    <col min="3" max="6" width="5.6328125" style="34" hidden="1" customWidth="1" outlineLevel="1"/>
    <col min="7" max="8" width="8.6328125" style="34" customWidth="1"/>
    <col min="9" max="9" width="21.08984375" style="34" customWidth="1"/>
    <col min="10" max="10" width="20.81640625" style="34" customWidth="1"/>
    <col min="11" max="12" width="9.6328125" style="34" customWidth="1"/>
    <col min="13" max="13" width="13.90625" style="34" bestFit="1" customWidth="1"/>
    <col min="14" max="14" width="20.81640625" style="34" customWidth="1"/>
    <col min="15" max="15" width="13.90625" style="29" customWidth="1"/>
    <col min="16" max="17" width="9.6328125" style="34" customWidth="1"/>
    <col min="18" max="18" width="11.90625" style="34" customWidth="1"/>
    <col min="19" max="19" width="9.7265625" style="34" customWidth="1"/>
    <col min="20" max="20" width="11.453125" style="30" customWidth="1"/>
    <col min="21" max="21" width="11.453125" style="34" customWidth="1"/>
    <col min="22" max="22" width="11.453125" style="31" customWidth="1"/>
    <col min="23" max="23" width="9" style="34" customWidth="1"/>
    <col min="24" max="25" width="11.453125" style="31" customWidth="1"/>
    <col min="26" max="26" width="8" style="34" customWidth="1"/>
    <col min="27" max="27" width="9.6328125" style="34" customWidth="1"/>
    <col min="28" max="28" width="8.54296875" style="76" customWidth="1"/>
    <col min="29" max="29" width="8.54296875" style="34" customWidth="1"/>
    <col min="30" max="30" width="18.36328125" style="34" customWidth="1"/>
    <col min="31" max="31" width="18.453125" style="34" customWidth="1"/>
    <col min="32" max="32" width="9" style="34" customWidth="1"/>
    <col min="33" max="39" width="10" style="34" customWidth="1"/>
    <col min="40" max="40" width="14.6328125" style="34" customWidth="1"/>
    <col min="41" max="49" width="10.08984375" style="34" customWidth="1"/>
    <col min="50" max="50" width="1.26953125" style="34" customWidth="1"/>
    <col min="51" max="51" width="10.36328125" style="9" customWidth="1"/>
    <col min="52" max="52" width="7.26953125" style="10" customWidth="1"/>
    <col min="53" max="56" width="5.6328125" style="10" customWidth="1"/>
    <col min="57" max="57" width="9" style="40" customWidth="1"/>
    <col min="58" max="58" width="9" style="10" customWidth="1"/>
    <col min="59" max="59" width="8.7265625" style="34" customWidth="1"/>
    <col min="60" max="60" width="9" style="40"/>
    <col min="61" max="61" width="6.6328125" style="9" customWidth="1"/>
    <col min="62" max="62" width="7.26953125" style="9" customWidth="1"/>
    <col min="63" max="64" width="9" style="9"/>
    <col min="65" max="16384" width="9" style="34"/>
  </cols>
  <sheetData>
    <row r="1" spans="1:64" s="48" customFormat="1" ht="27" customHeight="1" x14ac:dyDescent="0.3">
      <c r="G1" s="49" t="s">
        <v>72</v>
      </c>
      <c r="J1" s="50" t="s">
        <v>52</v>
      </c>
      <c r="X1" s="87"/>
      <c r="Y1" s="87"/>
      <c r="AB1" s="51"/>
      <c r="AE1" s="132" t="s">
        <v>106</v>
      </c>
      <c r="AG1" s="6"/>
      <c r="AH1" s="6"/>
      <c r="AI1" s="6"/>
      <c r="AJ1" s="6"/>
      <c r="AK1" s="6"/>
      <c r="AL1" s="6"/>
      <c r="AM1" s="6"/>
      <c r="AN1" s="2"/>
      <c r="AO1" s="2"/>
      <c r="AP1" s="7"/>
      <c r="AQ1" s="2"/>
      <c r="AR1" s="2"/>
      <c r="AS1" s="2"/>
      <c r="AT1" s="2"/>
      <c r="AU1" s="8"/>
      <c r="AV1" s="8"/>
      <c r="AW1" s="8"/>
      <c r="AX1" s="2"/>
      <c r="AY1" s="51"/>
      <c r="AZ1" s="52"/>
      <c r="BA1" s="52"/>
      <c r="BB1" s="52"/>
      <c r="BC1" s="52"/>
      <c r="BD1" s="52"/>
      <c r="BE1" s="53"/>
      <c r="BF1" s="52"/>
      <c r="BG1" s="2"/>
      <c r="BH1" s="53"/>
      <c r="BI1" s="51"/>
      <c r="BJ1" s="51"/>
      <c r="BK1" s="51"/>
      <c r="BL1" s="51"/>
    </row>
    <row r="2" spans="1:64" s="48" customFormat="1" ht="14.25" customHeight="1" thickBot="1" x14ac:dyDescent="0.25">
      <c r="G2" s="2"/>
      <c r="H2" s="11"/>
      <c r="I2" s="32">
        <f>SUBTOTAL(3,I6:I10000)</f>
        <v>48</v>
      </c>
      <c r="J2" s="2"/>
      <c r="K2" s="6"/>
      <c r="L2" s="6"/>
      <c r="M2" s="2"/>
      <c r="N2" s="2"/>
      <c r="O2" s="3"/>
      <c r="P2" s="157" t="s">
        <v>50</v>
      </c>
      <c r="Q2" s="157"/>
      <c r="R2" s="2"/>
      <c r="S2" s="2"/>
      <c r="T2" s="4"/>
      <c r="U2" s="2"/>
      <c r="V2" s="5"/>
      <c r="W2" s="2"/>
      <c r="X2" s="88"/>
      <c r="Y2" s="88"/>
      <c r="Z2" s="2"/>
      <c r="AA2" s="2"/>
      <c r="AB2" s="3"/>
      <c r="AC2" s="2"/>
      <c r="AD2" s="2"/>
      <c r="AE2" s="2"/>
      <c r="AF2" s="12"/>
      <c r="AG2" s="177" t="s">
        <v>60</v>
      </c>
      <c r="AH2" s="178"/>
      <c r="AI2" s="178"/>
      <c r="AJ2" s="178"/>
      <c r="AK2" s="178"/>
      <c r="AL2" s="178"/>
      <c r="AM2" s="179"/>
      <c r="AN2" s="174" t="s">
        <v>68</v>
      </c>
      <c r="AO2" s="186" t="s">
        <v>39</v>
      </c>
      <c r="AP2" s="187"/>
      <c r="AQ2" s="187"/>
      <c r="AR2" s="187"/>
      <c r="AS2" s="187"/>
      <c r="AT2" s="187"/>
      <c r="AU2" s="187"/>
      <c r="AV2" s="187"/>
      <c r="AW2" s="188"/>
      <c r="AX2" s="115"/>
      <c r="AY2" s="171" t="s">
        <v>48</v>
      </c>
      <c r="AZ2" s="172"/>
      <c r="BA2" s="172"/>
      <c r="BB2" s="172"/>
      <c r="BC2" s="172"/>
      <c r="BD2" s="172"/>
      <c r="BE2" s="173"/>
      <c r="BF2" s="116"/>
      <c r="BG2" s="117"/>
      <c r="BH2" s="148" t="s">
        <v>46</v>
      </c>
      <c r="BI2" s="149"/>
      <c r="BJ2" s="149"/>
      <c r="BK2" s="149"/>
      <c r="BL2" s="150"/>
    </row>
    <row r="3" spans="1:64" s="48" customFormat="1" ht="15" customHeight="1" thickTop="1" thickBot="1" x14ac:dyDescent="0.25">
      <c r="G3" s="2"/>
      <c r="H3" s="13"/>
      <c r="I3" s="33">
        <f>SUBTOTAL(9,X6:X10000)</f>
        <v>0</v>
      </c>
      <c r="J3" s="2"/>
      <c r="K3" s="6"/>
      <c r="L3" s="6"/>
      <c r="M3" s="2"/>
      <c r="N3" s="2"/>
      <c r="O3" s="3"/>
      <c r="P3" s="157"/>
      <c r="Q3" s="157"/>
      <c r="R3" s="2"/>
      <c r="S3" s="2"/>
      <c r="T3" s="4"/>
      <c r="U3" s="14"/>
      <c r="V3" s="15"/>
      <c r="W3" s="2"/>
      <c r="X3" s="88"/>
      <c r="Y3" s="88"/>
      <c r="Z3" s="2"/>
      <c r="AA3" s="2"/>
      <c r="AB3" s="3"/>
      <c r="AC3" s="2"/>
      <c r="AD3" s="2"/>
      <c r="AE3" s="2"/>
      <c r="AF3" s="12"/>
      <c r="AG3" s="180"/>
      <c r="AH3" s="181"/>
      <c r="AI3" s="181"/>
      <c r="AJ3" s="181"/>
      <c r="AK3" s="181"/>
      <c r="AL3" s="181"/>
      <c r="AM3" s="182"/>
      <c r="AN3" s="175"/>
      <c r="AO3" s="159" t="s">
        <v>43</v>
      </c>
      <c r="AP3" s="161" t="s">
        <v>44</v>
      </c>
      <c r="AQ3" s="162"/>
      <c r="AR3" s="163"/>
      <c r="AS3" s="161" t="s">
        <v>45</v>
      </c>
      <c r="AT3" s="162"/>
      <c r="AU3" s="163"/>
      <c r="AV3" s="167" t="s">
        <v>105</v>
      </c>
      <c r="AW3" s="168"/>
      <c r="AX3" s="118"/>
      <c r="AY3" s="119"/>
      <c r="AZ3" s="120"/>
      <c r="BA3" s="121"/>
      <c r="BB3" s="121"/>
      <c r="BC3" s="121"/>
      <c r="BD3" s="158">
        <f>SUM(BE:BE)</f>
        <v>0</v>
      </c>
      <c r="BE3" s="158"/>
      <c r="BF3" s="122"/>
      <c r="BG3" s="123"/>
      <c r="BH3" s="151"/>
      <c r="BI3" s="152"/>
      <c r="BJ3" s="152"/>
      <c r="BK3" s="152"/>
      <c r="BL3" s="153"/>
    </row>
    <row r="4" spans="1:64" s="48" customFormat="1" ht="56.25" customHeight="1" thickTop="1" x14ac:dyDescent="0.2">
      <c r="G4" s="16"/>
      <c r="H4" s="16"/>
      <c r="I4" s="16"/>
      <c r="J4" s="2"/>
      <c r="K4" s="19"/>
      <c r="L4" s="19"/>
      <c r="M4" s="8"/>
      <c r="N4" s="2"/>
      <c r="O4" s="3"/>
      <c r="P4" s="157"/>
      <c r="Q4" s="157"/>
      <c r="R4" s="2"/>
      <c r="S4" s="2"/>
      <c r="T4" s="17"/>
      <c r="U4" s="4"/>
      <c r="V4" s="4"/>
      <c r="W4" s="18"/>
      <c r="X4" s="4"/>
      <c r="Y4" s="4"/>
      <c r="Z4" s="18"/>
      <c r="AA4" s="2"/>
      <c r="AB4" s="75"/>
      <c r="AC4" s="2"/>
      <c r="AD4" s="2"/>
      <c r="AE4" s="2"/>
      <c r="AF4" s="19"/>
      <c r="AG4" s="183"/>
      <c r="AH4" s="184"/>
      <c r="AI4" s="184"/>
      <c r="AJ4" s="184"/>
      <c r="AK4" s="184"/>
      <c r="AL4" s="184"/>
      <c r="AM4" s="185"/>
      <c r="AN4" s="176"/>
      <c r="AO4" s="160"/>
      <c r="AP4" s="164"/>
      <c r="AQ4" s="165"/>
      <c r="AR4" s="166"/>
      <c r="AS4" s="164"/>
      <c r="AT4" s="165"/>
      <c r="AU4" s="166"/>
      <c r="AV4" s="169"/>
      <c r="AW4" s="170"/>
      <c r="AX4" s="124"/>
      <c r="AY4" s="125"/>
      <c r="AZ4" s="126"/>
      <c r="BA4" s="127">
        <f>COUNTIF(BA6:BA10000,"○")</f>
        <v>0</v>
      </c>
      <c r="BB4" s="127">
        <f>COUNTIF(BB6:BB10000,"○")</f>
        <v>0</v>
      </c>
      <c r="BC4" s="127">
        <f>COUNTIF(BC6:BC10000,"○")</f>
        <v>0</v>
      </c>
      <c r="BD4" s="128">
        <f>COUNTIF(BD6:BD10000,"○")</f>
        <v>0</v>
      </c>
      <c r="BE4" s="129"/>
      <c r="BF4" s="130"/>
      <c r="BG4" s="131"/>
      <c r="BH4" s="154"/>
      <c r="BI4" s="155"/>
      <c r="BJ4" s="155"/>
      <c r="BK4" s="155"/>
      <c r="BL4" s="156"/>
    </row>
    <row r="5" spans="1:64" s="48" customFormat="1" ht="150.65" customHeight="1" x14ac:dyDescent="0.2">
      <c r="A5" s="54" t="s">
        <v>14</v>
      </c>
      <c r="B5" s="54" t="s">
        <v>15</v>
      </c>
      <c r="C5" s="54" t="s">
        <v>16</v>
      </c>
      <c r="D5" s="54" t="s">
        <v>17</v>
      </c>
      <c r="E5" s="54" t="s">
        <v>18</v>
      </c>
      <c r="F5" s="54" t="s">
        <v>19</v>
      </c>
      <c r="G5" s="42" t="s">
        <v>0</v>
      </c>
      <c r="H5" s="43" t="s">
        <v>1</v>
      </c>
      <c r="I5" s="42" t="s">
        <v>2</v>
      </c>
      <c r="J5" s="43" t="s">
        <v>3</v>
      </c>
      <c r="K5" s="43" t="s">
        <v>66</v>
      </c>
      <c r="L5" s="43" t="s">
        <v>69</v>
      </c>
      <c r="M5" s="42" t="s">
        <v>40</v>
      </c>
      <c r="N5" s="43" t="s">
        <v>41</v>
      </c>
      <c r="O5" s="43" t="s">
        <v>42</v>
      </c>
      <c r="P5" s="46" t="s">
        <v>53</v>
      </c>
      <c r="Q5" s="47" t="s">
        <v>67</v>
      </c>
      <c r="R5" s="43" t="s">
        <v>54</v>
      </c>
      <c r="S5" s="43" t="s">
        <v>63</v>
      </c>
      <c r="T5" s="44" t="s">
        <v>73</v>
      </c>
      <c r="U5" s="45" t="s">
        <v>71</v>
      </c>
      <c r="V5" s="45" t="s">
        <v>55</v>
      </c>
      <c r="W5" s="42" t="s">
        <v>56</v>
      </c>
      <c r="X5" s="89" t="s">
        <v>76</v>
      </c>
      <c r="Y5" s="89" t="s">
        <v>57</v>
      </c>
      <c r="Z5" s="43" t="s">
        <v>64</v>
      </c>
      <c r="AA5" s="43" t="s">
        <v>58</v>
      </c>
      <c r="AB5" s="44" t="s">
        <v>59</v>
      </c>
      <c r="AC5" s="96" t="s">
        <v>77</v>
      </c>
      <c r="AD5" s="96" t="s">
        <v>78</v>
      </c>
      <c r="AE5" s="97" t="s">
        <v>79</v>
      </c>
      <c r="AF5" s="96" t="s">
        <v>75</v>
      </c>
      <c r="AG5" s="98" t="s">
        <v>80</v>
      </c>
      <c r="AH5" s="98" t="s">
        <v>81</v>
      </c>
      <c r="AI5" s="98" t="s">
        <v>82</v>
      </c>
      <c r="AJ5" s="98" t="s">
        <v>83</v>
      </c>
      <c r="AK5" s="98" t="s">
        <v>84</v>
      </c>
      <c r="AL5" s="98" t="s">
        <v>74</v>
      </c>
      <c r="AM5" s="98" t="s">
        <v>85</v>
      </c>
      <c r="AN5" s="99" t="s">
        <v>86</v>
      </c>
      <c r="AO5" s="100" t="s">
        <v>87</v>
      </c>
      <c r="AP5" s="101" t="s">
        <v>107</v>
      </c>
      <c r="AQ5" s="102" t="s">
        <v>108</v>
      </c>
      <c r="AR5" s="103" t="s">
        <v>88</v>
      </c>
      <c r="AS5" s="101" t="s">
        <v>89</v>
      </c>
      <c r="AT5" s="102" t="s">
        <v>90</v>
      </c>
      <c r="AU5" s="103" t="s">
        <v>91</v>
      </c>
      <c r="AV5" s="102" t="s">
        <v>92</v>
      </c>
      <c r="AW5" s="100" t="s">
        <v>93</v>
      </c>
      <c r="AX5" s="104"/>
      <c r="AY5" s="105" t="s">
        <v>94</v>
      </c>
      <c r="AZ5" s="106" t="s">
        <v>95</v>
      </c>
      <c r="BA5" s="107" t="s">
        <v>96</v>
      </c>
      <c r="BB5" s="107" t="s">
        <v>97</v>
      </c>
      <c r="BC5" s="107" t="s">
        <v>98</v>
      </c>
      <c r="BD5" s="107" t="s">
        <v>99</v>
      </c>
      <c r="BE5" s="108" t="s">
        <v>100</v>
      </c>
      <c r="BF5" s="109" t="s">
        <v>101</v>
      </c>
      <c r="BG5" s="110" t="s">
        <v>102</v>
      </c>
      <c r="BH5" s="111" t="s">
        <v>51</v>
      </c>
      <c r="BI5" s="112" t="s">
        <v>47</v>
      </c>
      <c r="BJ5" s="113" t="s">
        <v>49</v>
      </c>
      <c r="BK5" s="114" t="s">
        <v>103</v>
      </c>
      <c r="BL5" s="114" t="s">
        <v>104</v>
      </c>
    </row>
    <row r="6" spans="1:64" s="83" customFormat="1" ht="60.65" customHeight="1" x14ac:dyDescent="0.2">
      <c r="A6" s="77">
        <f t="shared" ref="A6:A69" si="0">ROW()-5</f>
        <v>1</v>
      </c>
      <c r="B6" s="77">
        <f t="shared" ref="B6:B12" si="1">IF(AND(COUNTIF(H6,"*工事*"),COUNTIF(R6,"*入札*")),1,IF(AND(COUNTIF(H6,"*工事*"),COUNTIF(R6,"*随意契約*")),2,IF(AND(R6&lt;&gt;"*工事*",COUNTIF(R6,"*入札*")),3,IF(AND(H6&lt;&gt;"*工事*",COUNTIF(R6,"*随意契約*")),4,""))))</f>
        <v>3</v>
      </c>
      <c r="C6" s="77" t="str">
        <f>IF(B6&lt;&gt;1,"",COUNTIF($B$6:B6,1))</f>
        <v/>
      </c>
      <c r="D6" s="77" t="str">
        <f>IF(B6&lt;&gt;2,"",COUNTIF($B$6:B6,2))</f>
        <v/>
      </c>
      <c r="E6" s="77">
        <f>IF(B6&lt;&gt;3,"",COUNTIF($B$6:B6,3))</f>
        <v>1</v>
      </c>
      <c r="F6" s="77" t="str">
        <f>IF(B6&lt;&gt;4,"",COUNTIF($B$6:B6,4))</f>
        <v/>
      </c>
      <c r="G6" s="1" t="s">
        <v>112</v>
      </c>
      <c r="H6" s="20" t="s">
        <v>9</v>
      </c>
      <c r="I6" s="20" t="s">
        <v>113</v>
      </c>
      <c r="J6" s="20" t="s">
        <v>114</v>
      </c>
      <c r="K6" s="1" t="s">
        <v>7</v>
      </c>
      <c r="L6" s="1" t="s">
        <v>110</v>
      </c>
      <c r="M6" s="21">
        <v>46113</v>
      </c>
      <c r="N6" s="20" t="s">
        <v>115</v>
      </c>
      <c r="O6" s="22">
        <v>7010401164015</v>
      </c>
      <c r="P6" s="26" t="s">
        <v>21</v>
      </c>
      <c r="Q6" s="27"/>
      <c r="R6" s="20" t="s">
        <v>109</v>
      </c>
      <c r="S6" s="1"/>
      <c r="T6" s="23">
        <v>143505522</v>
      </c>
      <c r="U6" s="23" t="s">
        <v>116</v>
      </c>
      <c r="V6" s="23">
        <v>84386507</v>
      </c>
      <c r="W6" s="39">
        <v>0.58799999999999997</v>
      </c>
      <c r="X6" s="90"/>
      <c r="Y6" s="90"/>
      <c r="Z6" s="23" t="s">
        <v>110</v>
      </c>
      <c r="AA6" s="25" t="s">
        <v>111</v>
      </c>
      <c r="AB6" s="1">
        <v>7</v>
      </c>
      <c r="AC6" s="25"/>
      <c r="AD6" s="24"/>
      <c r="AE6" s="20"/>
      <c r="AF6" s="20" t="s">
        <v>117</v>
      </c>
      <c r="AG6" s="20"/>
      <c r="AH6" s="1"/>
      <c r="AI6" s="1"/>
      <c r="AJ6" s="41"/>
      <c r="AK6" s="41"/>
      <c r="AL6" s="41"/>
      <c r="AM6" s="41"/>
      <c r="AN6" s="41"/>
      <c r="AO6" s="1"/>
      <c r="AP6" s="1"/>
      <c r="AQ6" s="1"/>
      <c r="AR6" s="1"/>
      <c r="AS6" s="1"/>
      <c r="AT6" s="1"/>
      <c r="AU6" s="1"/>
      <c r="AV6" s="1"/>
      <c r="AW6" s="1"/>
      <c r="AX6" s="1"/>
      <c r="AY6" s="78"/>
      <c r="AZ6" s="37" t="e">
        <f>IF(AC6=#REF!,"年間支払金額",IF(AND(OR(COUNTIF(AE6,"*すべて*"),COUNTIF(AE6,"*全て*")),S6="●",OR(K6=#REF!,K6=#REF!)),"年間支払金額(全官署、契約相手方ごと)",IF(AND(OR(COUNTIF(AE6,"*すべて*"),COUNTIF(AE6,"*全て*")),S6="●"),"年間支払金額(契約相手方ごと)",IF(AND(OR(K6=#REF!,K6=#REF!),AC6=#REF!),"契約総額(全官署)",IF(AND(K6=#REF!,AC6=#REF!),"契約総額(自官署のみ)",IF(K6=#REF!,"年間支払金額(自官署のみ)",IF(AC6=#REF!,"契約総額",IF(AND(COUNTIF(BG6,"&lt;&gt;*単価*"),OR(K6=#REF!,K6=#REF!)),"全官署予定価格",IF(AND(COUNTIF(BG6,"*単価*"),OR(K6=#REF!,K6=#REF!)),"全官署支払金額",IF(COUNTIF(BG6,"*単価*"),"年間支払金額","予定価格"))))))))))</f>
        <v>#REF!</v>
      </c>
      <c r="BA6" s="37" t="e">
        <f>IF(T6="","×",IF(令和8年度契約状況調査票!T6&gt;_xlfn.XLOOKUP(令和8年度契約状況調査票!BF6,#REF!,#REF!),"○","×"))</f>
        <v>#REF!</v>
      </c>
      <c r="BB6" s="37" t="str">
        <f>IF(Y6="","×",IF(令和8年度契約状況調査票!Y6&gt;_xlfn.XLOOKUP(令和8年度契約状況調査票!BF6,#REF!,#REF!),"○","×"))</f>
        <v>×</v>
      </c>
      <c r="BC6" s="37" t="str">
        <f>IF(AND(L6="×",BD6="○"),"×",BD6)</f>
        <v>×</v>
      </c>
      <c r="BD6" s="37" t="str">
        <f>IF(AY6&lt;&gt;"",AY6,IF(COUNTIF(AZ6,"*予定価格*"),BA6,BB6))</f>
        <v>×</v>
      </c>
      <c r="BE6" s="79" t="str">
        <f t="shared" ref="BE6:BE69" si="2">IF(BD6="○",X6,"")</f>
        <v/>
      </c>
      <c r="BF6" s="38" t="str">
        <f t="shared" ref="BF6:BF69" si="3">IF(H6="③情報システム",IF(COUNTIF(I6,"*借入*")+COUNTIF(I6,"*賃貸*")+COUNTIF(I6,"*リース*"),"⑨物品等賃借",IF(COUNTIF(I6,"*購入*")+COUNTIF(DJ6,"*調達*"),"⑦物品等購入",IF(COUNTIF(I6,"*製造*"),"⑧物品等製造","⑩役務"))),H6)</f>
        <v>④電力</v>
      </c>
      <c r="BG6" s="1" t="e">
        <f>IF(AC6=#REF!,"",IF(AND(K6&lt;&gt;"",ISTEXT(U6)),"分担契約/単価契約",IF(ISTEXT(U6),"単価契約",IF(K6&lt;&gt;"","分担契約",""))))</f>
        <v>#REF!</v>
      </c>
      <c r="BH6" s="80"/>
      <c r="BI6" s="81" t="e">
        <f>IF(COUNTIF(T6,"**"),"",IF(AND(T6&gt;=#REF!,OR(H6=#REF!,H6=#REF!)),1,IF(AND(T6&gt;=#REF!,H6&lt;&gt;#REF!,H6&lt;&gt;#REF!),1,"")))</f>
        <v>#REF!</v>
      </c>
      <c r="BJ6" s="82" t="str">
        <f t="shared" ref="BJ6:BJ69" si="4">IF(LEN(O6)=0,"○",IF(LEN(O6)=1,"○",IF(LEN(O6)=13,"○",IF(LEN(O6)=27,"○",IF(LEN(O6)=41,"○","×")))))</f>
        <v>○</v>
      </c>
      <c r="BK6" s="81" t="b">
        <f t="shared" ref="BK6:BL12" si="5">_xlfn.ISFORMULA(BF6)</f>
        <v>1</v>
      </c>
      <c r="BL6" s="81" t="b">
        <f t="shared" si="5"/>
        <v>1</v>
      </c>
    </row>
    <row r="7" spans="1:64" s="83" customFormat="1" ht="60.65" customHeight="1" x14ac:dyDescent="0.2">
      <c r="A7" s="77">
        <f t="shared" si="0"/>
        <v>2</v>
      </c>
      <c r="B7" s="77">
        <f t="shared" si="1"/>
        <v>3</v>
      </c>
      <c r="C7" s="77" t="str">
        <f>IF(B7&lt;&gt;1,"",COUNTIF($B$6:B7,1))</f>
        <v/>
      </c>
      <c r="D7" s="77" t="str">
        <f>IF(B7&lt;&gt;2,"",COUNTIF($B$6:B7,2))</f>
        <v/>
      </c>
      <c r="E7" s="77">
        <f>IF(B7&lt;&gt;3,"",COUNTIF($B$6:B7,3))</f>
        <v>2</v>
      </c>
      <c r="F7" s="77" t="str">
        <f>IF(B7&lt;&gt;4,"",COUNTIF($B$6:B7,4))</f>
        <v/>
      </c>
      <c r="G7" s="1" t="s">
        <v>118</v>
      </c>
      <c r="H7" s="20" t="s">
        <v>13</v>
      </c>
      <c r="I7" s="20" t="s">
        <v>119</v>
      </c>
      <c r="J7" s="20" t="s">
        <v>120</v>
      </c>
      <c r="K7" s="1"/>
      <c r="L7" s="1"/>
      <c r="M7" s="21">
        <v>46113</v>
      </c>
      <c r="N7" s="20" t="s">
        <v>121</v>
      </c>
      <c r="O7" s="22">
        <v>3230001008371</v>
      </c>
      <c r="P7" s="26" t="s">
        <v>21</v>
      </c>
      <c r="Q7" s="27"/>
      <c r="R7" s="20" t="s">
        <v>109</v>
      </c>
      <c r="S7" s="1"/>
      <c r="T7" s="23">
        <v>6595666</v>
      </c>
      <c r="U7" s="84">
        <v>4276800</v>
      </c>
      <c r="V7" s="23"/>
      <c r="W7" s="39">
        <v>0.64800000000000002</v>
      </c>
      <c r="X7" s="90"/>
      <c r="Y7" s="90"/>
      <c r="Z7" s="23" t="s">
        <v>110</v>
      </c>
      <c r="AA7" s="25" t="s">
        <v>111</v>
      </c>
      <c r="AB7" s="1">
        <v>2</v>
      </c>
      <c r="AC7" s="25"/>
      <c r="AD7" s="24"/>
      <c r="AE7" s="20"/>
      <c r="AF7" s="20"/>
      <c r="AG7" s="20"/>
      <c r="AH7" s="1"/>
      <c r="AI7" s="1"/>
      <c r="AJ7" s="41"/>
      <c r="AK7" s="41"/>
      <c r="AL7" s="41"/>
      <c r="AM7" s="41"/>
      <c r="AN7" s="41"/>
      <c r="AO7" s="1"/>
      <c r="AP7" s="1"/>
      <c r="AQ7" s="1"/>
      <c r="AR7" s="1"/>
      <c r="AS7" s="1"/>
      <c r="AT7" s="1"/>
      <c r="AU7" s="1"/>
      <c r="AV7" s="1"/>
      <c r="AW7" s="1"/>
      <c r="AX7" s="1"/>
      <c r="AY7" s="78"/>
      <c r="AZ7" s="37" t="e">
        <f>IF(AC7=#REF!,"年間支払金額",IF(AND(OR(COUNTIF(AE7,"*すべて*"),COUNTIF(AE7,"*全て*")),S7="●",OR(K7=#REF!,K7=#REF!)),"年間支払金額(全官署、契約相手方ごと)",IF(AND(OR(COUNTIF(AE7,"*すべて*"),COUNTIF(AE7,"*全て*")),S7="●"),"年間支払金額(契約相手方ごと)",IF(AND(OR(K7=#REF!,K7=#REF!),AC7=#REF!),"契約総額(全官署)",IF(AND(K7=#REF!,AC7=#REF!),"契約総額(自官署のみ)",IF(K7=#REF!,"年間支払金額(自官署のみ)",IF(AC7=#REF!,"契約総額",IF(AND(COUNTIF(BG7,"&lt;&gt;*単価*"),OR(K7=#REF!,K7=#REF!)),"全官署予定価格",IF(AND(COUNTIF(BG7,"*単価*"),OR(K7=#REF!,K7=#REF!)),"全官署支払金額",IF(COUNTIF(BG7,"*単価*"),"年間支払金額","予定価格"))))))))))</f>
        <v>#REF!</v>
      </c>
      <c r="BA7" s="37" t="e">
        <f>IF(T7="","×",IF(令和8年度契約状況調査票!T7&gt;_xlfn.XLOOKUP(令和8年度契約状況調査票!BF7,#REF!,#REF!),"○","×"))</f>
        <v>#REF!</v>
      </c>
      <c r="BB7" s="37" t="str">
        <f>IF(Y7="","×",IF(令和8年度契約状況調査票!Y7&gt;_xlfn.XLOOKUP(令和8年度契約状況調査票!BF7,#REF!,#REF!),"○","×"))</f>
        <v>×</v>
      </c>
      <c r="BC7" s="37" t="str">
        <f t="shared" ref="BC7:BC69" si="6">IF(AND(L7="×",BD7="○"),"×",BD7)</f>
        <v>×</v>
      </c>
      <c r="BD7" s="37" t="str">
        <f t="shared" ref="BD7:BD12" si="7">IF(AY7&lt;&gt;"",AY7,IF(COUNTIF(AZ7,"*予定価格*"),BA7,BB7))</f>
        <v>×</v>
      </c>
      <c r="BE7" s="79" t="str">
        <f t="shared" si="2"/>
        <v/>
      </c>
      <c r="BF7" s="38" t="str">
        <f t="shared" si="3"/>
        <v>⑩役務</v>
      </c>
      <c r="BG7" s="1" t="e">
        <f>IF(AC7=#REF!,"",IF(AND(K7&lt;&gt;"",ISTEXT(U7)),"分担契約/単価契約",IF(ISTEXT(U7),"単価契約",IF(K7&lt;&gt;"","分担契約",""))))</f>
        <v>#REF!</v>
      </c>
      <c r="BH7" s="80"/>
      <c r="BI7" s="81" t="e">
        <f>IF(COUNTIF(T7,"**"),"",IF(AND(T7&gt;=#REF!,OR(H7=#REF!,H7=#REF!)),1,IF(AND(T7&gt;=#REF!,H7&lt;&gt;#REF!,H7&lt;&gt;#REF!),1,"")))</f>
        <v>#REF!</v>
      </c>
      <c r="BJ7" s="82" t="str">
        <f t="shared" si="4"/>
        <v>○</v>
      </c>
      <c r="BK7" s="81" t="b">
        <f t="shared" si="5"/>
        <v>1</v>
      </c>
      <c r="BL7" s="81" t="b">
        <f t="shared" si="5"/>
        <v>1</v>
      </c>
    </row>
    <row r="8" spans="1:64" s="83" customFormat="1" ht="60.65" customHeight="1" x14ac:dyDescent="0.2">
      <c r="A8" s="77">
        <f t="shared" si="0"/>
        <v>3</v>
      </c>
      <c r="B8" s="77">
        <f t="shared" si="1"/>
        <v>3</v>
      </c>
      <c r="C8" s="77" t="str">
        <f>IF(B8&lt;&gt;1,"",COUNTIF($B$6:B8,1))</f>
        <v/>
      </c>
      <c r="D8" s="77" t="str">
        <f>IF(B8&lt;&gt;2,"",COUNTIF($B$6:B8,2))</f>
        <v/>
      </c>
      <c r="E8" s="77">
        <f>IF(B8&lt;&gt;3,"",COUNTIF($B$6:B8,3))</f>
        <v>3</v>
      </c>
      <c r="F8" s="77" t="str">
        <f>IF(B8&lt;&gt;4,"",COUNTIF($B$6:B8,4))</f>
        <v/>
      </c>
      <c r="G8" s="1" t="s">
        <v>122</v>
      </c>
      <c r="H8" s="20" t="s">
        <v>13</v>
      </c>
      <c r="I8" s="20" t="s">
        <v>123</v>
      </c>
      <c r="J8" s="20" t="s">
        <v>120</v>
      </c>
      <c r="K8" s="1"/>
      <c r="L8" s="1"/>
      <c r="M8" s="21">
        <v>46113</v>
      </c>
      <c r="N8" s="20" t="s">
        <v>124</v>
      </c>
      <c r="O8" s="22">
        <v>2220001000405</v>
      </c>
      <c r="P8" s="26" t="s">
        <v>21</v>
      </c>
      <c r="Q8" s="27"/>
      <c r="R8" s="20" t="s">
        <v>109</v>
      </c>
      <c r="S8" s="1"/>
      <c r="T8" s="23">
        <v>6879558</v>
      </c>
      <c r="U8" s="23">
        <v>4235000</v>
      </c>
      <c r="V8" s="84"/>
      <c r="W8" s="39">
        <v>0.61499999999999999</v>
      </c>
      <c r="X8" s="90"/>
      <c r="Y8" s="90"/>
      <c r="Z8" s="23" t="s">
        <v>110</v>
      </c>
      <c r="AA8" s="25" t="s">
        <v>111</v>
      </c>
      <c r="AB8" s="1">
        <v>2</v>
      </c>
      <c r="AC8" s="25"/>
      <c r="AD8" s="24"/>
      <c r="AE8" s="20"/>
      <c r="AF8" s="20"/>
      <c r="AG8" s="20"/>
      <c r="AH8" s="1"/>
      <c r="AI8" s="1"/>
      <c r="AJ8" s="41"/>
      <c r="AK8" s="41"/>
      <c r="AL8" s="41"/>
      <c r="AM8" s="41"/>
      <c r="AN8" s="41"/>
      <c r="AO8" s="1"/>
      <c r="AP8" s="1"/>
      <c r="AQ8" s="1"/>
      <c r="AR8" s="1"/>
      <c r="AS8" s="1"/>
      <c r="AT8" s="1"/>
      <c r="AU8" s="1"/>
      <c r="AV8" s="1"/>
      <c r="AW8" s="1"/>
      <c r="AX8" s="1"/>
      <c r="AY8" s="78"/>
      <c r="AZ8" s="37" t="e">
        <f>IF(AC8=#REF!,"年間支払金額",IF(AND(OR(COUNTIF(AE8,"*すべて*"),COUNTIF(AE8,"*全て*")),S8="●",OR(K8=#REF!,K8=#REF!)),"年間支払金額(全官署、契約相手方ごと)",IF(AND(OR(COUNTIF(AE8,"*すべて*"),COUNTIF(AE8,"*全て*")),S8="●"),"年間支払金額(契約相手方ごと)",IF(AND(OR(K8=#REF!,K8=#REF!),AC8=#REF!),"契約総額(全官署)",IF(AND(K8=#REF!,AC8=#REF!),"契約総額(自官署のみ)",IF(K8=#REF!,"年間支払金額(自官署のみ)",IF(AC8=#REF!,"契約総額",IF(AND(COUNTIF(BG8,"&lt;&gt;*単価*"),OR(K8=#REF!,K8=#REF!)),"全官署予定価格",IF(AND(COUNTIF(BG8,"*単価*"),OR(K8=#REF!,K8=#REF!)),"全官署支払金額",IF(COUNTIF(BG8,"*単価*"),"年間支払金額","予定価格"))))))))))</f>
        <v>#REF!</v>
      </c>
      <c r="BA8" s="37" t="e">
        <f>IF(T8="","×",IF(令和8年度契約状況調査票!T8&gt;_xlfn.XLOOKUP(令和8年度契約状況調査票!BF8,#REF!,#REF!),"○","×"))</f>
        <v>#REF!</v>
      </c>
      <c r="BB8" s="37" t="str">
        <f>IF(Y8="","×",IF(令和8年度契約状況調査票!Y8&gt;_xlfn.XLOOKUP(令和8年度契約状況調査票!BF8,#REF!,#REF!),"○","×"))</f>
        <v>×</v>
      </c>
      <c r="BC8" s="37" t="str">
        <f t="shared" si="6"/>
        <v>×</v>
      </c>
      <c r="BD8" s="37" t="str">
        <f t="shared" si="7"/>
        <v>×</v>
      </c>
      <c r="BE8" s="79" t="str">
        <f t="shared" si="2"/>
        <v/>
      </c>
      <c r="BF8" s="38" t="str">
        <f t="shared" si="3"/>
        <v>⑩役務</v>
      </c>
      <c r="BG8" s="1" t="e">
        <f>IF(AC8=#REF!,"",IF(AND(K8&lt;&gt;"",ISTEXT(U8)),"分担契約/単価契約",IF(ISTEXT(U8),"単価契約",IF(K8&lt;&gt;"","分担契約",""))))</f>
        <v>#REF!</v>
      </c>
      <c r="BH8" s="80"/>
      <c r="BI8" s="81" t="e">
        <f>IF(COUNTIF(T8,"**"),"",IF(AND(T8&gt;=#REF!,OR(H8=#REF!,H8=#REF!)),1,IF(AND(T8&gt;=#REF!,H8&lt;&gt;#REF!,H8&lt;&gt;#REF!),1,"")))</f>
        <v>#REF!</v>
      </c>
      <c r="BJ8" s="82" t="str">
        <f t="shared" si="4"/>
        <v>○</v>
      </c>
      <c r="BK8" s="81" t="b">
        <f t="shared" si="5"/>
        <v>1</v>
      </c>
      <c r="BL8" s="81" t="b">
        <f t="shared" si="5"/>
        <v>1</v>
      </c>
    </row>
    <row r="9" spans="1:64" s="83" customFormat="1" ht="60.65" customHeight="1" x14ac:dyDescent="0.2">
      <c r="A9" s="77">
        <f t="shared" si="0"/>
        <v>4</v>
      </c>
      <c r="B9" s="77">
        <f t="shared" si="1"/>
        <v>3</v>
      </c>
      <c r="C9" s="77" t="str">
        <f>IF(B9&lt;&gt;1,"",COUNTIF($B$6:B9,1))</f>
        <v/>
      </c>
      <c r="D9" s="77" t="str">
        <f>IF(B9&lt;&gt;2,"",COUNTIF($B$6:B9,2))</f>
        <v/>
      </c>
      <c r="E9" s="77">
        <f>IF(B9&lt;&gt;3,"",COUNTIF($B$6:B9,3))</f>
        <v>4</v>
      </c>
      <c r="F9" s="77" t="str">
        <f>IF(B9&lt;&gt;4,"",COUNTIF($B$6:B9,4))</f>
        <v/>
      </c>
      <c r="G9" s="1" t="s">
        <v>125</v>
      </c>
      <c r="H9" s="20" t="s">
        <v>13</v>
      </c>
      <c r="I9" s="20" t="s">
        <v>126</v>
      </c>
      <c r="J9" s="20" t="s">
        <v>120</v>
      </c>
      <c r="K9" s="1"/>
      <c r="L9" s="1"/>
      <c r="M9" s="21">
        <v>46113</v>
      </c>
      <c r="N9" s="20" t="s">
        <v>127</v>
      </c>
      <c r="O9" s="22">
        <v>1210001003384</v>
      </c>
      <c r="P9" s="26" t="s">
        <v>21</v>
      </c>
      <c r="Q9" s="27"/>
      <c r="R9" s="20" t="s">
        <v>109</v>
      </c>
      <c r="S9" s="1"/>
      <c r="T9" s="28">
        <v>5680450</v>
      </c>
      <c r="U9" s="28">
        <v>5676000</v>
      </c>
      <c r="V9" s="85"/>
      <c r="W9" s="39">
        <v>0.999</v>
      </c>
      <c r="X9" s="90"/>
      <c r="Y9" s="90"/>
      <c r="Z9" s="28" t="s">
        <v>110</v>
      </c>
      <c r="AA9" s="25" t="s">
        <v>111</v>
      </c>
      <c r="AB9" s="1">
        <v>2</v>
      </c>
      <c r="AC9" s="25"/>
      <c r="AD9" s="24"/>
      <c r="AE9" s="20"/>
      <c r="AF9" s="20"/>
      <c r="AG9" s="20"/>
      <c r="AH9" s="1"/>
      <c r="AI9" s="1"/>
      <c r="AJ9" s="41"/>
      <c r="AK9" s="41"/>
      <c r="AL9" s="41"/>
      <c r="AM9" s="41"/>
      <c r="AN9" s="41"/>
      <c r="AO9" s="1"/>
      <c r="AP9" s="1"/>
      <c r="AQ9" s="1"/>
      <c r="AR9" s="1"/>
      <c r="AS9" s="1"/>
      <c r="AT9" s="1"/>
      <c r="AU9" s="1"/>
      <c r="AV9" s="1"/>
      <c r="AW9" s="1"/>
      <c r="AX9" s="1"/>
      <c r="AY9" s="78"/>
      <c r="AZ9" s="37" t="e">
        <f>IF(AC9=#REF!,"年間支払金額",IF(AND(OR(COUNTIF(AE9,"*すべて*"),COUNTIF(AE9,"*全て*")),S9="●",OR(K9=#REF!,K9=#REF!)),"年間支払金額(全官署、契約相手方ごと)",IF(AND(OR(COUNTIF(AE9,"*すべて*"),COUNTIF(AE9,"*全て*")),S9="●"),"年間支払金額(契約相手方ごと)",IF(AND(OR(K9=#REF!,K9=#REF!),AC9=#REF!),"契約総額(全官署)",IF(AND(K9=#REF!,AC9=#REF!),"契約総額(自官署のみ)",IF(K9=#REF!,"年間支払金額(自官署のみ)",IF(AC9=#REF!,"契約総額",IF(AND(COUNTIF(BG9,"&lt;&gt;*単価*"),OR(K9=#REF!,K9=#REF!)),"全官署予定価格",IF(AND(COUNTIF(BG9,"*単価*"),OR(K9=#REF!,K9=#REF!)),"全官署支払金額",IF(COUNTIF(BG9,"*単価*"),"年間支払金額","予定価格"))))))))))</f>
        <v>#REF!</v>
      </c>
      <c r="BA9" s="37" t="e">
        <f>IF(T9="","×",IF(令和8年度契約状況調査票!T9&gt;_xlfn.XLOOKUP(令和8年度契約状況調査票!BF9,#REF!,#REF!),"○","×"))</f>
        <v>#REF!</v>
      </c>
      <c r="BB9" s="37" t="str">
        <f>IF(Y9="","×",IF(令和8年度契約状況調査票!Y9&gt;_xlfn.XLOOKUP(令和8年度契約状況調査票!BF9,#REF!,#REF!),"○","×"))</f>
        <v>×</v>
      </c>
      <c r="BC9" s="37" t="str">
        <f t="shared" si="6"/>
        <v>×</v>
      </c>
      <c r="BD9" s="37" t="str">
        <f t="shared" si="7"/>
        <v>×</v>
      </c>
      <c r="BE9" s="79" t="str">
        <f t="shared" si="2"/>
        <v/>
      </c>
      <c r="BF9" s="38" t="str">
        <f t="shared" si="3"/>
        <v>⑩役務</v>
      </c>
      <c r="BG9" s="1" t="e">
        <f>IF(AC9=#REF!,"",IF(AND(K9&lt;&gt;"",ISTEXT(U9)),"分担契約/単価契約",IF(ISTEXT(U9),"単価契約",IF(K9&lt;&gt;"","分担契約",""))))</f>
        <v>#REF!</v>
      </c>
      <c r="BH9" s="80"/>
      <c r="BI9" s="81" t="e">
        <f>IF(COUNTIF(T9,"**"),"",IF(AND(T9&gt;=#REF!,OR(H9=#REF!,H9=#REF!)),1,IF(AND(T9&gt;=#REF!,H9&lt;&gt;#REF!,H9&lt;&gt;#REF!),1,"")))</f>
        <v>#REF!</v>
      </c>
      <c r="BJ9" s="82" t="str">
        <f t="shared" si="4"/>
        <v>○</v>
      </c>
      <c r="BK9" s="81" t="b">
        <f t="shared" si="5"/>
        <v>1</v>
      </c>
      <c r="BL9" s="81" t="b">
        <f t="shared" si="5"/>
        <v>1</v>
      </c>
    </row>
    <row r="10" spans="1:64" s="83" customFormat="1" ht="60.65" customHeight="1" x14ac:dyDescent="0.2">
      <c r="A10" s="77">
        <f t="shared" si="0"/>
        <v>5</v>
      </c>
      <c r="B10" s="77">
        <f t="shared" si="1"/>
        <v>3</v>
      </c>
      <c r="C10" s="77" t="str">
        <f>IF(B10&lt;&gt;1,"",COUNTIF($B$6:B10,1))</f>
        <v/>
      </c>
      <c r="D10" s="77" t="str">
        <f>IF(B10&lt;&gt;2,"",COUNTIF($B$6:B10,2))</f>
        <v/>
      </c>
      <c r="E10" s="77">
        <f>IF(B10&lt;&gt;3,"",COUNTIF($B$6:B10,3))</f>
        <v>5</v>
      </c>
      <c r="F10" s="77" t="str">
        <f>IF(B10&lt;&gt;4,"",COUNTIF($B$6:B10,4))</f>
        <v/>
      </c>
      <c r="G10" s="1" t="s">
        <v>128</v>
      </c>
      <c r="H10" s="20" t="s">
        <v>13</v>
      </c>
      <c r="I10" s="20" t="s">
        <v>129</v>
      </c>
      <c r="J10" s="20" t="s">
        <v>130</v>
      </c>
      <c r="K10" s="1" t="s">
        <v>6</v>
      </c>
      <c r="L10" s="1" t="s">
        <v>110</v>
      </c>
      <c r="M10" s="21">
        <v>46113</v>
      </c>
      <c r="N10" s="20" t="s">
        <v>131</v>
      </c>
      <c r="O10" s="22">
        <v>3180001036915</v>
      </c>
      <c r="P10" s="26" t="s">
        <v>21</v>
      </c>
      <c r="Q10" s="27"/>
      <c r="R10" s="20" t="s">
        <v>109</v>
      </c>
      <c r="S10" s="1"/>
      <c r="T10" s="23">
        <v>16995880</v>
      </c>
      <c r="U10" s="23" t="s">
        <v>132</v>
      </c>
      <c r="V10" s="84">
        <v>16441700</v>
      </c>
      <c r="W10" s="39">
        <v>0.96699999999999997</v>
      </c>
      <c r="X10" s="90"/>
      <c r="Y10" s="90"/>
      <c r="Z10" s="23" t="s">
        <v>133</v>
      </c>
      <c r="AA10" s="25" t="s">
        <v>111</v>
      </c>
      <c r="AB10" s="1">
        <v>2</v>
      </c>
      <c r="AC10" s="25"/>
      <c r="AD10" s="24"/>
      <c r="AE10" s="20"/>
      <c r="AF10" s="20" t="s">
        <v>134</v>
      </c>
      <c r="AG10" s="20"/>
      <c r="AH10" s="1"/>
      <c r="AI10" s="1"/>
      <c r="AJ10" s="41"/>
      <c r="AK10" s="41"/>
      <c r="AL10" s="41"/>
      <c r="AM10" s="41"/>
      <c r="AN10" s="41"/>
      <c r="AO10" s="1"/>
      <c r="AP10" s="1"/>
      <c r="AQ10" s="1"/>
      <c r="AR10" s="1"/>
      <c r="AS10" s="1"/>
      <c r="AT10" s="1"/>
      <c r="AU10" s="1"/>
      <c r="AV10" s="1"/>
      <c r="AW10" s="1"/>
      <c r="AX10" s="1"/>
      <c r="AY10" s="78"/>
      <c r="AZ10" s="37" t="e">
        <f>IF(AC10=#REF!,"年間支払金額",IF(AND(OR(COUNTIF(AE10,"*すべて*"),COUNTIF(AE10,"*全て*")),S10="●",OR(K10=#REF!,K10=#REF!)),"年間支払金額(全官署、契約相手方ごと)",IF(AND(OR(COUNTIF(AE10,"*すべて*"),COUNTIF(AE10,"*全て*")),S10="●"),"年間支払金額(契約相手方ごと)",IF(AND(OR(K10=#REF!,K10=#REF!),AC10=#REF!),"契約総額(全官署)",IF(AND(K10=#REF!,AC10=#REF!),"契約総額(自官署のみ)",IF(K10=#REF!,"年間支払金額(自官署のみ)",IF(AC10=#REF!,"契約総額",IF(AND(COUNTIF(BG10,"&lt;&gt;*単価*"),OR(K10=#REF!,K10=#REF!)),"全官署予定価格",IF(AND(COUNTIF(BG10,"*単価*"),OR(K10=#REF!,K10=#REF!)),"全官署支払金額",IF(COUNTIF(BG10,"*単価*"),"年間支払金額","予定価格"))))))))))</f>
        <v>#REF!</v>
      </c>
      <c r="BA10" s="37" t="e">
        <f>IF(T10="","×",IF(令和8年度契約状況調査票!T10&gt;_xlfn.XLOOKUP(令和8年度契約状況調査票!BF10,#REF!,#REF!),"○","×"))</f>
        <v>#REF!</v>
      </c>
      <c r="BB10" s="37" t="str">
        <f>IF(Y10="","×",IF(令和8年度契約状況調査票!Y10&gt;_xlfn.XLOOKUP(令和8年度契約状況調査票!BF10,#REF!,#REF!),"○","×"))</f>
        <v>×</v>
      </c>
      <c r="BC10" s="37" t="str">
        <f t="shared" si="6"/>
        <v>×</v>
      </c>
      <c r="BD10" s="37" t="str">
        <f t="shared" si="7"/>
        <v>×</v>
      </c>
      <c r="BE10" s="79" t="str">
        <f t="shared" si="2"/>
        <v/>
      </c>
      <c r="BF10" s="38" t="str">
        <f t="shared" si="3"/>
        <v>⑩役務</v>
      </c>
      <c r="BG10" s="1" t="e">
        <f>IF(AC10=#REF!,"",IF(AND(K10&lt;&gt;"",ISTEXT(U10)),"分担契約/単価契約",IF(ISTEXT(U10),"単価契約",IF(K10&lt;&gt;"","分担契約",""))))</f>
        <v>#REF!</v>
      </c>
      <c r="BH10" s="80"/>
      <c r="BI10" s="81" t="e">
        <f>IF(COUNTIF(T10,"**"),"",IF(AND(T10&gt;=#REF!,OR(H10=#REF!,H10=#REF!)),1,IF(AND(T10&gt;=#REF!,H10&lt;&gt;#REF!,H10&lt;&gt;#REF!),1,"")))</f>
        <v>#REF!</v>
      </c>
      <c r="BJ10" s="82" t="str">
        <f t="shared" si="4"/>
        <v>○</v>
      </c>
      <c r="BK10" s="81" t="b">
        <f t="shared" si="5"/>
        <v>1</v>
      </c>
      <c r="BL10" s="81" t="b">
        <f t="shared" si="5"/>
        <v>1</v>
      </c>
    </row>
    <row r="11" spans="1:64" s="83" customFormat="1" ht="60.65" customHeight="1" x14ac:dyDescent="0.2">
      <c r="A11" s="77">
        <f t="shared" si="0"/>
        <v>6</v>
      </c>
      <c r="B11" s="77">
        <f t="shared" si="1"/>
        <v>3</v>
      </c>
      <c r="C11" s="77" t="str">
        <f>IF(B11&lt;&gt;1,"",COUNTIF($B$6:B11,1))</f>
        <v/>
      </c>
      <c r="D11" s="77" t="str">
        <f>IF(B11&lt;&gt;2,"",COUNTIF($B$6:B11,2))</f>
        <v/>
      </c>
      <c r="E11" s="77">
        <f>IF(B11&lt;&gt;3,"",COUNTIF($B$6:B11,3))</f>
        <v>6</v>
      </c>
      <c r="F11" s="77" t="str">
        <f>IF(B11&lt;&gt;4,"",COUNTIF($B$6:B11,4))</f>
        <v/>
      </c>
      <c r="G11" s="1" t="s">
        <v>135</v>
      </c>
      <c r="H11" s="20" t="s">
        <v>13</v>
      </c>
      <c r="I11" s="20" t="s">
        <v>136</v>
      </c>
      <c r="J11" s="20" t="s">
        <v>120</v>
      </c>
      <c r="K11" s="1"/>
      <c r="L11" s="1"/>
      <c r="M11" s="21">
        <v>46113</v>
      </c>
      <c r="N11" s="20" t="s">
        <v>137</v>
      </c>
      <c r="O11" s="22">
        <v>8130001000053</v>
      </c>
      <c r="P11" s="26" t="s">
        <v>21</v>
      </c>
      <c r="Q11" s="27"/>
      <c r="R11" s="20" t="s">
        <v>109</v>
      </c>
      <c r="S11" s="1"/>
      <c r="T11" s="23">
        <v>6826036</v>
      </c>
      <c r="U11" s="23" t="s">
        <v>138</v>
      </c>
      <c r="V11" s="84">
        <v>3074610</v>
      </c>
      <c r="W11" s="39">
        <v>0.45</v>
      </c>
      <c r="X11" s="90"/>
      <c r="Y11" s="90"/>
      <c r="Z11" s="23" t="s">
        <v>133</v>
      </c>
      <c r="AA11" s="25" t="s">
        <v>111</v>
      </c>
      <c r="AB11" s="1">
        <v>2</v>
      </c>
      <c r="AC11" s="25"/>
      <c r="AD11" s="24"/>
      <c r="AE11" s="20"/>
      <c r="AF11" s="20"/>
      <c r="AG11" s="20"/>
      <c r="AH11" s="1"/>
      <c r="AI11" s="1"/>
      <c r="AJ11" s="41"/>
      <c r="AK11" s="41"/>
      <c r="AL11" s="41"/>
      <c r="AM11" s="41"/>
      <c r="AN11" s="41"/>
      <c r="AO11" s="1"/>
      <c r="AP11" s="1"/>
      <c r="AQ11" s="1"/>
      <c r="AR11" s="1"/>
      <c r="AS11" s="1"/>
      <c r="AT11" s="1"/>
      <c r="AU11" s="1"/>
      <c r="AV11" s="1"/>
      <c r="AW11" s="1"/>
      <c r="AX11" s="1"/>
      <c r="AY11" s="78"/>
      <c r="AZ11" s="37" t="e">
        <f>IF(AC11=#REF!,"年間支払金額",IF(AND(OR(COUNTIF(AE11,"*すべて*"),COUNTIF(AE11,"*全て*")),S11="●",OR(K11=#REF!,K11=#REF!)),"年間支払金額(全官署、契約相手方ごと)",IF(AND(OR(COUNTIF(AE11,"*すべて*"),COUNTIF(AE11,"*全て*")),S11="●"),"年間支払金額(契約相手方ごと)",IF(AND(OR(K11=#REF!,K11=#REF!),AC11=#REF!),"契約総額(全官署)",IF(AND(K11=#REF!,AC11=#REF!),"契約総額(自官署のみ)",IF(K11=#REF!,"年間支払金額(自官署のみ)",IF(AC11=#REF!,"契約総額",IF(AND(COUNTIF(BG11,"&lt;&gt;*単価*"),OR(K11=#REF!,K11=#REF!)),"全官署予定価格",IF(AND(COUNTIF(BG11,"*単価*"),OR(K11=#REF!,K11=#REF!)),"全官署支払金額",IF(COUNTIF(BG11,"*単価*"),"年間支払金額","予定価格"))))))))))</f>
        <v>#REF!</v>
      </c>
      <c r="BA11" s="37" t="e">
        <f>IF(T11="","×",IF(令和8年度契約状況調査票!T11&gt;_xlfn.XLOOKUP(令和8年度契約状況調査票!BF11,#REF!,#REF!),"○","×"))</f>
        <v>#REF!</v>
      </c>
      <c r="BB11" s="37" t="str">
        <f>IF(Y11="","×",IF(令和8年度契約状況調査票!Y11&gt;_xlfn.XLOOKUP(令和8年度契約状況調査票!BF11,#REF!,#REF!),"○","×"))</f>
        <v>×</v>
      </c>
      <c r="BC11" s="37" t="str">
        <f t="shared" si="6"/>
        <v>×</v>
      </c>
      <c r="BD11" s="37" t="str">
        <f t="shared" si="7"/>
        <v>×</v>
      </c>
      <c r="BE11" s="79" t="str">
        <f t="shared" si="2"/>
        <v/>
      </c>
      <c r="BF11" s="38" t="str">
        <f t="shared" si="3"/>
        <v>⑩役務</v>
      </c>
      <c r="BG11" s="1" t="e">
        <f>IF(AC11=#REF!,"",IF(AND(K11&lt;&gt;"",ISTEXT(U11)),"分担契約/単価契約",IF(ISTEXT(U11),"単価契約",IF(K11&lt;&gt;"","分担契約",""))))</f>
        <v>#REF!</v>
      </c>
      <c r="BH11" s="80"/>
      <c r="BI11" s="81" t="e">
        <f>IF(COUNTIF(T11,"**"),"",IF(AND(T11&gt;=#REF!,OR(H11=#REF!,H11=#REF!)),1,IF(AND(T11&gt;=#REF!,H11&lt;&gt;#REF!,H11&lt;&gt;#REF!),1,"")))</f>
        <v>#REF!</v>
      </c>
      <c r="BJ11" s="82" t="str">
        <f t="shared" si="4"/>
        <v>○</v>
      </c>
      <c r="BK11" s="81" t="b">
        <f t="shared" si="5"/>
        <v>1</v>
      </c>
      <c r="BL11" s="81" t="b">
        <f t="shared" si="5"/>
        <v>1</v>
      </c>
    </row>
    <row r="12" spans="1:64" s="83" customFormat="1" ht="60.65" customHeight="1" x14ac:dyDescent="0.2">
      <c r="A12" s="77">
        <f t="shared" si="0"/>
        <v>7</v>
      </c>
      <c r="B12" s="77">
        <f t="shared" si="1"/>
        <v>3</v>
      </c>
      <c r="C12" s="77" t="str">
        <f>IF(B12&lt;&gt;1,"",COUNTIF($B$6:B12,1))</f>
        <v/>
      </c>
      <c r="D12" s="77" t="str">
        <f>IF(B12&lt;&gt;2,"",COUNTIF($B$6:B12,2))</f>
        <v/>
      </c>
      <c r="E12" s="77">
        <f>IF(B12&lt;&gt;3,"",COUNTIF($B$6:B12,3))</f>
        <v>7</v>
      </c>
      <c r="F12" s="77" t="str">
        <f>IF(B12&lt;&gt;4,"",COUNTIF($B$6:B12,4))</f>
        <v/>
      </c>
      <c r="G12" s="1" t="s">
        <v>139</v>
      </c>
      <c r="H12" s="20" t="s">
        <v>13</v>
      </c>
      <c r="I12" s="20" t="s">
        <v>140</v>
      </c>
      <c r="J12" s="20" t="s">
        <v>120</v>
      </c>
      <c r="K12" s="1"/>
      <c r="L12" s="1"/>
      <c r="M12" s="21">
        <v>46113</v>
      </c>
      <c r="N12" s="20" t="s">
        <v>141</v>
      </c>
      <c r="O12" s="22">
        <v>4010401022860</v>
      </c>
      <c r="P12" s="26" t="s">
        <v>21</v>
      </c>
      <c r="Q12" s="27"/>
      <c r="R12" s="20" t="s">
        <v>109</v>
      </c>
      <c r="S12" s="1"/>
      <c r="T12" s="23">
        <v>11229861</v>
      </c>
      <c r="U12" s="23" t="s">
        <v>142</v>
      </c>
      <c r="V12" s="84">
        <v>8450442</v>
      </c>
      <c r="W12" s="39">
        <v>0.752</v>
      </c>
      <c r="X12" s="90"/>
      <c r="Y12" s="90"/>
      <c r="Z12" s="23" t="s">
        <v>133</v>
      </c>
      <c r="AA12" s="25" t="s">
        <v>111</v>
      </c>
      <c r="AB12" s="1">
        <v>2</v>
      </c>
      <c r="AC12" s="25"/>
      <c r="AD12" s="24"/>
      <c r="AE12" s="20"/>
      <c r="AF12" s="20"/>
      <c r="AG12" s="20"/>
      <c r="AH12" s="1"/>
      <c r="AI12" s="1"/>
      <c r="AJ12" s="41"/>
      <c r="AK12" s="41"/>
      <c r="AL12" s="41"/>
      <c r="AM12" s="41"/>
      <c r="AN12" s="41"/>
      <c r="AO12" s="1"/>
      <c r="AP12" s="1"/>
      <c r="AQ12" s="1"/>
      <c r="AR12" s="1"/>
      <c r="AS12" s="1"/>
      <c r="AT12" s="1"/>
      <c r="AU12" s="1"/>
      <c r="AV12" s="1"/>
      <c r="AW12" s="1"/>
      <c r="AX12" s="1"/>
      <c r="AY12" s="78"/>
      <c r="AZ12" s="37" t="e">
        <f>IF(AC12=#REF!,"年間支払金額",IF(AND(OR(COUNTIF(AE12,"*すべて*"),COUNTIF(AE12,"*全て*")),S12="●",OR(K12=#REF!,K12=#REF!)),"年間支払金額(全官署、契約相手方ごと)",IF(AND(OR(COUNTIF(AE12,"*すべて*"),COUNTIF(AE12,"*全て*")),S12="●"),"年間支払金額(契約相手方ごと)",IF(AND(OR(K12=#REF!,K12=#REF!),AC12=#REF!),"契約総額(全官署)",IF(AND(K12=#REF!,AC12=#REF!),"契約総額(自官署のみ)",IF(K12=#REF!,"年間支払金額(自官署のみ)",IF(AC12=#REF!,"契約総額",IF(AND(COUNTIF(BG12,"&lt;&gt;*単価*"),OR(K12=#REF!,K12=#REF!)),"全官署予定価格",IF(AND(COUNTIF(BG12,"*単価*"),OR(K12=#REF!,K12=#REF!)),"全官署支払金額",IF(COUNTIF(BG12,"*単価*"),"年間支払金額","予定価格"))))))))))</f>
        <v>#REF!</v>
      </c>
      <c r="BA12" s="37" t="e">
        <f>IF(T12="","×",IF(令和8年度契約状況調査票!T12&gt;_xlfn.XLOOKUP(令和8年度契約状況調査票!BF12,#REF!,#REF!),"○","×"))</f>
        <v>#REF!</v>
      </c>
      <c r="BB12" s="37" t="str">
        <f>IF(Y12="","×",IF(令和8年度契約状況調査票!Y12&gt;_xlfn.XLOOKUP(令和8年度契約状況調査票!BF12,#REF!,#REF!),"○","×"))</f>
        <v>×</v>
      </c>
      <c r="BC12" s="37" t="str">
        <f t="shared" si="6"/>
        <v>×</v>
      </c>
      <c r="BD12" s="37" t="str">
        <f t="shared" si="7"/>
        <v>×</v>
      </c>
      <c r="BE12" s="79" t="str">
        <f t="shared" si="2"/>
        <v/>
      </c>
      <c r="BF12" s="38" t="str">
        <f t="shared" si="3"/>
        <v>⑩役務</v>
      </c>
      <c r="BG12" s="1" t="e">
        <f>IF(AC12=#REF!,"",IF(AND(K12&lt;&gt;"",ISTEXT(U12)),"分担契約/単価契約",IF(ISTEXT(U12),"単価契約",IF(K12&lt;&gt;"","分担契約",""))))</f>
        <v>#REF!</v>
      </c>
      <c r="BH12" s="80"/>
      <c r="BI12" s="81" t="e">
        <f>IF(COUNTIF(T12,"**"),"",IF(AND(T12&gt;=#REF!,OR(H12=#REF!,H12=#REF!)),1,IF(AND(T12&gt;=#REF!,H12&lt;&gt;#REF!,H12&lt;&gt;#REF!),1,"")))</f>
        <v>#REF!</v>
      </c>
      <c r="BJ12" s="82" t="str">
        <f t="shared" si="4"/>
        <v>○</v>
      </c>
      <c r="BK12" s="81" t="b">
        <f t="shared" si="5"/>
        <v>1</v>
      </c>
      <c r="BL12" s="81" t="b">
        <f t="shared" si="5"/>
        <v>1</v>
      </c>
    </row>
    <row r="13" spans="1:64" s="83" customFormat="1" ht="60.65" customHeight="1" x14ac:dyDescent="0.2">
      <c r="A13" s="77">
        <f t="shared" si="0"/>
        <v>8</v>
      </c>
      <c r="B13" s="77">
        <f t="shared" ref="B13:B19" si="8">IF(AND(COUNTIF(H13,"*工事*"),COUNTIF(R13,"*入札*")),1,IF(AND(COUNTIF(H13,"*工事*"),COUNTIF(R13,"*随意契約*")),2,IF(AND(R13&lt;&gt;"*工事*",COUNTIF(R13,"*入札*")),3,IF(AND(H13&lt;&gt;"*工事*",COUNTIF(R13,"*随意契約*")),4,""))))</f>
        <v>3</v>
      </c>
      <c r="C13" s="77" t="str">
        <f>IF(B13&lt;&gt;1,"",COUNTIF($B$6:B13,1))</f>
        <v/>
      </c>
      <c r="D13" s="77" t="str">
        <f>IF(B13&lt;&gt;2,"",COUNTIF($B$6:B13,2))</f>
        <v/>
      </c>
      <c r="E13" s="77">
        <f>IF(B13&lt;&gt;3,"",COUNTIF($B$6:B13,3))</f>
        <v>8</v>
      </c>
      <c r="F13" s="77" t="str">
        <f>IF(B13&lt;&gt;4,"",COUNTIF($B$6:B13,4))</f>
        <v/>
      </c>
      <c r="G13" s="1" t="s">
        <v>143</v>
      </c>
      <c r="H13" s="20" t="s">
        <v>13</v>
      </c>
      <c r="I13" s="20" t="s">
        <v>144</v>
      </c>
      <c r="J13" s="20" t="s">
        <v>120</v>
      </c>
      <c r="K13" s="1"/>
      <c r="L13" s="1"/>
      <c r="M13" s="21">
        <v>46113</v>
      </c>
      <c r="N13" s="20" t="s">
        <v>145</v>
      </c>
      <c r="O13" s="22">
        <v>7010401018377</v>
      </c>
      <c r="P13" s="26" t="s">
        <v>21</v>
      </c>
      <c r="Q13" s="27"/>
      <c r="R13" s="20" t="s">
        <v>109</v>
      </c>
      <c r="S13" s="1"/>
      <c r="T13" s="23">
        <v>4586917</v>
      </c>
      <c r="U13" s="23" t="s">
        <v>146</v>
      </c>
      <c r="V13" s="84">
        <v>4540250</v>
      </c>
      <c r="W13" s="39">
        <v>0.98899999999999999</v>
      </c>
      <c r="X13" s="90"/>
      <c r="Y13" s="90"/>
      <c r="Z13" s="23" t="s">
        <v>133</v>
      </c>
      <c r="AA13" s="25" t="s">
        <v>111</v>
      </c>
      <c r="AB13" s="1">
        <v>2</v>
      </c>
      <c r="AC13" s="25"/>
      <c r="AD13" s="24"/>
      <c r="AE13" s="20"/>
      <c r="AF13" s="20"/>
      <c r="AG13" s="20"/>
      <c r="AH13" s="1"/>
      <c r="AI13" s="1"/>
      <c r="AJ13" s="41"/>
      <c r="AK13" s="41"/>
      <c r="AL13" s="41"/>
      <c r="AM13" s="41"/>
      <c r="AN13" s="41"/>
      <c r="AO13" s="1"/>
      <c r="AP13" s="1"/>
      <c r="AQ13" s="1"/>
      <c r="AR13" s="1"/>
      <c r="AS13" s="1"/>
      <c r="AT13" s="1"/>
      <c r="AU13" s="1"/>
      <c r="AV13" s="1"/>
      <c r="AW13" s="1"/>
      <c r="AX13" s="1"/>
      <c r="AY13" s="78"/>
      <c r="AZ13" s="37" t="e">
        <f>IF(AC13=#REF!,"年間支払金額",IF(AND(OR(COUNTIF(AE13,"*すべて*"),COUNTIF(AE13,"*全て*")),S13="●",OR(K13=#REF!,K13=#REF!)),"年間支払金額(全官署、契約相手方ごと)",IF(AND(OR(COUNTIF(AE13,"*すべて*"),COUNTIF(AE13,"*全て*")),S13="●"),"年間支払金額(契約相手方ごと)",IF(AND(OR(K13=#REF!,K13=#REF!),AC13=#REF!),"契約総額(全官署)",IF(AND(K13=#REF!,AC13=#REF!),"契約総額(自官署のみ)",IF(K13=#REF!,"年間支払金額(自官署のみ)",IF(AC13=#REF!,"契約総額",IF(AND(COUNTIF(BG13,"&lt;&gt;*単価*"),OR(K13=#REF!,K13=#REF!)),"全官署予定価格",IF(AND(COUNTIF(BG13,"*単価*"),OR(K13=#REF!,K13=#REF!)),"全官署支払金額",IF(COUNTIF(BG13,"*単価*"),"年間支払金額","予定価格"))))))))))</f>
        <v>#REF!</v>
      </c>
      <c r="BA13" s="37" t="e">
        <f>IF(T13="","×",IF(令和8年度契約状況調査票!T13&gt;_xlfn.XLOOKUP(令和8年度契約状況調査票!BF13,#REF!,#REF!),"○","×"))</f>
        <v>#REF!</v>
      </c>
      <c r="BB13" s="37" t="str">
        <f>IF(Y13="","×",IF(令和8年度契約状況調査票!Y13&gt;_xlfn.XLOOKUP(令和8年度契約状況調査票!BF13,#REF!,#REF!),"○","×"))</f>
        <v>×</v>
      </c>
      <c r="BC13" s="37" t="str">
        <f t="shared" si="6"/>
        <v>×</v>
      </c>
      <c r="BD13" s="37" t="str">
        <f t="shared" ref="BD13:BD26" si="9">IF(AY13&lt;&gt;"",AY13,IF(COUNTIF(AZ13,"*予定価格*"),BA13,BB13))</f>
        <v>×</v>
      </c>
      <c r="BE13" s="79" t="str">
        <f t="shared" si="2"/>
        <v/>
      </c>
      <c r="BF13" s="38" t="str">
        <f t="shared" si="3"/>
        <v>⑩役務</v>
      </c>
      <c r="BG13" s="1" t="e">
        <f>IF(AC13=#REF!,"",IF(AND(K13&lt;&gt;"",ISTEXT(U13)),"分担契約/単価契約",IF(ISTEXT(U13),"単価契約",IF(K13&lt;&gt;"","分担契約",""))))</f>
        <v>#REF!</v>
      </c>
      <c r="BH13" s="80"/>
      <c r="BI13" s="81" t="e">
        <f>IF(COUNTIF(T13,"**"),"",IF(AND(T13&gt;=#REF!,OR(H13=#REF!,H13=#REF!)),1,IF(AND(T13&gt;=#REF!,H13&lt;&gt;#REF!,H13&lt;&gt;#REF!),1,"")))</f>
        <v>#REF!</v>
      </c>
      <c r="BJ13" s="82" t="str">
        <f t="shared" si="4"/>
        <v>○</v>
      </c>
      <c r="BK13" s="81" t="b">
        <f t="shared" ref="BK13:BK26" si="10">_xlfn.ISFORMULA(BF13)</f>
        <v>1</v>
      </c>
      <c r="BL13" s="81" t="b">
        <f t="shared" ref="BL13:BL26" si="11">_xlfn.ISFORMULA(BG13)</f>
        <v>1</v>
      </c>
    </row>
    <row r="14" spans="1:64" s="83" customFormat="1" ht="60.65" customHeight="1" x14ac:dyDescent="0.2">
      <c r="A14" s="77">
        <f t="shared" si="0"/>
        <v>9</v>
      </c>
      <c r="B14" s="77">
        <f t="shared" si="8"/>
        <v>3</v>
      </c>
      <c r="C14" s="77" t="str">
        <f>IF(B14&lt;&gt;1,"",COUNTIF($B$6:B14,1))</f>
        <v/>
      </c>
      <c r="D14" s="77" t="str">
        <f>IF(B14&lt;&gt;2,"",COUNTIF($B$6:B14,2))</f>
        <v/>
      </c>
      <c r="E14" s="77">
        <f>IF(B14&lt;&gt;3,"",COUNTIF($B$6:B14,3))</f>
        <v>9</v>
      </c>
      <c r="F14" s="77" t="str">
        <f>IF(B14&lt;&gt;4,"",COUNTIF($B$6:B14,4))</f>
        <v/>
      </c>
      <c r="G14" s="1" t="s">
        <v>147</v>
      </c>
      <c r="H14" s="20" t="s">
        <v>13</v>
      </c>
      <c r="I14" s="20" t="s">
        <v>148</v>
      </c>
      <c r="J14" s="20" t="s">
        <v>120</v>
      </c>
      <c r="K14" s="1"/>
      <c r="L14" s="1"/>
      <c r="M14" s="21">
        <v>46125</v>
      </c>
      <c r="N14" s="20" t="s">
        <v>149</v>
      </c>
      <c r="O14" s="22">
        <v>4220001002085</v>
      </c>
      <c r="P14" s="26" t="s">
        <v>21</v>
      </c>
      <c r="Q14" s="27"/>
      <c r="R14" s="20" t="s">
        <v>109</v>
      </c>
      <c r="S14" s="1"/>
      <c r="T14" s="23">
        <v>3837499</v>
      </c>
      <c r="U14" s="23" t="s">
        <v>150</v>
      </c>
      <c r="V14" s="84">
        <v>2029500</v>
      </c>
      <c r="W14" s="39">
        <v>0.52800000000000002</v>
      </c>
      <c r="X14" s="90"/>
      <c r="Y14" s="90"/>
      <c r="Z14" s="23" t="s">
        <v>133</v>
      </c>
      <c r="AA14" s="25" t="s">
        <v>111</v>
      </c>
      <c r="AB14" s="1">
        <v>1</v>
      </c>
      <c r="AC14" s="25"/>
      <c r="AD14" s="24"/>
      <c r="AE14" s="20"/>
      <c r="AF14" s="20"/>
      <c r="AG14" s="20"/>
      <c r="AH14" s="1"/>
      <c r="AI14" s="1"/>
      <c r="AJ14" s="41"/>
      <c r="AK14" s="41"/>
      <c r="AL14" s="41"/>
      <c r="AM14" s="41"/>
      <c r="AN14" s="41"/>
      <c r="AO14" s="1" t="s">
        <v>133</v>
      </c>
      <c r="AP14" s="1"/>
      <c r="AQ14" s="1"/>
      <c r="AR14" s="1"/>
      <c r="AS14" s="1" t="s">
        <v>34</v>
      </c>
      <c r="AT14" s="1"/>
      <c r="AU14" s="1"/>
      <c r="AV14" s="1" t="s">
        <v>110</v>
      </c>
      <c r="AW14" s="1"/>
      <c r="AX14" s="1"/>
      <c r="AY14" s="78"/>
      <c r="AZ14" s="37" t="e">
        <f>IF(AC14=#REF!,"年間支払金額",IF(AND(OR(COUNTIF(AE14,"*すべて*"),COUNTIF(AE14,"*全て*")),S14="●",OR(K14=#REF!,K14=#REF!)),"年間支払金額(全官署、契約相手方ごと)",IF(AND(OR(COUNTIF(AE14,"*すべて*"),COUNTIF(AE14,"*全て*")),S14="●"),"年間支払金額(契約相手方ごと)",IF(AND(OR(K14=#REF!,K14=#REF!),AC14=#REF!),"契約総額(全官署)",IF(AND(K14=#REF!,AC14=#REF!),"契約総額(自官署のみ)",IF(K14=#REF!,"年間支払金額(自官署のみ)",IF(AC14=#REF!,"契約総額",IF(AND(COUNTIF(BG14,"&lt;&gt;*単価*"),OR(K14=#REF!,K14=#REF!)),"全官署予定価格",IF(AND(COUNTIF(BG14,"*単価*"),OR(K14=#REF!,K14=#REF!)),"全官署支払金額",IF(COUNTIF(BG14,"*単価*"),"年間支払金額","予定価格"))))))))))</f>
        <v>#REF!</v>
      </c>
      <c r="BA14" s="37" t="e">
        <f>IF(T14="","×",IF(令和8年度契約状況調査票!T14&gt;_xlfn.XLOOKUP(令和8年度契約状況調査票!BF14,#REF!,#REF!),"○","×"))</f>
        <v>#REF!</v>
      </c>
      <c r="BB14" s="37" t="str">
        <f>IF(Y14="","×",IF(令和8年度契約状況調査票!Y14&gt;_xlfn.XLOOKUP(令和8年度契約状況調査票!BF14,#REF!,#REF!),"○","×"))</f>
        <v>×</v>
      </c>
      <c r="BC14" s="37" t="str">
        <f t="shared" si="6"/>
        <v>×</v>
      </c>
      <c r="BD14" s="37" t="str">
        <f t="shared" si="9"/>
        <v>×</v>
      </c>
      <c r="BE14" s="79" t="str">
        <f t="shared" si="2"/>
        <v/>
      </c>
      <c r="BF14" s="38" t="str">
        <f t="shared" si="3"/>
        <v>⑩役務</v>
      </c>
      <c r="BG14" s="1" t="e">
        <f>IF(AC14=#REF!,"",IF(AND(K14&lt;&gt;"",ISTEXT(U14)),"分担契約/単価契約",IF(ISTEXT(U14),"単価契約",IF(K14&lt;&gt;"","分担契約",""))))</f>
        <v>#REF!</v>
      </c>
      <c r="BH14" s="80"/>
      <c r="BI14" s="81" t="e">
        <f>IF(COUNTIF(T14,"**"),"",IF(AND(T14&gt;=#REF!,OR(H14=#REF!,H14=#REF!)),1,IF(AND(T14&gt;=#REF!,H14&lt;&gt;#REF!,H14&lt;&gt;#REF!),1,"")))</f>
        <v>#REF!</v>
      </c>
      <c r="BJ14" s="82" t="str">
        <f t="shared" si="4"/>
        <v>○</v>
      </c>
      <c r="BK14" s="81" t="b">
        <f t="shared" si="10"/>
        <v>1</v>
      </c>
      <c r="BL14" s="81" t="b">
        <f t="shared" si="11"/>
        <v>1</v>
      </c>
    </row>
    <row r="15" spans="1:64" s="83" customFormat="1" ht="60.65" customHeight="1" x14ac:dyDescent="0.2">
      <c r="A15" s="77">
        <f t="shared" si="0"/>
        <v>10</v>
      </c>
      <c r="B15" s="77">
        <f t="shared" si="8"/>
        <v>3</v>
      </c>
      <c r="C15" s="77" t="str">
        <f>IF(B15&lt;&gt;1,"",COUNTIF($B$6:B15,1))</f>
        <v/>
      </c>
      <c r="D15" s="77" t="str">
        <f>IF(B15&lt;&gt;2,"",COUNTIF($B$6:B15,2))</f>
        <v/>
      </c>
      <c r="E15" s="77">
        <f>IF(B15&lt;&gt;3,"",COUNTIF($B$6:B15,3))</f>
        <v>10</v>
      </c>
      <c r="F15" s="77" t="str">
        <f>IF(B15&lt;&gt;4,"",COUNTIF($B$6:B15,4))</f>
        <v/>
      </c>
      <c r="G15" s="93" t="s">
        <v>151</v>
      </c>
      <c r="H15" s="20" t="s">
        <v>13</v>
      </c>
      <c r="I15" s="20" t="s">
        <v>152</v>
      </c>
      <c r="J15" s="20" t="s">
        <v>120</v>
      </c>
      <c r="K15" s="93"/>
      <c r="L15" s="1"/>
      <c r="M15" s="21">
        <v>46125</v>
      </c>
      <c r="N15" s="20" t="s">
        <v>153</v>
      </c>
      <c r="O15" s="22">
        <v>9220001006214</v>
      </c>
      <c r="P15" s="26" t="s">
        <v>21</v>
      </c>
      <c r="Q15" s="27"/>
      <c r="R15" s="20" t="s">
        <v>109</v>
      </c>
      <c r="S15" s="93"/>
      <c r="T15" s="23">
        <v>5666196</v>
      </c>
      <c r="U15" s="84" t="s">
        <v>154</v>
      </c>
      <c r="V15" s="84">
        <v>4819661</v>
      </c>
      <c r="W15" s="39">
        <v>0.85</v>
      </c>
      <c r="X15" s="90"/>
      <c r="Y15" s="90"/>
      <c r="Z15" s="23" t="s">
        <v>133</v>
      </c>
      <c r="AA15" s="25" t="s">
        <v>111</v>
      </c>
      <c r="AB15" s="94">
        <v>2</v>
      </c>
      <c r="AC15" s="25"/>
      <c r="AD15" s="24"/>
      <c r="AE15" s="20"/>
      <c r="AF15" s="20"/>
      <c r="AG15" s="20"/>
      <c r="AH15" s="1"/>
      <c r="AI15" s="1"/>
      <c r="AJ15" s="41"/>
      <c r="AK15" s="41"/>
      <c r="AL15" s="41"/>
      <c r="AM15" s="41"/>
      <c r="AN15" s="41"/>
      <c r="AO15" s="1"/>
      <c r="AP15" s="1"/>
      <c r="AQ15" s="1"/>
      <c r="AR15" s="1"/>
      <c r="AS15" s="1"/>
      <c r="AT15" s="1"/>
      <c r="AU15" s="1"/>
      <c r="AV15" s="1"/>
      <c r="AW15" s="1"/>
      <c r="AX15" s="1"/>
      <c r="AY15" s="78"/>
      <c r="AZ15" s="37" t="e">
        <f>IF(AC15=#REF!,"年間支払金額",IF(AND(OR(COUNTIF(AE15,"*すべて*"),COUNTIF(AE15,"*全て*")),S15="●",OR(K15=#REF!,K15=#REF!)),"年間支払金額(全官署、契約相手方ごと)",IF(AND(OR(COUNTIF(AE15,"*すべて*"),COUNTIF(AE15,"*全て*")),S15="●"),"年間支払金額(契約相手方ごと)",IF(AND(OR(K15=#REF!,K15=#REF!),AC15=#REF!),"契約総額(全官署)",IF(AND(K15=#REF!,AC15=#REF!),"契約総額(自官署のみ)",IF(K15=#REF!,"年間支払金額(自官署のみ)",IF(AC15=#REF!,"契約総額",IF(AND(COUNTIF(BG15,"&lt;&gt;*単価*"),OR(K15=#REF!,K15=#REF!)),"全官署予定価格",IF(AND(COUNTIF(BG15,"*単価*"),OR(K15=#REF!,K15=#REF!)),"全官署支払金額",IF(COUNTIF(BG15,"*単価*"),"年間支払金額","予定価格"))))))))))</f>
        <v>#REF!</v>
      </c>
      <c r="BA15" s="37" t="e">
        <f>IF(T15="","×",IF(令和8年度契約状況調査票!T15&gt;_xlfn.XLOOKUP(令和8年度契約状況調査票!BF15,#REF!,#REF!),"○","×"))</f>
        <v>#REF!</v>
      </c>
      <c r="BB15" s="37" t="str">
        <f>IF(Y15="","×",IF(令和8年度契約状況調査票!Y15&gt;_xlfn.XLOOKUP(令和8年度契約状況調査票!BF15,#REF!,#REF!),"○","×"))</f>
        <v>×</v>
      </c>
      <c r="BC15" s="37" t="str">
        <f t="shared" si="6"/>
        <v>×</v>
      </c>
      <c r="BD15" s="37" t="str">
        <f t="shared" si="9"/>
        <v>×</v>
      </c>
      <c r="BE15" s="79" t="str">
        <f t="shared" si="2"/>
        <v/>
      </c>
      <c r="BF15" s="38" t="str">
        <f t="shared" si="3"/>
        <v>⑩役務</v>
      </c>
      <c r="BG15" s="1" t="e">
        <f>IF(AC15=#REF!,"",IF(AND(K15&lt;&gt;"",ISTEXT(U15)),"分担契約/単価契約",IF(ISTEXT(U15),"単価契約",IF(K15&lt;&gt;"","分担契約",""))))</f>
        <v>#REF!</v>
      </c>
      <c r="BH15" s="80"/>
      <c r="BI15" s="81" t="e">
        <f>IF(COUNTIF(T15,"**"),"",IF(AND(T15&gt;=#REF!,OR(H15=#REF!,H15=#REF!)),1,IF(AND(T15&gt;=#REF!,H15&lt;&gt;#REF!,H15&lt;&gt;#REF!),1,"")))</f>
        <v>#REF!</v>
      </c>
      <c r="BJ15" s="82" t="str">
        <f t="shared" si="4"/>
        <v>○</v>
      </c>
      <c r="BK15" s="81" t="b">
        <f t="shared" si="10"/>
        <v>1</v>
      </c>
      <c r="BL15" s="81" t="b">
        <f t="shared" si="11"/>
        <v>1</v>
      </c>
    </row>
    <row r="16" spans="1:64" s="83" customFormat="1" ht="60.65" customHeight="1" x14ac:dyDescent="0.2">
      <c r="A16" s="77">
        <f t="shared" si="0"/>
        <v>11</v>
      </c>
      <c r="B16" s="77">
        <f t="shared" si="8"/>
        <v>3</v>
      </c>
      <c r="C16" s="77" t="str">
        <f>IF(B16&lt;&gt;1,"",COUNTIF($B$6:B16,1))</f>
        <v/>
      </c>
      <c r="D16" s="77" t="str">
        <f>IF(B16&lt;&gt;2,"",COUNTIF($B$6:B16,2))</f>
        <v/>
      </c>
      <c r="E16" s="77">
        <f>IF(B16&lt;&gt;3,"",COUNTIF($B$6:B16,3))</f>
        <v>11</v>
      </c>
      <c r="F16" s="77" t="str">
        <f>IF(B16&lt;&gt;4,"",COUNTIF($B$6:B16,4))</f>
        <v/>
      </c>
      <c r="G16" s="93" t="s">
        <v>155</v>
      </c>
      <c r="H16" s="20" t="s">
        <v>13</v>
      </c>
      <c r="I16" s="20" t="s">
        <v>156</v>
      </c>
      <c r="J16" s="20" t="s">
        <v>157</v>
      </c>
      <c r="K16" s="93" t="s">
        <v>6</v>
      </c>
      <c r="L16" s="1" t="s">
        <v>133</v>
      </c>
      <c r="M16" s="21">
        <v>46113</v>
      </c>
      <c r="N16" s="20" t="s">
        <v>158</v>
      </c>
      <c r="O16" s="22">
        <v>6220001008114</v>
      </c>
      <c r="P16" s="26" t="s">
        <v>21</v>
      </c>
      <c r="Q16" s="27"/>
      <c r="R16" s="20" t="s">
        <v>109</v>
      </c>
      <c r="S16" s="93"/>
      <c r="T16" s="23" t="s">
        <v>159</v>
      </c>
      <c r="U16" s="84">
        <v>1056000</v>
      </c>
      <c r="V16" s="84">
        <v>4636500</v>
      </c>
      <c r="W16" s="39" t="s">
        <v>160</v>
      </c>
      <c r="X16" s="90"/>
      <c r="Y16" s="90"/>
      <c r="Z16" s="23" t="s">
        <v>133</v>
      </c>
      <c r="AA16" s="25" t="s">
        <v>160</v>
      </c>
      <c r="AB16" s="94" t="s">
        <v>160</v>
      </c>
      <c r="AC16" s="25"/>
      <c r="AD16" s="24"/>
      <c r="AE16" s="20"/>
      <c r="AF16" s="20"/>
      <c r="AG16" s="20"/>
      <c r="AH16" s="1"/>
      <c r="AI16" s="1"/>
      <c r="AJ16" s="41"/>
      <c r="AK16" s="41"/>
      <c r="AL16" s="41"/>
      <c r="AM16" s="41"/>
      <c r="AN16" s="41"/>
      <c r="AO16" s="1"/>
      <c r="AP16" s="1"/>
      <c r="AQ16" s="1"/>
      <c r="AR16" s="1"/>
      <c r="AS16" s="1"/>
      <c r="AT16" s="1"/>
      <c r="AU16" s="1"/>
      <c r="AV16" s="1"/>
      <c r="AW16" s="1"/>
      <c r="AX16" s="1"/>
      <c r="AY16" s="78"/>
      <c r="AZ16" s="37" t="e">
        <f>IF(AC16=#REF!,"年間支払金額",IF(AND(OR(COUNTIF(AE16,"*すべて*"),COUNTIF(AE16,"*全て*")),S16="●",OR(K16=#REF!,K16=#REF!)),"年間支払金額(全官署、契約相手方ごと)",IF(AND(OR(COUNTIF(AE16,"*すべて*"),COUNTIF(AE16,"*全て*")),S16="●"),"年間支払金額(契約相手方ごと)",IF(AND(OR(K16=#REF!,K16=#REF!),AC16=#REF!),"契約総額(全官署)",IF(AND(K16=#REF!,AC16=#REF!),"契約総額(自官署のみ)",IF(K16=#REF!,"年間支払金額(自官署のみ)",IF(AC16=#REF!,"契約総額",IF(AND(COUNTIF(BG16,"&lt;&gt;*単価*"),OR(K16=#REF!,K16=#REF!)),"全官署予定価格",IF(AND(COUNTIF(BG16,"*単価*"),OR(K16=#REF!,K16=#REF!)),"全官署支払金額",IF(COUNTIF(BG16,"*単価*"),"年間支払金額","予定価格"))))))))))</f>
        <v>#REF!</v>
      </c>
      <c r="BA16" s="37" t="e">
        <f>IF(T16="","×",IF(令和8年度契約状況調査票!T16&gt;_xlfn.XLOOKUP(令和8年度契約状況調査票!BF16,#REF!,#REF!),"○","×"))</f>
        <v>#REF!</v>
      </c>
      <c r="BB16" s="37" t="str">
        <f>IF(Y16="","×",IF(令和8年度契約状況調査票!Y16&gt;_xlfn.XLOOKUP(令和8年度契約状況調査票!BF16,#REF!,#REF!),"○","×"))</f>
        <v>×</v>
      </c>
      <c r="BC16" s="37" t="str">
        <f t="shared" si="6"/>
        <v>×</v>
      </c>
      <c r="BD16" s="37" t="str">
        <f t="shared" si="9"/>
        <v>×</v>
      </c>
      <c r="BE16" s="79" t="str">
        <f t="shared" si="2"/>
        <v/>
      </c>
      <c r="BF16" s="38" t="str">
        <f t="shared" si="3"/>
        <v>⑩役務</v>
      </c>
      <c r="BG16" s="1" t="e">
        <f>IF(AC16=#REF!,"",IF(AND(K16&lt;&gt;"",ISTEXT(U16)),"分担契約/単価契約",IF(ISTEXT(U16),"単価契約",IF(K16&lt;&gt;"","分担契約",""))))</f>
        <v>#REF!</v>
      </c>
      <c r="BH16" s="80"/>
      <c r="BI16" s="81" t="str">
        <f>IF(COUNTIF(T16,"**"),"",IF(AND(T16&gt;=#REF!,OR(H16=#REF!,H16=#REF!)),1,IF(AND(T16&gt;=#REF!,H16&lt;&gt;#REF!,H16&lt;&gt;#REF!),1,"")))</f>
        <v/>
      </c>
      <c r="BJ16" s="82" t="str">
        <f t="shared" si="4"/>
        <v>○</v>
      </c>
      <c r="BK16" s="81" t="b">
        <f t="shared" si="10"/>
        <v>1</v>
      </c>
      <c r="BL16" s="81" t="b">
        <f t="shared" si="11"/>
        <v>1</v>
      </c>
    </row>
    <row r="17" spans="1:64" s="83" customFormat="1" ht="60.65" customHeight="1" x14ac:dyDescent="0.2">
      <c r="A17" s="77">
        <f t="shared" si="0"/>
        <v>12</v>
      </c>
      <c r="B17" s="77">
        <f t="shared" si="8"/>
        <v>3</v>
      </c>
      <c r="C17" s="77" t="str">
        <f>IF(B17&lt;&gt;1,"",COUNTIF($B$6:B17,1))</f>
        <v/>
      </c>
      <c r="D17" s="77" t="str">
        <f>IF(B17&lt;&gt;2,"",COUNTIF($B$6:B17,2))</f>
        <v/>
      </c>
      <c r="E17" s="77">
        <f>IF(B17&lt;&gt;3,"",COUNTIF($B$6:B17,3))</f>
        <v>12</v>
      </c>
      <c r="F17" s="77" t="str">
        <f>IF(B17&lt;&gt;4,"",COUNTIF($B$6:B17,4))</f>
        <v/>
      </c>
      <c r="G17" s="93" t="s">
        <v>161</v>
      </c>
      <c r="H17" s="20" t="s">
        <v>13</v>
      </c>
      <c r="I17" s="20" t="s">
        <v>162</v>
      </c>
      <c r="J17" s="20" t="s">
        <v>163</v>
      </c>
      <c r="K17" s="93" t="s">
        <v>7</v>
      </c>
      <c r="L17" s="1" t="s">
        <v>133</v>
      </c>
      <c r="M17" s="21">
        <v>46113</v>
      </c>
      <c r="N17" s="20" t="s">
        <v>164</v>
      </c>
      <c r="O17" s="22">
        <v>5210001001822</v>
      </c>
      <c r="P17" s="26" t="s">
        <v>21</v>
      </c>
      <c r="Q17" s="27"/>
      <c r="R17" s="20" t="s">
        <v>109</v>
      </c>
      <c r="S17" s="93"/>
      <c r="T17" s="23" t="s">
        <v>159</v>
      </c>
      <c r="U17" s="84" t="s">
        <v>165</v>
      </c>
      <c r="V17" s="84">
        <v>1273250</v>
      </c>
      <c r="W17" s="39" t="s">
        <v>160</v>
      </c>
      <c r="X17" s="90"/>
      <c r="Y17" s="90"/>
      <c r="Z17" s="23" t="s">
        <v>133</v>
      </c>
      <c r="AA17" s="25" t="s">
        <v>160</v>
      </c>
      <c r="AB17" s="94" t="s">
        <v>160</v>
      </c>
      <c r="AC17" s="25"/>
      <c r="AD17" s="24"/>
      <c r="AE17" s="20"/>
      <c r="AF17" s="20"/>
      <c r="AG17" s="20"/>
      <c r="AH17" s="1"/>
      <c r="AI17" s="1"/>
      <c r="AJ17" s="41"/>
      <c r="AK17" s="41"/>
      <c r="AL17" s="41"/>
      <c r="AM17" s="41"/>
      <c r="AN17" s="41"/>
      <c r="AO17" s="1"/>
      <c r="AP17" s="1"/>
      <c r="AQ17" s="1"/>
      <c r="AR17" s="1"/>
      <c r="AS17" s="1"/>
      <c r="AT17" s="1"/>
      <c r="AU17" s="1"/>
      <c r="AV17" s="1"/>
      <c r="AW17" s="1"/>
      <c r="AX17" s="1"/>
      <c r="AY17" s="78"/>
      <c r="AZ17" s="37" t="e">
        <f>IF(AC17=#REF!,"年間支払金額",IF(AND(OR(COUNTIF(AE17,"*すべて*"),COUNTIF(AE17,"*全て*")),S17="●",OR(K17=#REF!,K17=#REF!)),"年間支払金額(全官署、契約相手方ごと)",IF(AND(OR(COUNTIF(AE17,"*すべて*"),COUNTIF(AE17,"*全て*")),S17="●"),"年間支払金額(契約相手方ごと)",IF(AND(OR(K17=#REF!,K17=#REF!),AC17=#REF!),"契約総額(全官署)",IF(AND(K17=#REF!,AC17=#REF!),"契約総額(自官署のみ)",IF(K17=#REF!,"年間支払金額(自官署のみ)",IF(AC17=#REF!,"契約総額",IF(AND(COUNTIF(BG17,"&lt;&gt;*単価*"),OR(K17=#REF!,K17=#REF!)),"全官署予定価格",IF(AND(COUNTIF(BG17,"*単価*"),OR(K17=#REF!,K17=#REF!)),"全官署支払金額",IF(COUNTIF(BG17,"*単価*"),"年間支払金額","予定価格"))))))))))</f>
        <v>#REF!</v>
      </c>
      <c r="BA17" s="37" t="e">
        <f>IF(T17="","×",IF(令和8年度契約状況調査票!T17&gt;_xlfn.XLOOKUP(令和8年度契約状況調査票!BF17,#REF!,#REF!),"○","×"))</f>
        <v>#REF!</v>
      </c>
      <c r="BB17" s="37" t="str">
        <f>IF(Y17="","×",IF(令和8年度契約状況調査票!Y17&gt;_xlfn.XLOOKUP(令和8年度契約状況調査票!BF17,#REF!,#REF!),"○","×"))</f>
        <v>×</v>
      </c>
      <c r="BC17" s="37" t="str">
        <f t="shared" si="6"/>
        <v>×</v>
      </c>
      <c r="BD17" s="37" t="str">
        <f t="shared" si="9"/>
        <v>×</v>
      </c>
      <c r="BE17" s="79" t="str">
        <f t="shared" si="2"/>
        <v/>
      </c>
      <c r="BF17" s="38" t="str">
        <f t="shared" si="3"/>
        <v>⑩役務</v>
      </c>
      <c r="BG17" s="1" t="e">
        <f>IF(AC17=#REF!,"",IF(AND(K17&lt;&gt;"",ISTEXT(U17)),"分担契約/単価契約",IF(ISTEXT(U17),"単価契約",IF(K17&lt;&gt;"","分担契約",""))))</f>
        <v>#REF!</v>
      </c>
      <c r="BH17" s="80"/>
      <c r="BI17" s="81" t="str">
        <f>IF(COUNTIF(T17,"**"),"",IF(AND(T17&gt;=#REF!,OR(H17=#REF!,H17=#REF!)),1,IF(AND(T17&gt;=#REF!,H17&lt;&gt;#REF!,H17&lt;&gt;#REF!),1,"")))</f>
        <v/>
      </c>
      <c r="BJ17" s="82" t="str">
        <f t="shared" si="4"/>
        <v>○</v>
      </c>
      <c r="BK17" s="81" t="b">
        <f t="shared" si="10"/>
        <v>1</v>
      </c>
      <c r="BL17" s="81" t="b">
        <f t="shared" si="11"/>
        <v>1</v>
      </c>
    </row>
    <row r="18" spans="1:64" s="83" customFormat="1" ht="60.65" customHeight="1" x14ac:dyDescent="0.2">
      <c r="A18" s="77">
        <f t="shared" si="0"/>
        <v>13</v>
      </c>
      <c r="B18" s="77">
        <f t="shared" si="8"/>
        <v>4</v>
      </c>
      <c r="C18" s="77" t="str">
        <f>IF(B18&lt;&gt;1,"",COUNTIF($B$6:B18,1))</f>
        <v/>
      </c>
      <c r="D18" s="77" t="str">
        <f>IF(B18&lt;&gt;2,"",COUNTIF($B$6:B18,2))</f>
        <v/>
      </c>
      <c r="E18" s="77" t="str">
        <f>IF(B18&lt;&gt;3,"",COUNTIF($B$6:B18,3))</f>
        <v/>
      </c>
      <c r="F18" s="77">
        <f>IF(B18&lt;&gt;4,"",COUNTIF($B$6:B18,4))</f>
        <v>1</v>
      </c>
      <c r="G18" s="93" t="s">
        <v>166</v>
      </c>
      <c r="H18" s="20" t="s">
        <v>12</v>
      </c>
      <c r="I18" s="20" t="s">
        <v>167</v>
      </c>
      <c r="J18" s="20" t="s">
        <v>168</v>
      </c>
      <c r="K18" s="93"/>
      <c r="L18" s="1"/>
      <c r="M18" s="21">
        <v>46113</v>
      </c>
      <c r="N18" s="20" t="s">
        <v>169</v>
      </c>
      <c r="O18" s="22">
        <v>2220001006055</v>
      </c>
      <c r="P18" s="26" t="s">
        <v>21</v>
      </c>
      <c r="Q18" s="27"/>
      <c r="R18" s="20" t="s">
        <v>170</v>
      </c>
      <c r="S18" s="93" t="s">
        <v>110</v>
      </c>
      <c r="T18" s="28">
        <v>1584000</v>
      </c>
      <c r="U18" s="85">
        <v>1584000</v>
      </c>
      <c r="V18" s="84"/>
      <c r="W18" s="39">
        <v>1</v>
      </c>
      <c r="X18" s="90"/>
      <c r="Y18" s="90"/>
      <c r="Z18" s="23" t="s">
        <v>133</v>
      </c>
      <c r="AA18" s="25" t="s">
        <v>111</v>
      </c>
      <c r="AB18" s="94">
        <v>1</v>
      </c>
      <c r="AC18" s="24" t="s">
        <v>8</v>
      </c>
      <c r="AD18" s="20" t="s">
        <v>171</v>
      </c>
      <c r="AE18" s="20" t="s">
        <v>62</v>
      </c>
      <c r="AF18" s="20"/>
      <c r="AG18" s="1"/>
      <c r="AH18" s="1"/>
      <c r="AI18" s="41"/>
      <c r="AJ18" s="41"/>
      <c r="AK18" s="41"/>
      <c r="AL18" s="41"/>
      <c r="AM18" s="41"/>
      <c r="AN18" s="1"/>
      <c r="AO18" s="1"/>
      <c r="AP18" s="1"/>
      <c r="AQ18" s="1"/>
      <c r="AR18" s="1"/>
      <c r="AS18" s="1"/>
      <c r="AT18" s="1"/>
      <c r="AU18" s="1"/>
      <c r="AV18" s="1"/>
      <c r="AW18" s="1"/>
      <c r="AX18" s="35"/>
      <c r="AY18" s="78"/>
      <c r="AZ18" s="37" t="e">
        <f>IF(AC18=#REF!,"年間支払金額",IF(AND(OR(COUNTIF(AE18,"*すべて*"),COUNTIF(AE18,"*全て*")),S18="●",OR(K18=#REF!,K18=#REF!)),"年間支払金額(全官署、契約相手方ごと)",IF(AND(OR(COUNTIF(AE18,"*すべて*"),COUNTIF(AE18,"*全て*")),S18="●"),"年間支払金額(契約相手方ごと)",IF(AND(OR(K18=#REF!,K18=#REF!),AC18=#REF!),"契約総額(全官署)",IF(AND(K18=#REF!,AC18=#REF!),"契約総額(自官署のみ)",IF(K18=#REF!,"年間支払金額(自官署のみ)",IF(AC18=#REF!,"契約総額",IF(AND(COUNTIF(BG18,"&lt;&gt;*単価*"),OR(K18=#REF!,K18=#REF!)),"全官署予定価格",IF(AND(COUNTIF(BG18,"*単価*"),OR(K18=#REF!,K18=#REF!)),"全官署支払金額",IF(COUNTIF(BG18,"*単価*"),"年間支払金額","予定価格"))))))))))</f>
        <v>#REF!</v>
      </c>
      <c r="BA18" s="37" t="e">
        <f>IF(T18="","×",IF(令和8年度契約状況調査票!T18&gt;_xlfn.XLOOKUP(令和8年度契約状況調査票!BF18,#REF!,#REF!),"○","×"))</f>
        <v>#REF!</v>
      </c>
      <c r="BB18" s="37" t="str">
        <f>IF(Y18="","×",IF(令和8年度契約状況調査票!Y18&gt;_xlfn.XLOOKUP(令和8年度契約状況調査票!BF18,#REF!,#REF!),"○","×"))</f>
        <v>×</v>
      </c>
      <c r="BC18" s="37" t="str">
        <f t="shared" si="6"/>
        <v>×</v>
      </c>
      <c r="BD18" s="37" t="str">
        <f t="shared" si="9"/>
        <v>×</v>
      </c>
      <c r="BE18" s="79" t="str">
        <f t="shared" si="2"/>
        <v/>
      </c>
      <c r="BF18" s="38" t="str">
        <f t="shared" si="3"/>
        <v>⑨物品等賃借</v>
      </c>
      <c r="BG18" s="1" t="e">
        <f>IF(AC18=#REF!,"",IF(AND(K18&lt;&gt;"",ISTEXT(U18)),"分担契約/単価契約",IF(ISTEXT(U18),"単価契約",IF(K18&lt;&gt;"","分担契約",""))))</f>
        <v>#REF!</v>
      </c>
      <c r="BH18" s="80"/>
      <c r="BI18" s="81" t="e">
        <f>IF(COUNTIF(T18,"**"),"",IF(AND(T18&gt;=#REF!,OR(H18=#REF!,H18=#REF!)),1,IF(AND(T18&gt;=#REF!,H18&lt;&gt;#REF!,H18&lt;&gt;#REF!),1,"")))</f>
        <v>#REF!</v>
      </c>
      <c r="BJ18" s="82" t="str">
        <f t="shared" si="4"/>
        <v>○</v>
      </c>
      <c r="BK18" s="81" t="b">
        <f t="shared" si="10"/>
        <v>1</v>
      </c>
      <c r="BL18" s="81" t="b">
        <f t="shared" si="11"/>
        <v>1</v>
      </c>
    </row>
    <row r="19" spans="1:64" s="83" customFormat="1" ht="60.65" customHeight="1" x14ac:dyDescent="0.2">
      <c r="A19" s="77">
        <f t="shared" si="0"/>
        <v>14</v>
      </c>
      <c r="B19" s="77">
        <f t="shared" si="8"/>
        <v>3</v>
      </c>
      <c r="C19" s="77" t="str">
        <f>IF(B19&lt;&gt;1,"",COUNTIF($B$6:B19,1))</f>
        <v/>
      </c>
      <c r="D19" s="77" t="str">
        <f>IF(B19&lt;&gt;2,"",COUNTIF($B$6:B19,2))</f>
        <v/>
      </c>
      <c r="E19" s="77">
        <f>IF(B19&lt;&gt;3,"",COUNTIF($B$6:B19,3))</f>
        <v>13</v>
      </c>
      <c r="F19" s="77" t="str">
        <f>IF(B19&lt;&gt;4,"",COUNTIF($B$6:B19,4))</f>
        <v/>
      </c>
      <c r="G19" s="93" t="s">
        <v>172</v>
      </c>
      <c r="H19" s="20" t="s">
        <v>13</v>
      </c>
      <c r="I19" s="20" t="s">
        <v>173</v>
      </c>
      <c r="J19" s="20" t="s">
        <v>174</v>
      </c>
      <c r="K19" s="93" t="s">
        <v>7</v>
      </c>
      <c r="L19" s="1" t="s">
        <v>110</v>
      </c>
      <c r="M19" s="21">
        <v>46113</v>
      </c>
      <c r="N19" s="20" t="s">
        <v>175</v>
      </c>
      <c r="O19" s="95">
        <v>2220001000405</v>
      </c>
      <c r="P19" s="26" t="s">
        <v>21</v>
      </c>
      <c r="Q19" s="27"/>
      <c r="R19" s="20" t="s">
        <v>109</v>
      </c>
      <c r="S19" s="93"/>
      <c r="T19" s="23">
        <v>37391655</v>
      </c>
      <c r="U19" s="84">
        <v>12000392</v>
      </c>
      <c r="V19" s="84">
        <v>30866000</v>
      </c>
      <c r="W19" s="39">
        <v>0.82499999999999996</v>
      </c>
      <c r="X19" s="90"/>
      <c r="Y19" s="90"/>
      <c r="Z19" s="23" t="s">
        <v>133</v>
      </c>
      <c r="AA19" s="25" t="s">
        <v>111</v>
      </c>
      <c r="AB19" s="94">
        <v>4</v>
      </c>
      <c r="AC19" s="24"/>
      <c r="AD19" s="20"/>
      <c r="AE19" s="20"/>
      <c r="AF19" s="20"/>
      <c r="AG19" s="1"/>
      <c r="AH19" s="1"/>
      <c r="AI19" s="41"/>
      <c r="AJ19" s="41"/>
      <c r="AK19" s="41"/>
      <c r="AL19" s="41"/>
      <c r="AM19" s="41"/>
      <c r="AN19" s="1"/>
      <c r="AO19" s="1"/>
      <c r="AP19" s="1"/>
      <c r="AQ19" s="1"/>
      <c r="AR19" s="1"/>
      <c r="AS19" s="1"/>
      <c r="AT19" s="1"/>
      <c r="AU19" s="1"/>
      <c r="AV19" s="1"/>
      <c r="AW19" s="1"/>
      <c r="AX19" s="35"/>
      <c r="AY19" s="78"/>
      <c r="AZ19" s="37" t="e">
        <f>IF(AC19=#REF!,"年間支払金額",IF(AND(OR(COUNTIF(AE19,"*すべて*"),COUNTIF(AE19,"*全て*")),S19="●",OR(K19=#REF!,K19=#REF!)),"年間支払金額(全官署、契約相手方ごと)",IF(AND(OR(COUNTIF(AE19,"*すべて*"),COUNTIF(AE19,"*全て*")),S19="●"),"年間支払金額(契約相手方ごと)",IF(AND(OR(K19=#REF!,K19=#REF!),AC19=#REF!),"契約総額(全官署)",IF(AND(K19=#REF!,AC19=#REF!),"契約総額(自官署のみ)",IF(K19=#REF!,"年間支払金額(自官署のみ)",IF(AC19=#REF!,"契約総額",IF(AND(COUNTIF(BG19,"&lt;&gt;*単価*"),OR(K19=#REF!,K19=#REF!)),"全官署予定価格",IF(AND(COUNTIF(BG19,"*単価*"),OR(K19=#REF!,K19=#REF!)),"全官署支払金額",IF(COUNTIF(BG19,"*単価*"),"年間支払金額","予定価格"))))))))))</f>
        <v>#REF!</v>
      </c>
      <c r="BA19" s="37" t="e">
        <f>IF(T19="","×",IF(令和8年度契約状況調査票!T19&gt;_xlfn.XLOOKUP(令和8年度契約状況調査票!BF19,#REF!,#REF!),"○","×"))</f>
        <v>#REF!</v>
      </c>
      <c r="BB19" s="37" t="str">
        <f>IF(Y19="","×",IF(令和8年度契約状況調査票!Y19&gt;_xlfn.XLOOKUP(令和8年度契約状況調査票!BF19,#REF!,#REF!),"○","×"))</f>
        <v>×</v>
      </c>
      <c r="BC19" s="37" t="str">
        <f t="shared" si="6"/>
        <v>×</v>
      </c>
      <c r="BD19" s="37" t="str">
        <f t="shared" si="9"/>
        <v>×</v>
      </c>
      <c r="BE19" s="79" t="str">
        <f t="shared" si="2"/>
        <v/>
      </c>
      <c r="BF19" s="38" t="str">
        <f t="shared" si="3"/>
        <v>⑩役務</v>
      </c>
      <c r="BG19" s="1" t="e">
        <f>IF(AC19=#REF!,"",IF(AND(K19&lt;&gt;"",ISTEXT(U19)),"分担契約/単価契約",IF(ISTEXT(U19),"単価契約",IF(K19&lt;&gt;"","分担契約",""))))</f>
        <v>#REF!</v>
      </c>
      <c r="BH19" s="80"/>
      <c r="BI19" s="81" t="e">
        <f>IF(COUNTIF(T19,"**"),"",IF(AND(T19&gt;=#REF!,OR(H19=#REF!,H19=#REF!)),1,IF(AND(T19&gt;=#REF!,H19&lt;&gt;#REF!,H19&lt;&gt;#REF!),1,"")))</f>
        <v>#REF!</v>
      </c>
      <c r="BJ19" s="82" t="str">
        <f t="shared" si="4"/>
        <v>○</v>
      </c>
      <c r="BK19" s="81" t="b">
        <f t="shared" si="10"/>
        <v>1</v>
      </c>
      <c r="BL19" s="81" t="b">
        <f t="shared" si="11"/>
        <v>1</v>
      </c>
    </row>
    <row r="20" spans="1:64" s="83" customFormat="1" ht="60.65" customHeight="1" x14ac:dyDescent="0.2">
      <c r="A20" s="77">
        <f t="shared" si="0"/>
        <v>15</v>
      </c>
      <c r="B20" s="77">
        <f t="shared" ref="B20" si="12">IF(AND(COUNTIF(H20,"*工事*"),COUNTIF(R20,"*入札*")),1,IF(AND(COUNTIF(H20,"*工事*"),COUNTIF(R20,"*随意契約*")),2,IF(AND(R20&lt;&gt;"*工事*",COUNTIF(R20,"*入札*")),3,IF(AND(H20&lt;&gt;"*工事*",COUNTIF(R20,"*随意契約*")),4,""))))</f>
        <v>3</v>
      </c>
      <c r="C20" s="77" t="str">
        <f>IF(B20&lt;&gt;1,"",COUNTIF($B$6:B20,1))</f>
        <v/>
      </c>
      <c r="D20" s="77" t="str">
        <f>IF(B20&lt;&gt;2,"",COUNTIF($B$6:B20,2))</f>
        <v/>
      </c>
      <c r="E20" s="77">
        <f>IF(B20&lt;&gt;3,"",COUNTIF($B$6:B20,3))</f>
        <v>14</v>
      </c>
      <c r="F20" s="77" t="str">
        <f>IF(B20&lt;&gt;4,"",COUNTIF($B$6:B20,4))</f>
        <v/>
      </c>
      <c r="G20" s="1" t="s">
        <v>176</v>
      </c>
      <c r="H20" s="20" t="s">
        <v>13</v>
      </c>
      <c r="I20" s="20" t="s">
        <v>177</v>
      </c>
      <c r="J20" s="20" t="s">
        <v>178</v>
      </c>
      <c r="K20" s="1" t="s">
        <v>7</v>
      </c>
      <c r="L20" s="1" t="s">
        <v>110</v>
      </c>
      <c r="M20" s="21">
        <v>46113</v>
      </c>
      <c r="N20" s="20" t="s">
        <v>179</v>
      </c>
      <c r="O20" s="22">
        <v>6220001006324</v>
      </c>
      <c r="P20" s="26" t="s">
        <v>21</v>
      </c>
      <c r="Q20" s="27"/>
      <c r="R20" s="20" t="s">
        <v>109</v>
      </c>
      <c r="S20" s="1"/>
      <c r="T20" s="23">
        <v>22363199</v>
      </c>
      <c r="U20" s="84">
        <v>14187385</v>
      </c>
      <c r="V20" s="84">
        <v>22154000</v>
      </c>
      <c r="W20" s="39">
        <v>0.99</v>
      </c>
      <c r="X20" s="90"/>
      <c r="Y20" s="90"/>
      <c r="Z20" s="23" t="s">
        <v>133</v>
      </c>
      <c r="AA20" s="25" t="s">
        <v>111</v>
      </c>
      <c r="AB20" s="25">
        <v>3</v>
      </c>
      <c r="AC20" s="24"/>
      <c r="AD20" s="20"/>
      <c r="AE20" s="20"/>
      <c r="AF20" s="20"/>
      <c r="AG20" s="1"/>
      <c r="AH20" s="1"/>
      <c r="AI20" s="41"/>
      <c r="AJ20" s="41"/>
      <c r="AK20" s="41"/>
      <c r="AL20" s="41"/>
      <c r="AM20" s="41"/>
      <c r="AN20" s="1"/>
      <c r="AO20" s="1"/>
      <c r="AP20" s="1"/>
      <c r="AQ20" s="1"/>
      <c r="AR20" s="1"/>
      <c r="AS20" s="1"/>
      <c r="AT20" s="1"/>
      <c r="AU20" s="1"/>
      <c r="AV20" s="1"/>
      <c r="AW20" s="1"/>
      <c r="AX20" s="36"/>
      <c r="AY20" s="78"/>
      <c r="AZ20" s="37" t="e">
        <f>IF(AC20=#REF!,"年間支払金額",IF(AND(OR(COUNTIF(AE20,"*すべて*"),COUNTIF(AE20,"*全て*")),S20="●",OR(K20=#REF!,K20=#REF!)),"年間支払金額(全官署、契約相手方ごと)",IF(AND(OR(COUNTIF(AE20,"*すべて*"),COUNTIF(AE20,"*全て*")),S20="●"),"年間支払金額(契約相手方ごと)",IF(AND(OR(K20=#REF!,K20=#REF!),AC20=#REF!),"契約総額(全官署)",IF(AND(K20=#REF!,AC20=#REF!),"契約総額(自官署のみ)",IF(K20=#REF!,"年間支払金額(自官署のみ)",IF(AC20=#REF!,"契約総額",IF(AND(COUNTIF(BG20,"&lt;&gt;*単価*"),OR(K20=#REF!,K20=#REF!)),"全官署予定価格",IF(AND(COUNTIF(BG20,"*単価*"),OR(K20=#REF!,K20=#REF!)),"全官署支払金額",IF(COUNTIF(BG20,"*単価*"),"年間支払金額","予定価格"))))))))))</f>
        <v>#REF!</v>
      </c>
      <c r="BA20" s="37" t="e">
        <f>IF(T20="","×",IF(令和8年度契約状況調査票!T20&gt;_xlfn.XLOOKUP(令和8年度契約状況調査票!BF20,#REF!,#REF!),"○","×"))</f>
        <v>#REF!</v>
      </c>
      <c r="BB20" s="37" t="str">
        <f>IF(Y20="","×",IF(令和8年度契約状況調査票!Y20&gt;_xlfn.XLOOKUP(令和8年度契約状況調査票!BF20,#REF!,#REF!),"○","×"))</f>
        <v>×</v>
      </c>
      <c r="BC20" s="37" t="str">
        <f t="shared" si="6"/>
        <v>×</v>
      </c>
      <c r="BD20" s="37" t="str">
        <f t="shared" si="9"/>
        <v>×</v>
      </c>
      <c r="BE20" s="79" t="str">
        <f t="shared" si="2"/>
        <v/>
      </c>
      <c r="BF20" s="38" t="str">
        <f t="shared" si="3"/>
        <v>⑩役務</v>
      </c>
      <c r="BG20" s="1" t="e">
        <f>IF(AC20=#REF!,"",IF(AND(K20&lt;&gt;"",ISTEXT(U20)),"分担契約/単価契約",IF(ISTEXT(U20),"単価契約",IF(K20&lt;&gt;"","分担契約",""))))</f>
        <v>#REF!</v>
      </c>
      <c r="BH20" s="80"/>
      <c r="BI20" s="81" t="e">
        <f>IF(COUNTIF(T20,"**"),"",IF(AND(T20&gt;=#REF!,OR(H20=#REF!,H20=#REF!)),1,IF(AND(T20&gt;=#REF!,H20&lt;&gt;#REF!,H20&lt;&gt;#REF!),1,"")))</f>
        <v>#REF!</v>
      </c>
      <c r="BJ20" s="82" t="str">
        <f t="shared" si="4"/>
        <v>○</v>
      </c>
      <c r="BK20" s="81" t="b">
        <f t="shared" si="10"/>
        <v>1</v>
      </c>
      <c r="BL20" s="81" t="b">
        <f t="shared" si="11"/>
        <v>1</v>
      </c>
    </row>
    <row r="21" spans="1:64" s="83" customFormat="1" ht="60.65" customHeight="1" x14ac:dyDescent="0.2">
      <c r="A21" s="77">
        <f t="shared" si="0"/>
        <v>16</v>
      </c>
      <c r="B21" s="77">
        <f t="shared" ref="B21:B84" si="13">IF(AND(COUNTIF(H21,"*工事*"),COUNTIF(R21,"*入札*")),1,IF(AND(COUNTIF(H21,"*工事*"),COUNTIF(R21,"*随意契約*")),2,IF(AND(R21&lt;&gt;"*工事*",COUNTIF(R21,"*入札*")),3,IF(AND(H21&lt;&gt;"*工事*",COUNTIF(R21,"*随意契約*")),4,""))))</f>
        <v>3</v>
      </c>
      <c r="C21" s="77" t="str">
        <f>IF(B21&lt;&gt;1,"",COUNTIF($B$6:B21,1))</f>
        <v/>
      </c>
      <c r="D21" s="77" t="str">
        <f>IF(B21&lt;&gt;2,"",COUNTIF($B$6:B21,2))</f>
        <v/>
      </c>
      <c r="E21" s="77">
        <f>IF(B21&lt;&gt;3,"",COUNTIF($B$6:B21,3))</f>
        <v>15</v>
      </c>
      <c r="F21" s="77" t="str">
        <f>IF(B21&lt;&gt;4,"",COUNTIF($B$6:B21,4))</f>
        <v/>
      </c>
      <c r="G21" s="1" t="s">
        <v>180</v>
      </c>
      <c r="H21" s="20" t="s">
        <v>13</v>
      </c>
      <c r="I21" s="20" t="s">
        <v>181</v>
      </c>
      <c r="J21" s="20" t="s">
        <v>182</v>
      </c>
      <c r="K21" s="1" t="s">
        <v>7</v>
      </c>
      <c r="L21" s="1" t="s">
        <v>110</v>
      </c>
      <c r="M21" s="21">
        <v>46113</v>
      </c>
      <c r="N21" s="20" t="s">
        <v>183</v>
      </c>
      <c r="O21" s="22">
        <v>5220001011845</v>
      </c>
      <c r="P21" s="26" t="s">
        <v>21</v>
      </c>
      <c r="Q21" s="27"/>
      <c r="R21" s="20" t="s">
        <v>109</v>
      </c>
      <c r="S21" s="1"/>
      <c r="T21" s="23">
        <v>13274672</v>
      </c>
      <c r="U21" s="84" t="s">
        <v>184</v>
      </c>
      <c r="V21" s="84">
        <v>10578137</v>
      </c>
      <c r="W21" s="39">
        <v>0.79600000000000004</v>
      </c>
      <c r="X21" s="90"/>
      <c r="Y21" s="90"/>
      <c r="Z21" s="23" t="s">
        <v>133</v>
      </c>
      <c r="AA21" s="25" t="s">
        <v>111</v>
      </c>
      <c r="AB21" s="25">
        <v>1</v>
      </c>
      <c r="AC21" s="24"/>
      <c r="AD21" s="20"/>
      <c r="AE21" s="20"/>
      <c r="AF21" s="20" t="s">
        <v>297</v>
      </c>
      <c r="AG21" s="1"/>
      <c r="AH21" s="1"/>
      <c r="AI21" s="41"/>
      <c r="AJ21" s="41"/>
      <c r="AK21" s="41"/>
      <c r="AL21" s="41"/>
      <c r="AM21" s="41"/>
      <c r="AN21" s="1"/>
      <c r="AO21" s="1" t="s">
        <v>185</v>
      </c>
      <c r="AP21" s="1"/>
      <c r="AQ21" s="1"/>
      <c r="AR21" s="1"/>
      <c r="AS21" s="1" t="s">
        <v>38</v>
      </c>
      <c r="AT21" s="1"/>
      <c r="AU21" s="1"/>
      <c r="AV21" s="1"/>
      <c r="AW21" s="1"/>
      <c r="AX21" s="35"/>
      <c r="AY21" s="78"/>
      <c r="AZ21" s="37" t="e">
        <f>IF(AC21=#REF!,"年間支払金額",IF(AND(OR(COUNTIF(AE21,"*すべて*"),COUNTIF(AE21,"*全て*")),S21="●",OR(K21=#REF!,K21=#REF!)),"年間支払金額(全官署、契約相手方ごと)",IF(AND(OR(COUNTIF(AE21,"*すべて*"),COUNTIF(AE21,"*全て*")),S21="●"),"年間支払金額(契約相手方ごと)",IF(AND(OR(K21=#REF!,K21=#REF!),AC21=#REF!),"契約総額(全官署)",IF(AND(K21=#REF!,AC21=#REF!),"契約総額(自官署のみ)",IF(K21=#REF!,"年間支払金額(自官署のみ)",IF(AC21=#REF!,"契約総額",IF(AND(COUNTIF(BG21,"&lt;&gt;*単価*"),OR(K21=#REF!,K21=#REF!)),"全官署予定価格",IF(AND(COUNTIF(BG21,"*単価*"),OR(K21=#REF!,K21=#REF!)),"全官署支払金額",IF(COUNTIF(BG21,"*単価*"),"年間支払金額","予定価格"))))))))))</f>
        <v>#REF!</v>
      </c>
      <c r="BA21" s="37" t="e">
        <f>IF(T21="","×",IF(令和8年度契約状況調査票!T21&gt;_xlfn.XLOOKUP(令和8年度契約状況調査票!BF21,#REF!,#REF!),"○","×"))</f>
        <v>#REF!</v>
      </c>
      <c r="BB21" s="37" t="str">
        <f>IF(Y21="","×",IF(令和8年度契約状況調査票!Y21&gt;_xlfn.XLOOKUP(令和8年度契約状況調査票!BF21,#REF!,#REF!),"○","×"))</f>
        <v>×</v>
      </c>
      <c r="BC21" s="37" t="str">
        <f t="shared" si="6"/>
        <v>×</v>
      </c>
      <c r="BD21" s="37" t="str">
        <f t="shared" si="9"/>
        <v>×</v>
      </c>
      <c r="BE21" s="79" t="str">
        <f t="shared" si="2"/>
        <v/>
      </c>
      <c r="BF21" s="38" t="str">
        <f t="shared" si="3"/>
        <v>⑩役務</v>
      </c>
      <c r="BG21" s="1" t="e">
        <f>IF(AC21=#REF!,"",IF(AND(K21&lt;&gt;"",ISTEXT(U21)),"分担契約/単価契約",IF(ISTEXT(U21),"単価契約",IF(K21&lt;&gt;"","分担契約",""))))</f>
        <v>#REF!</v>
      </c>
      <c r="BH21" s="80"/>
      <c r="BI21" s="81" t="e">
        <f>IF(COUNTIF(T21,"**"),"",IF(AND(T21&gt;=#REF!,OR(H21=#REF!,H21=#REF!)),1,IF(AND(T21&gt;=#REF!,H21&lt;&gt;#REF!,H21&lt;&gt;#REF!),1,"")))</f>
        <v>#REF!</v>
      </c>
      <c r="BJ21" s="82" t="str">
        <f t="shared" si="4"/>
        <v>○</v>
      </c>
      <c r="BK21" s="81" t="b">
        <f t="shared" si="10"/>
        <v>1</v>
      </c>
      <c r="BL21" s="81" t="b">
        <f t="shared" si="11"/>
        <v>1</v>
      </c>
    </row>
    <row r="22" spans="1:64" s="83" customFormat="1" ht="60.65" customHeight="1" x14ac:dyDescent="0.2">
      <c r="A22" s="77">
        <f t="shared" si="0"/>
        <v>17</v>
      </c>
      <c r="B22" s="77">
        <f t="shared" si="13"/>
        <v>3</v>
      </c>
      <c r="C22" s="77" t="str">
        <f>IF(B22&lt;&gt;1,"",COUNTIF($B$6:B22,1))</f>
        <v/>
      </c>
      <c r="D22" s="77" t="str">
        <f>IF(B22&lt;&gt;2,"",COUNTIF($B$6:B22,2))</f>
        <v/>
      </c>
      <c r="E22" s="77">
        <f>IF(B22&lt;&gt;3,"",COUNTIF($B$6:B22,3))</f>
        <v>16</v>
      </c>
      <c r="F22" s="77" t="str">
        <f>IF(B22&lt;&gt;4,"",COUNTIF($B$6:B22,4))</f>
        <v/>
      </c>
      <c r="G22" s="1" t="s">
        <v>186</v>
      </c>
      <c r="H22" s="20" t="s">
        <v>13</v>
      </c>
      <c r="I22" s="20" t="s">
        <v>187</v>
      </c>
      <c r="J22" s="20" t="s">
        <v>174</v>
      </c>
      <c r="K22" s="1" t="s">
        <v>7</v>
      </c>
      <c r="L22" s="1" t="s">
        <v>110</v>
      </c>
      <c r="M22" s="21">
        <v>46113</v>
      </c>
      <c r="N22" s="20" t="s">
        <v>188</v>
      </c>
      <c r="O22" s="22">
        <v>2220001019107</v>
      </c>
      <c r="P22" s="26" t="s">
        <v>21</v>
      </c>
      <c r="Q22" s="27"/>
      <c r="R22" s="20" t="s">
        <v>109</v>
      </c>
      <c r="S22" s="1"/>
      <c r="T22" s="23">
        <v>4698332</v>
      </c>
      <c r="U22" s="84">
        <v>2155961</v>
      </c>
      <c r="V22" s="84">
        <v>3921500</v>
      </c>
      <c r="W22" s="39">
        <v>0.83399999999999996</v>
      </c>
      <c r="X22" s="90"/>
      <c r="Y22" s="90"/>
      <c r="Z22" s="23" t="s">
        <v>133</v>
      </c>
      <c r="AA22" s="25" t="s">
        <v>111</v>
      </c>
      <c r="AB22" s="25">
        <v>2</v>
      </c>
      <c r="AC22" s="24"/>
      <c r="AD22" s="20"/>
      <c r="AE22" s="20"/>
      <c r="AF22" s="20"/>
      <c r="AG22" s="1"/>
      <c r="AH22" s="1"/>
      <c r="AI22" s="41"/>
      <c r="AJ22" s="41"/>
      <c r="AK22" s="41"/>
      <c r="AL22" s="41"/>
      <c r="AM22" s="41"/>
      <c r="AN22" s="1"/>
      <c r="AO22" s="1"/>
      <c r="AP22" s="1"/>
      <c r="AQ22" s="1"/>
      <c r="AR22" s="1"/>
      <c r="AS22" s="1"/>
      <c r="AT22" s="1"/>
      <c r="AU22" s="1"/>
      <c r="AV22" s="1"/>
      <c r="AW22" s="1"/>
      <c r="AX22" s="35"/>
      <c r="AY22" s="78"/>
      <c r="AZ22" s="37" t="e">
        <f>IF(AC22=#REF!,"年間支払金額",IF(AND(OR(COUNTIF(AE22,"*すべて*"),COUNTIF(AE22,"*全て*")),S22="●",OR(K22=#REF!,K22=#REF!)),"年間支払金額(全官署、契約相手方ごと)",IF(AND(OR(COUNTIF(AE22,"*すべて*"),COUNTIF(AE22,"*全て*")),S22="●"),"年間支払金額(契約相手方ごと)",IF(AND(OR(K22=#REF!,K22=#REF!),AC22=#REF!),"契約総額(全官署)",IF(AND(K22=#REF!,AC22=#REF!),"契約総額(自官署のみ)",IF(K22=#REF!,"年間支払金額(自官署のみ)",IF(AC22=#REF!,"契約総額",IF(AND(COUNTIF(BG22,"&lt;&gt;*単価*"),OR(K22=#REF!,K22=#REF!)),"全官署予定価格",IF(AND(COUNTIF(BG22,"*単価*"),OR(K22=#REF!,K22=#REF!)),"全官署支払金額",IF(COUNTIF(BG22,"*単価*"),"年間支払金額","予定価格"))))))))))</f>
        <v>#REF!</v>
      </c>
      <c r="BA22" s="37" t="e">
        <f>IF(T22="","×",IF(令和8年度契約状況調査票!T22&gt;_xlfn.XLOOKUP(令和8年度契約状況調査票!BF22,#REF!,#REF!),"○","×"))</f>
        <v>#REF!</v>
      </c>
      <c r="BB22" s="37" t="str">
        <f>IF(Y22="","×",IF(令和8年度契約状況調査票!Y22&gt;_xlfn.XLOOKUP(令和8年度契約状況調査票!BF22,#REF!,#REF!),"○","×"))</f>
        <v>×</v>
      </c>
      <c r="BC22" s="37" t="str">
        <f t="shared" si="6"/>
        <v>×</v>
      </c>
      <c r="BD22" s="37" t="str">
        <f t="shared" si="9"/>
        <v>×</v>
      </c>
      <c r="BE22" s="79" t="str">
        <f t="shared" si="2"/>
        <v/>
      </c>
      <c r="BF22" s="38" t="str">
        <f t="shared" si="3"/>
        <v>⑩役務</v>
      </c>
      <c r="BG22" s="1" t="e">
        <f>IF(AC22=#REF!,"",IF(AND(K22&lt;&gt;"",ISTEXT(U22)),"分担契約/単価契約",IF(ISTEXT(U22),"単価契約",IF(K22&lt;&gt;"","分担契約",""))))</f>
        <v>#REF!</v>
      </c>
      <c r="BH22" s="80"/>
      <c r="BI22" s="81" t="e">
        <f>IF(COUNTIF(T22,"**"),"",IF(AND(T22&gt;=#REF!,OR(H22=#REF!,H22=#REF!)),1,IF(AND(T22&gt;=#REF!,H22&lt;&gt;#REF!,H22&lt;&gt;#REF!),1,"")))</f>
        <v>#REF!</v>
      </c>
      <c r="BJ22" s="82" t="str">
        <f t="shared" si="4"/>
        <v>○</v>
      </c>
      <c r="BK22" s="81" t="b">
        <f t="shared" si="10"/>
        <v>1</v>
      </c>
      <c r="BL22" s="81" t="b">
        <f t="shared" si="11"/>
        <v>1</v>
      </c>
    </row>
    <row r="23" spans="1:64" s="83" customFormat="1" ht="60.65" customHeight="1" x14ac:dyDescent="0.2">
      <c r="A23" s="77">
        <f t="shared" si="0"/>
        <v>18</v>
      </c>
      <c r="B23" s="77">
        <f t="shared" si="13"/>
        <v>3</v>
      </c>
      <c r="C23" s="77" t="str">
        <f>IF(B23&lt;&gt;1,"",COUNTIF($B$6:B23,1))</f>
        <v/>
      </c>
      <c r="D23" s="77" t="str">
        <f>IF(B23&lt;&gt;2,"",COUNTIF($B$6:B23,2))</f>
        <v/>
      </c>
      <c r="E23" s="77">
        <f>IF(B23&lt;&gt;3,"",COUNTIF($B$6:B23,3))</f>
        <v>17</v>
      </c>
      <c r="F23" s="77" t="str">
        <f>IF(B23&lt;&gt;4,"",COUNTIF($B$6:B23,4))</f>
        <v/>
      </c>
      <c r="G23" s="1" t="s">
        <v>189</v>
      </c>
      <c r="H23" s="20" t="s">
        <v>13</v>
      </c>
      <c r="I23" s="20" t="s">
        <v>190</v>
      </c>
      <c r="J23" s="20" t="s">
        <v>174</v>
      </c>
      <c r="K23" s="1" t="s">
        <v>7</v>
      </c>
      <c r="L23" s="1" t="s">
        <v>110</v>
      </c>
      <c r="M23" s="21">
        <v>46113</v>
      </c>
      <c r="N23" s="20" t="s">
        <v>191</v>
      </c>
      <c r="O23" s="22">
        <v>3200001008127</v>
      </c>
      <c r="P23" s="26" t="s">
        <v>21</v>
      </c>
      <c r="Q23" s="27"/>
      <c r="R23" s="20" t="s">
        <v>109</v>
      </c>
      <c r="S23" s="1"/>
      <c r="T23" s="28">
        <v>5118052</v>
      </c>
      <c r="U23" s="85">
        <v>2724312</v>
      </c>
      <c r="V23" s="84">
        <v>4970240</v>
      </c>
      <c r="W23" s="39">
        <v>0.97099999999999997</v>
      </c>
      <c r="X23" s="90"/>
      <c r="Y23" s="90"/>
      <c r="Z23" s="23" t="s">
        <v>133</v>
      </c>
      <c r="AA23" s="25" t="s">
        <v>111</v>
      </c>
      <c r="AB23" s="25">
        <v>1</v>
      </c>
      <c r="AC23" s="24"/>
      <c r="AD23" s="20"/>
      <c r="AE23" s="20"/>
      <c r="AF23" s="20"/>
      <c r="AG23" s="1"/>
      <c r="AH23" s="1"/>
      <c r="AI23" s="41"/>
      <c r="AJ23" s="41"/>
      <c r="AK23" s="41"/>
      <c r="AL23" s="41"/>
      <c r="AM23" s="41"/>
      <c r="AN23" s="1"/>
      <c r="AO23" s="1" t="s">
        <v>185</v>
      </c>
      <c r="AP23" s="1"/>
      <c r="AQ23" s="1"/>
      <c r="AR23" s="1"/>
      <c r="AS23" s="1" t="s">
        <v>38</v>
      </c>
      <c r="AT23" s="1"/>
      <c r="AU23" s="1"/>
      <c r="AV23" s="1"/>
      <c r="AW23" s="1"/>
      <c r="AX23" s="35"/>
      <c r="AY23" s="78"/>
      <c r="AZ23" s="37" t="e">
        <f>IF(AC23=#REF!,"年間支払金額",IF(AND(OR(COUNTIF(AE23,"*すべて*"),COUNTIF(AE23,"*全て*")),S23="●",OR(K23=#REF!,K23=#REF!)),"年間支払金額(全官署、契約相手方ごと)",IF(AND(OR(COUNTIF(AE23,"*すべて*"),COUNTIF(AE23,"*全て*")),S23="●"),"年間支払金額(契約相手方ごと)",IF(AND(OR(K23=#REF!,K23=#REF!),AC23=#REF!),"契約総額(全官署)",IF(AND(K23=#REF!,AC23=#REF!),"契約総額(自官署のみ)",IF(K23=#REF!,"年間支払金額(自官署のみ)",IF(AC23=#REF!,"契約総額",IF(AND(COUNTIF(BG23,"&lt;&gt;*単価*"),OR(K23=#REF!,K23=#REF!)),"全官署予定価格",IF(AND(COUNTIF(BG23,"*単価*"),OR(K23=#REF!,K23=#REF!)),"全官署支払金額",IF(COUNTIF(BG23,"*単価*"),"年間支払金額","予定価格"))))))))))</f>
        <v>#REF!</v>
      </c>
      <c r="BA23" s="37" t="e">
        <f>IF(T23="","×",IF(令和8年度契約状況調査票!T23&gt;_xlfn.XLOOKUP(令和8年度契約状況調査票!BF23,#REF!,#REF!),"○","×"))</f>
        <v>#REF!</v>
      </c>
      <c r="BB23" s="37" t="str">
        <f>IF(Y23="","×",IF(令和8年度契約状況調査票!Y23&gt;_xlfn.XLOOKUP(令和8年度契約状況調査票!BF23,#REF!,#REF!),"○","×"))</f>
        <v>×</v>
      </c>
      <c r="BC23" s="37" t="str">
        <f t="shared" si="6"/>
        <v>×</v>
      </c>
      <c r="BD23" s="37" t="str">
        <f t="shared" si="9"/>
        <v>×</v>
      </c>
      <c r="BE23" s="79" t="str">
        <f t="shared" si="2"/>
        <v/>
      </c>
      <c r="BF23" s="38" t="str">
        <f t="shared" si="3"/>
        <v>⑩役務</v>
      </c>
      <c r="BG23" s="1" t="e">
        <f>IF(AC23=#REF!,"",IF(AND(K23&lt;&gt;"",ISTEXT(U23)),"分担契約/単価契約",IF(ISTEXT(U23),"単価契約",IF(K23&lt;&gt;"","分担契約",""))))</f>
        <v>#REF!</v>
      </c>
      <c r="BH23" s="80"/>
      <c r="BI23" s="81" t="e">
        <f>IF(COUNTIF(T23,"**"),"",IF(AND(T23&gt;=#REF!,OR(H23=#REF!,H23=#REF!)),1,IF(AND(T23&gt;=#REF!,H23&lt;&gt;#REF!,H23&lt;&gt;#REF!),1,"")))</f>
        <v>#REF!</v>
      </c>
      <c r="BJ23" s="82" t="str">
        <f t="shared" si="4"/>
        <v>○</v>
      </c>
      <c r="BK23" s="81" t="b">
        <f t="shared" si="10"/>
        <v>1</v>
      </c>
      <c r="BL23" s="81" t="b">
        <f t="shared" si="11"/>
        <v>1</v>
      </c>
    </row>
    <row r="24" spans="1:64" s="83" customFormat="1" ht="60.65" customHeight="1" x14ac:dyDescent="0.2">
      <c r="A24" s="77">
        <f t="shared" si="0"/>
        <v>19</v>
      </c>
      <c r="B24" s="77">
        <f t="shared" si="13"/>
        <v>3</v>
      </c>
      <c r="C24" s="77" t="str">
        <f>IF(B24&lt;&gt;1,"",COUNTIF($B$6:B24,1))</f>
        <v/>
      </c>
      <c r="D24" s="77" t="str">
        <f>IF(B24&lt;&gt;2,"",COUNTIF($B$6:B24,2))</f>
        <v/>
      </c>
      <c r="E24" s="77">
        <f>IF(B24&lt;&gt;3,"",COUNTIF($B$6:B24,3))</f>
        <v>18</v>
      </c>
      <c r="F24" s="77" t="str">
        <f>IF(B24&lt;&gt;4,"",COUNTIF($B$6:B24,4))</f>
        <v/>
      </c>
      <c r="G24" s="1" t="s">
        <v>192</v>
      </c>
      <c r="H24" s="20" t="s">
        <v>13</v>
      </c>
      <c r="I24" s="20" t="s">
        <v>193</v>
      </c>
      <c r="J24" s="20" t="s">
        <v>174</v>
      </c>
      <c r="K24" s="1" t="s">
        <v>7</v>
      </c>
      <c r="L24" s="1" t="s">
        <v>110</v>
      </c>
      <c r="M24" s="21">
        <v>46113</v>
      </c>
      <c r="N24" s="20" t="s">
        <v>175</v>
      </c>
      <c r="O24" s="22">
        <v>2220001000405</v>
      </c>
      <c r="P24" s="26" t="s">
        <v>21</v>
      </c>
      <c r="Q24" s="27"/>
      <c r="R24" s="20" t="s">
        <v>109</v>
      </c>
      <c r="S24" s="1"/>
      <c r="T24" s="23">
        <v>6172140</v>
      </c>
      <c r="U24" s="84">
        <v>3000966</v>
      </c>
      <c r="V24" s="84">
        <v>5742000</v>
      </c>
      <c r="W24" s="39">
        <v>0.93</v>
      </c>
      <c r="X24" s="90"/>
      <c r="Y24" s="90"/>
      <c r="Z24" s="23" t="s">
        <v>133</v>
      </c>
      <c r="AA24" s="25" t="s">
        <v>111</v>
      </c>
      <c r="AB24" s="25">
        <v>3</v>
      </c>
      <c r="AC24" s="24"/>
      <c r="AD24" s="20"/>
      <c r="AE24" s="20"/>
      <c r="AF24" s="20"/>
      <c r="AG24" s="1"/>
      <c r="AH24" s="1"/>
      <c r="AI24" s="41"/>
      <c r="AJ24" s="41"/>
      <c r="AK24" s="41"/>
      <c r="AL24" s="41"/>
      <c r="AM24" s="41"/>
      <c r="AN24" s="1"/>
      <c r="AO24" s="1"/>
      <c r="AP24" s="1"/>
      <c r="AQ24" s="1"/>
      <c r="AR24" s="1"/>
      <c r="AS24" s="1"/>
      <c r="AT24" s="1"/>
      <c r="AU24" s="1"/>
      <c r="AV24" s="1"/>
      <c r="AW24" s="1"/>
      <c r="AX24" s="35"/>
      <c r="AY24" s="78"/>
      <c r="AZ24" s="37" t="e">
        <f>IF(AC24=#REF!,"年間支払金額",IF(AND(OR(COUNTIF(AE24,"*すべて*"),COUNTIF(AE24,"*全て*")),S24="●",OR(K24=#REF!,K24=#REF!)),"年間支払金額(全官署、契約相手方ごと)",IF(AND(OR(COUNTIF(AE24,"*すべて*"),COUNTIF(AE24,"*全て*")),S24="●"),"年間支払金額(契約相手方ごと)",IF(AND(OR(K24=#REF!,K24=#REF!),AC24=#REF!),"契約総額(全官署)",IF(AND(K24=#REF!,AC24=#REF!),"契約総額(自官署のみ)",IF(K24=#REF!,"年間支払金額(自官署のみ)",IF(AC24=#REF!,"契約総額",IF(AND(COUNTIF(BG24,"&lt;&gt;*単価*"),OR(K24=#REF!,K24=#REF!)),"全官署予定価格",IF(AND(COUNTIF(BG24,"*単価*"),OR(K24=#REF!,K24=#REF!)),"全官署支払金額",IF(COUNTIF(BG24,"*単価*"),"年間支払金額","予定価格"))))))))))</f>
        <v>#REF!</v>
      </c>
      <c r="BA24" s="37" t="e">
        <f>IF(T24="","×",IF(令和8年度契約状況調査票!T24&gt;_xlfn.XLOOKUP(令和8年度契約状況調査票!BF24,#REF!,#REF!),"○","×"))</f>
        <v>#REF!</v>
      </c>
      <c r="BB24" s="37" t="str">
        <f>IF(Y24="","×",IF(令和8年度契約状況調査票!Y24&gt;_xlfn.XLOOKUP(令和8年度契約状況調査票!BF24,#REF!,#REF!),"○","×"))</f>
        <v>×</v>
      </c>
      <c r="BC24" s="37" t="str">
        <f t="shared" si="6"/>
        <v>×</v>
      </c>
      <c r="BD24" s="37" t="str">
        <f t="shared" si="9"/>
        <v>×</v>
      </c>
      <c r="BE24" s="79" t="str">
        <f t="shared" si="2"/>
        <v/>
      </c>
      <c r="BF24" s="38" t="str">
        <f t="shared" si="3"/>
        <v>⑩役務</v>
      </c>
      <c r="BG24" s="1" t="e">
        <f>IF(AC24=#REF!,"",IF(AND(K24&lt;&gt;"",ISTEXT(U24)),"分担契約/単価契約",IF(ISTEXT(U24),"単価契約",IF(K24&lt;&gt;"","分担契約",""))))</f>
        <v>#REF!</v>
      </c>
      <c r="BH24" s="80"/>
      <c r="BI24" s="81" t="e">
        <f>IF(COUNTIF(T24,"**"),"",IF(AND(T24&gt;=#REF!,OR(H24=#REF!,H24=#REF!)),1,IF(AND(T24&gt;=#REF!,H24&lt;&gt;#REF!,H24&lt;&gt;#REF!),1,"")))</f>
        <v>#REF!</v>
      </c>
      <c r="BJ24" s="82" t="str">
        <f t="shared" si="4"/>
        <v>○</v>
      </c>
      <c r="BK24" s="81" t="b">
        <f t="shared" si="10"/>
        <v>1</v>
      </c>
      <c r="BL24" s="81" t="b">
        <f t="shared" si="11"/>
        <v>1</v>
      </c>
    </row>
    <row r="25" spans="1:64" s="83" customFormat="1" ht="60.65" customHeight="1" x14ac:dyDescent="0.2">
      <c r="A25" s="77">
        <f t="shared" si="0"/>
        <v>20</v>
      </c>
      <c r="B25" s="77">
        <f t="shared" si="13"/>
        <v>3</v>
      </c>
      <c r="C25" s="77" t="str">
        <f>IF(B25&lt;&gt;1,"",COUNTIF($B$6:B25,1))</f>
        <v/>
      </c>
      <c r="D25" s="77" t="str">
        <f>IF(B25&lt;&gt;2,"",COUNTIF($B$6:B25,2))</f>
        <v/>
      </c>
      <c r="E25" s="77">
        <f>IF(B25&lt;&gt;3,"",COUNTIF($B$6:B25,3))</f>
        <v>19</v>
      </c>
      <c r="F25" s="77" t="str">
        <f>IF(B25&lt;&gt;4,"",COUNTIF($B$6:B25,4))</f>
        <v/>
      </c>
      <c r="G25" s="1" t="s">
        <v>194</v>
      </c>
      <c r="H25" s="20" t="s">
        <v>13</v>
      </c>
      <c r="I25" s="20" t="s">
        <v>195</v>
      </c>
      <c r="J25" s="20" t="s">
        <v>174</v>
      </c>
      <c r="K25" s="1" t="s">
        <v>7</v>
      </c>
      <c r="L25" s="1" t="s">
        <v>110</v>
      </c>
      <c r="M25" s="21">
        <v>46113</v>
      </c>
      <c r="N25" s="20" t="s">
        <v>196</v>
      </c>
      <c r="O25" s="22">
        <v>1220001002088</v>
      </c>
      <c r="P25" s="26" t="s">
        <v>21</v>
      </c>
      <c r="Q25" s="27"/>
      <c r="R25" s="20" t="s">
        <v>109</v>
      </c>
      <c r="S25" s="1"/>
      <c r="T25" s="23">
        <v>3258459</v>
      </c>
      <c r="U25" s="84" t="s">
        <v>197</v>
      </c>
      <c r="V25" s="84">
        <v>3022690</v>
      </c>
      <c r="W25" s="39">
        <v>0.92700000000000005</v>
      </c>
      <c r="X25" s="90"/>
      <c r="Y25" s="90"/>
      <c r="Z25" s="23" t="s">
        <v>133</v>
      </c>
      <c r="AA25" s="25" t="s">
        <v>111</v>
      </c>
      <c r="AB25" s="25">
        <v>2</v>
      </c>
      <c r="AC25" s="24"/>
      <c r="AD25" s="20"/>
      <c r="AE25" s="20"/>
      <c r="AF25" s="20" t="s">
        <v>296</v>
      </c>
      <c r="AG25" s="1"/>
      <c r="AH25" s="1"/>
      <c r="AI25" s="41"/>
      <c r="AJ25" s="41"/>
      <c r="AK25" s="41"/>
      <c r="AL25" s="41"/>
      <c r="AM25" s="41"/>
      <c r="AN25" s="1"/>
      <c r="AO25" s="1"/>
      <c r="AP25" s="1"/>
      <c r="AQ25" s="1"/>
      <c r="AR25" s="1"/>
      <c r="AS25" s="1"/>
      <c r="AT25" s="1"/>
      <c r="AU25" s="1"/>
      <c r="AV25" s="1"/>
      <c r="AW25" s="1"/>
      <c r="AX25" s="35"/>
      <c r="AY25" s="78"/>
      <c r="AZ25" s="37" t="e">
        <f>IF(AC25=#REF!,"年間支払金額",IF(AND(OR(COUNTIF(AE25,"*すべて*"),COUNTIF(AE25,"*全て*")),S25="●",OR(K25=#REF!,K25=#REF!)),"年間支払金額(全官署、契約相手方ごと)",IF(AND(OR(COUNTIF(AE25,"*すべて*"),COUNTIF(AE25,"*全て*")),S25="●"),"年間支払金額(契約相手方ごと)",IF(AND(OR(K25=#REF!,K25=#REF!),AC25=#REF!),"契約総額(全官署)",IF(AND(K25=#REF!,AC25=#REF!),"契約総額(自官署のみ)",IF(K25=#REF!,"年間支払金額(自官署のみ)",IF(AC25=#REF!,"契約総額",IF(AND(COUNTIF(BG25,"&lt;&gt;*単価*"),OR(K25=#REF!,K25=#REF!)),"全官署予定価格",IF(AND(COUNTIF(BG25,"*単価*"),OR(K25=#REF!,K25=#REF!)),"全官署支払金額",IF(COUNTIF(BG25,"*単価*"),"年間支払金額","予定価格"))))))))))</f>
        <v>#REF!</v>
      </c>
      <c r="BA25" s="37" t="e">
        <f>IF(T25="","×",IF(令和8年度契約状況調査票!T25&gt;_xlfn.XLOOKUP(令和8年度契約状況調査票!BF25,#REF!,#REF!),"○","×"))</f>
        <v>#REF!</v>
      </c>
      <c r="BB25" s="37" t="str">
        <f>IF(Y25="","×",IF(令和8年度契約状況調査票!Y25&gt;_xlfn.XLOOKUP(令和8年度契約状況調査票!BF25,#REF!,#REF!),"○","×"))</f>
        <v>×</v>
      </c>
      <c r="BC25" s="37" t="str">
        <f t="shared" si="6"/>
        <v>×</v>
      </c>
      <c r="BD25" s="37" t="str">
        <f t="shared" si="9"/>
        <v>×</v>
      </c>
      <c r="BE25" s="79" t="str">
        <f t="shared" si="2"/>
        <v/>
      </c>
      <c r="BF25" s="38" t="str">
        <f t="shared" si="3"/>
        <v>⑩役務</v>
      </c>
      <c r="BG25" s="1" t="e">
        <f>IF(AC25=#REF!,"",IF(AND(K25&lt;&gt;"",ISTEXT(U25)),"分担契約/単価契約",IF(ISTEXT(U25),"単価契約",IF(K25&lt;&gt;"","分担契約",""))))</f>
        <v>#REF!</v>
      </c>
      <c r="BH25" s="80"/>
      <c r="BI25" s="81" t="e">
        <f>IF(COUNTIF(T25,"**"),"",IF(AND(T25&gt;=#REF!,OR(H25=#REF!,H25=#REF!)),1,IF(AND(T25&gt;=#REF!,H25&lt;&gt;#REF!,H25&lt;&gt;#REF!),1,"")))</f>
        <v>#REF!</v>
      </c>
      <c r="BJ25" s="82" t="str">
        <f t="shared" si="4"/>
        <v>○</v>
      </c>
      <c r="BK25" s="81" t="b">
        <f t="shared" si="10"/>
        <v>1</v>
      </c>
      <c r="BL25" s="81" t="b">
        <f t="shared" si="11"/>
        <v>1</v>
      </c>
    </row>
    <row r="26" spans="1:64" s="83" customFormat="1" ht="60.65" customHeight="1" x14ac:dyDescent="0.2">
      <c r="A26" s="77">
        <f t="shared" si="0"/>
        <v>21</v>
      </c>
      <c r="B26" s="77">
        <f t="shared" si="13"/>
        <v>3</v>
      </c>
      <c r="C26" s="77" t="str">
        <f>IF(B26&lt;&gt;1,"",COUNTIF($B$6:B26,1))</f>
        <v/>
      </c>
      <c r="D26" s="77" t="str">
        <f>IF(B26&lt;&gt;2,"",COUNTIF($B$6:B26,2))</f>
        <v/>
      </c>
      <c r="E26" s="77">
        <f>IF(B26&lt;&gt;3,"",COUNTIF($B$6:B26,3))</f>
        <v>20</v>
      </c>
      <c r="F26" s="77" t="str">
        <f>IF(B26&lt;&gt;4,"",COUNTIF($B$6:B26,4))</f>
        <v/>
      </c>
      <c r="G26" s="1" t="s">
        <v>198</v>
      </c>
      <c r="H26" s="20" t="s">
        <v>13</v>
      </c>
      <c r="I26" s="20" t="s">
        <v>199</v>
      </c>
      <c r="J26" s="20" t="s">
        <v>174</v>
      </c>
      <c r="K26" s="1" t="s">
        <v>7</v>
      </c>
      <c r="L26" s="1" t="s">
        <v>110</v>
      </c>
      <c r="M26" s="21">
        <v>46113</v>
      </c>
      <c r="N26" s="20" t="s">
        <v>200</v>
      </c>
      <c r="O26" s="22">
        <v>4220001009626</v>
      </c>
      <c r="P26" s="26" t="s">
        <v>21</v>
      </c>
      <c r="Q26" s="27"/>
      <c r="R26" s="20" t="s">
        <v>109</v>
      </c>
      <c r="S26" s="1"/>
      <c r="T26" s="23">
        <v>34015056</v>
      </c>
      <c r="U26" s="84">
        <v>11119394</v>
      </c>
      <c r="V26" s="84">
        <v>28600000</v>
      </c>
      <c r="W26" s="39">
        <v>0.84</v>
      </c>
      <c r="X26" s="90"/>
      <c r="Y26" s="90"/>
      <c r="Z26" s="23" t="s">
        <v>133</v>
      </c>
      <c r="AA26" s="25" t="s">
        <v>111</v>
      </c>
      <c r="AB26" s="25">
        <v>4</v>
      </c>
      <c r="AC26" s="24"/>
      <c r="AD26" s="20"/>
      <c r="AE26" s="20"/>
      <c r="AF26" s="20"/>
      <c r="AG26" s="1"/>
      <c r="AH26" s="1"/>
      <c r="AI26" s="41"/>
      <c r="AJ26" s="41"/>
      <c r="AK26" s="41"/>
      <c r="AL26" s="41"/>
      <c r="AM26" s="41"/>
      <c r="AN26" s="1"/>
      <c r="AO26" s="1"/>
      <c r="AP26" s="1"/>
      <c r="AQ26" s="1"/>
      <c r="AR26" s="1"/>
      <c r="AS26" s="1"/>
      <c r="AT26" s="1"/>
      <c r="AU26" s="1"/>
      <c r="AV26" s="1"/>
      <c r="AW26" s="1"/>
      <c r="AX26" s="35"/>
      <c r="AY26" s="78"/>
      <c r="AZ26" s="37" t="e">
        <f>IF(AC26=#REF!,"年間支払金額",IF(AND(OR(COUNTIF(AE26,"*すべて*"),COUNTIF(AE26,"*全て*")),S26="●",OR(K26=#REF!,K26=#REF!)),"年間支払金額(全官署、契約相手方ごと)",IF(AND(OR(COUNTIF(AE26,"*すべて*"),COUNTIF(AE26,"*全て*")),S26="●"),"年間支払金額(契約相手方ごと)",IF(AND(OR(K26=#REF!,K26=#REF!),AC26=#REF!),"契約総額(全官署)",IF(AND(K26=#REF!,AC26=#REF!),"契約総額(自官署のみ)",IF(K26=#REF!,"年間支払金額(自官署のみ)",IF(AC26=#REF!,"契約総額",IF(AND(COUNTIF(BG26,"&lt;&gt;*単価*"),OR(K26=#REF!,K26=#REF!)),"全官署予定価格",IF(AND(COUNTIF(BG26,"*単価*"),OR(K26=#REF!,K26=#REF!)),"全官署支払金額",IF(COUNTIF(BG26,"*単価*"),"年間支払金額","予定価格"))))))))))</f>
        <v>#REF!</v>
      </c>
      <c r="BA26" s="37" t="e">
        <f>IF(T26="","×",IF(令和8年度契約状況調査票!T26&gt;_xlfn.XLOOKUP(令和8年度契約状況調査票!BF26,#REF!,#REF!),"○","×"))</f>
        <v>#REF!</v>
      </c>
      <c r="BB26" s="37" t="str">
        <f>IF(Y26="","×",IF(令和8年度契約状況調査票!Y26&gt;_xlfn.XLOOKUP(令和8年度契約状況調査票!BF26,#REF!,#REF!),"○","×"))</f>
        <v>×</v>
      </c>
      <c r="BC26" s="37" t="str">
        <f t="shared" si="6"/>
        <v>×</v>
      </c>
      <c r="BD26" s="37" t="str">
        <f t="shared" si="9"/>
        <v>×</v>
      </c>
      <c r="BE26" s="79" t="str">
        <f t="shared" si="2"/>
        <v/>
      </c>
      <c r="BF26" s="38" t="str">
        <f t="shared" si="3"/>
        <v>⑩役務</v>
      </c>
      <c r="BG26" s="1" t="e">
        <f>IF(AC26=#REF!,"",IF(AND(K26&lt;&gt;"",ISTEXT(U26)),"分担契約/単価契約",IF(ISTEXT(U26),"単価契約",IF(K26&lt;&gt;"","分担契約",""))))</f>
        <v>#REF!</v>
      </c>
      <c r="BH26" s="80"/>
      <c r="BI26" s="81" t="e">
        <f>IF(COUNTIF(T26,"**"),"",IF(AND(T26&gt;=#REF!,OR(H26=#REF!,H26=#REF!)),1,IF(AND(T26&gt;=#REF!,H26&lt;&gt;#REF!,H26&lt;&gt;#REF!),1,"")))</f>
        <v>#REF!</v>
      </c>
      <c r="BJ26" s="82" t="str">
        <f t="shared" si="4"/>
        <v>○</v>
      </c>
      <c r="BK26" s="81" t="b">
        <f t="shared" si="10"/>
        <v>1</v>
      </c>
      <c r="BL26" s="81" t="b">
        <f t="shared" si="11"/>
        <v>1</v>
      </c>
    </row>
    <row r="27" spans="1:64" s="83" customFormat="1" ht="60.65" customHeight="1" x14ac:dyDescent="0.2">
      <c r="A27" s="77">
        <f t="shared" si="0"/>
        <v>22</v>
      </c>
      <c r="B27" s="77">
        <f t="shared" si="13"/>
        <v>3</v>
      </c>
      <c r="C27" s="77" t="str">
        <f>IF(B27&lt;&gt;1,"",COUNTIF($B$6:B27,1))</f>
        <v/>
      </c>
      <c r="D27" s="77" t="str">
        <f>IF(B27&lt;&gt;2,"",COUNTIF($B$6:B27,2))</f>
        <v/>
      </c>
      <c r="E27" s="77">
        <f>IF(B27&lt;&gt;3,"",COUNTIF($B$6:B27,3))</f>
        <v>21</v>
      </c>
      <c r="F27" s="77" t="str">
        <f>IF(B27&lt;&gt;4,"",COUNTIF($B$6:B27,4))</f>
        <v/>
      </c>
      <c r="G27" s="1" t="s">
        <v>201</v>
      </c>
      <c r="H27" s="20" t="s">
        <v>13</v>
      </c>
      <c r="I27" s="20" t="s">
        <v>202</v>
      </c>
      <c r="J27" s="20" t="s">
        <v>178</v>
      </c>
      <c r="K27" s="1" t="s">
        <v>7</v>
      </c>
      <c r="L27" s="1" t="s">
        <v>110</v>
      </c>
      <c r="M27" s="21">
        <v>46113</v>
      </c>
      <c r="N27" s="20" t="s">
        <v>203</v>
      </c>
      <c r="O27" s="22">
        <v>3220005001456</v>
      </c>
      <c r="P27" s="26" t="s">
        <v>21</v>
      </c>
      <c r="Q27" s="27"/>
      <c r="R27" s="20" t="s">
        <v>109</v>
      </c>
      <c r="S27" s="1"/>
      <c r="T27" s="23">
        <v>38737433</v>
      </c>
      <c r="U27" s="84">
        <v>17186678</v>
      </c>
      <c r="V27" s="84">
        <v>32868000</v>
      </c>
      <c r="W27" s="39">
        <v>0.84799999999999998</v>
      </c>
      <c r="X27" s="90"/>
      <c r="Y27" s="90"/>
      <c r="Z27" s="23" t="s">
        <v>133</v>
      </c>
      <c r="AA27" s="25" t="s">
        <v>111</v>
      </c>
      <c r="AB27" s="25">
        <v>3</v>
      </c>
      <c r="AC27" s="24"/>
      <c r="AD27" s="20"/>
      <c r="AE27" s="20"/>
      <c r="AF27" s="20"/>
      <c r="AG27" s="1"/>
      <c r="AH27" s="1"/>
      <c r="AI27" s="41"/>
      <c r="AJ27" s="41"/>
      <c r="AK27" s="41"/>
      <c r="AL27" s="41"/>
      <c r="AM27" s="41"/>
      <c r="AN27" s="1"/>
      <c r="AO27" s="1"/>
      <c r="AP27" s="1"/>
      <c r="AQ27" s="1"/>
      <c r="AR27" s="1"/>
      <c r="AS27" s="1"/>
      <c r="AT27" s="1"/>
      <c r="AU27" s="1"/>
      <c r="AV27" s="1"/>
      <c r="AW27" s="1"/>
      <c r="AX27" s="36"/>
      <c r="AY27" s="78"/>
      <c r="AZ27" s="37" t="e">
        <f>IF(AC27=#REF!,"年間支払金額",IF(AND(OR(COUNTIF(AE27,"*すべて*"),COUNTIF(AE27,"*全て*")),S27="●",OR(K27=#REF!,K27=#REF!)),"年間支払金額(全官署、契約相手方ごと)",IF(AND(OR(COUNTIF(AE27,"*すべて*"),COUNTIF(AE27,"*全て*")),S27="●"),"年間支払金額(契約相手方ごと)",IF(AND(OR(K27=#REF!,K27=#REF!),AC27=#REF!),"契約総額(全官署)",IF(AND(K27=#REF!,AC27=#REF!),"契約総額(自官署のみ)",IF(K27=#REF!,"年間支払金額(自官署のみ)",IF(AC27=#REF!,"契約総額",IF(AND(COUNTIF(BG27,"&lt;&gt;*単価*"),OR(K27=#REF!,K27=#REF!)),"全官署予定価格",IF(AND(COUNTIF(BG27,"*単価*"),OR(K27=#REF!,K27=#REF!)),"全官署支払金額",IF(COUNTIF(BG27,"*単価*"),"年間支払金額","予定価格"))))))))))</f>
        <v>#REF!</v>
      </c>
      <c r="BA27" s="37" t="e">
        <f>IF(T27="","×",IF(令和8年度契約状況調査票!T27&gt;_xlfn.XLOOKUP(令和8年度契約状況調査票!BF27,#REF!,#REF!),"○","×"))</f>
        <v>#REF!</v>
      </c>
      <c r="BB27" s="37" t="str">
        <f>IF(Y27="","×",IF(令和8年度契約状況調査票!Y27&gt;_xlfn.XLOOKUP(令和8年度契約状況調査票!BF27,#REF!,#REF!),"○","×"))</f>
        <v>×</v>
      </c>
      <c r="BC27" s="37" t="str">
        <f t="shared" si="6"/>
        <v>×</v>
      </c>
      <c r="BD27" s="37" t="str">
        <f t="shared" ref="BD27:BD90" si="14">IF(AY27&lt;&gt;"",AY27,IF(COUNTIF(AZ27,"*予定価格*"),BA27,BB27))</f>
        <v>×</v>
      </c>
      <c r="BE27" s="79" t="str">
        <f t="shared" si="2"/>
        <v/>
      </c>
      <c r="BF27" s="38" t="str">
        <f t="shared" si="3"/>
        <v>⑩役務</v>
      </c>
      <c r="BG27" s="1" t="e">
        <f>IF(AC27=#REF!,"",IF(AND(K27&lt;&gt;"",ISTEXT(U27)),"分担契約/単価契約",IF(ISTEXT(U27),"単価契約",IF(K27&lt;&gt;"","分担契約",""))))</f>
        <v>#REF!</v>
      </c>
      <c r="BH27" s="80"/>
      <c r="BI27" s="81" t="e">
        <f>IF(COUNTIF(T27,"**"),"",IF(AND(T27&gt;=#REF!,OR(H27=#REF!,H27=#REF!)),1,IF(AND(T27&gt;=#REF!,H27&lt;&gt;#REF!,H27&lt;&gt;#REF!),1,"")))</f>
        <v>#REF!</v>
      </c>
      <c r="BJ27" s="82" t="str">
        <f t="shared" si="4"/>
        <v>○</v>
      </c>
      <c r="BK27" s="81" t="b">
        <f t="shared" ref="BK27:BK90" si="15">_xlfn.ISFORMULA(BF27)</f>
        <v>1</v>
      </c>
      <c r="BL27" s="81" t="b">
        <f t="shared" ref="BL27:BL90" si="16">_xlfn.ISFORMULA(BG27)</f>
        <v>1</v>
      </c>
    </row>
    <row r="28" spans="1:64" s="83" customFormat="1" ht="60.65" customHeight="1" x14ac:dyDescent="0.2">
      <c r="A28" s="77">
        <f t="shared" si="0"/>
        <v>23</v>
      </c>
      <c r="B28" s="77">
        <f t="shared" si="13"/>
        <v>3</v>
      </c>
      <c r="C28" s="77" t="str">
        <f>IF(B28&lt;&gt;1,"",COUNTIF($B$6:B28,1))</f>
        <v/>
      </c>
      <c r="D28" s="77" t="str">
        <f>IF(B28&lt;&gt;2,"",COUNTIF($B$6:B28,2))</f>
        <v/>
      </c>
      <c r="E28" s="77">
        <f>IF(B28&lt;&gt;3,"",COUNTIF($B$6:B28,3))</f>
        <v>22</v>
      </c>
      <c r="F28" s="77" t="str">
        <f>IF(B28&lt;&gt;4,"",COUNTIF($B$6:B28,4))</f>
        <v/>
      </c>
      <c r="G28" s="1" t="s">
        <v>204</v>
      </c>
      <c r="H28" s="20" t="s">
        <v>13</v>
      </c>
      <c r="I28" s="20" t="s">
        <v>205</v>
      </c>
      <c r="J28" s="20" t="s">
        <v>182</v>
      </c>
      <c r="K28" s="1" t="s">
        <v>7</v>
      </c>
      <c r="L28" s="1" t="s">
        <v>110</v>
      </c>
      <c r="M28" s="21">
        <v>46113</v>
      </c>
      <c r="N28" s="20" t="s">
        <v>206</v>
      </c>
      <c r="O28" s="22">
        <v>5210001001228</v>
      </c>
      <c r="P28" s="26" t="s">
        <v>21</v>
      </c>
      <c r="Q28" s="27"/>
      <c r="R28" s="20" t="s">
        <v>109</v>
      </c>
      <c r="S28" s="1"/>
      <c r="T28" s="23">
        <v>10535211</v>
      </c>
      <c r="U28" s="84">
        <v>4649986</v>
      </c>
      <c r="V28" s="84">
        <v>9587600</v>
      </c>
      <c r="W28" s="39">
        <v>0.91</v>
      </c>
      <c r="X28" s="90"/>
      <c r="Y28" s="90"/>
      <c r="Z28" s="23" t="s">
        <v>133</v>
      </c>
      <c r="AA28" s="25" t="s">
        <v>111</v>
      </c>
      <c r="AB28" s="25">
        <v>3</v>
      </c>
      <c r="AC28" s="24"/>
      <c r="AD28" s="20"/>
      <c r="AE28" s="20"/>
      <c r="AF28" s="20"/>
      <c r="AG28" s="1"/>
      <c r="AH28" s="1"/>
      <c r="AI28" s="41"/>
      <c r="AJ28" s="41"/>
      <c r="AK28" s="41"/>
      <c r="AL28" s="41"/>
      <c r="AM28" s="41"/>
      <c r="AN28" s="1"/>
      <c r="AO28" s="1"/>
      <c r="AP28" s="1"/>
      <c r="AQ28" s="1"/>
      <c r="AR28" s="1"/>
      <c r="AS28" s="1"/>
      <c r="AT28" s="1"/>
      <c r="AU28" s="1"/>
      <c r="AV28" s="1"/>
      <c r="AW28" s="1"/>
      <c r="AX28" s="35"/>
      <c r="AY28" s="78"/>
      <c r="AZ28" s="37" t="e">
        <f>IF(AC28=#REF!,"年間支払金額",IF(AND(OR(COUNTIF(AE28,"*すべて*"),COUNTIF(AE28,"*全て*")),S28="●",OR(K28=#REF!,K28=#REF!)),"年間支払金額(全官署、契約相手方ごと)",IF(AND(OR(COUNTIF(AE28,"*すべて*"),COUNTIF(AE28,"*全て*")),S28="●"),"年間支払金額(契約相手方ごと)",IF(AND(OR(K28=#REF!,K28=#REF!),AC28=#REF!),"契約総額(全官署)",IF(AND(K28=#REF!,AC28=#REF!),"契約総額(自官署のみ)",IF(K28=#REF!,"年間支払金額(自官署のみ)",IF(AC28=#REF!,"契約総額",IF(AND(COUNTIF(BG28,"&lt;&gt;*単価*"),OR(K28=#REF!,K28=#REF!)),"全官署予定価格",IF(AND(COUNTIF(BG28,"*単価*"),OR(K28=#REF!,K28=#REF!)),"全官署支払金額",IF(COUNTIF(BG28,"*単価*"),"年間支払金額","予定価格"))))))))))</f>
        <v>#REF!</v>
      </c>
      <c r="BA28" s="37" t="e">
        <f>IF(T28="","×",IF(令和8年度契約状況調査票!T28&gt;_xlfn.XLOOKUP(令和8年度契約状況調査票!BF28,#REF!,#REF!),"○","×"))</f>
        <v>#REF!</v>
      </c>
      <c r="BB28" s="37" t="str">
        <f>IF(Y28="","×",IF(令和8年度契約状況調査票!Y28&gt;_xlfn.XLOOKUP(令和8年度契約状況調査票!BF28,#REF!,#REF!),"○","×"))</f>
        <v>×</v>
      </c>
      <c r="BC28" s="37" t="str">
        <f t="shared" si="6"/>
        <v>×</v>
      </c>
      <c r="BD28" s="37" t="str">
        <f t="shared" si="14"/>
        <v>×</v>
      </c>
      <c r="BE28" s="79" t="str">
        <f t="shared" si="2"/>
        <v/>
      </c>
      <c r="BF28" s="38" t="str">
        <f t="shared" si="3"/>
        <v>⑩役務</v>
      </c>
      <c r="BG28" s="1" t="e">
        <f>IF(AC28=#REF!,"",IF(AND(K28&lt;&gt;"",ISTEXT(U28)),"分担契約/単価契約",IF(ISTEXT(U28),"単価契約",IF(K28&lt;&gt;"","分担契約",""))))</f>
        <v>#REF!</v>
      </c>
      <c r="BH28" s="80"/>
      <c r="BI28" s="81" t="e">
        <f>IF(COUNTIF(T28,"**"),"",IF(AND(T28&gt;=#REF!,OR(H28=#REF!,H28=#REF!)),1,IF(AND(T28&gt;=#REF!,H28&lt;&gt;#REF!,H28&lt;&gt;#REF!),1,"")))</f>
        <v>#REF!</v>
      </c>
      <c r="BJ28" s="82" t="str">
        <f t="shared" si="4"/>
        <v>○</v>
      </c>
      <c r="BK28" s="81" t="b">
        <f t="shared" si="15"/>
        <v>1</v>
      </c>
      <c r="BL28" s="81" t="b">
        <f t="shared" si="16"/>
        <v>1</v>
      </c>
    </row>
    <row r="29" spans="1:64" s="83" customFormat="1" ht="60.65" customHeight="1" x14ac:dyDescent="0.2">
      <c r="A29" s="77">
        <f t="shared" si="0"/>
        <v>24</v>
      </c>
      <c r="B29" s="77">
        <f t="shared" si="13"/>
        <v>3</v>
      </c>
      <c r="C29" s="77" t="str">
        <f>IF(B29&lt;&gt;1,"",COUNTIF($B$6:B29,1))</f>
        <v/>
      </c>
      <c r="D29" s="77" t="str">
        <f>IF(B29&lt;&gt;2,"",COUNTIF($B$6:B29,2))</f>
        <v/>
      </c>
      <c r="E29" s="77">
        <f>IF(B29&lt;&gt;3,"",COUNTIF($B$6:B29,3))</f>
        <v>23</v>
      </c>
      <c r="F29" s="77" t="str">
        <f>IF(B29&lt;&gt;4,"",COUNTIF($B$6:B29,4))</f>
        <v/>
      </c>
      <c r="G29" s="1" t="s">
        <v>207</v>
      </c>
      <c r="H29" s="20" t="s">
        <v>13</v>
      </c>
      <c r="I29" s="20" t="s">
        <v>208</v>
      </c>
      <c r="J29" s="20" t="s">
        <v>174</v>
      </c>
      <c r="K29" s="1" t="s">
        <v>7</v>
      </c>
      <c r="L29" s="1" t="s">
        <v>110</v>
      </c>
      <c r="M29" s="21">
        <v>46113</v>
      </c>
      <c r="N29" s="20" t="s">
        <v>209</v>
      </c>
      <c r="O29" s="22">
        <v>2100001001274</v>
      </c>
      <c r="P29" s="26" t="s">
        <v>21</v>
      </c>
      <c r="Q29" s="27"/>
      <c r="R29" s="20" t="s">
        <v>109</v>
      </c>
      <c r="S29" s="1"/>
      <c r="T29" s="23">
        <v>5660195</v>
      </c>
      <c r="U29" s="84">
        <v>2221522</v>
      </c>
      <c r="V29" s="84">
        <v>4555100</v>
      </c>
      <c r="W29" s="39">
        <v>0.80400000000000005</v>
      </c>
      <c r="X29" s="90"/>
      <c r="Y29" s="90"/>
      <c r="Z29" s="23" t="s">
        <v>133</v>
      </c>
      <c r="AA29" s="25" t="s">
        <v>111</v>
      </c>
      <c r="AB29" s="25">
        <v>1</v>
      </c>
      <c r="AC29" s="24"/>
      <c r="AD29" s="20"/>
      <c r="AE29" s="20"/>
      <c r="AF29" s="20"/>
      <c r="AG29" s="1"/>
      <c r="AH29" s="1"/>
      <c r="AI29" s="41"/>
      <c r="AJ29" s="41"/>
      <c r="AK29" s="41"/>
      <c r="AL29" s="41"/>
      <c r="AM29" s="41"/>
      <c r="AN29" s="1"/>
      <c r="AO29" s="1" t="s">
        <v>133</v>
      </c>
      <c r="AP29" s="1"/>
      <c r="AQ29" s="1"/>
      <c r="AR29" s="1"/>
      <c r="AS29" s="1" t="s">
        <v>35</v>
      </c>
      <c r="AT29" s="1"/>
      <c r="AU29" s="1"/>
      <c r="AV29" s="1" t="s">
        <v>110</v>
      </c>
      <c r="AW29" s="1"/>
      <c r="AX29" s="35"/>
      <c r="AY29" s="78"/>
      <c r="AZ29" s="37" t="e">
        <f>IF(AC29=#REF!,"年間支払金額",IF(AND(OR(COUNTIF(AE29,"*すべて*"),COUNTIF(AE29,"*全て*")),S29="●",OR(K29=#REF!,K29=#REF!)),"年間支払金額(全官署、契約相手方ごと)",IF(AND(OR(COUNTIF(AE29,"*すべて*"),COUNTIF(AE29,"*全て*")),S29="●"),"年間支払金額(契約相手方ごと)",IF(AND(OR(K29=#REF!,K29=#REF!),AC29=#REF!),"契約総額(全官署)",IF(AND(K29=#REF!,AC29=#REF!),"契約総額(自官署のみ)",IF(K29=#REF!,"年間支払金額(自官署のみ)",IF(AC29=#REF!,"契約総額",IF(AND(COUNTIF(BG29,"&lt;&gt;*単価*"),OR(K29=#REF!,K29=#REF!)),"全官署予定価格",IF(AND(COUNTIF(BG29,"*単価*"),OR(K29=#REF!,K29=#REF!)),"全官署支払金額",IF(COUNTIF(BG29,"*単価*"),"年間支払金額","予定価格"))))))))))</f>
        <v>#REF!</v>
      </c>
      <c r="BA29" s="37" t="e">
        <f>IF(T29="","×",IF(令和8年度契約状況調査票!T29&gt;_xlfn.XLOOKUP(令和8年度契約状況調査票!BF29,#REF!,#REF!),"○","×"))</f>
        <v>#REF!</v>
      </c>
      <c r="BB29" s="37" t="str">
        <f>IF(Y29="","×",IF(令和8年度契約状況調査票!Y29&gt;_xlfn.XLOOKUP(令和8年度契約状況調査票!BF29,#REF!,#REF!),"○","×"))</f>
        <v>×</v>
      </c>
      <c r="BC29" s="37" t="str">
        <f t="shared" si="6"/>
        <v>×</v>
      </c>
      <c r="BD29" s="37" t="str">
        <f t="shared" si="14"/>
        <v>×</v>
      </c>
      <c r="BE29" s="79" t="str">
        <f t="shared" si="2"/>
        <v/>
      </c>
      <c r="BF29" s="38" t="str">
        <f t="shared" si="3"/>
        <v>⑩役務</v>
      </c>
      <c r="BG29" s="1" t="e">
        <f>IF(AC29=#REF!,"",IF(AND(K29&lt;&gt;"",ISTEXT(U29)),"分担契約/単価契約",IF(ISTEXT(U29),"単価契約",IF(K29&lt;&gt;"","分担契約",""))))</f>
        <v>#REF!</v>
      </c>
      <c r="BH29" s="80"/>
      <c r="BI29" s="81" t="e">
        <f>IF(COUNTIF(T29,"**"),"",IF(AND(T29&gt;=#REF!,OR(H29=#REF!,H29=#REF!)),1,IF(AND(T29&gt;=#REF!,H29&lt;&gt;#REF!,H29&lt;&gt;#REF!),1,"")))</f>
        <v>#REF!</v>
      </c>
      <c r="BJ29" s="82" t="str">
        <f t="shared" si="4"/>
        <v>○</v>
      </c>
      <c r="BK29" s="81" t="b">
        <f t="shared" si="15"/>
        <v>1</v>
      </c>
      <c r="BL29" s="81" t="b">
        <f t="shared" si="16"/>
        <v>1</v>
      </c>
    </row>
    <row r="30" spans="1:64" s="83" customFormat="1" ht="60.65" customHeight="1" x14ac:dyDescent="0.2">
      <c r="A30" s="77">
        <f t="shared" si="0"/>
        <v>25</v>
      </c>
      <c r="B30" s="77">
        <f t="shared" si="13"/>
        <v>3</v>
      </c>
      <c r="C30" s="77" t="str">
        <f>IF(B30&lt;&gt;1,"",COUNTIF($B$6:B30,1))</f>
        <v/>
      </c>
      <c r="D30" s="77" t="str">
        <f>IF(B30&lt;&gt;2,"",COUNTIF($B$6:B30,2))</f>
        <v/>
      </c>
      <c r="E30" s="77">
        <f>IF(B30&lt;&gt;3,"",COUNTIF($B$6:B30,3))</f>
        <v>24</v>
      </c>
      <c r="F30" s="77" t="str">
        <f>IF(B30&lt;&gt;4,"",COUNTIF($B$6:B30,4))</f>
        <v/>
      </c>
      <c r="G30" s="1" t="s">
        <v>210</v>
      </c>
      <c r="H30" s="20" t="s">
        <v>13</v>
      </c>
      <c r="I30" s="20" t="s">
        <v>211</v>
      </c>
      <c r="J30" s="20" t="s">
        <v>174</v>
      </c>
      <c r="K30" s="1" t="s">
        <v>7</v>
      </c>
      <c r="L30" s="1" t="s">
        <v>110</v>
      </c>
      <c r="M30" s="21">
        <v>46113</v>
      </c>
      <c r="N30" s="20" t="s">
        <v>212</v>
      </c>
      <c r="O30" s="22">
        <v>5210001010600</v>
      </c>
      <c r="P30" s="26" t="s">
        <v>21</v>
      </c>
      <c r="Q30" s="27"/>
      <c r="R30" s="20" t="s">
        <v>109</v>
      </c>
      <c r="S30" s="1"/>
      <c r="T30" s="28">
        <v>5443603</v>
      </c>
      <c r="U30" s="85">
        <v>2013270</v>
      </c>
      <c r="V30" s="84">
        <v>4279000</v>
      </c>
      <c r="W30" s="39">
        <v>0.78600000000000003</v>
      </c>
      <c r="X30" s="90"/>
      <c r="Y30" s="90"/>
      <c r="Z30" s="23" t="s">
        <v>133</v>
      </c>
      <c r="AA30" s="25" t="s">
        <v>111</v>
      </c>
      <c r="AB30" s="25">
        <v>3</v>
      </c>
      <c r="AC30" s="24"/>
      <c r="AD30" s="20"/>
      <c r="AE30" s="20"/>
      <c r="AF30" s="20"/>
      <c r="AG30" s="1"/>
      <c r="AH30" s="1"/>
      <c r="AI30" s="41"/>
      <c r="AJ30" s="41"/>
      <c r="AK30" s="41"/>
      <c r="AL30" s="41"/>
      <c r="AM30" s="41"/>
      <c r="AN30" s="1"/>
      <c r="AO30" s="1"/>
      <c r="AP30" s="1"/>
      <c r="AQ30" s="1"/>
      <c r="AR30" s="1"/>
      <c r="AS30" s="1"/>
      <c r="AT30" s="1"/>
      <c r="AU30" s="1"/>
      <c r="AV30" s="1"/>
      <c r="AW30" s="1"/>
      <c r="AX30" s="35"/>
      <c r="AY30" s="78"/>
      <c r="AZ30" s="37" t="e">
        <f>IF(AC30=#REF!,"年間支払金額",IF(AND(OR(COUNTIF(AE30,"*すべて*"),COUNTIF(AE30,"*全て*")),S30="●",OR(K30=#REF!,K30=#REF!)),"年間支払金額(全官署、契約相手方ごと)",IF(AND(OR(COUNTIF(AE30,"*すべて*"),COUNTIF(AE30,"*全て*")),S30="●"),"年間支払金額(契約相手方ごと)",IF(AND(OR(K30=#REF!,K30=#REF!),AC30=#REF!),"契約総額(全官署)",IF(AND(K30=#REF!,AC30=#REF!),"契約総額(自官署のみ)",IF(K30=#REF!,"年間支払金額(自官署のみ)",IF(AC30=#REF!,"契約総額",IF(AND(COUNTIF(BG30,"&lt;&gt;*単価*"),OR(K30=#REF!,K30=#REF!)),"全官署予定価格",IF(AND(COUNTIF(BG30,"*単価*"),OR(K30=#REF!,K30=#REF!)),"全官署支払金額",IF(COUNTIF(BG30,"*単価*"),"年間支払金額","予定価格"))))))))))</f>
        <v>#REF!</v>
      </c>
      <c r="BA30" s="37" t="e">
        <f>IF(T30="","×",IF(令和8年度契約状況調査票!T30&gt;_xlfn.XLOOKUP(令和8年度契約状況調査票!BF30,#REF!,#REF!),"○","×"))</f>
        <v>#REF!</v>
      </c>
      <c r="BB30" s="37" t="str">
        <f>IF(Y30="","×",IF(令和8年度契約状況調査票!Y30&gt;_xlfn.XLOOKUP(令和8年度契約状況調査票!BF30,#REF!,#REF!),"○","×"))</f>
        <v>×</v>
      </c>
      <c r="BC30" s="37" t="str">
        <f t="shared" si="6"/>
        <v>×</v>
      </c>
      <c r="BD30" s="37" t="str">
        <f t="shared" si="14"/>
        <v>×</v>
      </c>
      <c r="BE30" s="79" t="str">
        <f t="shared" si="2"/>
        <v/>
      </c>
      <c r="BF30" s="38" t="str">
        <f t="shared" si="3"/>
        <v>⑩役務</v>
      </c>
      <c r="BG30" s="1" t="e">
        <f>IF(AC30=#REF!,"",IF(AND(K30&lt;&gt;"",ISTEXT(U30)),"分担契約/単価契約",IF(ISTEXT(U30),"単価契約",IF(K30&lt;&gt;"","分担契約",""))))</f>
        <v>#REF!</v>
      </c>
      <c r="BH30" s="80"/>
      <c r="BI30" s="81" t="e">
        <f>IF(COUNTIF(T30,"**"),"",IF(AND(T30&gt;=#REF!,OR(H30=#REF!,H30=#REF!)),1,IF(AND(T30&gt;=#REF!,H30&lt;&gt;#REF!,H30&lt;&gt;#REF!),1,"")))</f>
        <v>#REF!</v>
      </c>
      <c r="BJ30" s="82" t="str">
        <f t="shared" si="4"/>
        <v>○</v>
      </c>
      <c r="BK30" s="81" t="b">
        <f t="shared" si="15"/>
        <v>1</v>
      </c>
      <c r="BL30" s="81" t="b">
        <f t="shared" si="16"/>
        <v>1</v>
      </c>
    </row>
    <row r="31" spans="1:64" s="83" customFormat="1" ht="60.65" customHeight="1" x14ac:dyDescent="0.2">
      <c r="A31" s="77">
        <f t="shared" si="0"/>
        <v>26</v>
      </c>
      <c r="B31" s="77">
        <f t="shared" si="13"/>
        <v>3</v>
      </c>
      <c r="C31" s="77" t="str">
        <f>IF(B31&lt;&gt;1,"",COUNTIF($B$6:B31,1))</f>
        <v/>
      </c>
      <c r="D31" s="77" t="str">
        <f>IF(B31&lt;&gt;2,"",COUNTIF($B$6:B31,2))</f>
        <v/>
      </c>
      <c r="E31" s="77">
        <f>IF(B31&lt;&gt;3,"",COUNTIF($B$6:B31,3))</f>
        <v>25</v>
      </c>
      <c r="F31" s="77" t="str">
        <f>IF(B31&lt;&gt;4,"",COUNTIF($B$6:B31,4))</f>
        <v/>
      </c>
      <c r="G31" s="1" t="s">
        <v>213</v>
      </c>
      <c r="H31" s="20" t="s">
        <v>13</v>
      </c>
      <c r="I31" s="20" t="s">
        <v>214</v>
      </c>
      <c r="J31" s="20" t="s">
        <v>174</v>
      </c>
      <c r="K31" s="1" t="s">
        <v>7</v>
      </c>
      <c r="L31" s="1" t="s">
        <v>110</v>
      </c>
      <c r="M31" s="21">
        <v>46113</v>
      </c>
      <c r="N31" s="20" t="s">
        <v>209</v>
      </c>
      <c r="O31" s="22">
        <v>2100001001274</v>
      </c>
      <c r="P31" s="26" t="s">
        <v>21</v>
      </c>
      <c r="Q31" s="27"/>
      <c r="R31" s="20" t="s">
        <v>109</v>
      </c>
      <c r="S31" s="1"/>
      <c r="T31" s="23">
        <v>7497176</v>
      </c>
      <c r="U31" s="84">
        <v>2813250</v>
      </c>
      <c r="V31" s="86">
        <v>5626500</v>
      </c>
      <c r="W31" s="39">
        <v>0.75</v>
      </c>
      <c r="X31" s="90"/>
      <c r="Y31" s="92"/>
      <c r="Z31" s="25" t="s">
        <v>133</v>
      </c>
      <c r="AA31" s="24" t="s">
        <v>111</v>
      </c>
      <c r="AB31" s="25">
        <v>1</v>
      </c>
      <c r="AC31" s="24"/>
      <c r="AD31" s="20"/>
      <c r="AE31" s="20"/>
      <c r="AF31" s="20"/>
      <c r="AG31" s="1"/>
      <c r="AH31" s="1"/>
      <c r="AI31" s="41"/>
      <c r="AJ31" s="41"/>
      <c r="AK31" s="41"/>
      <c r="AL31" s="41"/>
      <c r="AM31" s="41"/>
      <c r="AN31" s="1"/>
      <c r="AO31" s="1" t="s">
        <v>133</v>
      </c>
      <c r="AP31" s="1"/>
      <c r="AQ31" s="1"/>
      <c r="AR31" s="1"/>
      <c r="AS31" s="1" t="s">
        <v>35</v>
      </c>
      <c r="AT31" s="1"/>
      <c r="AU31" s="1"/>
      <c r="AV31" s="1" t="s">
        <v>110</v>
      </c>
      <c r="AW31" s="1"/>
      <c r="AX31" s="35"/>
      <c r="AY31" s="78"/>
      <c r="AZ31" s="37" t="e">
        <f>IF(AC31=#REF!,"年間支払金額",IF(AND(OR(COUNTIF(AE31,"*すべて*"),COUNTIF(AE31,"*全て*")),S31="●",OR(K31=#REF!,K31=#REF!)),"年間支払金額(全官署、契約相手方ごと)",IF(AND(OR(COUNTIF(AE31,"*すべて*"),COUNTIF(AE31,"*全て*")),S31="●"),"年間支払金額(契約相手方ごと)",IF(AND(OR(K31=#REF!,K31=#REF!),AC31=#REF!),"契約総額(全官署)",IF(AND(K31=#REF!,AC31=#REF!),"契約総額(自官署のみ)",IF(K31=#REF!,"年間支払金額(自官署のみ)",IF(AC31=#REF!,"契約総額",IF(AND(COUNTIF(BG31,"&lt;&gt;*単価*"),OR(K31=#REF!,K31=#REF!)),"全官署予定価格",IF(AND(COUNTIF(BG31,"*単価*"),OR(K31=#REF!,K31=#REF!)),"全官署支払金額",IF(COUNTIF(BG31,"*単価*"),"年間支払金額","予定価格"))))))))))</f>
        <v>#REF!</v>
      </c>
      <c r="BA31" s="37" t="e">
        <f>IF(T31="","×",IF(令和8年度契約状況調査票!T31&gt;_xlfn.XLOOKUP(令和8年度契約状況調査票!BF31,#REF!,#REF!),"○","×"))</f>
        <v>#REF!</v>
      </c>
      <c r="BB31" s="37" t="str">
        <f>IF(Y31="","×",IF(令和8年度契約状況調査票!Y31&gt;_xlfn.XLOOKUP(令和8年度契約状況調査票!BF31,#REF!,#REF!),"○","×"))</f>
        <v>×</v>
      </c>
      <c r="BC31" s="37" t="str">
        <f t="shared" si="6"/>
        <v>×</v>
      </c>
      <c r="BD31" s="37" t="str">
        <f t="shared" si="14"/>
        <v>×</v>
      </c>
      <c r="BE31" s="79" t="str">
        <f t="shared" si="2"/>
        <v/>
      </c>
      <c r="BF31" s="38" t="str">
        <f t="shared" si="3"/>
        <v>⑩役務</v>
      </c>
      <c r="BG31" s="1" t="e">
        <f>IF(AC31=#REF!,"",IF(AND(K31&lt;&gt;"",ISTEXT(U31)),"分担契約/単価契約",IF(ISTEXT(U31),"単価契約",IF(K31&lt;&gt;"","分担契約",""))))</f>
        <v>#REF!</v>
      </c>
      <c r="BH31" s="80"/>
      <c r="BI31" s="81" t="e">
        <f>IF(COUNTIF(T31,"**"),"",IF(AND(T31&gt;=#REF!,OR(H31=#REF!,H31=#REF!)),1,IF(AND(T31&gt;=#REF!,H31&lt;&gt;#REF!,H31&lt;&gt;#REF!),1,"")))</f>
        <v>#REF!</v>
      </c>
      <c r="BJ31" s="82" t="str">
        <f t="shared" si="4"/>
        <v>○</v>
      </c>
      <c r="BK31" s="81" t="b">
        <f t="shared" si="15"/>
        <v>1</v>
      </c>
      <c r="BL31" s="81" t="b">
        <f t="shared" si="16"/>
        <v>1</v>
      </c>
    </row>
    <row r="32" spans="1:64" s="83" customFormat="1" ht="60.65" customHeight="1" x14ac:dyDescent="0.2">
      <c r="A32" s="77">
        <f t="shared" si="0"/>
        <v>27</v>
      </c>
      <c r="B32" s="77">
        <f t="shared" si="13"/>
        <v>3</v>
      </c>
      <c r="C32" s="77" t="str">
        <f>IF(B32&lt;&gt;1,"",COUNTIF($B$6:B32,1))</f>
        <v/>
      </c>
      <c r="D32" s="77" t="str">
        <f>IF(B32&lt;&gt;2,"",COUNTIF($B$6:B32,2))</f>
        <v/>
      </c>
      <c r="E32" s="77">
        <f>IF(B32&lt;&gt;3,"",COUNTIF($B$6:B32,3))</f>
        <v>26</v>
      </c>
      <c r="F32" s="77" t="str">
        <f>IF(B32&lt;&gt;4,"",COUNTIF($B$6:B32,4))</f>
        <v/>
      </c>
      <c r="G32" s="1" t="s">
        <v>215</v>
      </c>
      <c r="H32" s="20" t="s">
        <v>13</v>
      </c>
      <c r="I32" s="20" t="s">
        <v>216</v>
      </c>
      <c r="J32" s="20" t="s">
        <v>182</v>
      </c>
      <c r="K32" s="1" t="s">
        <v>7</v>
      </c>
      <c r="L32" s="1" t="s">
        <v>110</v>
      </c>
      <c r="M32" s="21">
        <v>46113</v>
      </c>
      <c r="N32" s="20" t="s">
        <v>217</v>
      </c>
      <c r="O32" s="22">
        <v>5110001014330</v>
      </c>
      <c r="P32" s="26" t="s">
        <v>21</v>
      </c>
      <c r="Q32" s="27"/>
      <c r="R32" s="20" t="s">
        <v>109</v>
      </c>
      <c r="S32" s="1"/>
      <c r="T32" s="23">
        <v>18634086</v>
      </c>
      <c r="U32" s="84">
        <v>14658311</v>
      </c>
      <c r="V32" s="86">
        <v>18095000</v>
      </c>
      <c r="W32" s="39">
        <v>0.97099999999999997</v>
      </c>
      <c r="X32" s="90"/>
      <c r="Y32" s="92"/>
      <c r="Z32" s="25" t="s">
        <v>133</v>
      </c>
      <c r="AA32" s="24" t="s">
        <v>111</v>
      </c>
      <c r="AB32" s="25">
        <v>2</v>
      </c>
      <c r="AC32" s="24"/>
      <c r="AD32" s="20"/>
      <c r="AE32" s="20"/>
      <c r="AF32" s="20"/>
      <c r="AG32" s="1"/>
      <c r="AH32" s="1"/>
      <c r="AI32" s="41"/>
      <c r="AJ32" s="41"/>
      <c r="AK32" s="41"/>
      <c r="AL32" s="41"/>
      <c r="AM32" s="41"/>
      <c r="AN32" s="1"/>
      <c r="AO32" s="1"/>
      <c r="AP32" s="1"/>
      <c r="AQ32" s="1"/>
      <c r="AR32" s="1"/>
      <c r="AS32" s="1"/>
      <c r="AT32" s="1"/>
      <c r="AU32" s="1"/>
      <c r="AV32" s="1"/>
      <c r="AW32" s="1"/>
      <c r="AX32" s="35"/>
      <c r="AY32" s="78"/>
      <c r="AZ32" s="37" t="e">
        <f>IF(AC32=#REF!,"年間支払金額",IF(AND(OR(COUNTIF(AE32,"*すべて*"),COUNTIF(AE32,"*全て*")),S32="●",OR(K32=#REF!,K32=#REF!)),"年間支払金額(全官署、契約相手方ごと)",IF(AND(OR(COUNTIF(AE32,"*すべて*"),COUNTIF(AE32,"*全て*")),S32="●"),"年間支払金額(契約相手方ごと)",IF(AND(OR(K32=#REF!,K32=#REF!),AC32=#REF!),"契約総額(全官署)",IF(AND(K32=#REF!,AC32=#REF!),"契約総額(自官署のみ)",IF(K32=#REF!,"年間支払金額(自官署のみ)",IF(AC32=#REF!,"契約総額",IF(AND(COUNTIF(BG32,"&lt;&gt;*単価*"),OR(K32=#REF!,K32=#REF!)),"全官署予定価格",IF(AND(COUNTIF(BG32,"*単価*"),OR(K32=#REF!,K32=#REF!)),"全官署支払金額",IF(COUNTIF(BG32,"*単価*"),"年間支払金額","予定価格"))))))))))</f>
        <v>#REF!</v>
      </c>
      <c r="BA32" s="37" t="e">
        <f>IF(T32="","×",IF(令和8年度契約状況調査票!T32&gt;_xlfn.XLOOKUP(令和8年度契約状況調査票!BF32,#REF!,#REF!),"○","×"))</f>
        <v>#REF!</v>
      </c>
      <c r="BB32" s="37" t="str">
        <f>IF(Y32="","×",IF(令和8年度契約状況調査票!Y32&gt;_xlfn.XLOOKUP(令和8年度契約状況調査票!BF32,#REF!,#REF!),"○","×"))</f>
        <v>×</v>
      </c>
      <c r="BC32" s="37" t="str">
        <f t="shared" si="6"/>
        <v>×</v>
      </c>
      <c r="BD32" s="37" t="str">
        <f t="shared" si="14"/>
        <v>×</v>
      </c>
      <c r="BE32" s="79" t="str">
        <f t="shared" si="2"/>
        <v/>
      </c>
      <c r="BF32" s="38" t="str">
        <f t="shared" si="3"/>
        <v>⑩役務</v>
      </c>
      <c r="BG32" s="1" t="e">
        <f>IF(AC32=#REF!,"",IF(AND(K32&lt;&gt;"",ISTEXT(U32)),"分担契約/単価契約",IF(ISTEXT(U32),"単価契約",IF(K32&lt;&gt;"","分担契約",""))))</f>
        <v>#REF!</v>
      </c>
      <c r="BH32" s="80"/>
      <c r="BI32" s="81" t="e">
        <f>IF(COUNTIF(T32,"**"),"",IF(AND(T32&gt;=#REF!,OR(H32=#REF!,H32=#REF!)),1,IF(AND(T32&gt;=#REF!,H32&lt;&gt;#REF!,H32&lt;&gt;#REF!),1,"")))</f>
        <v>#REF!</v>
      </c>
      <c r="BJ32" s="82" t="str">
        <f t="shared" si="4"/>
        <v>○</v>
      </c>
      <c r="BK32" s="81" t="b">
        <f t="shared" si="15"/>
        <v>1</v>
      </c>
      <c r="BL32" s="81" t="b">
        <f t="shared" si="16"/>
        <v>1</v>
      </c>
    </row>
    <row r="33" spans="1:64" s="83" customFormat="1" ht="60.65" customHeight="1" x14ac:dyDescent="0.2">
      <c r="A33" s="77">
        <f t="shared" si="0"/>
        <v>28</v>
      </c>
      <c r="B33" s="77">
        <f t="shared" si="13"/>
        <v>3</v>
      </c>
      <c r="C33" s="77" t="str">
        <f>IF(B33&lt;&gt;1,"",COUNTIF($B$6:B33,1))</f>
        <v/>
      </c>
      <c r="D33" s="77" t="str">
        <f>IF(B33&lt;&gt;2,"",COUNTIF($B$6:B33,2))</f>
        <v/>
      </c>
      <c r="E33" s="77">
        <f>IF(B33&lt;&gt;3,"",COUNTIF($B$6:B33,3))</f>
        <v>27</v>
      </c>
      <c r="F33" s="77" t="str">
        <f>IF(B33&lt;&gt;4,"",COUNTIF($B$6:B33,4))</f>
        <v/>
      </c>
      <c r="G33" s="1" t="s">
        <v>218</v>
      </c>
      <c r="H33" s="20" t="s">
        <v>13</v>
      </c>
      <c r="I33" s="20" t="s">
        <v>219</v>
      </c>
      <c r="J33" s="20" t="s">
        <v>182</v>
      </c>
      <c r="K33" s="1" t="s">
        <v>7</v>
      </c>
      <c r="L33" s="1" t="s">
        <v>110</v>
      </c>
      <c r="M33" s="21">
        <v>46113</v>
      </c>
      <c r="N33" s="20" t="s">
        <v>209</v>
      </c>
      <c r="O33" s="22">
        <v>2100001001274</v>
      </c>
      <c r="P33" s="26" t="s">
        <v>21</v>
      </c>
      <c r="Q33" s="27"/>
      <c r="R33" s="20" t="s">
        <v>109</v>
      </c>
      <c r="S33" s="1"/>
      <c r="T33" s="23">
        <v>5645261</v>
      </c>
      <c r="U33" s="84">
        <v>1604046</v>
      </c>
      <c r="V33" s="86">
        <v>4555100</v>
      </c>
      <c r="W33" s="39">
        <v>0.80600000000000005</v>
      </c>
      <c r="X33" s="90"/>
      <c r="Y33" s="92"/>
      <c r="Z33" s="25" t="s">
        <v>133</v>
      </c>
      <c r="AA33" s="24" t="s">
        <v>111</v>
      </c>
      <c r="AB33" s="25">
        <v>1</v>
      </c>
      <c r="AC33" s="24"/>
      <c r="AD33" s="20"/>
      <c r="AE33" s="20"/>
      <c r="AF33" s="20"/>
      <c r="AG33" s="1"/>
      <c r="AH33" s="1"/>
      <c r="AI33" s="41"/>
      <c r="AJ33" s="41"/>
      <c r="AK33" s="41"/>
      <c r="AL33" s="41"/>
      <c r="AM33" s="41"/>
      <c r="AN33" s="1"/>
      <c r="AO33" s="1" t="s">
        <v>133</v>
      </c>
      <c r="AP33" s="1"/>
      <c r="AQ33" s="1"/>
      <c r="AR33" s="1"/>
      <c r="AS33" s="1" t="s">
        <v>35</v>
      </c>
      <c r="AT33" s="1"/>
      <c r="AU33" s="1"/>
      <c r="AV33" s="1" t="s">
        <v>110</v>
      </c>
      <c r="AW33" s="1"/>
      <c r="AX33" s="35"/>
      <c r="AY33" s="78"/>
      <c r="AZ33" s="37" t="e">
        <f>IF(AC33=#REF!,"年間支払金額",IF(AND(OR(COUNTIF(AE33,"*すべて*"),COUNTIF(AE33,"*全て*")),S33="●",OR(K33=#REF!,K33=#REF!)),"年間支払金額(全官署、契約相手方ごと)",IF(AND(OR(COUNTIF(AE33,"*すべて*"),COUNTIF(AE33,"*全て*")),S33="●"),"年間支払金額(契約相手方ごと)",IF(AND(OR(K33=#REF!,K33=#REF!),AC33=#REF!),"契約総額(全官署)",IF(AND(K33=#REF!,AC33=#REF!),"契約総額(自官署のみ)",IF(K33=#REF!,"年間支払金額(自官署のみ)",IF(AC33=#REF!,"契約総額",IF(AND(COUNTIF(BG33,"&lt;&gt;*単価*"),OR(K33=#REF!,K33=#REF!)),"全官署予定価格",IF(AND(COUNTIF(BG33,"*単価*"),OR(K33=#REF!,K33=#REF!)),"全官署支払金額",IF(COUNTIF(BG33,"*単価*"),"年間支払金額","予定価格"))))))))))</f>
        <v>#REF!</v>
      </c>
      <c r="BA33" s="37" t="e">
        <f>IF(T33="","×",IF(令和8年度契約状況調査票!T33&gt;_xlfn.XLOOKUP(令和8年度契約状況調査票!BF33,#REF!,#REF!),"○","×"))</f>
        <v>#REF!</v>
      </c>
      <c r="BB33" s="37" t="str">
        <f>IF(Y33="","×",IF(令和8年度契約状況調査票!Y33&gt;_xlfn.XLOOKUP(令和8年度契約状況調査票!BF33,#REF!,#REF!),"○","×"))</f>
        <v>×</v>
      </c>
      <c r="BC33" s="37" t="str">
        <f t="shared" si="6"/>
        <v>×</v>
      </c>
      <c r="BD33" s="37" t="str">
        <f t="shared" si="14"/>
        <v>×</v>
      </c>
      <c r="BE33" s="79" t="str">
        <f t="shared" si="2"/>
        <v/>
      </c>
      <c r="BF33" s="38" t="str">
        <f t="shared" si="3"/>
        <v>⑩役務</v>
      </c>
      <c r="BG33" s="1" t="e">
        <f>IF(AC33=#REF!,"",IF(AND(K33&lt;&gt;"",ISTEXT(U33)),"分担契約/単価契約",IF(ISTEXT(U33),"単価契約",IF(K33&lt;&gt;"","分担契約",""))))</f>
        <v>#REF!</v>
      </c>
      <c r="BH33" s="80"/>
      <c r="BI33" s="81" t="e">
        <f>IF(COUNTIF(T33,"**"),"",IF(AND(T33&gt;=#REF!,OR(H33=#REF!,H33=#REF!)),1,IF(AND(T33&gt;=#REF!,H33&lt;&gt;#REF!,H33&lt;&gt;#REF!),1,"")))</f>
        <v>#REF!</v>
      </c>
      <c r="BJ33" s="82" t="str">
        <f t="shared" si="4"/>
        <v>○</v>
      </c>
      <c r="BK33" s="81" t="b">
        <f t="shared" si="15"/>
        <v>1</v>
      </c>
      <c r="BL33" s="81" t="b">
        <f t="shared" si="16"/>
        <v>1</v>
      </c>
    </row>
    <row r="34" spans="1:64" s="83" customFormat="1" ht="60.65" customHeight="1" x14ac:dyDescent="0.2">
      <c r="A34" s="77">
        <f t="shared" si="0"/>
        <v>29</v>
      </c>
      <c r="B34" s="77">
        <f t="shared" si="13"/>
        <v>3</v>
      </c>
      <c r="C34" s="77" t="str">
        <f>IF(B34&lt;&gt;1,"",COUNTIF($B$6:B34,1))</f>
        <v/>
      </c>
      <c r="D34" s="77" t="str">
        <f>IF(B34&lt;&gt;2,"",COUNTIF($B$6:B34,2))</f>
        <v/>
      </c>
      <c r="E34" s="77">
        <f>IF(B34&lt;&gt;3,"",COUNTIF($B$6:B34,3))</f>
        <v>28</v>
      </c>
      <c r="F34" s="77" t="str">
        <f>IF(B34&lt;&gt;4,"",COUNTIF($B$6:B34,4))</f>
        <v/>
      </c>
      <c r="G34" s="1" t="s">
        <v>220</v>
      </c>
      <c r="H34" s="20" t="s">
        <v>13</v>
      </c>
      <c r="I34" s="20" t="s">
        <v>221</v>
      </c>
      <c r="J34" s="20" t="s">
        <v>174</v>
      </c>
      <c r="K34" s="1" t="s">
        <v>7</v>
      </c>
      <c r="L34" s="1" t="s">
        <v>110</v>
      </c>
      <c r="M34" s="21">
        <v>46113</v>
      </c>
      <c r="N34" s="20" t="s">
        <v>222</v>
      </c>
      <c r="O34" s="22">
        <v>2220001000405</v>
      </c>
      <c r="P34" s="26" t="s">
        <v>21</v>
      </c>
      <c r="Q34" s="27"/>
      <c r="R34" s="20" t="s">
        <v>109</v>
      </c>
      <c r="S34" s="1"/>
      <c r="T34" s="23">
        <v>15728297</v>
      </c>
      <c r="U34" s="84">
        <v>5697799</v>
      </c>
      <c r="V34" s="86">
        <v>12650000</v>
      </c>
      <c r="W34" s="39">
        <v>0.80400000000000005</v>
      </c>
      <c r="X34" s="90"/>
      <c r="Y34" s="92"/>
      <c r="Z34" s="25" t="s">
        <v>110</v>
      </c>
      <c r="AA34" s="24" t="s">
        <v>111</v>
      </c>
      <c r="AB34" s="25">
        <v>6</v>
      </c>
      <c r="AC34" s="24"/>
      <c r="AD34" s="20"/>
      <c r="AE34" s="20"/>
      <c r="AF34" s="20"/>
      <c r="AG34" s="1"/>
      <c r="AH34" s="1"/>
      <c r="AI34" s="41"/>
      <c r="AJ34" s="41"/>
      <c r="AK34" s="41"/>
      <c r="AL34" s="41"/>
      <c r="AM34" s="41"/>
      <c r="AN34" s="1"/>
      <c r="AO34" s="1"/>
      <c r="AP34" s="1"/>
      <c r="AQ34" s="1"/>
      <c r="AR34" s="1"/>
      <c r="AS34" s="1"/>
      <c r="AT34" s="1"/>
      <c r="AU34" s="1"/>
      <c r="AV34" s="1"/>
      <c r="AW34" s="1"/>
      <c r="AX34" s="36"/>
      <c r="AY34" s="78"/>
      <c r="AZ34" s="37" t="e">
        <f>IF(AC34=#REF!,"年間支払金額",IF(AND(OR(COUNTIF(AE34,"*すべて*"),COUNTIF(AE34,"*全て*")),S34="●",OR(K34=#REF!,K34=#REF!)),"年間支払金額(全官署、契約相手方ごと)",IF(AND(OR(COUNTIF(AE34,"*すべて*"),COUNTIF(AE34,"*全て*")),S34="●"),"年間支払金額(契約相手方ごと)",IF(AND(OR(K34=#REF!,K34=#REF!),AC34=#REF!),"契約総額(全官署)",IF(AND(K34=#REF!,AC34=#REF!),"契約総額(自官署のみ)",IF(K34=#REF!,"年間支払金額(自官署のみ)",IF(AC34=#REF!,"契約総額",IF(AND(COUNTIF(BG34,"&lt;&gt;*単価*"),OR(K34=#REF!,K34=#REF!)),"全官署予定価格",IF(AND(COUNTIF(BG34,"*単価*"),OR(K34=#REF!,K34=#REF!)),"全官署支払金額",IF(COUNTIF(BG34,"*単価*"),"年間支払金額","予定価格"))))))))))</f>
        <v>#REF!</v>
      </c>
      <c r="BA34" s="37" t="e">
        <f>IF(T34="","×",IF(令和8年度契約状況調査票!T34&gt;_xlfn.XLOOKUP(令和8年度契約状況調査票!BF34,#REF!,#REF!),"○","×"))</f>
        <v>#REF!</v>
      </c>
      <c r="BB34" s="37" t="str">
        <f>IF(Y34="","×",IF(令和8年度契約状況調査票!Y34&gt;_xlfn.XLOOKUP(令和8年度契約状況調査票!BF34,#REF!,#REF!),"○","×"))</f>
        <v>×</v>
      </c>
      <c r="BC34" s="37" t="str">
        <f t="shared" si="6"/>
        <v>×</v>
      </c>
      <c r="BD34" s="37" t="str">
        <f t="shared" si="14"/>
        <v>×</v>
      </c>
      <c r="BE34" s="79" t="str">
        <f t="shared" si="2"/>
        <v/>
      </c>
      <c r="BF34" s="38" t="str">
        <f t="shared" si="3"/>
        <v>⑩役務</v>
      </c>
      <c r="BG34" s="1" t="e">
        <f>IF(AC34=#REF!,"",IF(AND(K34&lt;&gt;"",ISTEXT(U34)),"分担契約/単価契約",IF(ISTEXT(U34),"単価契約",IF(K34&lt;&gt;"","分担契約",""))))</f>
        <v>#REF!</v>
      </c>
      <c r="BH34" s="80"/>
      <c r="BI34" s="81" t="e">
        <f>IF(COUNTIF(T34,"**"),"",IF(AND(T34&gt;=#REF!,OR(H34=#REF!,H34=#REF!)),1,IF(AND(T34&gt;=#REF!,H34&lt;&gt;#REF!,H34&lt;&gt;#REF!),1,"")))</f>
        <v>#REF!</v>
      </c>
      <c r="BJ34" s="82" t="str">
        <f t="shared" si="4"/>
        <v>○</v>
      </c>
      <c r="BK34" s="81" t="b">
        <f t="shared" si="15"/>
        <v>1</v>
      </c>
      <c r="BL34" s="81" t="b">
        <f t="shared" si="16"/>
        <v>1</v>
      </c>
    </row>
    <row r="35" spans="1:64" s="83" customFormat="1" ht="60.65" customHeight="1" x14ac:dyDescent="0.2">
      <c r="A35" s="77">
        <f t="shared" si="0"/>
        <v>30</v>
      </c>
      <c r="B35" s="77">
        <f t="shared" si="13"/>
        <v>3</v>
      </c>
      <c r="C35" s="77" t="str">
        <f>IF(B35&lt;&gt;1,"",COUNTIF($B$6:B35,1))</f>
        <v/>
      </c>
      <c r="D35" s="77" t="str">
        <f>IF(B35&lt;&gt;2,"",COUNTIF($B$6:B35,2))</f>
        <v/>
      </c>
      <c r="E35" s="77">
        <f>IF(B35&lt;&gt;3,"",COUNTIF($B$6:B35,3))</f>
        <v>29</v>
      </c>
      <c r="F35" s="77" t="str">
        <f>IF(B35&lt;&gt;4,"",COUNTIF($B$6:B35,4))</f>
        <v/>
      </c>
      <c r="G35" s="1" t="s">
        <v>223</v>
      </c>
      <c r="H35" s="20" t="s">
        <v>13</v>
      </c>
      <c r="I35" s="20" t="s">
        <v>224</v>
      </c>
      <c r="J35" s="20" t="s">
        <v>178</v>
      </c>
      <c r="K35" s="1" t="s">
        <v>7</v>
      </c>
      <c r="L35" s="1" t="s">
        <v>110</v>
      </c>
      <c r="M35" s="21">
        <v>46113</v>
      </c>
      <c r="N35" s="20" t="s">
        <v>225</v>
      </c>
      <c r="O35" s="22">
        <v>1220002005065</v>
      </c>
      <c r="P35" s="26" t="s">
        <v>21</v>
      </c>
      <c r="Q35" s="27"/>
      <c r="R35" s="20" t="s">
        <v>109</v>
      </c>
      <c r="S35" s="1"/>
      <c r="T35" s="23">
        <v>8982938</v>
      </c>
      <c r="U35" s="84">
        <v>3875228</v>
      </c>
      <c r="V35" s="86">
        <v>8195000</v>
      </c>
      <c r="W35" s="39">
        <v>0.91200000000000003</v>
      </c>
      <c r="X35" s="90"/>
      <c r="Y35" s="92"/>
      <c r="Z35" s="25" t="s">
        <v>110</v>
      </c>
      <c r="AA35" s="24" t="s">
        <v>111</v>
      </c>
      <c r="AB35" s="25">
        <v>5</v>
      </c>
      <c r="AC35" s="24"/>
      <c r="AD35" s="20"/>
      <c r="AE35" s="20"/>
      <c r="AF35" s="20"/>
      <c r="AG35" s="1"/>
      <c r="AH35" s="1"/>
      <c r="AI35" s="41"/>
      <c r="AJ35" s="41"/>
      <c r="AK35" s="41"/>
      <c r="AL35" s="41"/>
      <c r="AM35" s="41"/>
      <c r="AN35" s="1"/>
      <c r="AO35" s="1"/>
      <c r="AP35" s="1"/>
      <c r="AQ35" s="1"/>
      <c r="AR35" s="1"/>
      <c r="AS35" s="1"/>
      <c r="AT35" s="1"/>
      <c r="AU35" s="1"/>
      <c r="AV35" s="1"/>
      <c r="AW35" s="1"/>
      <c r="AX35" s="35"/>
      <c r="AY35" s="78"/>
      <c r="AZ35" s="37" t="e">
        <f>IF(AC35=#REF!,"年間支払金額",IF(AND(OR(COUNTIF(AE35,"*すべて*"),COUNTIF(AE35,"*全て*")),S35="●",OR(K35=#REF!,K35=#REF!)),"年間支払金額(全官署、契約相手方ごと)",IF(AND(OR(COUNTIF(AE35,"*すべて*"),COUNTIF(AE35,"*全て*")),S35="●"),"年間支払金額(契約相手方ごと)",IF(AND(OR(K35=#REF!,K35=#REF!),AC35=#REF!),"契約総額(全官署)",IF(AND(K35=#REF!,AC35=#REF!),"契約総額(自官署のみ)",IF(K35=#REF!,"年間支払金額(自官署のみ)",IF(AC35=#REF!,"契約総額",IF(AND(COUNTIF(BG35,"&lt;&gt;*単価*"),OR(K35=#REF!,K35=#REF!)),"全官署予定価格",IF(AND(COUNTIF(BG35,"*単価*"),OR(K35=#REF!,K35=#REF!)),"全官署支払金額",IF(COUNTIF(BG35,"*単価*"),"年間支払金額","予定価格"))))))))))</f>
        <v>#REF!</v>
      </c>
      <c r="BA35" s="37" t="e">
        <f>IF(T35="","×",IF(令和8年度契約状況調査票!T35&gt;_xlfn.XLOOKUP(令和8年度契約状況調査票!BF35,#REF!,#REF!),"○","×"))</f>
        <v>#REF!</v>
      </c>
      <c r="BB35" s="37" t="str">
        <f>IF(Y35="","×",IF(令和8年度契約状況調査票!Y35&gt;_xlfn.XLOOKUP(令和8年度契約状況調査票!BF35,#REF!,#REF!),"○","×"))</f>
        <v>×</v>
      </c>
      <c r="BC35" s="37" t="str">
        <f t="shared" si="6"/>
        <v>×</v>
      </c>
      <c r="BD35" s="37" t="str">
        <f t="shared" si="14"/>
        <v>×</v>
      </c>
      <c r="BE35" s="79" t="str">
        <f t="shared" si="2"/>
        <v/>
      </c>
      <c r="BF35" s="38" t="str">
        <f t="shared" si="3"/>
        <v>⑩役務</v>
      </c>
      <c r="BG35" s="1" t="e">
        <f>IF(AC35=#REF!,"",IF(AND(K35&lt;&gt;"",ISTEXT(U35)),"分担契約/単価契約",IF(ISTEXT(U35),"単価契約",IF(K35&lt;&gt;"","分担契約",""))))</f>
        <v>#REF!</v>
      </c>
      <c r="BH35" s="80"/>
      <c r="BI35" s="81" t="e">
        <f>IF(COUNTIF(T35,"**"),"",IF(AND(T35&gt;=#REF!,OR(H35=#REF!,H35=#REF!)),1,IF(AND(T35&gt;=#REF!,H35&lt;&gt;#REF!,H35&lt;&gt;#REF!),1,"")))</f>
        <v>#REF!</v>
      </c>
      <c r="BJ35" s="82" t="str">
        <f t="shared" si="4"/>
        <v>○</v>
      </c>
      <c r="BK35" s="81" t="b">
        <f t="shared" si="15"/>
        <v>1</v>
      </c>
      <c r="BL35" s="81" t="b">
        <f t="shared" si="16"/>
        <v>1</v>
      </c>
    </row>
    <row r="36" spans="1:64" s="83" customFormat="1" ht="60.65" customHeight="1" x14ac:dyDescent="0.2">
      <c r="A36" s="77">
        <f t="shared" si="0"/>
        <v>31</v>
      </c>
      <c r="B36" s="77">
        <f t="shared" si="13"/>
        <v>3</v>
      </c>
      <c r="C36" s="77" t="str">
        <f>IF(B36&lt;&gt;1,"",COUNTIF($B$6:B36,1))</f>
        <v/>
      </c>
      <c r="D36" s="77" t="str">
        <f>IF(B36&lt;&gt;2,"",COUNTIF($B$6:B36,2))</f>
        <v/>
      </c>
      <c r="E36" s="77">
        <f>IF(B36&lt;&gt;3,"",COUNTIF($B$6:B36,3))</f>
        <v>30</v>
      </c>
      <c r="F36" s="77" t="str">
        <f>IF(B36&lt;&gt;4,"",COUNTIF($B$6:B36,4))</f>
        <v/>
      </c>
      <c r="G36" s="1" t="s">
        <v>226</v>
      </c>
      <c r="H36" s="20" t="s">
        <v>13</v>
      </c>
      <c r="I36" s="20" t="s">
        <v>227</v>
      </c>
      <c r="J36" s="20" t="s">
        <v>182</v>
      </c>
      <c r="K36" s="1" t="s">
        <v>7</v>
      </c>
      <c r="L36" s="1" t="s">
        <v>110</v>
      </c>
      <c r="M36" s="21">
        <v>46113</v>
      </c>
      <c r="N36" s="20" t="s">
        <v>222</v>
      </c>
      <c r="O36" s="22">
        <v>2220001000405</v>
      </c>
      <c r="P36" s="26" t="s">
        <v>21</v>
      </c>
      <c r="Q36" s="27"/>
      <c r="R36" s="20" t="s">
        <v>109</v>
      </c>
      <c r="S36" s="1"/>
      <c r="T36" s="23">
        <v>7051616</v>
      </c>
      <c r="U36" s="84">
        <v>2575226</v>
      </c>
      <c r="V36" s="86">
        <v>6438300</v>
      </c>
      <c r="W36" s="39">
        <v>0.91300000000000003</v>
      </c>
      <c r="X36" s="90"/>
      <c r="Y36" s="92"/>
      <c r="Z36" s="25" t="s">
        <v>110</v>
      </c>
      <c r="AA36" s="24" t="s">
        <v>111</v>
      </c>
      <c r="AB36" s="25">
        <v>2</v>
      </c>
      <c r="AC36" s="24"/>
      <c r="AD36" s="20"/>
      <c r="AE36" s="20"/>
      <c r="AF36" s="20"/>
      <c r="AG36" s="1"/>
      <c r="AH36" s="1"/>
      <c r="AI36" s="41"/>
      <c r="AJ36" s="41"/>
      <c r="AK36" s="41"/>
      <c r="AL36" s="41"/>
      <c r="AM36" s="41"/>
      <c r="AN36" s="1"/>
      <c r="AO36" s="1"/>
      <c r="AP36" s="1"/>
      <c r="AQ36" s="1"/>
      <c r="AR36" s="1"/>
      <c r="AS36" s="1"/>
      <c r="AT36" s="1"/>
      <c r="AU36" s="1"/>
      <c r="AV36" s="1"/>
      <c r="AW36" s="1"/>
      <c r="AX36" s="35"/>
      <c r="AY36" s="78"/>
      <c r="AZ36" s="37" t="e">
        <f>IF(AC36=#REF!,"年間支払金額",IF(AND(OR(COUNTIF(AE36,"*すべて*"),COUNTIF(AE36,"*全て*")),S36="●",OR(K36=#REF!,K36=#REF!)),"年間支払金額(全官署、契約相手方ごと)",IF(AND(OR(COUNTIF(AE36,"*すべて*"),COUNTIF(AE36,"*全て*")),S36="●"),"年間支払金額(契約相手方ごと)",IF(AND(OR(K36=#REF!,K36=#REF!),AC36=#REF!),"契約総額(全官署)",IF(AND(K36=#REF!,AC36=#REF!),"契約総額(自官署のみ)",IF(K36=#REF!,"年間支払金額(自官署のみ)",IF(AC36=#REF!,"契約総額",IF(AND(COUNTIF(BG36,"&lt;&gt;*単価*"),OR(K36=#REF!,K36=#REF!)),"全官署予定価格",IF(AND(COUNTIF(BG36,"*単価*"),OR(K36=#REF!,K36=#REF!)),"全官署支払金額",IF(COUNTIF(BG36,"*単価*"),"年間支払金額","予定価格"))))))))))</f>
        <v>#REF!</v>
      </c>
      <c r="BA36" s="37" t="e">
        <f>IF(T36="","×",IF(令和8年度契約状況調査票!T36&gt;_xlfn.XLOOKUP(令和8年度契約状況調査票!BF36,#REF!,#REF!),"○","×"))</f>
        <v>#REF!</v>
      </c>
      <c r="BB36" s="37" t="str">
        <f>IF(Y36="","×",IF(令和8年度契約状況調査票!Y36&gt;_xlfn.XLOOKUP(令和8年度契約状況調査票!BF36,#REF!,#REF!),"○","×"))</f>
        <v>×</v>
      </c>
      <c r="BC36" s="37" t="str">
        <f t="shared" si="6"/>
        <v>×</v>
      </c>
      <c r="BD36" s="37" t="str">
        <f t="shared" si="14"/>
        <v>×</v>
      </c>
      <c r="BE36" s="79" t="str">
        <f t="shared" si="2"/>
        <v/>
      </c>
      <c r="BF36" s="38" t="str">
        <f t="shared" si="3"/>
        <v>⑩役務</v>
      </c>
      <c r="BG36" s="1" t="e">
        <f>IF(AC36=#REF!,"",IF(AND(K36&lt;&gt;"",ISTEXT(U36)),"分担契約/単価契約",IF(ISTEXT(U36),"単価契約",IF(K36&lt;&gt;"","分担契約",""))))</f>
        <v>#REF!</v>
      </c>
      <c r="BH36" s="80"/>
      <c r="BI36" s="81" t="e">
        <f>IF(COUNTIF(T36,"**"),"",IF(AND(T36&gt;=#REF!,OR(H36=#REF!,H36=#REF!)),1,IF(AND(T36&gt;=#REF!,H36&lt;&gt;#REF!,H36&lt;&gt;#REF!),1,"")))</f>
        <v>#REF!</v>
      </c>
      <c r="BJ36" s="82" t="str">
        <f t="shared" si="4"/>
        <v>○</v>
      </c>
      <c r="BK36" s="81" t="b">
        <f t="shared" si="15"/>
        <v>1</v>
      </c>
      <c r="BL36" s="81" t="b">
        <f t="shared" si="16"/>
        <v>1</v>
      </c>
    </row>
    <row r="37" spans="1:64" s="83" customFormat="1" ht="60.65" customHeight="1" x14ac:dyDescent="0.2">
      <c r="A37" s="77">
        <f t="shared" si="0"/>
        <v>32</v>
      </c>
      <c r="B37" s="77">
        <f t="shared" si="13"/>
        <v>3</v>
      </c>
      <c r="C37" s="77" t="str">
        <f>IF(B37&lt;&gt;1,"",COUNTIF($B$6:B37,1))</f>
        <v/>
      </c>
      <c r="D37" s="77" t="str">
        <f>IF(B37&lt;&gt;2,"",COUNTIF($B$6:B37,2))</f>
        <v/>
      </c>
      <c r="E37" s="77">
        <f>IF(B37&lt;&gt;3,"",COUNTIF($B$6:B37,3))</f>
        <v>31</v>
      </c>
      <c r="F37" s="77" t="str">
        <f>IF(B37&lt;&gt;4,"",COUNTIF($B$6:B37,4))</f>
        <v/>
      </c>
      <c r="G37" s="1" t="s">
        <v>228</v>
      </c>
      <c r="H37" s="20" t="s">
        <v>13</v>
      </c>
      <c r="I37" s="20" t="s">
        <v>229</v>
      </c>
      <c r="J37" s="20" t="s">
        <v>174</v>
      </c>
      <c r="K37" s="1" t="s">
        <v>7</v>
      </c>
      <c r="L37" s="1" t="s">
        <v>110</v>
      </c>
      <c r="M37" s="21">
        <v>46113</v>
      </c>
      <c r="N37" s="20" t="s">
        <v>225</v>
      </c>
      <c r="O37" s="22">
        <v>1220002005065</v>
      </c>
      <c r="P37" s="26" t="s">
        <v>21</v>
      </c>
      <c r="Q37" s="27"/>
      <c r="R37" s="20" t="s">
        <v>109</v>
      </c>
      <c r="S37" s="1"/>
      <c r="T37" s="28">
        <v>3653567</v>
      </c>
      <c r="U37" s="85">
        <v>1752422</v>
      </c>
      <c r="V37" s="86">
        <v>3273600</v>
      </c>
      <c r="W37" s="39">
        <v>0.89600000000000002</v>
      </c>
      <c r="X37" s="90"/>
      <c r="Y37" s="92"/>
      <c r="Z37" s="25" t="s">
        <v>110</v>
      </c>
      <c r="AA37" s="24" t="s">
        <v>111</v>
      </c>
      <c r="AB37" s="25">
        <v>2</v>
      </c>
      <c r="AC37" s="24"/>
      <c r="AD37" s="20"/>
      <c r="AE37" s="20"/>
      <c r="AF37" s="20"/>
      <c r="AG37" s="1"/>
      <c r="AH37" s="1"/>
      <c r="AI37" s="41"/>
      <c r="AJ37" s="41"/>
      <c r="AK37" s="41"/>
      <c r="AL37" s="41"/>
      <c r="AM37" s="41"/>
      <c r="AN37" s="1"/>
      <c r="AO37" s="1"/>
      <c r="AP37" s="1"/>
      <c r="AQ37" s="1"/>
      <c r="AR37" s="1"/>
      <c r="AS37" s="1"/>
      <c r="AT37" s="1"/>
      <c r="AU37" s="1"/>
      <c r="AV37" s="1"/>
      <c r="AW37" s="1"/>
      <c r="AX37" s="35"/>
      <c r="AY37" s="78"/>
      <c r="AZ37" s="37" t="e">
        <f>IF(AC37=#REF!,"年間支払金額",IF(AND(OR(COUNTIF(AE37,"*すべて*"),COUNTIF(AE37,"*全て*")),S37="●",OR(K37=#REF!,K37=#REF!)),"年間支払金額(全官署、契約相手方ごと)",IF(AND(OR(COUNTIF(AE37,"*すべて*"),COUNTIF(AE37,"*全て*")),S37="●"),"年間支払金額(契約相手方ごと)",IF(AND(OR(K37=#REF!,K37=#REF!),AC37=#REF!),"契約総額(全官署)",IF(AND(K37=#REF!,AC37=#REF!),"契約総額(自官署のみ)",IF(K37=#REF!,"年間支払金額(自官署のみ)",IF(AC37=#REF!,"契約総額",IF(AND(COUNTIF(BG37,"&lt;&gt;*単価*"),OR(K37=#REF!,K37=#REF!)),"全官署予定価格",IF(AND(COUNTIF(BG37,"*単価*"),OR(K37=#REF!,K37=#REF!)),"全官署支払金額",IF(COUNTIF(BG37,"*単価*"),"年間支払金額","予定価格"))))))))))</f>
        <v>#REF!</v>
      </c>
      <c r="BA37" s="37" t="e">
        <f>IF(T37="","×",IF(令和8年度契約状況調査票!T37&gt;_xlfn.XLOOKUP(令和8年度契約状況調査票!BF37,#REF!,#REF!),"○","×"))</f>
        <v>#REF!</v>
      </c>
      <c r="BB37" s="37" t="str">
        <f>IF(Y37="","×",IF(令和8年度契約状況調査票!Y37&gt;_xlfn.XLOOKUP(令和8年度契約状況調査票!BF37,#REF!,#REF!),"○","×"))</f>
        <v>×</v>
      </c>
      <c r="BC37" s="37" t="str">
        <f t="shared" si="6"/>
        <v>×</v>
      </c>
      <c r="BD37" s="37" t="str">
        <f t="shared" si="14"/>
        <v>×</v>
      </c>
      <c r="BE37" s="79" t="str">
        <f t="shared" si="2"/>
        <v/>
      </c>
      <c r="BF37" s="38" t="str">
        <f t="shared" si="3"/>
        <v>⑩役務</v>
      </c>
      <c r="BG37" s="1" t="e">
        <f>IF(AC37=#REF!,"",IF(AND(K37&lt;&gt;"",ISTEXT(U37)),"分担契約/単価契約",IF(ISTEXT(U37),"単価契約",IF(K37&lt;&gt;"","分担契約",""))))</f>
        <v>#REF!</v>
      </c>
      <c r="BH37" s="80"/>
      <c r="BI37" s="81" t="e">
        <f>IF(COUNTIF(T37,"**"),"",IF(AND(T37&gt;=#REF!,OR(H37=#REF!,H37=#REF!)),1,IF(AND(T37&gt;=#REF!,H37&lt;&gt;#REF!,H37&lt;&gt;#REF!),1,"")))</f>
        <v>#REF!</v>
      </c>
      <c r="BJ37" s="82" t="str">
        <f t="shared" si="4"/>
        <v>○</v>
      </c>
      <c r="BK37" s="81" t="b">
        <f t="shared" si="15"/>
        <v>1</v>
      </c>
      <c r="BL37" s="81" t="b">
        <f t="shared" si="16"/>
        <v>1</v>
      </c>
    </row>
    <row r="38" spans="1:64" s="83" customFormat="1" ht="60.65" customHeight="1" x14ac:dyDescent="0.2">
      <c r="A38" s="77">
        <f t="shared" si="0"/>
        <v>33</v>
      </c>
      <c r="B38" s="77">
        <f t="shared" si="13"/>
        <v>3</v>
      </c>
      <c r="C38" s="77" t="str">
        <f>IF(B38&lt;&gt;1,"",COUNTIF($B$6:B38,1))</f>
        <v/>
      </c>
      <c r="D38" s="77" t="str">
        <f>IF(B38&lt;&gt;2,"",COUNTIF($B$6:B38,2))</f>
        <v/>
      </c>
      <c r="E38" s="77">
        <f>IF(B38&lt;&gt;3,"",COUNTIF($B$6:B38,3))</f>
        <v>32</v>
      </c>
      <c r="F38" s="77" t="str">
        <f>IF(B38&lt;&gt;4,"",COUNTIF($B$6:B38,4))</f>
        <v/>
      </c>
      <c r="G38" s="1" t="s">
        <v>230</v>
      </c>
      <c r="H38" s="20" t="s">
        <v>13</v>
      </c>
      <c r="I38" s="20" t="s">
        <v>231</v>
      </c>
      <c r="J38" s="20" t="s">
        <v>174</v>
      </c>
      <c r="K38" s="1" t="s">
        <v>7</v>
      </c>
      <c r="L38" s="1" t="s">
        <v>110</v>
      </c>
      <c r="M38" s="21">
        <v>46113</v>
      </c>
      <c r="N38" s="20" t="s">
        <v>232</v>
      </c>
      <c r="O38" s="22">
        <v>3210001011278</v>
      </c>
      <c r="P38" s="26" t="s">
        <v>21</v>
      </c>
      <c r="Q38" s="27"/>
      <c r="R38" s="20" t="s">
        <v>109</v>
      </c>
      <c r="S38" s="1"/>
      <c r="T38" s="23">
        <v>4961904</v>
      </c>
      <c r="U38" s="84">
        <v>1797089</v>
      </c>
      <c r="V38" s="86">
        <v>4243800</v>
      </c>
      <c r="W38" s="39">
        <v>0.85499999999999998</v>
      </c>
      <c r="X38" s="90"/>
      <c r="Y38" s="92"/>
      <c r="Z38" s="25" t="s">
        <v>110</v>
      </c>
      <c r="AA38" s="24" t="s">
        <v>111</v>
      </c>
      <c r="AB38" s="25">
        <v>3</v>
      </c>
      <c r="AC38" s="24"/>
      <c r="AD38" s="20"/>
      <c r="AE38" s="20"/>
      <c r="AF38" s="20"/>
      <c r="AG38" s="1"/>
      <c r="AH38" s="1"/>
      <c r="AI38" s="41"/>
      <c r="AJ38" s="41"/>
      <c r="AK38" s="41"/>
      <c r="AL38" s="41"/>
      <c r="AM38" s="41"/>
      <c r="AN38" s="1"/>
      <c r="AO38" s="1"/>
      <c r="AP38" s="1"/>
      <c r="AQ38" s="1"/>
      <c r="AR38" s="1"/>
      <c r="AS38" s="1"/>
      <c r="AT38" s="1"/>
      <c r="AU38" s="1"/>
      <c r="AV38" s="1"/>
      <c r="AW38" s="1"/>
      <c r="AX38" s="35"/>
      <c r="AY38" s="78"/>
      <c r="AZ38" s="37" t="e">
        <f>IF(AC38=#REF!,"年間支払金額",IF(AND(OR(COUNTIF(AE38,"*すべて*"),COUNTIF(AE38,"*全て*")),S38="●",OR(K38=#REF!,K38=#REF!)),"年間支払金額(全官署、契約相手方ごと)",IF(AND(OR(COUNTIF(AE38,"*すべて*"),COUNTIF(AE38,"*全て*")),S38="●"),"年間支払金額(契約相手方ごと)",IF(AND(OR(K38=#REF!,K38=#REF!),AC38=#REF!),"契約総額(全官署)",IF(AND(K38=#REF!,AC38=#REF!),"契約総額(自官署のみ)",IF(K38=#REF!,"年間支払金額(自官署のみ)",IF(AC38=#REF!,"契約総額",IF(AND(COUNTIF(BG38,"&lt;&gt;*単価*"),OR(K38=#REF!,K38=#REF!)),"全官署予定価格",IF(AND(COUNTIF(BG38,"*単価*"),OR(K38=#REF!,K38=#REF!)),"全官署支払金額",IF(COUNTIF(BG38,"*単価*"),"年間支払金額","予定価格"))))))))))</f>
        <v>#REF!</v>
      </c>
      <c r="BA38" s="37" t="e">
        <f>IF(T38="","×",IF(令和8年度契約状況調査票!T38&gt;_xlfn.XLOOKUP(令和8年度契約状況調査票!BF38,#REF!,#REF!),"○","×"))</f>
        <v>#REF!</v>
      </c>
      <c r="BB38" s="37" t="str">
        <f>IF(Y38="","×",IF(令和8年度契約状況調査票!Y38&gt;_xlfn.XLOOKUP(令和8年度契約状況調査票!BF38,#REF!,#REF!),"○","×"))</f>
        <v>×</v>
      </c>
      <c r="BC38" s="37" t="str">
        <f t="shared" si="6"/>
        <v>×</v>
      </c>
      <c r="BD38" s="37" t="str">
        <f t="shared" si="14"/>
        <v>×</v>
      </c>
      <c r="BE38" s="79" t="str">
        <f t="shared" si="2"/>
        <v/>
      </c>
      <c r="BF38" s="38" t="str">
        <f t="shared" si="3"/>
        <v>⑩役務</v>
      </c>
      <c r="BG38" s="1" t="e">
        <f>IF(AC38=#REF!,"",IF(AND(K38&lt;&gt;"",ISTEXT(U38)),"分担契約/単価契約",IF(ISTEXT(U38),"単価契約",IF(K38&lt;&gt;"","分担契約",""))))</f>
        <v>#REF!</v>
      </c>
      <c r="BH38" s="80"/>
      <c r="BI38" s="81" t="e">
        <f>IF(COUNTIF(T38,"**"),"",IF(AND(T38&gt;=#REF!,OR(H38=#REF!,H38=#REF!)),1,IF(AND(T38&gt;=#REF!,H38&lt;&gt;#REF!,H38&lt;&gt;#REF!),1,"")))</f>
        <v>#REF!</v>
      </c>
      <c r="BJ38" s="82" t="str">
        <f t="shared" si="4"/>
        <v>○</v>
      </c>
      <c r="BK38" s="81" t="b">
        <f t="shared" si="15"/>
        <v>1</v>
      </c>
      <c r="BL38" s="81" t="b">
        <f t="shared" si="16"/>
        <v>1</v>
      </c>
    </row>
    <row r="39" spans="1:64" s="83" customFormat="1" ht="60.65" customHeight="1" x14ac:dyDescent="0.2">
      <c r="A39" s="77">
        <f t="shared" si="0"/>
        <v>34</v>
      </c>
      <c r="B39" s="77">
        <f t="shared" si="13"/>
        <v>3</v>
      </c>
      <c r="C39" s="77" t="str">
        <f>IF(B39&lt;&gt;1,"",COUNTIF($B$6:B39,1))</f>
        <v/>
      </c>
      <c r="D39" s="77" t="str">
        <f>IF(B39&lt;&gt;2,"",COUNTIF($B$6:B39,2))</f>
        <v/>
      </c>
      <c r="E39" s="77">
        <f>IF(B39&lt;&gt;3,"",COUNTIF($B$6:B39,3))</f>
        <v>33</v>
      </c>
      <c r="F39" s="77" t="str">
        <f>IF(B39&lt;&gt;4,"",COUNTIF($B$6:B39,4))</f>
        <v/>
      </c>
      <c r="G39" s="1" t="s">
        <v>233</v>
      </c>
      <c r="H39" s="20" t="s">
        <v>13</v>
      </c>
      <c r="I39" s="20" t="s">
        <v>234</v>
      </c>
      <c r="J39" s="20" t="s">
        <v>174</v>
      </c>
      <c r="K39" s="1" t="s">
        <v>7</v>
      </c>
      <c r="L39" s="1" t="s">
        <v>110</v>
      </c>
      <c r="M39" s="21">
        <v>46113</v>
      </c>
      <c r="N39" s="20" t="s">
        <v>222</v>
      </c>
      <c r="O39" s="22">
        <v>2220001000405</v>
      </c>
      <c r="P39" s="26" t="s">
        <v>21</v>
      </c>
      <c r="Q39" s="27"/>
      <c r="R39" s="20" t="s">
        <v>109</v>
      </c>
      <c r="S39" s="1"/>
      <c r="T39" s="23">
        <v>7055090</v>
      </c>
      <c r="U39" s="84">
        <v>3105300</v>
      </c>
      <c r="V39" s="86">
        <v>6171000</v>
      </c>
      <c r="W39" s="39">
        <v>0.874</v>
      </c>
      <c r="X39" s="90"/>
      <c r="Y39" s="92"/>
      <c r="Z39" s="25" t="s">
        <v>110</v>
      </c>
      <c r="AA39" s="24" t="s">
        <v>111</v>
      </c>
      <c r="AB39" s="25">
        <v>2</v>
      </c>
      <c r="AC39" s="24"/>
      <c r="AD39" s="20"/>
      <c r="AE39" s="20"/>
      <c r="AF39" s="20"/>
      <c r="AG39" s="1"/>
      <c r="AH39" s="1"/>
      <c r="AI39" s="41"/>
      <c r="AJ39" s="41"/>
      <c r="AK39" s="41"/>
      <c r="AL39" s="41"/>
      <c r="AM39" s="41"/>
      <c r="AN39" s="1"/>
      <c r="AO39" s="1"/>
      <c r="AP39" s="1"/>
      <c r="AQ39" s="1"/>
      <c r="AR39" s="1"/>
      <c r="AS39" s="1"/>
      <c r="AT39" s="1"/>
      <c r="AU39" s="1"/>
      <c r="AV39" s="1"/>
      <c r="AW39" s="1"/>
      <c r="AX39" s="35"/>
      <c r="AY39" s="78"/>
      <c r="AZ39" s="37" t="e">
        <f>IF(AC39=#REF!,"年間支払金額",IF(AND(OR(COUNTIF(AE39,"*すべて*"),COUNTIF(AE39,"*全て*")),S39="●",OR(K39=#REF!,K39=#REF!)),"年間支払金額(全官署、契約相手方ごと)",IF(AND(OR(COUNTIF(AE39,"*すべて*"),COUNTIF(AE39,"*全て*")),S39="●"),"年間支払金額(契約相手方ごと)",IF(AND(OR(K39=#REF!,K39=#REF!),AC39=#REF!),"契約総額(全官署)",IF(AND(K39=#REF!,AC39=#REF!),"契約総額(自官署のみ)",IF(K39=#REF!,"年間支払金額(自官署のみ)",IF(AC39=#REF!,"契約総額",IF(AND(COUNTIF(BG39,"&lt;&gt;*単価*"),OR(K39=#REF!,K39=#REF!)),"全官署予定価格",IF(AND(COUNTIF(BG39,"*単価*"),OR(K39=#REF!,K39=#REF!)),"全官署支払金額",IF(COUNTIF(BG39,"*単価*"),"年間支払金額","予定価格"))))))))))</f>
        <v>#REF!</v>
      </c>
      <c r="BA39" s="37" t="e">
        <f>IF(T39="","×",IF(令和8年度契約状況調査票!T39&gt;_xlfn.XLOOKUP(令和8年度契約状況調査票!BF39,#REF!,#REF!),"○","×"))</f>
        <v>#REF!</v>
      </c>
      <c r="BB39" s="37" t="str">
        <f>IF(Y39="","×",IF(令和8年度契約状況調査票!Y39&gt;_xlfn.XLOOKUP(令和8年度契約状況調査票!BF39,#REF!,#REF!),"○","×"))</f>
        <v>×</v>
      </c>
      <c r="BC39" s="37" t="str">
        <f t="shared" si="6"/>
        <v>×</v>
      </c>
      <c r="BD39" s="37" t="str">
        <f t="shared" si="14"/>
        <v>×</v>
      </c>
      <c r="BE39" s="79" t="str">
        <f t="shared" si="2"/>
        <v/>
      </c>
      <c r="BF39" s="38" t="str">
        <f t="shared" si="3"/>
        <v>⑩役務</v>
      </c>
      <c r="BG39" s="1" t="e">
        <f>IF(AC39=#REF!,"",IF(AND(K39&lt;&gt;"",ISTEXT(U39)),"分担契約/単価契約",IF(ISTEXT(U39),"単価契約",IF(K39&lt;&gt;"","分担契約",""))))</f>
        <v>#REF!</v>
      </c>
      <c r="BH39" s="80"/>
      <c r="BI39" s="81" t="e">
        <f>IF(COUNTIF(T39,"**"),"",IF(AND(T39&gt;=#REF!,OR(H39=#REF!,H39=#REF!)),1,IF(AND(T39&gt;=#REF!,H39&lt;&gt;#REF!,H39&lt;&gt;#REF!),1,"")))</f>
        <v>#REF!</v>
      </c>
      <c r="BJ39" s="82" t="str">
        <f t="shared" si="4"/>
        <v>○</v>
      </c>
      <c r="BK39" s="81" t="b">
        <f t="shared" si="15"/>
        <v>1</v>
      </c>
      <c r="BL39" s="81" t="b">
        <f t="shared" si="16"/>
        <v>1</v>
      </c>
    </row>
    <row r="40" spans="1:64" s="83" customFormat="1" ht="60.65" customHeight="1" x14ac:dyDescent="0.2">
      <c r="A40" s="77">
        <f t="shared" si="0"/>
        <v>35</v>
      </c>
      <c r="B40" s="77">
        <f t="shared" si="13"/>
        <v>3</v>
      </c>
      <c r="C40" s="77" t="str">
        <f>IF(B40&lt;&gt;1,"",COUNTIF($B$6:B40,1))</f>
        <v/>
      </c>
      <c r="D40" s="77" t="str">
        <f>IF(B40&lt;&gt;2,"",COUNTIF($B$6:B40,2))</f>
        <v/>
      </c>
      <c r="E40" s="77">
        <f>IF(B40&lt;&gt;3,"",COUNTIF($B$6:B40,3))</f>
        <v>34</v>
      </c>
      <c r="F40" s="77" t="str">
        <f>IF(B40&lt;&gt;4,"",COUNTIF($B$6:B40,4))</f>
        <v/>
      </c>
      <c r="G40" s="1" t="s">
        <v>235</v>
      </c>
      <c r="H40" s="20" t="s">
        <v>13</v>
      </c>
      <c r="I40" s="20" t="s">
        <v>236</v>
      </c>
      <c r="J40" s="20" t="s">
        <v>182</v>
      </c>
      <c r="K40" s="1" t="s">
        <v>7</v>
      </c>
      <c r="L40" s="1" t="s">
        <v>110</v>
      </c>
      <c r="M40" s="21">
        <v>46113</v>
      </c>
      <c r="N40" s="20" t="s">
        <v>237</v>
      </c>
      <c r="O40" s="22">
        <v>1230001000545</v>
      </c>
      <c r="P40" s="26" t="s">
        <v>21</v>
      </c>
      <c r="Q40" s="27"/>
      <c r="R40" s="20" t="s">
        <v>109</v>
      </c>
      <c r="S40" s="1"/>
      <c r="T40" s="23">
        <v>7199998</v>
      </c>
      <c r="U40" s="84">
        <v>5800450</v>
      </c>
      <c r="V40" s="86">
        <v>6824400</v>
      </c>
      <c r="W40" s="39">
        <v>0.94699999999999995</v>
      </c>
      <c r="X40" s="90"/>
      <c r="Y40" s="92"/>
      <c r="Z40" s="25" t="s">
        <v>110</v>
      </c>
      <c r="AA40" s="24" t="s">
        <v>111</v>
      </c>
      <c r="AB40" s="25">
        <v>4</v>
      </c>
      <c r="AC40" s="24"/>
      <c r="AD40" s="20"/>
      <c r="AE40" s="20"/>
      <c r="AF40" s="20"/>
      <c r="AG40" s="1"/>
      <c r="AH40" s="1"/>
      <c r="AI40" s="41"/>
      <c r="AJ40" s="41"/>
      <c r="AK40" s="41"/>
      <c r="AL40" s="41"/>
      <c r="AM40" s="41"/>
      <c r="AN40" s="1"/>
      <c r="AO40" s="1"/>
      <c r="AP40" s="1"/>
      <c r="AQ40" s="1"/>
      <c r="AR40" s="1"/>
      <c r="AS40" s="1"/>
      <c r="AT40" s="1"/>
      <c r="AU40" s="1"/>
      <c r="AV40" s="1"/>
      <c r="AW40" s="1"/>
      <c r="AX40" s="35"/>
      <c r="AY40" s="78"/>
      <c r="AZ40" s="37" t="e">
        <f>IF(AC40=#REF!,"年間支払金額",IF(AND(OR(COUNTIF(AE40,"*すべて*"),COUNTIF(AE40,"*全て*")),S40="●",OR(K40=#REF!,K40=#REF!)),"年間支払金額(全官署、契約相手方ごと)",IF(AND(OR(COUNTIF(AE40,"*すべて*"),COUNTIF(AE40,"*全て*")),S40="●"),"年間支払金額(契約相手方ごと)",IF(AND(OR(K40=#REF!,K40=#REF!),AC40=#REF!),"契約総額(全官署)",IF(AND(K40=#REF!,AC40=#REF!),"契約総額(自官署のみ)",IF(K40=#REF!,"年間支払金額(自官署のみ)",IF(AC40=#REF!,"契約総額",IF(AND(COUNTIF(BG40,"&lt;&gt;*単価*"),OR(K40=#REF!,K40=#REF!)),"全官署予定価格",IF(AND(COUNTIF(BG40,"*単価*"),OR(K40=#REF!,K40=#REF!)),"全官署支払金額",IF(COUNTIF(BG40,"*単価*"),"年間支払金額","予定価格"))))))))))</f>
        <v>#REF!</v>
      </c>
      <c r="BA40" s="37" t="e">
        <f>IF(T40="","×",IF(令和8年度契約状況調査票!T40&gt;_xlfn.XLOOKUP(令和8年度契約状況調査票!BF40,#REF!,#REF!),"○","×"))</f>
        <v>#REF!</v>
      </c>
      <c r="BB40" s="37" t="str">
        <f>IF(Y40="","×",IF(令和8年度契約状況調査票!Y40&gt;_xlfn.XLOOKUP(令和8年度契約状況調査票!BF40,#REF!,#REF!),"○","×"))</f>
        <v>×</v>
      </c>
      <c r="BC40" s="37" t="str">
        <f t="shared" si="6"/>
        <v>×</v>
      </c>
      <c r="BD40" s="37" t="str">
        <f t="shared" si="14"/>
        <v>×</v>
      </c>
      <c r="BE40" s="79" t="str">
        <f t="shared" si="2"/>
        <v/>
      </c>
      <c r="BF40" s="38" t="str">
        <f t="shared" si="3"/>
        <v>⑩役務</v>
      </c>
      <c r="BG40" s="1" t="e">
        <f>IF(AC40=#REF!,"",IF(AND(K40&lt;&gt;"",ISTEXT(U40)),"分担契約/単価契約",IF(ISTEXT(U40),"単価契約",IF(K40&lt;&gt;"","分担契約",""))))</f>
        <v>#REF!</v>
      </c>
      <c r="BH40" s="80"/>
      <c r="BI40" s="81" t="e">
        <f>IF(COUNTIF(T40,"**"),"",IF(AND(T40&gt;=#REF!,OR(H40=#REF!,H40=#REF!)),1,IF(AND(T40&gt;=#REF!,H40&lt;&gt;#REF!,H40&lt;&gt;#REF!),1,"")))</f>
        <v>#REF!</v>
      </c>
      <c r="BJ40" s="82" t="str">
        <f t="shared" si="4"/>
        <v>○</v>
      </c>
      <c r="BK40" s="81" t="b">
        <f t="shared" si="15"/>
        <v>1</v>
      </c>
      <c r="BL40" s="81" t="b">
        <f t="shared" si="16"/>
        <v>1</v>
      </c>
    </row>
    <row r="41" spans="1:64" s="83" customFormat="1" ht="60.65" customHeight="1" x14ac:dyDescent="0.2">
      <c r="A41" s="77">
        <f t="shared" si="0"/>
        <v>36</v>
      </c>
      <c r="B41" s="77">
        <f t="shared" si="13"/>
        <v>3</v>
      </c>
      <c r="C41" s="77" t="str">
        <f>IF(B41&lt;&gt;1,"",COUNTIF($B$6:B41,1))</f>
        <v/>
      </c>
      <c r="D41" s="77" t="str">
        <f>IF(B41&lt;&gt;2,"",COUNTIF($B$6:B41,2))</f>
        <v/>
      </c>
      <c r="E41" s="77">
        <f>IF(B41&lt;&gt;3,"",COUNTIF($B$6:B41,3))</f>
        <v>35</v>
      </c>
      <c r="F41" s="77" t="str">
        <f>IF(B41&lt;&gt;4,"",COUNTIF($B$6:B41,4))</f>
        <v/>
      </c>
      <c r="G41" s="1" t="s">
        <v>238</v>
      </c>
      <c r="H41" s="20" t="s">
        <v>13</v>
      </c>
      <c r="I41" s="20" t="s">
        <v>239</v>
      </c>
      <c r="J41" s="20" t="s">
        <v>182</v>
      </c>
      <c r="K41" s="1" t="s">
        <v>7</v>
      </c>
      <c r="L41" s="1" t="s">
        <v>110</v>
      </c>
      <c r="M41" s="21">
        <v>46113</v>
      </c>
      <c r="N41" s="20" t="s">
        <v>209</v>
      </c>
      <c r="O41" s="22">
        <v>2100001001274</v>
      </c>
      <c r="P41" s="26" t="s">
        <v>21</v>
      </c>
      <c r="Q41" s="27"/>
      <c r="R41" s="20" t="s">
        <v>109</v>
      </c>
      <c r="S41" s="1"/>
      <c r="T41" s="23">
        <v>4119547</v>
      </c>
      <c r="U41" s="84">
        <v>2018436</v>
      </c>
      <c r="V41" s="86">
        <v>4110700</v>
      </c>
      <c r="W41" s="39">
        <v>0.997</v>
      </c>
      <c r="X41" s="90"/>
      <c r="Y41" s="92"/>
      <c r="Z41" s="25" t="s">
        <v>110</v>
      </c>
      <c r="AA41" s="24" t="s">
        <v>111</v>
      </c>
      <c r="AB41" s="25">
        <v>1</v>
      </c>
      <c r="AC41" s="24"/>
      <c r="AD41" s="20"/>
      <c r="AE41" s="20"/>
      <c r="AF41" s="20"/>
      <c r="AG41" s="1"/>
      <c r="AH41" s="1"/>
      <c r="AI41" s="41"/>
      <c r="AJ41" s="41"/>
      <c r="AK41" s="41"/>
      <c r="AL41" s="41"/>
      <c r="AM41" s="41"/>
      <c r="AN41" s="1"/>
      <c r="AO41" s="1" t="s">
        <v>185</v>
      </c>
      <c r="AP41" s="1"/>
      <c r="AQ41" s="1"/>
      <c r="AR41" s="1"/>
      <c r="AS41" s="1" t="s">
        <v>38</v>
      </c>
      <c r="AT41" s="1"/>
      <c r="AU41" s="1"/>
      <c r="AV41" s="1"/>
      <c r="AW41" s="1"/>
      <c r="AX41" s="36"/>
      <c r="AY41" s="78"/>
      <c r="AZ41" s="37" t="e">
        <f>IF(AC41=#REF!,"年間支払金額",IF(AND(OR(COUNTIF(AE41,"*すべて*"),COUNTIF(AE41,"*全て*")),S41="●",OR(K41=#REF!,K41=#REF!)),"年間支払金額(全官署、契約相手方ごと)",IF(AND(OR(COUNTIF(AE41,"*すべて*"),COUNTIF(AE41,"*全て*")),S41="●"),"年間支払金額(契約相手方ごと)",IF(AND(OR(K41=#REF!,K41=#REF!),AC41=#REF!),"契約総額(全官署)",IF(AND(K41=#REF!,AC41=#REF!),"契約総額(自官署のみ)",IF(K41=#REF!,"年間支払金額(自官署のみ)",IF(AC41=#REF!,"契約総額",IF(AND(COUNTIF(BG41,"&lt;&gt;*単価*"),OR(K41=#REF!,K41=#REF!)),"全官署予定価格",IF(AND(COUNTIF(BG41,"*単価*"),OR(K41=#REF!,K41=#REF!)),"全官署支払金額",IF(COUNTIF(BG41,"*単価*"),"年間支払金額","予定価格"))))))))))</f>
        <v>#REF!</v>
      </c>
      <c r="BA41" s="37" t="e">
        <f>IF(T41="","×",IF(令和8年度契約状況調査票!T41&gt;_xlfn.XLOOKUP(令和8年度契約状況調査票!BF41,#REF!,#REF!),"○","×"))</f>
        <v>#REF!</v>
      </c>
      <c r="BB41" s="37" t="str">
        <f>IF(Y41="","×",IF(令和8年度契約状況調査票!Y41&gt;_xlfn.XLOOKUP(令和8年度契約状況調査票!BF41,#REF!,#REF!),"○","×"))</f>
        <v>×</v>
      </c>
      <c r="BC41" s="37" t="str">
        <f t="shared" si="6"/>
        <v>×</v>
      </c>
      <c r="BD41" s="37" t="str">
        <f t="shared" si="14"/>
        <v>×</v>
      </c>
      <c r="BE41" s="79" t="str">
        <f t="shared" si="2"/>
        <v/>
      </c>
      <c r="BF41" s="38" t="str">
        <f t="shared" si="3"/>
        <v>⑩役務</v>
      </c>
      <c r="BG41" s="1" t="e">
        <f>IF(AC41=#REF!,"",IF(AND(K41&lt;&gt;"",ISTEXT(U41)),"分担契約/単価契約",IF(ISTEXT(U41),"単価契約",IF(K41&lt;&gt;"","分担契約",""))))</f>
        <v>#REF!</v>
      </c>
      <c r="BH41" s="80"/>
      <c r="BI41" s="81" t="e">
        <f>IF(COUNTIF(T41,"**"),"",IF(AND(T41&gt;=#REF!,OR(H41=#REF!,H41=#REF!)),1,IF(AND(T41&gt;=#REF!,H41&lt;&gt;#REF!,H41&lt;&gt;#REF!),1,"")))</f>
        <v>#REF!</v>
      </c>
      <c r="BJ41" s="82" t="str">
        <f t="shared" si="4"/>
        <v>○</v>
      </c>
      <c r="BK41" s="81" t="b">
        <f t="shared" si="15"/>
        <v>1</v>
      </c>
      <c r="BL41" s="81" t="b">
        <f t="shared" si="16"/>
        <v>1</v>
      </c>
    </row>
    <row r="42" spans="1:64" s="83" customFormat="1" ht="60.65" customHeight="1" x14ac:dyDescent="0.2">
      <c r="A42" s="77">
        <f t="shared" si="0"/>
        <v>37</v>
      </c>
      <c r="B42" s="77">
        <f t="shared" si="13"/>
        <v>3</v>
      </c>
      <c r="C42" s="77" t="str">
        <f>IF(B42&lt;&gt;1,"",COUNTIF($B$6:B42,1))</f>
        <v/>
      </c>
      <c r="D42" s="77" t="str">
        <f>IF(B42&lt;&gt;2,"",COUNTIF($B$6:B42,2))</f>
        <v/>
      </c>
      <c r="E42" s="77">
        <f>IF(B42&lt;&gt;3,"",COUNTIF($B$6:B42,3))</f>
        <v>36</v>
      </c>
      <c r="F42" s="77" t="str">
        <f>IF(B42&lt;&gt;4,"",COUNTIF($B$6:B42,4))</f>
        <v/>
      </c>
      <c r="G42" s="1" t="s">
        <v>240</v>
      </c>
      <c r="H42" s="20" t="s">
        <v>10</v>
      </c>
      <c r="I42" s="20" t="s">
        <v>241</v>
      </c>
      <c r="J42" s="20" t="s">
        <v>242</v>
      </c>
      <c r="K42" s="1" t="s">
        <v>6</v>
      </c>
      <c r="L42" s="1" t="s">
        <v>110</v>
      </c>
      <c r="M42" s="21">
        <v>46113</v>
      </c>
      <c r="N42" s="20" t="s">
        <v>243</v>
      </c>
      <c r="O42" s="22">
        <v>5010401037791</v>
      </c>
      <c r="P42" s="26" t="s">
        <v>21</v>
      </c>
      <c r="Q42" s="27"/>
      <c r="R42" s="20" t="s">
        <v>109</v>
      </c>
      <c r="S42" s="1"/>
      <c r="T42" s="23">
        <v>55365634</v>
      </c>
      <c r="U42" s="84" t="s">
        <v>244</v>
      </c>
      <c r="V42" s="86">
        <v>53800608</v>
      </c>
      <c r="W42" s="39">
        <v>0.97099999999999997</v>
      </c>
      <c r="X42" s="90"/>
      <c r="Y42" s="92"/>
      <c r="Z42" s="25" t="s">
        <v>110</v>
      </c>
      <c r="AA42" s="24" t="s">
        <v>111</v>
      </c>
      <c r="AB42" s="25">
        <v>1</v>
      </c>
      <c r="AC42" s="24"/>
      <c r="AD42" s="20"/>
      <c r="AE42" s="20"/>
      <c r="AF42" s="20" t="s">
        <v>245</v>
      </c>
      <c r="AG42" s="1"/>
      <c r="AH42" s="1"/>
      <c r="AI42" s="41"/>
      <c r="AJ42" s="41"/>
      <c r="AK42" s="41"/>
      <c r="AL42" s="41"/>
      <c r="AM42" s="41"/>
      <c r="AN42" s="1"/>
      <c r="AO42" s="1" t="s">
        <v>133</v>
      </c>
      <c r="AP42" s="1"/>
      <c r="AQ42" s="1"/>
      <c r="AR42" s="1"/>
      <c r="AS42" s="1" t="s">
        <v>36</v>
      </c>
      <c r="AT42" s="1" t="s">
        <v>37</v>
      </c>
      <c r="AU42" s="1"/>
      <c r="AV42" s="1" t="s">
        <v>110</v>
      </c>
      <c r="AW42" s="1"/>
      <c r="AX42" s="35"/>
      <c r="AY42" s="78"/>
      <c r="AZ42" s="37" t="e">
        <f>IF(AC42=#REF!,"年間支払金額",IF(AND(OR(COUNTIF(AE42,"*すべて*"),COUNTIF(AE42,"*全て*")),S42="●",OR(K42=#REF!,K42=#REF!)),"年間支払金額(全官署、契約相手方ごと)",IF(AND(OR(COUNTIF(AE42,"*すべて*"),COUNTIF(AE42,"*全て*")),S42="●"),"年間支払金額(契約相手方ごと)",IF(AND(OR(K42=#REF!,K42=#REF!),AC42=#REF!),"契約総額(全官署)",IF(AND(K42=#REF!,AC42=#REF!),"契約総額(自官署のみ)",IF(K42=#REF!,"年間支払金額(自官署のみ)",IF(AC42=#REF!,"契約総額",IF(AND(COUNTIF(BG42,"&lt;&gt;*単価*"),OR(K42=#REF!,K42=#REF!)),"全官署予定価格",IF(AND(COUNTIF(BG42,"*単価*"),OR(K42=#REF!,K42=#REF!)),"全官署支払金額",IF(COUNTIF(BG42,"*単価*"),"年間支払金額","予定価格"))))))))))</f>
        <v>#REF!</v>
      </c>
      <c r="BA42" s="37" t="e">
        <f>IF(T42="","×",IF(令和8年度契約状況調査票!T42&gt;_xlfn.XLOOKUP(令和8年度契約状況調査票!BF42,#REF!,#REF!),"○","×"))</f>
        <v>#REF!</v>
      </c>
      <c r="BB42" s="37" t="str">
        <f>IF(Y42="","×",IF(令和8年度契約状況調査票!Y42&gt;_xlfn.XLOOKUP(令和8年度契約状況調査票!BF42,#REF!,#REF!),"○","×"))</f>
        <v>×</v>
      </c>
      <c r="BC42" s="37" t="str">
        <f t="shared" si="6"/>
        <v>×</v>
      </c>
      <c r="BD42" s="37" t="str">
        <f t="shared" si="14"/>
        <v>×</v>
      </c>
      <c r="BE42" s="79" t="str">
        <f t="shared" si="2"/>
        <v/>
      </c>
      <c r="BF42" s="38" t="str">
        <f t="shared" si="3"/>
        <v>⑦物品等購入</v>
      </c>
      <c r="BG42" s="1" t="e">
        <f>IF(AC42=#REF!,"",IF(AND(K42&lt;&gt;"",ISTEXT(U42)),"分担契約/単価契約",IF(ISTEXT(U42),"単価契約",IF(K42&lt;&gt;"","分担契約",""))))</f>
        <v>#REF!</v>
      </c>
      <c r="BH42" s="80"/>
      <c r="BI42" s="81" t="e">
        <f>IF(COUNTIF(T42,"**"),"",IF(AND(T42&gt;=#REF!,OR(H42=#REF!,H42=#REF!)),1,IF(AND(T42&gt;=#REF!,H42&lt;&gt;#REF!,H42&lt;&gt;#REF!),1,"")))</f>
        <v>#REF!</v>
      </c>
      <c r="BJ42" s="82" t="str">
        <f t="shared" si="4"/>
        <v>○</v>
      </c>
      <c r="BK42" s="81" t="b">
        <f t="shared" si="15"/>
        <v>1</v>
      </c>
      <c r="BL42" s="81" t="b">
        <f t="shared" si="16"/>
        <v>1</v>
      </c>
    </row>
    <row r="43" spans="1:64" s="83" customFormat="1" ht="60.65" customHeight="1" x14ac:dyDescent="0.2">
      <c r="A43" s="77">
        <f t="shared" si="0"/>
        <v>38</v>
      </c>
      <c r="B43" s="77">
        <f t="shared" si="13"/>
        <v>3</v>
      </c>
      <c r="C43" s="77" t="str">
        <f>IF(B43&lt;&gt;1,"",COUNTIF($B$6:B43,1))</f>
        <v/>
      </c>
      <c r="D43" s="77" t="str">
        <f>IF(B43&lt;&gt;2,"",COUNTIF($B$6:B43,2))</f>
        <v/>
      </c>
      <c r="E43" s="77">
        <f>IF(B43&lt;&gt;3,"",COUNTIF($B$6:B43,3))</f>
        <v>37</v>
      </c>
      <c r="F43" s="77" t="str">
        <f>IF(B43&lt;&gt;4,"",COUNTIF($B$6:B43,4))</f>
        <v/>
      </c>
      <c r="G43" s="1" t="s">
        <v>246</v>
      </c>
      <c r="H43" s="20" t="s">
        <v>10</v>
      </c>
      <c r="I43" s="20" t="s">
        <v>247</v>
      </c>
      <c r="J43" s="20" t="s">
        <v>248</v>
      </c>
      <c r="K43" s="1" t="s">
        <v>6</v>
      </c>
      <c r="L43" s="1" t="s">
        <v>133</v>
      </c>
      <c r="M43" s="21">
        <v>46125</v>
      </c>
      <c r="N43" s="20" t="s">
        <v>249</v>
      </c>
      <c r="O43" s="22">
        <v>2330002027816</v>
      </c>
      <c r="P43" s="26" t="s">
        <v>21</v>
      </c>
      <c r="Q43" s="27"/>
      <c r="R43" s="20" t="s">
        <v>109</v>
      </c>
      <c r="S43" s="1"/>
      <c r="T43" s="23" t="s">
        <v>159</v>
      </c>
      <c r="U43" s="84" t="s">
        <v>250</v>
      </c>
      <c r="V43" s="86">
        <v>88595859</v>
      </c>
      <c r="W43" s="39" t="s">
        <v>160</v>
      </c>
      <c r="X43" s="90"/>
      <c r="Y43" s="92"/>
      <c r="Z43" s="25" t="s">
        <v>110</v>
      </c>
      <c r="AA43" s="24"/>
      <c r="AB43" s="25" t="s">
        <v>160</v>
      </c>
      <c r="AC43" s="24"/>
      <c r="AD43" s="20"/>
      <c r="AE43" s="20"/>
      <c r="AF43" s="20" t="s">
        <v>251</v>
      </c>
      <c r="AG43" s="1"/>
      <c r="AH43" s="1"/>
      <c r="AI43" s="41"/>
      <c r="AJ43" s="41"/>
      <c r="AK43" s="41"/>
      <c r="AL43" s="41"/>
      <c r="AM43" s="41"/>
      <c r="AN43" s="1"/>
      <c r="AO43" s="1"/>
      <c r="AP43" s="1"/>
      <c r="AQ43" s="1"/>
      <c r="AR43" s="1"/>
      <c r="AS43" s="1"/>
      <c r="AT43" s="1"/>
      <c r="AU43" s="1"/>
      <c r="AV43" s="1"/>
      <c r="AW43" s="1"/>
      <c r="AX43" s="35"/>
      <c r="AY43" s="78"/>
      <c r="AZ43" s="37" t="e">
        <f>IF(AC43=#REF!,"年間支払金額",IF(AND(OR(COUNTIF(AE43,"*すべて*"),COUNTIF(AE43,"*全て*")),S43="●",OR(K43=#REF!,K43=#REF!)),"年間支払金額(全官署、契約相手方ごと)",IF(AND(OR(COUNTIF(AE43,"*すべて*"),COUNTIF(AE43,"*全て*")),S43="●"),"年間支払金額(契約相手方ごと)",IF(AND(OR(K43=#REF!,K43=#REF!),AC43=#REF!),"契約総額(全官署)",IF(AND(K43=#REF!,AC43=#REF!),"契約総額(自官署のみ)",IF(K43=#REF!,"年間支払金額(自官署のみ)",IF(AC43=#REF!,"契約総額",IF(AND(COUNTIF(BG43,"&lt;&gt;*単価*"),OR(K43=#REF!,K43=#REF!)),"全官署予定価格",IF(AND(COUNTIF(BG43,"*単価*"),OR(K43=#REF!,K43=#REF!)),"全官署支払金額",IF(COUNTIF(BG43,"*単価*"),"年間支払金額","予定価格"))))))))))</f>
        <v>#REF!</v>
      </c>
      <c r="BA43" s="37" t="e">
        <f>IF(T43="","×",IF(令和8年度契約状況調査票!T43&gt;_xlfn.XLOOKUP(令和8年度契約状況調査票!BF43,#REF!,#REF!),"○","×"))</f>
        <v>#REF!</v>
      </c>
      <c r="BB43" s="37" t="str">
        <f>IF(Y43="","×",IF(令和8年度契約状況調査票!Y43&gt;_xlfn.XLOOKUP(令和8年度契約状況調査票!BF43,#REF!,#REF!),"○","×"))</f>
        <v>×</v>
      </c>
      <c r="BC43" s="37" t="str">
        <f t="shared" si="6"/>
        <v>×</v>
      </c>
      <c r="BD43" s="37" t="str">
        <f t="shared" si="14"/>
        <v>×</v>
      </c>
      <c r="BE43" s="79" t="str">
        <f t="shared" si="2"/>
        <v/>
      </c>
      <c r="BF43" s="38" t="str">
        <f t="shared" si="3"/>
        <v>⑦物品等購入</v>
      </c>
      <c r="BG43" s="1" t="e">
        <f>IF(AC43=#REF!,"",IF(AND(K43&lt;&gt;"",ISTEXT(U43)),"分担契約/単価契約",IF(ISTEXT(U43),"単価契約",IF(K43&lt;&gt;"","分担契約",""))))</f>
        <v>#REF!</v>
      </c>
      <c r="BH43" s="80"/>
      <c r="BI43" s="81" t="str">
        <f>IF(COUNTIF(T43,"**"),"",IF(AND(T43&gt;=#REF!,OR(H43=#REF!,H43=#REF!)),1,IF(AND(T43&gt;=#REF!,H43&lt;&gt;#REF!,H43&lt;&gt;#REF!),1,"")))</f>
        <v/>
      </c>
      <c r="BJ43" s="82" t="str">
        <f t="shared" si="4"/>
        <v>○</v>
      </c>
      <c r="BK43" s="81" t="b">
        <f t="shared" si="15"/>
        <v>1</v>
      </c>
      <c r="BL43" s="81" t="b">
        <f t="shared" si="16"/>
        <v>1</v>
      </c>
    </row>
    <row r="44" spans="1:64" s="83" customFormat="1" ht="60.65" customHeight="1" x14ac:dyDescent="0.2">
      <c r="A44" s="77">
        <f t="shared" si="0"/>
        <v>39</v>
      </c>
      <c r="B44" s="77">
        <f t="shared" si="13"/>
        <v>3</v>
      </c>
      <c r="C44" s="77" t="str">
        <f>IF(B44&lt;&gt;1,"",COUNTIF($B$6:B44,1))</f>
        <v/>
      </c>
      <c r="D44" s="77" t="str">
        <f>IF(B44&lt;&gt;2,"",COUNTIF($B$6:B44,2))</f>
        <v/>
      </c>
      <c r="E44" s="77">
        <f>IF(B44&lt;&gt;3,"",COUNTIF($B$6:B44,3))</f>
        <v>38</v>
      </c>
      <c r="F44" s="77" t="str">
        <f>IF(B44&lt;&gt;4,"",COUNTIF($B$6:B44,4))</f>
        <v/>
      </c>
      <c r="G44" s="1" t="s">
        <v>252</v>
      </c>
      <c r="H44" s="20" t="s">
        <v>10</v>
      </c>
      <c r="I44" s="20" t="s">
        <v>253</v>
      </c>
      <c r="J44" s="20" t="s">
        <v>254</v>
      </c>
      <c r="K44" s="1" t="s">
        <v>6</v>
      </c>
      <c r="L44" s="1" t="s">
        <v>133</v>
      </c>
      <c r="M44" s="21">
        <v>46125</v>
      </c>
      <c r="N44" s="20" t="s">
        <v>255</v>
      </c>
      <c r="O44" s="22">
        <v>7220001015530</v>
      </c>
      <c r="P44" s="26" t="s">
        <v>21</v>
      </c>
      <c r="Q44" s="27"/>
      <c r="R44" s="20" t="s">
        <v>109</v>
      </c>
      <c r="S44" s="1"/>
      <c r="T44" s="28" t="s">
        <v>159</v>
      </c>
      <c r="U44" s="85" t="s">
        <v>256</v>
      </c>
      <c r="V44" s="86">
        <v>57668130</v>
      </c>
      <c r="W44" s="39" t="s">
        <v>160</v>
      </c>
      <c r="X44" s="90"/>
      <c r="Y44" s="92"/>
      <c r="Z44" s="25" t="s">
        <v>110</v>
      </c>
      <c r="AA44" s="24"/>
      <c r="AB44" s="25" t="s">
        <v>160</v>
      </c>
      <c r="AC44" s="24"/>
      <c r="AD44" s="20"/>
      <c r="AE44" s="20"/>
      <c r="AF44" s="20" t="s">
        <v>257</v>
      </c>
      <c r="AG44" s="1"/>
      <c r="AH44" s="1"/>
      <c r="AI44" s="41"/>
      <c r="AJ44" s="41"/>
      <c r="AK44" s="41"/>
      <c r="AL44" s="41"/>
      <c r="AM44" s="41"/>
      <c r="AN44" s="1"/>
      <c r="AO44" s="1"/>
      <c r="AP44" s="1"/>
      <c r="AQ44" s="1"/>
      <c r="AR44" s="1"/>
      <c r="AS44" s="1"/>
      <c r="AT44" s="1"/>
      <c r="AU44" s="1"/>
      <c r="AV44" s="1"/>
      <c r="AW44" s="1"/>
      <c r="AX44" s="35"/>
      <c r="AY44" s="78"/>
      <c r="AZ44" s="37" t="e">
        <f>IF(AC44=#REF!,"年間支払金額",IF(AND(OR(COUNTIF(AE44,"*すべて*"),COUNTIF(AE44,"*全て*")),S44="●",OR(K44=#REF!,K44=#REF!)),"年間支払金額(全官署、契約相手方ごと)",IF(AND(OR(COUNTIF(AE44,"*すべて*"),COUNTIF(AE44,"*全て*")),S44="●"),"年間支払金額(契約相手方ごと)",IF(AND(OR(K44=#REF!,K44=#REF!),AC44=#REF!),"契約総額(全官署)",IF(AND(K44=#REF!,AC44=#REF!),"契約総額(自官署のみ)",IF(K44=#REF!,"年間支払金額(自官署のみ)",IF(AC44=#REF!,"契約総額",IF(AND(COUNTIF(BG44,"&lt;&gt;*単価*"),OR(K44=#REF!,K44=#REF!)),"全官署予定価格",IF(AND(COUNTIF(BG44,"*単価*"),OR(K44=#REF!,K44=#REF!)),"全官署支払金額",IF(COUNTIF(BG44,"*単価*"),"年間支払金額","予定価格"))))))))))</f>
        <v>#REF!</v>
      </c>
      <c r="BA44" s="37" t="e">
        <f>IF(T44="","×",IF(令和8年度契約状況調査票!T44&gt;_xlfn.XLOOKUP(令和8年度契約状況調査票!BF44,#REF!,#REF!),"○","×"))</f>
        <v>#REF!</v>
      </c>
      <c r="BB44" s="37" t="str">
        <f>IF(Y44="","×",IF(令和8年度契約状況調査票!Y44&gt;_xlfn.XLOOKUP(令和8年度契約状況調査票!BF44,#REF!,#REF!),"○","×"))</f>
        <v>×</v>
      </c>
      <c r="BC44" s="37" t="str">
        <f t="shared" si="6"/>
        <v>×</v>
      </c>
      <c r="BD44" s="37" t="str">
        <f t="shared" si="14"/>
        <v>×</v>
      </c>
      <c r="BE44" s="79" t="str">
        <f t="shared" si="2"/>
        <v/>
      </c>
      <c r="BF44" s="38" t="str">
        <f t="shared" si="3"/>
        <v>⑦物品等購入</v>
      </c>
      <c r="BG44" s="1" t="e">
        <f>IF(AC44=#REF!,"",IF(AND(K44&lt;&gt;"",ISTEXT(U44)),"分担契約/単価契約",IF(ISTEXT(U44),"単価契約",IF(K44&lt;&gt;"","分担契約",""))))</f>
        <v>#REF!</v>
      </c>
      <c r="BH44" s="80"/>
      <c r="BI44" s="81" t="str">
        <f>IF(COUNTIF(T44,"**"),"",IF(AND(T44&gt;=#REF!,OR(H44=#REF!,H44=#REF!)),1,IF(AND(T44&gt;=#REF!,H44&lt;&gt;#REF!,H44&lt;&gt;#REF!),1,"")))</f>
        <v/>
      </c>
      <c r="BJ44" s="82" t="str">
        <f t="shared" si="4"/>
        <v>○</v>
      </c>
      <c r="BK44" s="81" t="b">
        <f t="shared" si="15"/>
        <v>1</v>
      </c>
      <c r="BL44" s="81" t="b">
        <f t="shared" si="16"/>
        <v>1</v>
      </c>
    </row>
    <row r="45" spans="1:64" s="83" customFormat="1" ht="60.65" customHeight="1" x14ac:dyDescent="0.2">
      <c r="A45" s="77">
        <f t="shared" si="0"/>
        <v>40</v>
      </c>
      <c r="B45" s="77">
        <f t="shared" si="13"/>
        <v>3</v>
      </c>
      <c r="C45" s="77" t="str">
        <f>IF(B45&lt;&gt;1,"",COUNTIF($B$6:B45,1))</f>
        <v/>
      </c>
      <c r="D45" s="77" t="str">
        <f>IF(B45&lt;&gt;2,"",COUNTIF($B$6:B45,2))</f>
        <v/>
      </c>
      <c r="E45" s="77">
        <f>IF(B45&lt;&gt;3,"",COUNTIF($B$6:B45,3))</f>
        <v>39</v>
      </c>
      <c r="F45" s="77" t="str">
        <f>IF(B45&lt;&gt;4,"",COUNTIF($B$6:B45,4))</f>
        <v/>
      </c>
      <c r="G45" s="1" t="s">
        <v>258</v>
      </c>
      <c r="H45" s="20" t="s">
        <v>10</v>
      </c>
      <c r="I45" s="20" t="s">
        <v>259</v>
      </c>
      <c r="J45" s="20" t="s">
        <v>260</v>
      </c>
      <c r="K45" s="1" t="s">
        <v>6</v>
      </c>
      <c r="L45" s="1" t="s">
        <v>133</v>
      </c>
      <c r="M45" s="21">
        <v>46125</v>
      </c>
      <c r="N45" s="20" t="s">
        <v>261</v>
      </c>
      <c r="O45" s="22">
        <v>3220001004743</v>
      </c>
      <c r="P45" s="26" t="s">
        <v>21</v>
      </c>
      <c r="Q45" s="27"/>
      <c r="R45" s="20" t="s">
        <v>109</v>
      </c>
      <c r="S45" s="1"/>
      <c r="T45" s="23" t="s">
        <v>159</v>
      </c>
      <c r="U45" s="84" t="s">
        <v>262</v>
      </c>
      <c r="V45" s="86">
        <v>3366547</v>
      </c>
      <c r="W45" s="39" t="s">
        <v>160</v>
      </c>
      <c r="X45" s="90"/>
      <c r="Y45" s="92"/>
      <c r="Z45" s="25" t="s">
        <v>133</v>
      </c>
      <c r="AA45" s="24"/>
      <c r="AB45" s="25" t="s">
        <v>160</v>
      </c>
      <c r="AC45" s="24"/>
      <c r="AD45" s="20"/>
      <c r="AE45" s="20"/>
      <c r="AF45" s="20" t="s">
        <v>263</v>
      </c>
      <c r="AG45" s="1"/>
      <c r="AH45" s="1"/>
      <c r="AI45" s="41"/>
      <c r="AJ45" s="41"/>
      <c r="AK45" s="41"/>
      <c r="AL45" s="41"/>
      <c r="AM45" s="41"/>
      <c r="AN45" s="1"/>
      <c r="AO45" s="1"/>
      <c r="AP45" s="1"/>
      <c r="AQ45" s="1"/>
      <c r="AR45" s="1"/>
      <c r="AS45" s="1"/>
      <c r="AT45" s="1"/>
      <c r="AU45" s="1"/>
      <c r="AV45" s="1"/>
      <c r="AW45" s="1"/>
      <c r="AX45" s="35"/>
      <c r="AY45" s="78"/>
      <c r="AZ45" s="37" t="e">
        <f>IF(AC45=#REF!,"年間支払金額",IF(AND(OR(COUNTIF(AE45,"*すべて*"),COUNTIF(AE45,"*全て*")),S45="●",OR(K45=#REF!,K45=#REF!)),"年間支払金額(全官署、契約相手方ごと)",IF(AND(OR(COUNTIF(AE45,"*すべて*"),COUNTIF(AE45,"*全て*")),S45="●"),"年間支払金額(契約相手方ごと)",IF(AND(OR(K45=#REF!,K45=#REF!),AC45=#REF!),"契約総額(全官署)",IF(AND(K45=#REF!,AC45=#REF!),"契約総額(自官署のみ)",IF(K45=#REF!,"年間支払金額(自官署のみ)",IF(AC45=#REF!,"契約総額",IF(AND(COUNTIF(BG45,"&lt;&gt;*単価*"),OR(K45=#REF!,K45=#REF!)),"全官署予定価格",IF(AND(COUNTIF(BG45,"*単価*"),OR(K45=#REF!,K45=#REF!)),"全官署支払金額",IF(COUNTIF(BG45,"*単価*"),"年間支払金額","予定価格"))))))))))</f>
        <v>#REF!</v>
      </c>
      <c r="BA45" s="37" t="e">
        <f>IF(T45="","×",IF(令和8年度契約状況調査票!T45&gt;_xlfn.XLOOKUP(令和8年度契約状況調査票!BF45,#REF!,#REF!),"○","×"))</f>
        <v>#REF!</v>
      </c>
      <c r="BB45" s="37" t="str">
        <f>IF(Y45="","×",IF(令和8年度契約状況調査票!Y45&gt;_xlfn.XLOOKUP(令和8年度契約状況調査票!BF45,#REF!,#REF!),"○","×"))</f>
        <v>×</v>
      </c>
      <c r="BC45" s="37" t="str">
        <f t="shared" si="6"/>
        <v>×</v>
      </c>
      <c r="BD45" s="37" t="str">
        <f t="shared" si="14"/>
        <v>×</v>
      </c>
      <c r="BE45" s="79" t="str">
        <f t="shared" si="2"/>
        <v/>
      </c>
      <c r="BF45" s="38" t="str">
        <f t="shared" si="3"/>
        <v>⑦物品等購入</v>
      </c>
      <c r="BG45" s="1" t="e">
        <f>IF(AC45=#REF!,"",IF(AND(K45&lt;&gt;"",ISTEXT(U45)),"分担契約/単価契約",IF(ISTEXT(U45),"単価契約",IF(K45&lt;&gt;"","分担契約",""))))</f>
        <v>#REF!</v>
      </c>
      <c r="BH45" s="80"/>
      <c r="BI45" s="81" t="str">
        <f>IF(COUNTIF(T45,"**"),"",IF(AND(T45&gt;=#REF!,OR(H45=#REF!,H45=#REF!)),1,IF(AND(T45&gt;=#REF!,H45&lt;&gt;#REF!,H45&lt;&gt;#REF!),1,"")))</f>
        <v/>
      </c>
      <c r="BJ45" s="82" t="str">
        <f t="shared" si="4"/>
        <v>○</v>
      </c>
      <c r="BK45" s="81" t="b">
        <f t="shared" si="15"/>
        <v>1</v>
      </c>
      <c r="BL45" s="81" t="b">
        <f t="shared" si="16"/>
        <v>1</v>
      </c>
    </row>
    <row r="46" spans="1:64" s="83" customFormat="1" ht="60.65" customHeight="1" x14ac:dyDescent="0.2">
      <c r="A46" s="77">
        <f t="shared" si="0"/>
        <v>41</v>
      </c>
      <c r="B46" s="77">
        <f t="shared" si="13"/>
        <v>3</v>
      </c>
      <c r="C46" s="77" t="str">
        <f>IF(B46&lt;&gt;1,"",COUNTIF($B$6:B46,1))</f>
        <v/>
      </c>
      <c r="D46" s="77" t="str">
        <f>IF(B46&lt;&gt;2,"",COUNTIF($B$6:B46,2))</f>
        <v/>
      </c>
      <c r="E46" s="77">
        <f>IF(B46&lt;&gt;3,"",COUNTIF($B$6:B46,3))</f>
        <v>40</v>
      </c>
      <c r="F46" s="77" t="str">
        <f>IF(B46&lt;&gt;4,"",COUNTIF($B$6:B46,4))</f>
        <v/>
      </c>
      <c r="G46" s="1" t="s">
        <v>264</v>
      </c>
      <c r="H46" s="20" t="s">
        <v>10</v>
      </c>
      <c r="I46" s="20" t="s">
        <v>265</v>
      </c>
      <c r="J46" s="20" t="s">
        <v>266</v>
      </c>
      <c r="K46" s="1"/>
      <c r="L46" s="1"/>
      <c r="M46" s="21">
        <v>46125</v>
      </c>
      <c r="N46" s="20" t="s">
        <v>267</v>
      </c>
      <c r="O46" s="22">
        <v>5220001003363</v>
      </c>
      <c r="P46" s="26" t="s">
        <v>21</v>
      </c>
      <c r="Q46" s="27"/>
      <c r="R46" s="20" t="s">
        <v>109</v>
      </c>
      <c r="S46" s="1"/>
      <c r="T46" s="23">
        <v>24062115</v>
      </c>
      <c r="U46" s="84" t="s">
        <v>268</v>
      </c>
      <c r="V46" s="86">
        <v>21428000</v>
      </c>
      <c r="W46" s="39">
        <v>0.89</v>
      </c>
      <c r="X46" s="90"/>
      <c r="Y46" s="92"/>
      <c r="Z46" s="25" t="s">
        <v>110</v>
      </c>
      <c r="AA46" s="24" t="s">
        <v>111</v>
      </c>
      <c r="AB46" s="25">
        <v>1</v>
      </c>
      <c r="AC46" s="24"/>
      <c r="AD46" s="20"/>
      <c r="AE46" s="20"/>
      <c r="AF46" s="20"/>
      <c r="AG46" s="1"/>
      <c r="AH46" s="1"/>
      <c r="AI46" s="41"/>
      <c r="AJ46" s="41"/>
      <c r="AK46" s="41"/>
      <c r="AL46" s="41"/>
      <c r="AM46" s="41"/>
      <c r="AN46" s="1"/>
      <c r="AO46" s="1" t="s">
        <v>133</v>
      </c>
      <c r="AP46" s="1"/>
      <c r="AQ46" s="1"/>
      <c r="AR46" s="1"/>
      <c r="AS46" s="1" t="s">
        <v>37</v>
      </c>
      <c r="AT46" s="1"/>
      <c r="AU46" s="1"/>
      <c r="AV46" s="1" t="s">
        <v>110</v>
      </c>
      <c r="AW46" s="1"/>
      <c r="AX46" s="35"/>
      <c r="AY46" s="78"/>
      <c r="AZ46" s="37" t="e">
        <f>IF(AC46=#REF!,"年間支払金額",IF(AND(OR(COUNTIF(AE46,"*すべて*"),COUNTIF(AE46,"*全て*")),S46="●",OR(K46=#REF!,K46=#REF!)),"年間支払金額(全官署、契約相手方ごと)",IF(AND(OR(COUNTIF(AE46,"*すべて*"),COUNTIF(AE46,"*全て*")),S46="●"),"年間支払金額(契約相手方ごと)",IF(AND(OR(K46=#REF!,K46=#REF!),AC46=#REF!),"契約総額(全官署)",IF(AND(K46=#REF!,AC46=#REF!),"契約総額(自官署のみ)",IF(K46=#REF!,"年間支払金額(自官署のみ)",IF(AC46=#REF!,"契約総額",IF(AND(COUNTIF(BG46,"&lt;&gt;*単価*"),OR(K46=#REF!,K46=#REF!)),"全官署予定価格",IF(AND(COUNTIF(BG46,"*単価*"),OR(K46=#REF!,K46=#REF!)),"全官署支払金額",IF(COUNTIF(BG46,"*単価*"),"年間支払金額","予定価格"))))))))))</f>
        <v>#REF!</v>
      </c>
      <c r="BA46" s="37" t="e">
        <f>IF(T46="","×",IF(令和8年度契約状況調査票!T46&gt;_xlfn.XLOOKUP(令和8年度契約状況調査票!BF46,#REF!,#REF!),"○","×"))</f>
        <v>#REF!</v>
      </c>
      <c r="BB46" s="37" t="str">
        <f>IF(Y46="","×",IF(令和8年度契約状況調査票!Y46&gt;_xlfn.XLOOKUP(令和8年度契約状況調査票!BF46,#REF!,#REF!),"○","×"))</f>
        <v>×</v>
      </c>
      <c r="BC46" s="37" t="str">
        <f t="shared" si="6"/>
        <v>×</v>
      </c>
      <c r="BD46" s="37" t="str">
        <f t="shared" si="14"/>
        <v>×</v>
      </c>
      <c r="BE46" s="79" t="str">
        <f t="shared" si="2"/>
        <v/>
      </c>
      <c r="BF46" s="38" t="str">
        <f t="shared" si="3"/>
        <v>⑦物品等購入</v>
      </c>
      <c r="BG46" s="1" t="e">
        <f>IF(AC46=#REF!,"",IF(AND(K46&lt;&gt;"",ISTEXT(U46)),"分担契約/単価契約",IF(ISTEXT(U46),"単価契約",IF(K46&lt;&gt;"","分担契約",""))))</f>
        <v>#REF!</v>
      </c>
      <c r="BH46" s="80"/>
      <c r="BI46" s="81" t="e">
        <f>IF(COUNTIF(T46,"**"),"",IF(AND(T46&gt;=#REF!,OR(H46=#REF!,H46=#REF!)),1,IF(AND(T46&gt;=#REF!,H46&lt;&gt;#REF!,H46&lt;&gt;#REF!),1,"")))</f>
        <v>#REF!</v>
      </c>
      <c r="BJ46" s="82" t="str">
        <f t="shared" si="4"/>
        <v>○</v>
      </c>
      <c r="BK46" s="81" t="b">
        <f t="shared" si="15"/>
        <v>1</v>
      </c>
      <c r="BL46" s="81" t="b">
        <f t="shared" si="16"/>
        <v>1</v>
      </c>
    </row>
    <row r="47" spans="1:64" s="83" customFormat="1" ht="60.65" customHeight="1" x14ac:dyDescent="0.2">
      <c r="A47" s="77">
        <f t="shared" si="0"/>
        <v>42</v>
      </c>
      <c r="B47" s="77">
        <f t="shared" si="13"/>
        <v>3</v>
      </c>
      <c r="C47" s="77" t="str">
        <f>IF(B47&lt;&gt;1,"",COUNTIF($B$6:B47,1))</f>
        <v/>
      </c>
      <c r="D47" s="77" t="str">
        <f>IF(B47&lt;&gt;2,"",COUNTIF($B$6:B47,2))</f>
        <v/>
      </c>
      <c r="E47" s="77">
        <f>IF(B47&lt;&gt;3,"",COUNTIF($B$6:B47,3))</f>
        <v>41</v>
      </c>
      <c r="F47" s="77" t="str">
        <f>IF(B47&lt;&gt;4,"",COUNTIF($B$6:B47,4))</f>
        <v/>
      </c>
      <c r="G47" s="1" t="s">
        <v>269</v>
      </c>
      <c r="H47" s="20" t="s">
        <v>10</v>
      </c>
      <c r="I47" s="20" t="s">
        <v>270</v>
      </c>
      <c r="J47" s="20" t="s">
        <v>271</v>
      </c>
      <c r="K47" s="1"/>
      <c r="L47" s="1"/>
      <c r="M47" s="21">
        <v>46125</v>
      </c>
      <c r="N47" s="20" t="s">
        <v>272</v>
      </c>
      <c r="O47" s="22">
        <v>8220001000110</v>
      </c>
      <c r="P47" s="26" t="s">
        <v>21</v>
      </c>
      <c r="Q47" s="27"/>
      <c r="R47" s="20" t="s">
        <v>109</v>
      </c>
      <c r="S47" s="1"/>
      <c r="T47" s="23">
        <v>5755785</v>
      </c>
      <c r="U47" s="84" t="s">
        <v>273</v>
      </c>
      <c r="V47" s="86">
        <v>4897830</v>
      </c>
      <c r="W47" s="39">
        <v>0.85</v>
      </c>
      <c r="X47" s="90"/>
      <c r="Y47" s="92"/>
      <c r="Z47" s="25" t="s">
        <v>133</v>
      </c>
      <c r="AA47" s="24" t="s">
        <v>111</v>
      </c>
      <c r="AB47" s="25">
        <v>2</v>
      </c>
      <c r="AC47" s="24"/>
      <c r="AD47" s="20"/>
      <c r="AE47" s="20"/>
      <c r="AF47" s="20"/>
      <c r="AG47" s="1"/>
      <c r="AH47" s="1"/>
      <c r="AI47" s="41"/>
      <c r="AJ47" s="41"/>
      <c r="AK47" s="41"/>
      <c r="AL47" s="41"/>
      <c r="AM47" s="41"/>
      <c r="AN47" s="1"/>
      <c r="AO47" s="1"/>
      <c r="AP47" s="1"/>
      <c r="AQ47" s="1"/>
      <c r="AR47" s="1"/>
      <c r="AS47" s="1"/>
      <c r="AT47" s="1"/>
      <c r="AU47" s="1"/>
      <c r="AV47" s="1"/>
      <c r="AW47" s="1"/>
      <c r="AX47" s="35"/>
      <c r="AY47" s="78"/>
      <c r="AZ47" s="37" t="e">
        <f>IF(AC47=#REF!,"年間支払金額",IF(AND(OR(COUNTIF(AE47,"*すべて*"),COUNTIF(AE47,"*全て*")),S47="●",OR(K47=#REF!,K47=#REF!)),"年間支払金額(全官署、契約相手方ごと)",IF(AND(OR(COUNTIF(AE47,"*すべて*"),COUNTIF(AE47,"*全て*")),S47="●"),"年間支払金額(契約相手方ごと)",IF(AND(OR(K47=#REF!,K47=#REF!),AC47=#REF!),"契約総額(全官署)",IF(AND(K47=#REF!,AC47=#REF!),"契約総額(自官署のみ)",IF(K47=#REF!,"年間支払金額(自官署のみ)",IF(AC47=#REF!,"契約総額",IF(AND(COUNTIF(BG47,"&lt;&gt;*単価*"),OR(K47=#REF!,K47=#REF!)),"全官署予定価格",IF(AND(COUNTIF(BG47,"*単価*"),OR(K47=#REF!,K47=#REF!)),"全官署支払金額",IF(COUNTIF(BG47,"*単価*"),"年間支払金額","予定価格"))))))))))</f>
        <v>#REF!</v>
      </c>
      <c r="BA47" s="37" t="e">
        <f>IF(T47="","×",IF(令和8年度契約状況調査票!T47&gt;_xlfn.XLOOKUP(令和8年度契約状況調査票!BF47,#REF!,#REF!),"○","×"))</f>
        <v>#REF!</v>
      </c>
      <c r="BB47" s="37" t="str">
        <f>IF(Y47="","×",IF(令和8年度契約状況調査票!Y47&gt;_xlfn.XLOOKUP(令和8年度契約状況調査票!BF47,#REF!,#REF!),"○","×"))</f>
        <v>×</v>
      </c>
      <c r="BC47" s="37" t="str">
        <f t="shared" si="6"/>
        <v>×</v>
      </c>
      <c r="BD47" s="37" t="str">
        <f t="shared" si="14"/>
        <v>×</v>
      </c>
      <c r="BE47" s="79" t="str">
        <f t="shared" si="2"/>
        <v/>
      </c>
      <c r="BF47" s="38" t="str">
        <f t="shared" si="3"/>
        <v>⑦物品等購入</v>
      </c>
      <c r="BG47" s="1" t="e">
        <f>IF(AC47=#REF!,"",IF(AND(K47&lt;&gt;"",ISTEXT(U47)),"分担契約/単価契約",IF(ISTEXT(U47),"単価契約",IF(K47&lt;&gt;"","分担契約",""))))</f>
        <v>#REF!</v>
      </c>
      <c r="BH47" s="80"/>
      <c r="BI47" s="81" t="e">
        <f>IF(COUNTIF(T47,"**"),"",IF(AND(T47&gt;=#REF!,OR(H47=#REF!,H47=#REF!)),1,IF(AND(T47&gt;=#REF!,H47&lt;&gt;#REF!,H47&lt;&gt;#REF!),1,"")))</f>
        <v>#REF!</v>
      </c>
      <c r="BJ47" s="82" t="str">
        <f t="shared" si="4"/>
        <v>○</v>
      </c>
      <c r="BK47" s="81" t="b">
        <f t="shared" si="15"/>
        <v>1</v>
      </c>
      <c r="BL47" s="81" t="b">
        <f t="shared" si="16"/>
        <v>1</v>
      </c>
    </row>
    <row r="48" spans="1:64" s="83" customFormat="1" ht="60.65" customHeight="1" x14ac:dyDescent="0.2">
      <c r="A48" s="77">
        <f t="shared" si="0"/>
        <v>43</v>
      </c>
      <c r="B48" s="77">
        <f t="shared" si="13"/>
        <v>3</v>
      </c>
      <c r="C48" s="77" t="str">
        <f>IF(B48&lt;&gt;1,"",COUNTIF($B$6:B48,1))</f>
        <v/>
      </c>
      <c r="D48" s="77" t="str">
        <f>IF(B48&lt;&gt;2,"",COUNTIF($B$6:B48,2))</f>
        <v/>
      </c>
      <c r="E48" s="77">
        <f>IF(B48&lt;&gt;3,"",COUNTIF($B$6:B48,3))</f>
        <v>42</v>
      </c>
      <c r="F48" s="77" t="str">
        <f>IF(B48&lt;&gt;4,"",COUNTIF($B$6:B48,4))</f>
        <v/>
      </c>
      <c r="G48" s="1" t="s">
        <v>274</v>
      </c>
      <c r="H48" s="20" t="s">
        <v>13</v>
      </c>
      <c r="I48" s="20" t="s">
        <v>275</v>
      </c>
      <c r="J48" s="20" t="s">
        <v>271</v>
      </c>
      <c r="K48" s="1"/>
      <c r="L48" s="1"/>
      <c r="M48" s="21">
        <v>46113</v>
      </c>
      <c r="N48" s="20" t="s">
        <v>276</v>
      </c>
      <c r="O48" s="22">
        <v>7010401056220</v>
      </c>
      <c r="P48" s="26" t="s">
        <v>21</v>
      </c>
      <c r="Q48" s="27"/>
      <c r="R48" s="20" t="s">
        <v>109</v>
      </c>
      <c r="S48" s="1"/>
      <c r="T48" s="23">
        <v>17028951</v>
      </c>
      <c r="U48" s="84">
        <v>16625400</v>
      </c>
      <c r="V48" s="86"/>
      <c r="W48" s="39">
        <v>0.97599999999999998</v>
      </c>
      <c r="X48" s="90"/>
      <c r="Y48" s="92"/>
      <c r="Z48" s="25" t="s">
        <v>133</v>
      </c>
      <c r="AA48" s="24" t="s">
        <v>111</v>
      </c>
      <c r="AB48" s="25">
        <v>1</v>
      </c>
      <c r="AC48" s="24"/>
      <c r="AD48" s="20"/>
      <c r="AE48" s="20"/>
      <c r="AF48" s="20"/>
      <c r="AG48" s="1"/>
      <c r="AH48" s="1"/>
      <c r="AI48" s="41"/>
      <c r="AJ48" s="41"/>
      <c r="AK48" s="41"/>
      <c r="AL48" s="41"/>
      <c r="AM48" s="41"/>
      <c r="AN48" s="1"/>
      <c r="AO48" s="1" t="s">
        <v>133</v>
      </c>
      <c r="AP48" s="1"/>
      <c r="AQ48" s="1"/>
      <c r="AR48" s="1"/>
      <c r="AS48" s="1" t="s">
        <v>36</v>
      </c>
      <c r="AT48" s="1" t="s">
        <v>37</v>
      </c>
      <c r="AU48" s="1"/>
      <c r="AV48" s="1" t="s">
        <v>110</v>
      </c>
      <c r="AW48" s="1"/>
      <c r="AX48" s="36"/>
      <c r="AY48" s="78"/>
      <c r="AZ48" s="37" t="e">
        <f>IF(AC48=#REF!,"年間支払金額",IF(AND(OR(COUNTIF(AE48,"*すべて*"),COUNTIF(AE48,"*全て*")),S48="●",OR(K48=#REF!,K48=#REF!)),"年間支払金額(全官署、契約相手方ごと)",IF(AND(OR(COUNTIF(AE48,"*すべて*"),COUNTIF(AE48,"*全て*")),S48="●"),"年間支払金額(契約相手方ごと)",IF(AND(OR(K48=#REF!,K48=#REF!),AC48=#REF!),"契約総額(全官署)",IF(AND(K48=#REF!,AC48=#REF!),"契約総額(自官署のみ)",IF(K48=#REF!,"年間支払金額(自官署のみ)",IF(AC48=#REF!,"契約総額",IF(AND(COUNTIF(BG48,"&lt;&gt;*単価*"),OR(K48=#REF!,K48=#REF!)),"全官署予定価格",IF(AND(COUNTIF(BG48,"*単価*"),OR(K48=#REF!,K48=#REF!)),"全官署支払金額",IF(COUNTIF(BG48,"*単価*"),"年間支払金額","予定価格"))))))))))</f>
        <v>#REF!</v>
      </c>
      <c r="BA48" s="37" t="e">
        <f>IF(T48="","×",IF(令和8年度契約状況調査票!T48&gt;_xlfn.XLOOKUP(令和8年度契約状況調査票!BF48,#REF!,#REF!),"○","×"))</f>
        <v>#REF!</v>
      </c>
      <c r="BB48" s="37" t="str">
        <f>IF(Y48="","×",IF(令和8年度契約状況調査票!Y48&gt;_xlfn.XLOOKUP(令和8年度契約状況調査票!BF48,#REF!,#REF!),"○","×"))</f>
        <v>×</v>
      </c>
      <c r="BC48" s="37" t="str">
        <f t="shared" si="6"/>
        <v>×</v>
      </c>
      <c r="BD48" s="37" t="str">
        <f t="shared" si="14"/>
        <v>×</v>
      </c>
      <c r="BE48" s="79" t="str">
        <f t="shared" si="2"/>
        <v/>
      </c>
      <c r="BF48" s="38" t="str">
        <f t="shared" si="3"/>
        <v>⑩役務</v>
      </c>
      <c r="BG48" s="1" t="e">
        <f>IF(AC48=#REF!,"",IF(AND(K48&lt;&gt;"",ISTEXT(U48)),"分担契約/単価契約",IF(ISTEXT(U48),"単価契約",IF(K48&lt;&gt;"","分担契約",""))))</f>
        <v>#REF!</v>
      </c>
      <c r="BH48" s="80"/>
      <c r="BI48" s="81" t="e">
        <f>IF(COUNTIF(T48,"**"),"",IF(AND(T48&gt;=#REF!,OR(H48=#REF!,H48=#REF!)),1,IF(AND(T48&gt;=#REF!,H48&lt;&gt;#REF!,H48&lt;&gt;#REF!),1,"")))</f>
        <v>#REF!</v>
      </c>
      <c r="BJ48" s="82" t="str">
        <f t="shared" si="4"/>
        <v>○</v>
      </c>
      <c r="BK48" s="81" t="b">
        <f t="shared" si="15"/>
        <v>1</v>
      </c>
      <c r="BL48" s="81" t="b">
        <f t="shared" si="16"/>
        <v>1</v>
      </c>
    </row>
    <row r="49" spans="1:64" s="83" customFormat="1" ht="60.65" customHeight="1" x14ac:dyDescent="0.2">
      <c r="A49" s="77">
        <f t="shared" si="0"/>
        <v>44</v>
      </c>
      <c r="B49" s="77">
        <f t="shared" si="13"/>
        <v>3</v>
      </c>
      <c r="C49" s="77" t="str">
        <f>IF(B49&lt;&gt;1,"",COUNTIF($B$6:B49,1))</f>
        <v/>
      </c>
      <c r="D49" s="77" t="str">
        <f>IF(B49&lt;&gt;2,"",COUNTIF($B$6:B49,2))</f>
        <v/>
      </c>
      <c r="E49" s="77">
        <f>IF(B49&lt;&gt;3,"",COUNTIF($B$6:B49,3))</f>
        <v>43</v>
      </c>
      <c r="F49" s="77" t="str">
        <f>IF(B49&lt;&gt;4,"",COUNTIF($B$6:B49,4))</f>
        <v/>
      </c>
      <c r="G49" s="1" t="s">
        <v>277</v>
      </c>
      <c r="H49" s="20" t="s">
        <v>11</v>
      </c>
      <c r="I49" s="20" t="s">
        <v>278</v>
      </c>
      <c r="J49" s="20" t="s">
        <v>266</v>
      </c>
      <c r="K49" s="1"/>
      <c r="L49" s="1"/>
      <c r="M49" s="21">
        <v>46125</v>
      </c>
      <c r="N49" s="20" t="s">
        <v>279</v>
      </c>
      <c r="O49" s="22">
        <v>3230001008925</v>
      </c>
      <c r="P49" s="26" t="s">
        <v>21</v>
      </c>
      <c r="Q49" s="27"/>
      <c r="R49" s="20" t="s">
        <v>109</v>
      </c>
      <c r="S49" s="1"/>
      <c r="T49" s="23">
        <v>17359235</v>
      </c>
      <c r="U49" s="84" t="s">
        <v>280</v>
      </c>
      <c r="V49" s="86">
        <v>16012810</v>
      </c>
      <c r="W49" s="39">
        <v>0.92200000000000004</v>
      </c>
      <c r="X49" s="90"/>
      <c r="Y49" s="92"/>
      <c r="Z49" s="25" t="s">
        <v>133</v>
      </c>
      <c r="AA49" s="24" t="s">
        <v>111</v>
      </c>
      <c r="AB49" s="25">
        <v>2</v>
      </c>
      <c r="AC49" s="24"/>
      <c r="AD49" s="20"/>
      <c r="AE49" s="20"/>
      <c r="AF49" s="20"/>
      <c r="AG49" s="1"/>
      <c r="AH49" s="1"/>
      <c r="AI49" s="41"/>
      <c r="AJ49" s="41"/>
      <c r="AK49" s="41"/>
      <c r="AL49" s="41"/>
      <c r="AM49" s="41"/>
      <c r="AN49" s="1"/>
      <c r="AO49" s="1"/>
      <c r="AP49" s="1"/>
      <c r="AQ49" s="1"/>
      <c r="AR49" s="1"/>
      <c r="AS49" s="1"/>
      <c r="AT49" s="1"/>
      <c r="AU49" s="1"/>
      <c r="AV49" s="1"/>
      <c r="AW49" s="1"/>
      <c r="AX49" s="35"/>
      <c r="AY49" s="78"/>
      <c r="AZ49" s="37" t="e">
        <f>IF(AC49=#REF!,"年間支払金額",IF(AND(OR(COUNTIF(AE49,"*すべて*"),COUNTIF(AE49,"*全て*")),S49="●",OR(K49=#REF!,K49=#REF!)),"年間支払金額(全官署、契約相手方ごと)",IF(AND(OR(COUNTIF(AE49,"*すべて*"),COUNTIF(AE49,"*全て*")),S49="●"),"年間支払金額(契約相手方ごと)",IF(AND(OR(K49=#REF!,K49=#REF!),AC49=#REF!),"契約総額(全官署)",IF(AND(K49=#REF!,AC49=#REF!),"契約総額(自官署のみ)",IF(K49=#REF!,"年間支払金額(自官署のみ)",IF(AC49=#REF!,"契約総額",IF(AND(COUNTIF(BG49,"&lt;&gt;*単価*"),OR(K49=#REF!,K49=#REF!)),"全官署予定価格",IF(AND(COUNTIF(BG49,"*単価*"),OR(K49=#REF!,K49=#REF!)),"全官署支払金額",IF(COUNTIF(BG49,"*単価*"),"年間支払金額","予定価格"))))))))))</f>
        <v>#REF!</v>
      </c>
      <c r="BA49" s="37" t="e">
        <f>IF(T49="","×",IF(令和8年度契約状況調査票!T49&gt;_xlfn.XLOOKUP(令和8年度契約状況調査票!BF49,#REF!,#REF!),"○","×"))</f>
        <v>#REF!</v>
      </c>
      <c r="BB49" s="37" t="str">
        <f>IF(Y49="","×",IF(令和8年度契約状況調査票!Y49&gt;_xlfn.XLOOKUP(令和8年度契約状況調査票!BF49,#REF!,#REF!),"○","×"))</f>
        <v>×</v>
      </c>
      <c r="BC49" s="37" t="str">
        <f t="shared" si="6"/>
        <v>×</v>
      </c>
      <c r="BD49" s="37" t="str">
        <f t="shared" si="14"/>
        <v>×</v>
      </c>
      <c r="BE49" s="79" t="str">
        <f t="shared" si="2"/>
        <v/>
      </c>
      <c r="BF49" s="38" t="str">
        <f t="shared" si="3"/>
        <v>⑧物品等製造</v>
      </c>
      <c r="BG49" s="1" t="e">
        <f>IF(AC49=#REF!,"",IF(AND(K49&lt;&gt;"",ISTEXT(U49)),"分担契約/単価契約",IF(ISTEXT(U49),"単価契約",IF(K49&lt;&gt;"","分担契約",""))))</f>
        <v>#REF!</v>
      </c>
      <c r="BH49" s="80"/>
      <c r="BI49" s="81" t="e">
        <f>IF(COUNTIF(T49,"**"),"",IF(AND(T49&gt;=#REF!,OR(H49=#REF!,H49=#REF!)),1,IF(AND(T49&gt;=#REF!,H49&lt;&gt;#REF!,H49&lt;&gt;#REF!),1,"")))</f>
        <v>#REF!</v>
      </c>
      <c r="BJ49" s="82" t="str">
        <f t="shared" si="4"/>
        <v>○</v>
      </c>
      <c r="BK49" s="81" t="b">
        <f t="shared" si="15"/>
        <v>1</v>
      </c>
      <c r="BL49" s="81" t="b">
        <f t="shared" si="16"/>
        <v>1</v>
      </c>
    </row>
    <row r="50" spans="1:64" s="83" customFormat="1" ht="60.65" customHeight="1" x14ac:dyDescent="0.2">
      <c r="A50" s="77">
        <f t="shared" si="0"/>
        <v>45</v>
      </c>
      <c r="B50" s="77">
        <f t="shared" si="13"/>
        <v>4</v>
      </c>
      <c r="C50" s="77" t="str">
        <f>IF(B50&lt;&gt;1,"",COUNTIF($B$6:B50,1))</f>
        <v/>
      </c>
      <c r="D50" s="77" t="str">
        <f>IF(B50&lt;&gt;2,"",COUNTIF($B$6:B50,2))</f>
        <v/>
      </c>
      <c r="E50" s="77" t="str">
        <f>IF(B50&lt;&gt;3,"",COUNTIF($B$6:B50,3))</f>
        <v/>
      </c>
      <c r="F50" s="77">
        <f>IF(B50&lt;&gt;4,"",COUNTIF($B$6:B50,4))</f>
        <v>2</v>
      </c>
      <c r="G50" s="1" t="s">
        <v>281</v>
      </c>
      <c r="H50" s="20" t="s">
        <v>10</v>
      </c>
      <c r="I50" s="20" t="s">
        <v>282</v>
      </c>
      <c r="J50" s="20" t="s">
        <v>266</v>
      </c>
      <c r="K50" s="1"/>
      <c r="L50" s="1"/>
      <c r="M50" s="21">
        <v>46113</v>
      </c>
      <c r="N50" s="20" t="s">
        <v>283</v>
      </c>
      <c r="O50" s="22">
        <v>7010401017486</v>
      </c>
      <c r="P50" s="26" t="s">
        <v>21</v>
      </c>
      <c r="Q50" s="27"/>
      <c r="R50" s="20" t="s">
        <v>170</v>
      </c>
      <c r="S50" s="1"/>
      <c r="T50" s="23">
        <v>6890400</v>
      </c>
      <c r="U50" s="84">
        <v>6890400</v>
      </c>
      <c r="V50" s="86"/>
      <c r="W50" s="39">
        <v>1</v>
      </c>
      <c r="X50" s="90"/>
      <c r="Y50" s="92"/>
      <c r="Z50" s="25" t="s">
        <v>133</v>
      </c>
      <c r="AA50" s="24" t="s">
        <v>111</v>
      </c>
      <c r="AB50" s="25">
        <v>1</v>
      </c>
      <c r="AC50" s="24"/>
      <c r="AD50" s="20" t="s">
        <v>171</v>
      </c>
      <c r="AE50" s="20" t="s">
        <v>284</v>
      </c>
      <c r="AF50" s="20"/>
      <c r="AG50" s="1"/>
      <c r="AH50" s="1"/>
      <c r="AI50" s="41"/>
      <c r="AJ50" s="41"/>
      <c r="AK50" s="41"/>
      <c r="AL50" s="41"/>
      <c r="AM50" s="41"/>
      <c r="AN50" s="1"/>
      <c r="AO50" s="1"/>
      <c r="AP50" s="1"/>
      <c r="AQ50" s="1"/>
      <c r="AR50" s="1"/>
      <c r="AS50" s="1"/>
      <c r="AT50" s="1"/>
      <c r="AU50" s="1"/>
      <c r="AV50" s="1"/>
      <c r="AW50" s="1"/>
      <c r="AX50" s="35"/>
      <c r="AY50" s="78"/>
      <c r="AZ50" s="37" t="e">
        <f>IF(AC50=#REF!,"年間支払金額",IF(AND(OR(COUNTIF(AE50,"*すべて*"),COUNTIF(AE50,"*全て*")),S50="●",OR(K50=#REF!,K50=#REF!)),"年間支払金額(全官署、契約相手方ごと)",IF(AND(OR(COUNTIF(AE50,"*すべて*"),COUNTIF(AE50,"*全て*")),S50="●"),"年間支払金額(契約相手方ごと)",IF(AND(OR(K50=#REF!,K50=#REF!),AC50=#REF!),"契約総額(全官署)",IF(AND(K50=#REF!,AC50=#REF!),"契約総額(自官署のみ)",IF(K50=#REF!,"年間支払金額(自官署のみ)",IF(AC50=#REF!,"契約総額",IF(AND(COUNTIF(BG50,"&lt;&gt;*単価*"),OR(K50=#REF!,K50=#REF!)),"全官署予定価格",IF(AND(COUNTIF(BG50,"*単価*"),OR(K50=#REF!,K50=#REF!)),"全官署支払金額",IF(COUNTIF(BG50,"*単価*"),"年間支払金額","予定価格"))))))))))</f>
        <v>#REF!</v>
      </c>
      <c r="BA50" s="37" t="e">
        <f>IF(T50="","×",IF(令和8年度契約状況調査票!T50&gt;_xlfn.XLOOKUP(令和8年度契約状況調査票!BF50,#REF!,#REF!),"○","×"))</f>
        <v>#REF!</v>
      </c>
      <c r="BB50" s="37" t="str">
        <f>IF(Y50="","×",IF(令和8年度契約状況調査票!Y50&gt;_xlfn.XLOOKUP(令和8年度契約状況調査票!BF50,#REF!,#REF!),"○","×"))</f>
        <v>×</v>
      </c>
      <c r="BC50" s="37" t="str">
        <f t="shared" si="6"/>
        <v>×</v>
      </c>
      <c r="BD50" s="37" t="str">
        <f t="shared" si="14"/>
        <v>×</v>
      </c>
      <c r="BE50" s="79" t="str">
        <f t="shared" si="2"/>
        <v/>
      </c>
      <c r="BF50" s="38" t="str">
        <f t="shared" si="3"/>
        <v>⑦物品等購入</v>
      </c>
      <c r="BG50" s="1" t="e">
        <f>IF(AC50=#REF!,"",IF(AND(K50&lt;&gt;"",ISTEXT(U50)),"分担契約/単価契約",IF(ISTEXT(U50),"単価契約",IF(K50&lt;&gt;"","分担契約",""))))</f>
        <v>#REF!</v>
      </c>
      <c r="BH50" s="80"/>
      <c r="BI50" s="81" t="e">
        <f>IF(COUNTIF(T50,"**"),"",IF(AND(T50&gt;=#REF!,OR(H50=#REF!,H50=#REF!)),1,IF(AND(T50&gt;=#REF!,H50&lt;&gt;#REF!,H50&lt;&gt;#REF!),1,"")))</f>
        <v>#REF!</v>
      </c>
      <c r="BJ50" s="82" t="str">
        <f t="shared" si="4"/>
        <v>○</v>
      </c>
      <c r="BK50" s="81" t="b">
        <f t="shared" si="15"/>
        <v>1</v>
      </c>
      <c r="BL50" s="81" t="b">
        <f t="shared" si="16"/>
        <v>1</v>
      </c>
    </row>
    <row r="51" spans="1:64" s="83" customFormat="1" ht="60.65" customHeight="1" x14ac:dyDescent="0.2">
      <c r="A51" s="77">
        <f t="shared" si="0"/>
        <v>46</v>
      </c>
      <c r="B51" s="77">
        <f t="shared" si="13"/>
        <v>4</v>
      </c>
      <c r="C51" s="77" t="str">
        <f>IF(B51&lt;&gt;1,"",COUNTIF($B$6:B51,1))</f>
        <v/>
      </c>
      <c r="D51" s="77" t="str">
        <f>IF(B51&lt;&gt;2,"",COUNTIF($B$6:B51,2))</f>
        <v/>
      </c>
      <c r="E51" s="77" t="str">
        <f>IF(B51&lt;&gt;3,"",COUNTIF($B$6:B51,3))</f>
        <v/>
      </c>
      <c r="F51" s="77">
        <f>IF(B51&lt;&gt;4,"",COUNTIF($B$6:B51,4))</f>
        <v>3</v>
      </c>
      <c r="G51" s="1" t="s">
        <v>285</v>
      </c>
      <c r="H51" s="20" t="s">
        <v>286</v>
      </c>
      <c r="I51" s="20" t="s">
        <v>287</v>
      </c>
      <c r="J51" s="20" t="s">
        <v>288</v>
      </c>
      <c r="K51" s="1"/>
      <c r="L51" s="1"/>
      <c r="M51" s="21">
        <v>46140</v>
      </c>
      <c r="N51" s="20" t="s">
        <v>289</v>
      </c>
      <c r="O51" s="22">
        <v>6010601032609</v>
      </c>
      <c r="P51" s="26" t="s">
        <v>21</v>
      </c>
      <c r="Q51" s="27"/>
      <c r="R51" s="20" t="s">
        <v>170</v>
      </c>
      <c r="S51" s="1" t="s">
        <v>110</v>
      </c>
      <c r="T51" s="28">
        <v>3322000</v>
      </c>
      <c r="U51" s="85">
        <v>3036000</v>
      </c>
      <c r="V51" s="86"/>
      <c r="W51" s="39">
        <v>0.91300000000000003</v>
      </c>
      <c r="X51" s="90"/>
      <c r="Y51" s="92"/>
      <c r="Z51" s="25" t="s">
        <v>133</v>
      </c>
      <c r="AA51" s="24" t="s">
        <v>111</v>
      </c>
      <c r="AB51" s="25">
        <v>1</v>
      </c>
      <c r="AC51" s="24"/>
      <c r="AD51" s="20" t="s">
        <v>70</v>
      </c>
      <c r="AE51" s="20" t="s">
        <v>62</v>
      </c>
      <c r="AF51" s="20"/>
      <c r="AG51" s="1"/>
      <c r="AH51" s="1"/>
      <c r="AI51" s="41"/>
      <c r="AJ51" s="41"/>
      <c r="AK51" s="41"/>
      <c r="AL51" s="41"/>
      <c r="AM51" s="41"/>
      <c r="AN51" s="1"/>
      <c r="AO51" s="1"/>
      <c r="AP51" s="1"/>
      <c r="AQ51" s="1"/>
      <c r="AR51" s="1"/>
      <c r="AS51" s="1"/>
      <c r="AT51" s="1"/>
      <c r="AU51" s="1"/>
      <c r="AV51" s="1"/>
      <c r="AW51" s="1"/>
      <c r="AX51" s="35"/>
      <c r="AY51" s="78"/>
      <c r="AZ51" s="37" t="e">
        <f>IF(AC51=#REF!,"年間支払金額",IF(AND(OR(COUNTIF(AE51,"*すべて*"),COUNTIF(AE51,"*全て*")),S51="●",OR(K51=#REF!,K51=#REF!)),"年間支払金額(全官署、契約相手方ごと)",IF(AND(OR(COUNTIF(AE51,"*すべて*"),COUNTIF(AE51,"*全て*")),S51="●"),"年間支払金額(契約相手方ごと)",IF(AND(OR(K51=#REF!,K51=#REF!),AC51=#REF!),"契約総額(全官署)",IF(AND(K51=#REF!,AC51=#REF!),"契約総額(自官署のみ)",IF(K51=#REF!,"年間支払金額(自官署のみ)",IF(AC51=#REF!,"契約総額",IF(AND(COUNTIF(BG51,"&lt;&gt;*単価*"),OR(K51=#REF!,K51=#REF!)),"全官署予定価格",IF(AND(COUNTIF(BG51,"*単価*"),OR(K51=#REF!,K51=#REF!)),"全官署支払金額",IF(COUNTIF(BG51,"*単価*"),"年間支払金額","予定価格"))))))))))</f>
        <v>#REF!</v>
      </c>
      <c r="BA51" s="37" t="e">
        <f>IF(T51="","×",IF(令和8年度契約状況調査票!T51&gt;_xlfn.XLOOKUP(令和8年度契約状況調査票!BF51,#REF!,#REF!),"○","×"))</f>
        <v>#REF!</v>
      </c>
      <c r="BB51" s="37" t="str">
        <f>IF(Y51="","×",IF(令和8年度契約状況調査票!Y51&gt;_xlfn.XLOOKUP(令和8年度契約状況調査票!BF51,#REF!,#REF!),"○","×"))</f>
        <v>×</v>
      </c>
      <c r="BC51" s="37" t="str">
        <f t="shared" si="6"/>
        <v>×</v>
      </c>
      <c r="BD51" s="37" t="str">
        <f t="shared" si="14"/>
        <v>×</v>
      </c>
      <c r="BE51" s="79" t="str">
        <f t="shared" si="2"/>
        <v/>
      </c>
      <c r="BF51" s="38" t="str">
        <f t="shared" si="3"/>
        <v>⑦物品等購入</v>
      </c>
      <c r="BG51" s="1" t="e">
        <f>IF(AC51=#REF!,"",IF(AND(K51&lt;&gt;"",ISTEXT(U51)),"分担契約/単価契約",IF(ISTEXT(U51),"単価契約",IF(K51&lt;&gt;"","分担契約",""))))</f>
        <v>#REF!</v>
      </c>
      <c r="BH51" s="80"/>
      <c r="BI51" s="81" t="e">
        <f>IF(COUNTIF(T51,"**"),"",IF(AND(T51&gt;=#REF!,OR(H51=#REF!,H51=#REF!)),1,IF(AND(T51&gt;=#REF!,H51&lt;&gt;#REF!,H51&lt;&gt;#REF!),1,"")))</f>
        <v>#REF!</v>
      </c>
      <c r="BJ51" s="82" t="str">
        <f t="shared" si="4"/>
        <v>○</v>
      </c>
      <c r="BK51" s="81" t="b">
        <f t="shared" si="15"/>
        <v>1</v>
      </c>
      <c r="BL51" s="81" t="b">
        <f t="shared" si="16"/>
        <v>1</v>
      </c>
    </row>
    <row r="52" spans="1:64" s="83" customFormat="1" ht="60.65" customHeight="1" x14ac:dyDescent="0.2">
      <c r="A52" s="77">
        <f t="shared" si="0"/>
        <v>47</v>
      </c>
      <c r="B52" s="77">
        <f t="shared" si="13"/>
        <v>1</v>
      </c>
      <c r="C52" s="77">
        <f>IF(B52&lt;&gt;1,"",COUNTIF($B$6:B52,1))</f>
        <v>1</v>
      </c>
      <c r="D52" s="77" t="str">
        <f>IF(B52&lt;&gt;2,"",COUNTIF($B$6:B52,2))</f>
        <v/>
      </c>
      <c r="E52" s="77" t="str">
        <f>IF(B52&lt;&gt;3,"",COUNTIF($B$6:B52,3))</f>
        <v/>
      </c>
      <c r="F52" s="77" t="str">
        <f>IF(B52&lt;&gt;4,"",COUNTIF($B$6:B52,4))</f>
        <v/>
      </c>
      <c r="G52" s="1" t="s">
        <v>290</v>
      </c>
      <c r="H52" s="20" t="s">
        <v>4</v>
      </c>
      <c r="I52" s="20" t="s">
        <v>291</v>
      </c>
      <c r="J52" s="20" t="s">
        <v>292</v>
      </c>
      <c r="K52" s="1"/>
      <c r="L52" s="1"/>
      <c r="M52" s="21">
        <v>46134</v>
      </c>
      <c r="N52" s="20" t="s">
        <v>293</v>
      </c>
      <c r="O52" s="22">
        <v>8230001016403</v>
      </c>
      <c r="P52" s="26" t="s">
        <v>21</v>
      </c>
      <c r="Q52" s="27"/>
      <c r="R52" s="20" t="s">
        <v>109</v>
      </c>
      <c r="S52" s="1"/>
      <c r="T52" s="23">
        <v>5346000</v>
      </c>
      <c r="U52" s="84">
        <v>2970000</v>
      </c>
      <c r="V52" s="86"/>
      <c r="W52" s="39">
        <v>0.55500000000000005</v>
      </c>
      <c r="X52" s="90"/>
      <c r="Y52" s="92"/>
      <c r="Z52" s="25" t="s">
        <v>133</v>
      </c>
      <c r="AA52" s="24" t="s">
        <v>5</v>
      </c>
      <c r="AB52" s="25">
        <v>19</v>
      </c>
      <c r="AC52" s="24"/>
      <c r="AD52" s="20"/>
      <c r="AE52" s="20"/>
      <c r="AF52" s="20"/>
      <c r="AG52" s="1"/>
      <c r="AH52" s="1"/>
      <c r="AI52" s="41"/>
      <c r="AJ52" s="41"/>
      <c r="AK52" s="41"/>
      <c r="AL52" s="41"/>
      <c r="AM52" s="41"/>
      <c r="AN52" s="1"/>
      <c r="AO52" s="1"/>
      <c r="AP52" s="1"/>
      <c r="AQ52" s="1"/>
      <c r="AR52" s="1"/>
      <c r="AS52" s="1"/>
      <c r="AT52" s="1"/>
      <c r="AU52" s="1"/>
      <c r="AV52" s="1"/>
      <c r="AW52" s="1"/>
      <c r="AX52" s="35"/>
      <c r="AY52" s="78"/>
      <c r="AZ52" s="37" t="e">
        <f>IF(AC52=#REF!,"年間支払金額",IF(AND(OR(COUNTIF(AE52,"*すべて*"),COUNTIF(AE52,"*全て*")),S52="●",OR(K52=#REF!,K52=#REF!)),"年間支払金額(全官署、契約相手方ごと)",IF(AND(OR(COUNTIF(AE52,"*すべて*"),COUNTIF(AE52,"*全て*")),S52="●"),"年間支払金額(契約相手方ごと)",IF(AND(OR(K52=#REF!,K52=#REF!),AC52=#REF!),"契約総額(全官署)",IF(AND(K52=#REF!,AC52=#REF!),"契約総額(自官署のみ)",IF(K52=#REF!,"年間支払金額(自官署のみ)",IF(AC52=#REF!,"契約総額",IF(AND(COUNTIF(BG52,"&lt;&gt;*単価*"),OR(K52=#REF!,K52=#REF!)),"全官署予定価格",IF(AND(COUNTIF(BG52,"*単価*"),OR(K52=#REF!,K52=#REF!)),"全官署支払金額",IF(COUNTIF(BG52,"*単価*"),"年間支払金額","予定価格"))))))))))</f>
        <v>#REF!</v>
      </c>
      <c r="BA52" s="37" t="e">
        <f>IF(T52="","×",IF(令和8年度契約状況調査票!T52&gt;_xlfn.XLOOKUP(令和8年度契約状況調査票!BF52,#REF!,#REF!),"○","×"))</f>
        <v>#REF!</v>
      </c>
      <c r="BB52" s="37" t="str">
        <f>IF(Y52="","×",IF(令和8年度契約状況調査票!Y52&gt;_xlfn.XLOOKUP(令和8年度契約状況調査票!BF52,#REF!,#REF!),"○","×"))</f>
        <v>×</v>
      </c>
      <c r="BC52" s="37" t="str">
        <f t="shared" si="6"/>
        <v>×</v>
      </c>
      <c r="BD52" s="37" t="str">
        <f t="shared" si="14"/>
        <v>×</v>
      </c>
      <c r="BE52" s="79" t="str">
        <f t="shared" si="2"/>
        <v/>
      </c>
      <c r="BF52" s="38" t="str">
        <f t="shared" si="3"/>
        <v>①工事</v>
      </c>
      <c r="BG52" s="1" t="e">
        <f>IF(AC52=#REF!,"",IF(AND(K52&lt;&gt;"",ISTEXT(U52)),"分担契約/単価契約",IF(ISTEXT(U52),"単価契約",IF(K52&lt;&gt;"","分担契約",""))))</f>
        <v>#REF!</v>
      </c>
      <c r="BH52" s="80"/>
      <c r="BI52" s="81" t="e">
        <f>IF(COUNTIF(T52,"**"),"",IF(AND(T52&gt;=#REF!,OR(H52=#REF!,H52=#REF!)),1,IF(AND(T52&gt;=#REF!,H52&lt;&gt;#REF!,H52&lt;&gt;#REF!),1,"")))</f>
        <v>#REF!</v>
      </c>
      <c r="BJ52" s="82" t="str">
        <f t="shared" si="4"/>
        <v>○</v>
      </c>
      <c r="BK52" s="81" t="b">
        <f t="shared" si="15"/>
        <v>1</v>
      </c>
      <c r="BL52" s="81" t="b">
        <f t="shared" si="16"/>
        <v>1</v>
      </c>
    </row>
    <row r="53" spans="1:64" s="83" customFormat="1" ht="60.65" customHeight="1" x14ac:dyDescent="0.2">
      <c r="A53" s="77">
        <f t="shared" si="0"/>
        <v>48</v>
      </c>
      <c r="B53" s="77">
        <f t="shared" si="13"/>
        <v>3</v>
      </c>
      <c r="C53" s="77" t="str">
        <f>IF(B53&lt;&gt;1,"",COUNTIF($B$6:B53,1))</f>
        <v/>
      </c>
      <c r="D53" s="77" t="str">
        <f>IF(B53&lt;&gt;2,"",COUNTIF($B$6:B53,2))</f>
        <v/>
      </c>
      <c r="E53" s="77">
        <f>IF(B53&lt;&gt;3,"",COUNTIF($B$6:B53,3))</f>
        <v>44</v>
      </c>
      <c r="F53" s="77" t="str">
        <f>IF(B53&lt;&gt;4,"",COUNTIF($B$6:B53,4))</f>
        <v/>
      </c>
      <c r="G53" s="1" t="s">
        <v>294</v>
      </c>
      <c r="H53" s="20" t="s">
        <v>13</v>
      </c>
      <c r="I53" s="20" t="s">
        <v>295</v>
      </c>
      <c r="J53" s="20" t="s">
        <v>292</v>
      </c>
      <c r="K53" s="1"/>
      <c r="L53" s="1"/>
      <c r="M53" s="21">
        <v>46113</v>
      </c>
      <c r="N53" s="20" t="s">
        <v>209</v>
      </c>
      <c r="O53" s="22">
        <v>2100001001274</v>
      </c>
      <c r="P53" s="26" t="s">
        <v>21</v>
      </c>
      <c r="Q53" s="27"/>
      <c r="R53" s="20" t="s">
        <v>109</v>
      </c>
      <c r="S53" s="1"/>
      <c r="T53" s="23">
        <v>5877807</v>
      </c>
      <c r="U53" s="84">
        <v>4332900</v>
      </c>
      <c r="V53" s="86"/>
      <c r="W53" s="39">
        <v>0.73699999999999999</v>
      </c>
      <c r="X53" s="90"/>
      <c r="Y53" s="92"/>
      <c r="Z53" s="25" t="s">
        <v>133</v>
      </c>
      <c r="AA53" s="24" t="s">
        <v>111</v>
      </c>
      <c r="AB53" s="25">
        <v>1</v>
      </c>
      <c r="AC53" s="24"/>
      <c r="AD53" s="20"/>
      <c r="AE53" s="20"/>
      <c r="AF53" s="20"/>
      <c r="AG53" s="1"/>
      <c r="AH53" s="1"/>
      <c r="AI53" s="41"/>
      <c r="AJ53" s="41"/>
      <c r="AK53" s="41"/>
      <c r="AL53" s="41"/>
      <c r="AM53" s="41"/>
      <c r="AN53" s="1"/>
      <c r="AO53" s="1" t="s">
        <v>185</v>
      </c>
      <c r="AP53" s="1"/>
      <c r="AQ53" s="1"/>
      <c r="AR53" s="1"/>
      <c r="AS53" s="1" t="s">
        <v>38</v>
      </c>
      <c r="AT53" s="1"/>
      <c r="AU53" s="1"/>
      <c r="AV53" s="1"/>
      <c r="AW53" s="1"/>
      <c r="AX53" s="35"/>
      <c r="AY53" s="78"/>
      <c r="AZ53" s="37" t="e">
        <f>IF(AC53=#REF!,"年間支払金額",IF(AND(OR(COUNTIF(AE53,"*すべて*"),COUNTIF(AE53,"*全て*")),S53="●",OR(K53=#REF!,K53=#REF!)),"年間支払金額(全官署、契約相手方ごと)",IF(AND(OR(COUNTIF(AE53,"*すべて*"),COUNTIF(AE53,"*全て*")),S53="●"),"年間支払金額(契約相手方ごと)",IF(AND(OR(K53=#REF!,K53=#REF!),AC53=#REF!),"契約総額(全官署)",IF(AND(K53=#REF!,AC53=#REF!),"契約総額(自官署のみ)",IF(K53=#REF!,"年間支払金額(自官署のみ)",IF(AC53=#REF!,"契約総額",IF(AND(COUNTIF(BG53,"&lt;&gt;*単価*"),OR(K53=#REF!,K53=#REF!)),"全官署予定価格",IF(AND(COUNTIF(BG53,"*単価*"),OR(K53=#REF!,K53=#REF!)),"全官署支払金額",IF(COUNTIF(BG53,"*単価*"),"年間支払金額","予定価格"))))))))))</f>
        <v>#REF!</v>
      </c>
      <c r="BA53" s="37" t="e">
        <f>IF(T53="","×",IF(令和8年度契約状況調査票!T53&gt;_xlfn.XLOOKUP(令和8年度契約状況調査票!BF53,#REF!,#REF!),"○","×"))</f>
        <v>#REF!</v>
      </c>
      <c r="BB53" s="37" t="str">
        <f>IF(Y53="","×",IF(令和8年度契約状況調査票!Y53&gt;_xlfn.XLOOKUP(令和8年度契約状況調査票!BF53,#REF!,#REF!),"○","×"))</f>
        <v>×</v>
      </c>
      <c r="BC53" s="37" t="str">
        <f t="shared" si="6"/>
        <v>×</v>
      </c>
      <c r="BD53" s="37" t="str">
        <f t="shared" si="14"/>
        <v>×</v>
      </c>
      <c r="BE53" s="79" t="str">
        <f t="shared" si="2"/>
        <v/>
      </c>
      <c r="BF53" s="38" t="str">
        <f t="shared" si="3"/>
        <v>⑩役務</v>
      </c>
      <c r="BG53" s="1" t="e">
        <f>IF(AC53=#REF!,"",IF(AND(K53&lt;&gt;"",ISTEXT(U53)),"分担契約/単価契約",IF(ISTEXT(U53),"単価契約",IF(K53&lt;&gt;"","分担契約",""))))</f>
        <v>#REF!</v>
      </c>
      <c r="BH53" s="80"/>
      <c r="BI53" s="81" t="e">
        <f>IF(COUNTIF(T53,"**"),"",IF(AND(T53&gt;=#REF!,OR(H53=#REF!,H53=#REF!)),1,IF(AND(T53&gt;=#REF!,H53&lt;&gt;#REF!,H53&lt;&gt;#REF!),1,"")))</f>
        <v>#REF!</v>
      </c>
      <c r="BJ53" s="82" t="str">
        <f t="shared" si="4"/>
        <v>○</v>
      </c>
      <c r="BK53" s="81" t="b">
        <f t="shared" si="15"/>
        <v>1</v>
      </c>
      <c r="BL53" s="81" t="b">
        <f t="shared" si="16"/>
        <v>1</v>
      </c>
    </row>
    <row r="54" spans="1:64" s="83" customFormat="1" ht="60.65" customHeight="1" x14ac:dyDescent="0.2">
      <c r="A54" s="77">
        <f t="shared" si="0"/>
        <v>49</v>
      </c>
      <c r="B54" s="77" t="str">
        <f t="shared" si="13"/>
        <v/>
      </c>
      <c r="C54" s="77" t="str">
        <f>IF(B54&lt;&gt;1,"",COUNTIF($B$6:B54,1))</f>
        <v/>
      </c>
      <c r="D54" s="77" t="str">
        <f>IF(B54&lt;&gt;2,"",COUNTIF($B$6:B54,2))</f>
        <v/>
      </c>
      <c r="E54" s="77" t="str">
        <f>IF(B54&lt;&gt;3,"",COUNTIF($B$6:B54,3))</f>
        <v/>
      </c>
      <c r="F54" s="77" t="str">
        <f>IF(B54&lt;&gt;4,"",COUNTIF($B$6:B54,4))</f>
        <v/>
      </c>
      <c r="G54" s="1"/>
      <c r="H54" s="20"/>
      <c r="I54" s="20"/>
      <c r="J54" s="20"/>
      <c r="K54" s="1"/>
      <c r="L54" s="1"/>
      <c r="M54" s="21"/>
      <c r="N54" s="20"/>
      <c r="O54" s="22"/>
      <c r="P54" s="26"/>
      <c r="Q54" s="27"/>
      <c r="R54" s="20"/>
      <c r="S54" s="1"/>
      <c r="T54" s="23"/>
      <c r="U54" s="84"/>
      <c r="V54" s="86"/>
      <c r="W54" s="39" t="e">
        <f>IF(OR(T54="他官署で調達手続きを実施のため",AC54=#REF!),"－",IF(V54&lt;&gt;"",ROUNDDOWN(V54/T54,3),(IFERROR(ROUNDDOWN(U54/T54,3),"－"))))</f>
        <v>#REF!</v>
      </c>
      <c r="X54" s="90"/>
      <c r="Y54" s="92"/>
      <c r="Z54" s="25"/>
      <c r="AA54" s="24"/>
      <c r="AB54" s="25"/>
      <c r="AC54" s="24"/>
      <c r="AD54" s="20"/>
      <c r="AE54" s="20"/>
      <c r="AF54" s="20"/>
      <c r="AG54" s="1"/>
      <c r="AH54" s="1"/>
      <c r="AI54" s="41"/>
      <c r="AJ54" s="41"/>
      <c r="AK54" s="41"/>
      <c r="AL54" s="41"/>
      <c r="AM54" s="41"/>
      <c r="AN54" s="1"/>
      <c r="AO54" s="1"/>
      <c r="AP54" s="1"/>
      <c r="AQ54" s="1"/>
      <c r="AR54" s="1"/>
      <c r="AS54" s="1"/>
      <c r="AT54" s="1"/>
      <c r="AU54" s="1"/>
      <c r="AV54" s="1"/>
      <c r="AW54" s="1"/>
      <c r="AX54" s="35"/>
      <c r="AY54" s="78"/>
      <c r="AZ54" s="37" t="e">
        <f>IF(AC54=#REF!,"年間支払金額",IF(AND(OR(COUNTIF(AE54,"*すべて*"),COUNTIF(AE54,"*全て*")),S54="●",OR(K54=#REF!,K54=#REF!)),"年間支払金額(全官署、契約相手方ごと)",IF(AND(OR(COUNTIF(AE54,"*すべて*"),COUNTIF(AE54,"*全て*")),S54="●"),"年間支払金額(契約相手方ごと)",IF(AND(OR(K54=#REF!,K54=#REF!),AC54=#REF!),"契約総額(全官署)",IF(AND(K54=#REF!,AC54=#REF!),"契約総額(自官署のみ)",IF(K54=#REF!,"年間支払金額(自官署のみ)",IF(AC54=#REF!,"契約総額",IF(AND(COUNTIF(BG54,"&lt;&gt;*単価*"),OR(K54=#REF!,K54=#REF!)),"全官署予定価格",IF(AND(COUNTIF(BG54,"*単価*"),OR(K54=#REF!,K54=#REF!)),"全官署支払金額",IF(COUNTIF(BG54,"*単価*"),"年間支払金額","予定価格"))))))))))</f>
        <v>#REF!</v>
      </c>
      <c r="BA54" s="37" t="str">
        <f>IF(T54="","×",IF(令和8年度契約状況調査票!T54&gt;_xlfn.XLOOKUP(令和8年度契約状況調査票!BF54,#REF!,#REF!),"○","×"))</f>
        <v>×</v>
      </c>
      <c r="BB54" s="37" t="str">
        <f>IF(Y54="","×",IF(令和8年度契約状況調査票!Y54&gt;_xlfn.XLOOKUP(令和8年度契約状況調査票!BF54,#REF!,#REF!),"○","×"))</f>
        <v>×</v>
      </c>
      <c r="BC54" s="37" t="str">
        <f t="shared" si="6"/>
        <v>×</v>
      </c>
      <c r="BD54" s="37" t="str">
        <f t="shared" si="14"/>
        <v>×</v>
      </c>
      <c r="BE54" s="79" t="str">
        <f t="shared" si="2"/>
        <v/>
      </c>
      <c r="BF54" s="38">
        <f t="shared" si="3"/>
        <v>0</v>
      </c>
      <c r="BG54" s="1" t="e">
        <f>IF(AC54=#REF!,"",IF(AND(K54&lt;&gt;"",ISTEXT(U54)),"分担契約/単価契約",IF(ISTEXT(U54),"単価契約",IF(K54&lt;&gt;"","分担契約",""))))</f>
        <v>#REF!</v>
      </c>
      <c r="BH54" s="80"/>
      <c r="BI54" s="81" t="e">
        <f>IF(COUNTIF(T54,"**"),"",IF(AND(T54&gt;=#REF!,OR(H54=#REF!,H54=#REF!)),1,IF(AND(T54&gt;=#REF!,H54&lt;&gt;#REF!,H54&lt;&gt;#REF!),1,"")))</f>
        <v>#REF!</v>
      </c>
      <c r="BJ54" s="82" t="str">
        <f t="shared" si="4"/>
        <v>○</v>
      </c>
      <c r="BK54" s="81" t="b">
        <f t="shared" si="15"/>
        <v>1</v>
      </c>
      <c r="BL54" s="81" t="b">
        <f t="shared" si="16"/>
        <v>1</v>
      </c>
    </row>
    <row r="55" spans="1:64" s="83" customFormat="1" ht="60.65" customHeight="1" x14ac:dyDescent="0.2">
      <c r="A55" s="77">
        <f t="shared" si="0"/>
        <v>50</v>
      </c>
      <c r="B55" s="77" t="str">
        <f t="shared" si="13"/>
        <v/>
      </c>
      <c r="C55" s="77" t="str">
        <f>IF(B55&lt;&gt;1,"",COUNTIF($B$6:B55,1))</f>
        <v/>
      </c>
      <c r="D55" s="77" t="str">
        <f>IF(B55&lt;&gt;2,"",COUNTIF($B$6:B55,2))</f>
        <v/>
      </c>
      <c r="E55" s="77" t="str">
        <f>IF(B55&lt;&gt;3,"",COUNTIF($B$6:B55,3))</f>
        <v/>
      </c>
      <c r="F55" s="77" t="str">
        <f>IF(B55&lt;&gt;4,"",COUNTIF($B$6:B55,4))</f>
        <v/>
      </c>
      <c r="G55" s="1"/>
      <c r="H55" s="20"/>
      <c r="I55" s="20"/>
      <c r="J55" s="20"/>
      <c r="K55" s="1"/>
      <c r="L55" s="1"/>
      <c r="M55" s="21"/>
      <c r="N55" s="20"/>
      <c r="O55" s="22"/>
      <c r="P55" s="26"/>
      <c r="Q55" s="27"/>
      <c r="R55" s="20"/>
      <c r="S55" s="1"/>
      <c r="T55" s="23"/>
      <c r="U55" s="84"/>
      <c r="V55" s="86"/>
      <c r="W55" s="39" t="e">
        <f>IF(OR(T55="他官署で調達手続きを実施のため",AC55=#REF!),"－",IF(V55&lt;&gt;"",ROUNDDOWN(V55/T55,3),(IFERROR(ROUNDDOWN(U55/T55,3),"－"))))</f>
        <v>#REF!</v>
      </c>
      <c r="X55" s="90"/>
      <c r="Y55" s="92"/>
      <c r="Z55" s="25"/>
      <c r="AA55" s="24"/>
      <c r="AB55" s="25"/>
      <c r="AC55" s="24"/>
      <c r="AD55" s="20"/>
      <c r="AE55" s="20"/>
      <c r="AF55" s="20"/>
      <c r="AG55" s="1"/>
      <c r="AH55" s="1"/>
      <c r="AI55" s="41"/>
      <c r="AJ55" s="41"/>
      <c r="AK55" s="41"/>
      <c r="AL55" s="41"/>
      <c r="AM55" s="41"/>
      <c r="AN55" s="1"/>
      <c r="AO55" s="1"/>
      <c r="AP55" s="1"/>
      <c r="AQ55" s="1"/>
      <c r="AR55" s="1"/>
      <c r="AS55" s="1"/>
      <c r="AT55" s="1"/>
      <c r="AU55" s="1"/>
      <c r="AV55" s="1"/>
      <c r="AW55" s="1"/>
      <c r="AX55" s="36"/>
      <c r="AY55" s="78"/>
      <c r="AZ55" s="37" t="e">
        <f>IF(AC55=#REF!,"年間支払金額",IF(AND(OR(COUNTIF(AE55,"*すべて*"),COUNTIF(AE55,"*全て*")),S55="●",OR(K55=#REF!,K55=#REF!)),"年間支払金額(全官署、契約相手方ごと)",IF(AND(OR(COUNTIF(AE55,"*すべて*"),COUNTIF(AE55,"*全て*")),S55="●"),"年間支払金額(契約相手方ごと)",IF(AND(OR(K55=#REF!,K55=#REF!),AC55=#REF!),"契約総額(全官署)",IF(AND(K55=#REF!,AC55=#REF!),"契約総額(自官署のみ)",IF(K55=#REF!,"年間支払金額(自官署のみ)",IF(AC55=#REF!,"契約総額",IF(AND(COUNTIF(BG55,"&lt;&gt;*単価*"),OR(K55=#REF!,K55=#REF!)),"全官署予定価格",IF(AND(COUNTIF(BG55,"*単価*"),OR(K55=#REF!,K55=#REF!)),"全官署支払金額",IF(COUNTIF(BG55,"*単価*"),"年間支払金額","予定価格"))))))))))</f>
        <v>#REF!</v>
      </c>
      <c r="BA55" s="37" t="str">
        <f>IF(T55="","×",IF(令和8年度契約状況調査票!T55&gt;_xlfn.XLOOKUP(令和8年度契約状況調査票!BF55,#REF!,#REF!),"○","×"))</f>
        <v>×</v>
      </c>
      <c r="BB55" s="37" t="str">
        <f>IF(Y55="","×",IF(令和8年度契約状況調査票!Y55&gt;_xlfn.XLOOKUP(令和8年度契約状況調査票!BF55,#REF!,#REF!),"○","×"))</f>
        <v>×</v>
      </c>
      <c r="BC55" s="37" t="str">
        <f t="shared" si="6"/>
        <v>×</v>
      </c>
      <c r="BD55" s="37" t="str">
        <f t="shared" si="14"/>
        <v>×</v>
      </c>
      <c r="BE55" s="79" t="str">
        <f t="shared" si="2"/>
        <v/>
      </c>
      <c r="BF55" s="38">
        <f t="shared" si="3"/>
        <v>0</v>
      </c>
      <c r="BG55" s="1" t="e">
        <f>IF(AC55=#REF!,"",IF(AND(K55&lt;&gt;"",ISTEXT(U55)),"分担契約/単価契約",IF(ISTEXT(U55),"単価契約",IF(K55&lt;&gt;"","分担契約",""))))</f>
        <v>#REF!</v>
      </c>
      <c r="BH55" s="80"/>
      <c r="BI55" s="81" t="e">
        <f>IF(COUNTIF(T55,"**"),"",IF(AND(T55&gt;=#REF!,OR(H55=#REF!,H55=#REF!)),1,IF(AND(T55&gt;=#REF!,H55&lt;&gt;#REF!,H55&lt;&gt;#REF!),1,"")))</f>
        <v>#REF!</v>
      </c>
      <c r="BJ55" s="82" t="str">
        <f t="shared" si="4"/>
        <v>○</v>
      </c>
      <c r="BK55" s="81" t="b">
        <f t="shared" si="15"/>
        <v>1</v>
      </c>
      <c r="BL55" s="81" t="b">
        <f t="shared" si="16"/>
        <v>1</v>
      </c>
    </row>
    <row r="56" spans="1:64" s="83" customFormat="1" ht="60.65" customHeight="1" x14ac:dyDescent="0.2">
      <c r="A56" s="77">
        <f t="shared" si="0"/>
        <v>51</v>
      </c>
      <c r="B56" s="77" t="str">
        <f t="shared" si="13"/>
        <v/>
      </c>
      <c r="C56" s="77" t="str">
        <f>IF(B56&lt;&gt;1,"",COUNTIF($B$6:B56,1))</f>
        <v/>
      </c>
      <c r="D56" s="77" t="str">
        <f>IF(B56&lt;&gt;2,"",COUNTIF($B$6:B56,2))</f>
        <v/>
      </c>
      <c r="E56" s="77" t="str">
        <f>IF(B56&lt;&gt;3,"",COUNTIF($B$6:B56,3))</f>
        <v/>
      </c>
      <c r="F56" s="77" t="str">
        <f>IF(B56&lt;&gt;4,"",COUNTIF($B$6:B56,4))</f>
        <v/>
      </c>
      <c r="G56" s="1"/>
      <c r="H56" s="20"/>
      <c r="I56" s="20"/>
      <c r="J56" s="20"/>
      <c r="K56" s="1"/>
      <c r="L56" s="1"/>
      <c r="M56" s="21"/>
      <c r="N56" s="20"/>
      <c r="O56" s="22"/>
      <c r="P56" s="26"/>
      <c r="Q56" s="27"/>
      <c r="R56" s="20"/>
      <c r="S56" s="1"/>
      <c r="T56" s="23"/>
      <c r="U56" s="84"/>
      <c r="V56" s="86"/>
      <c r="W56" s="39" t="e">
        <f>IF(OR(T56="他官署で調達手続きを実施のため",AC56=#REF!),"－",IF(V56&lt;&gt;"",ROUNDDOWN(V56/T56,3),(IFERROR(ROUNDDOWN(U56/T56,3),"－"))))</f>
        <v>#REF!</v>
      </c>
      <c r="X56" s="90"/>
      <c r="Y56" s="92"/>
      <c r="Z56" s="25"/>
      <c r="AA56" s="24"/>
      <c r="AB56" s="25"/>
      <c r="AC56" s="24"/>
      <c r="AD56" s="20"/>
      <c r="AE56" s="20"/>
      <c r="AF56" s="20"/>
      <c r="AG56" s="1"/>
      <c r="AH56" s="1"/>
      <c r="AI56" s="41"/>
      <c r="AJ56" s="41"/>
      <c r="AK56" s="41"/>
      <c r="AL56" s="41"/>
      <c r="AM56" s="41"/>
      <c r="AN56" s="1"/>
      <c r="AO56" s="1"/>
      <c r="AP56" s="1"/>
      <c r="AQ56" s="1"/>
      <c r="AR56" s="1"/>
      <c r="AS56" s="1"/>
      <c r="AT56" s="1"/>
      <c r="AU56" s="1"/>
      <c r="AV56" s="1"/>
      <c r="AW56" s="1"/>
      <c r="AX56" s="35"/>
      <c r="AY56" s="78"/>
      <c r="AZ56" s="37" t="e">
        <f>IF(AC56=#REF!,"年間支払金額",IF(AND(OR(COUNTIF(AE56,"*すべて*"),COUNTIF(AE56,"*全て*")),S56="●",OR(K56=#REF!,K56=#REF!)),"年間支払金額(全官署、契約相手方ごと)",IF(AND(OR(COUNTIF(AE56,"*すべて*"),COUNTIF(AE56,"*全て*")),S56="●"),"年間支払金額(契約相手方ごと)",IF(AND(OR(K56=#REF!,K56=#REF!),AC56=#REF!),"契約総額(全官署)",IF(AND(K56=#REF!,AC56=#REF!),"契約総額(自官署のみ)",IF(K56=#REF!,"年間支払金額(自官署のみ)",IF(AC56=#REF!,"契約総額",IF(AND(COUNTIF(BG56,"&lt;&gt;*単価*"),OR(K56=#REF!,K56=#REF!)),"全官署予定価格",IF(AND(COUNTIF(BG56,"*単価*"),OR(K56=#REF!,K56=#REF!)),"全官署支払金額",IF(COUNTIF(BG56,"*単価*"),"年間支払金額","予定価格"))))))))))</f>
        <v>#REF!</v>
      </c>
      <c r="BA56" s="37" t="str">
        <f>IF(T56="","×",IF(令和8年度契約状況調査票!T56&gt;_xlfn.XLOOKUP(令和8年度契約状況調査票!BF56,#REF!,#REF!),"○","×"))</f>
        <v>×</v>
      </c>
      <c r="BB56" s="37" t="str">
        <f>IF(Y56="","×",IF(令和8年度契約状況調査票!Y56&gt;_xlfn.XLOOKUP(令和8年度契約状況調査票!BF56,#REF!,#REF!),"○","×"))</f>
        <v>×</v>
      </c>
      <c r="BC56" s="37" t="str">
        <f t="shared" si="6"/>
        <v>×</v>
      </c>
      <c r="BD56" s="37" t="str">
        <f t="shared" si="14"/>
        <v>×</v>
      </c>
      <c r="BE56" s="79" t="str">
        <f t="shared" si="2"/>
        <v/>
      </c>
      <c r="BF56" s="38">
        <f t="shared" si="3"/>
        <v>0</v>
      </c>
      <c r="BG56" s="1" t="e">
        <f>IF(AC56=#REF!,"",IF(AND(K56&lt;&gt;"",ISTEXT(U56)),"分担契約/単価契約",IF(ISTEXT(U56),"単価契約",IF(K56&lt;&gt;"","分担契約",""))))</f>
        <v>#REF!</v>
      </c>
      <c r="BH56" s="80"/>
      <c r="BI56" s="81" t="e">
        <f>IF(COUNTIF(T56,"**"),"",IF(AND(T56&gt;=#REF!,OR(H56=#REF!,H56=#REF!)),1,IF(AND(T56&gt;=#REF!,H56&lt;&gt;#REF!,H56&lt;&gt;#REF!),1,"")))</f>
        <v>#REF!</v>
      </c>
      <c r="BJ56" s="82" t="str">
        <f t="shared" si="4"/>
        <v>○</v>
      </c>
      <c r="BK56" s="81" t="b">
        <f t="shared" si="15"/>
        <v>1</v>
      </c>
      <c r="BL56" s="81" t="b">
        <f t="shared" si="16"/>
        <v>1</v>
      </c>
    </row>
    <row r="57" spans="1:64" s="83" customFormat="1" ht="60.65" customHeight="1" x14ac:dyDescent="0.2">
      <c r="A57" s="77">
        <f t="shared" si="0"/>
        <v>52</v>
      </c>
      <c r="B57" s="77" t="str">
        <f t="shared" si="13"/>
        <v/>
      </c>
      <c r="C57" s="77" t="str">
        <f>IF(B57&lt;&gt;1,"",COUNTIF($B$6:B57,1))</f>
        <v/>
      </c>
      <c r="D57" s="77" t="str">
        <f>IF(B57&lt;&gt;2,"",COUNTIF($B$6:B57,2))</f>
        <v/>
      </c>
      <c r="E57" s="77" t="str">
        <f>IF(B57&lt;&gt;3,"",COUNTIF($B$6:B57,3))</f>
        <v/>
      </c>
      <c r="F57" s="77" t="str">
        <f>IF(B57&lt;&gt;4,"",COUNTIF($B$6:B57,4))</f>
        <v/>
      </c>
      <c r="G57" s="1"/>
      <c r="H57" s="20"/>
      <c r="I57" s="20"/>
      <c r="J57" s="20"/>
      <c r="K57" s="1"/>
      <c r="L57" s="1"/>
      <c r="M57" s="21"/>
      <c r="N57" s="20"/>
      <c r="O57" s="22"/>
      <c r="P57" s="26"/>
      <c r="Q57" s="27"/>
      <c r="R57" s="20"/>
      <c r="S57" s="1"/>
      <c r="T57" s="23"/>
      <c r="U57" s="84"/>
      <c r="V57" s="86"/>
      <c r="W57" s="39" t="e">
        <f>IF(OR(T57="他官署で調達手続きを実施のため",AC57=#REF!),"－",IF(V57&lt;&gt;"",ROUNDDOWN(V57/T57,3),(IFERROR(ROUNDDOWN(U57/T57,3),"－"))))</f>
        <v>#REF!</v>
      </c>
      <c r="X57" s="90"/>
      <c r="Y57" s="92"/>
      <c r="Z57" s="25"/>
      <c r="AA57" s="24"/>
      <c r="AB57" s="25"/>
      <c r="AC57" s="24"/>
      <c r="AD57" s="20"/>
      <c r="AE57" s="20"/>
      <c r="AF57" s="20"/>
      <c r="AG57" s="1"/>
      <c r="AH57" s="1"/>
      <c r="AI57" s="41"/>
      <c r="AJ57" s="41"/>
      <c r="AK57" s="41"/>
      <c r="AL57" s="41"/>
      <c r="AM57" s="41"/>
      <c r="AN57" s="1"/>
      <c r="AO57" s="1"/>
      <c r="AP57" s="1"/>
      <c r="AQ57" s="1"/>
      <c r="AR57" s="1"/>
      <c r="AS57" s="1"/>
      <c r="AT57" s="1"/>
      <c r="AU57" s="1"/>
      <c r="AV57" s="1"/>
      <c r="AW57" s="1"/>
      <c r="AX57" s="35"/>
      <c r="AY57" s="78"/>
      <c r="AZ57" s="37" t="e">
        <f>IF(AC57=#REF!,"年間支払金額",IF(AND(OR(COUNTIF(AE57,"*すべて*"),COUNTIF(AE57,"*全て*")),S57="●",OR(K57=#REF!,K57=#REF!)),"年間支払金額(全官署、契約相手方ごと)",IF(AND(OR(COUNTIF(AE57,"*すべて*"),COUNTIF(AE57,"*全て*")),S57="●"),"年間支払金額(契約相手方ごと)",IF(AND(OR(K57=#REF!,K57=#REF!),AC57=#REF!),"契約総額(全官署)",IF(AND(K57=#REF!,AC57=#REF!),"契約総額(自官署のみ)",IF(K57=#REF!,"年間支払金額(自官署のみ)",IF(AC57=#REF!,"契約総額",IF(AND(COUNTIF(BG57,"&lt;&gt;*単価*"),OR(K57=#REF!,K57=#REF!)),"全官署予定価格",IF(AND(COUNTIF(BG57,"*単価*"),OR(K57=#REF!,K57=#REF!)),"全官署支払金額",IF(COUNTIF(BG57,"*単価*"),"年間支払金額","予定価格"))))))))))</f>
        <v>#REF!</v>
      </c>
      <c r="BA57" s="37" t="str">
        <f>IF(T57="","×",IF(令和8年度契約状況調査票!T57&gt;_xlfn.XLOOKUP(令和8年度契約状況調査票!BF57,#REF!,#REF!),"○","×"))</f>
        <v>×</v>
      </c>
      <c r="BB57" s="37" t="str">
        <f>IF(Y57="","×",IF(令和8年度契約状況調査票!Y57&gt;_xlfn.XLOOKUP(令和8年度契約状況調査票!BF57,#REF!,#REF!),"○","×"))</f>
        <v>×</v>
      </c>
      <c r="BC57" s="37" t="str">
        <f t="shared" si="6"/>
        <v>×</v>
      </c>
      <c r="BD57" s="37" t="str">
        <f t="shared" si="14"/>
        <v>×</v>
      </c>
      <c r="BE57" s="79" t="str">
        <f t="shared" si="2"/>
        <v/>
      </c>
      <c r="BF57" s="38">
        <f t="shared" si="3"/>
        <v>0</v>
      </c>
      <c r="BG57" s="1" t="e">
        <f>IF(AC57=#REF!,"",IF(AND(K57&lt;&gt;"",ISTEXT(U57)),"分担契約/単価契約",IF(ISTEXT(U57),"単価契約",IF(K57&lt;&gt;"","分担契約",""))))</f>
        <v>#REF!</v>
      </c>
      <c r="BH57" s="80"/>
      <c r="BI57" s="81" t="e">
        <f>IF(COUNTIF(T57,"**"),"",IF(AND(T57&gt;=#REF!,OR(H57=#REF!,H57=#REF!)),1,IF(AND(T57&gt;=#REF!,H57&lt;&gt;#REF!,H57&lt;&gt;#REF!),1,"")))</f>
        <v>#REF!</v>
      </c>
      <c r="BJ57" s="82" t="str">
        <f t="shared" si="4"/>
        <v>○</v>
      </c>
      <c r="BK57" s="81" t="b">
        <f t="shared" si="15"/>
        <v>1</v>
      </c>
      <c r="BL57" s="81" t="b">
        <f t="shared" si="16"/>
        <v>1</v>
      </c>
    </row>
    <row r="58" spans="1:64" s="83" customFormat="1" ht="60.65" customHeight="1" x14ac:dyDescent="0.2">
      <c r="A58" s="77">
        <f t="shared" si="0"/>
        <v>53</v>
      </c>
      <c r="B58" s="77" t="str">
        <f t="shared" si="13"/>
        <v/>
      </c>
      <c r="C58" s="77" t="str">
        <f>IF(B58&lt;&gt;1,"",COUNTIF($B$6:B58,1))</f>
        <v/>
      </c>
      <c r="D58" s="77" t="str">
        <f>IF(B58&lt;&gt;2,"",COUNTIF($B$6:B58,2))</f>
        <v/>
      </c>
      <c r="E58" s="77" t="str">
        <f>IF(B58&lt;&gt;3,"",COUNTIF($B$6:B58,3))</f>
        <v/>
      </c>
      <c r="F58" s="77" t="str">
        <f>IF(B58&lt;&gt;4,"",COUNTIF($B$6:B58,4))</f>
        <v/>
      </c>
      <c r="G58" s="1"/>
      <c r="H58" s="20"/>
      <c r="I58" s="20"/>
      <c r="J58" s="20"/>
      <c r="K58" s="1"/>
      <c r="L58" s="1"/>
      <c r="M58" s="21"/>
      <c r="N58" s="20"/>
      <c r="O58" s="22"/>
      <c r="P58" s="26"/>
      <c r="Q58" s="27"/>
      <c r="R58" s="20"/>
      <c r="S58" s="1"/>
      <c r="T58" s="28"/>
      <c r="U58" s="85"/>
      <c r="V58" s="86"/>
      <c r="W58" s="39" t="e">
        <f>IF(OR(T58="他官署で調達手続きを実施のため",AC58=#REF!),"－",IF(V58&lt;&gt;"",ROUNDDOWN(V58/T58,3),(IFERROR(ROUNDDOWN(U58/T58,3),"－"))))</f>
        <v>#REF!</v>
      </c>
      <c r="X58" s="90"/>
      <c r="Y58" s="92"/>
      <c r="Z58" s="25"/>
      <c r="AA58" s="24"/>
      <c r="AB58" s="25"/>
      <c r="AC58" s="24"/>
      <c r="AD58" s="20"/>
      <c r="AE58" s="20"/>
      <c r="AF58" s="20"/>
      <c r="AG58" s="1"/>
      <c r="AH58" s="1"/>
      <c r="AI58" s="41"/>
      <c r="AJ58" s="41"/>
      <c r="AK58" s="41"/>
      <c r="AL58" s="41"/>
      <c r="AM58" s="41"/>
      <c r="AN58" s="1"/>
      <c r="AO58" s="1"/>
      <c r="AP58" s="1"/>
      <c r="AQ58" s="1"/>
      <c r="AR58" s="1"/>
      <c r="AS58" s="1"/>
      <c r="AT58" s="1"/>
      <c r="AU58" s="1"/>
      <c r="AV58" s="1"/>
      <c r="AW58" s="1"/>
      <c r="AX58" s="35"/>
      <c r="AY58" s="78"/>
      <c r="AZ58" s="37" t="e">
        <f>IF(AC58=#REF!,"年間支払金額",IF(AND(OR(COUNTIF(AE58,"*すべて*"),COUNTIF(AE58,"*全て*")),S58="●",OR(K58=#REF!,K58=#REF!)),"年間支払金額(全官署、契約相手方ごと)",IF(AND(OR(COUNTIF(AE58,"*すべて*"),COUNTIF(AE58,"*全て*")),S58="●"),"年間支払金額(契約相手方ごと)",IF(AND(OR(K58=#REF!,K58=#REF!),AC58=#REF!),"契約総額(全官署)",IF(AND(K58=#REF!,AC58=#REF!),"契約総額(自官署のみ)",IF(K58=#REF!,"年間支払金額(自官署のみ)",IF(AC58=#REF!,"契約総額",IF(AND(COUNTIF(BG58,"&lt;&gt;*単価*"),OR(K58=#REF!,K58=#REF!)),"全官署予定価格",IF(AND(COUNTIF(BG58,"*単価*"),OR(K58=#REF!,K58=#REF!)),"全官署支払金額",IF(COUNTIF(BG58,"*単価*"),"年間支払金額","予定価格"))))))))))</f>
        <v>#REF!</v>
      </c>
      <c r="BA58" s="37" t="str">
        <f>IF(T58="","×",IF(令和8年度契約状況調査票!T58&gt;_xlfn.XLOOKUP(令和8年度契約状況調査票!BF58,#REF!,#REF!),"○","×"))</f>
        <v>×</v>
      </c>
      <c r="BB58" s="37" t="str">
        <f>IF(Y58="","×",IF(令和8年度契約状況調査票!Y58&gt;_xlfn.XLOOKUP(令和8年度契約状況調査票!BF58,#REF!,#REF!),"○","×"))</f>
        <v>×</v>
      </c>
      <c r="BC58" s="37" t="str">
        <f t="shared" si="6"/>
        <v>×</v>
      </c>
      <c r="BD58" s="37" t="str">
        <f t="shared" si="14"/>
        <v>×</v>
      </c>
      <c r="BE58" s="79" t="str">
        <f t="shared" si="2"/>
        <v/>
      </c>
      <c r="BF58" s="38">
        <f t="shared" si="3"/>
        <v>0</v>
      </c>
      <c r="BG58" s="1" t="e">
        <f>IF(AC58=#REF!,"",IF(AND(K58&lt;&gt;"",ISTEXT(U58)),"分担契約/単価契約",IF(ISTEXT(U58),"単価契約",IF(K58&lt;&gt;"","分担契約",""))))</f>
        <v>#REF!</v>
      </c>
      <c r="BH58" s="80"/>
      <c r="BI58" s="81" t="e">
        <f>IF(COUNTIF(T58,"**"),"",IF(AND(T58&gt;=#REF!,OR(H58=#REF!,H58=#REF!)),1,IF(AND(T58&gt;=#REF!,H58&lt;&gt;#REF!,H58&lt;&gt;#REF!),1,"")))</f>
        <v>#REF!</v>
      </c>
      <c r="BJ58" s="82" t="str">
        <f t="shared" si="4"/>
        <v>○</v>
      </c>
      <c r="BK58" s="81" t="b">
        <f t="shared" si="15"/>
        <v>1</v>
      </c>
      <c r="BL58" s="81" t="b">
        <f t="shared" si="16"/>
        <v>1</v>
      </c>
    </row>
    <row r="59" spans="1:64" s="83" customFormat="1" ht="60.65" customHeight="1" x14ac:dyDescent="0.2">
      <c r="A59" s="77">
        <f t="shared" si="0"/>
        <v>54</v>
      </c>
      <c r="B59" s="77" t="str">
        <f t="shared" si="13"/>
        <v/>
      </c>
      <c r="C59" s="77" t="str">
        <f>IF(B59&lt;&gt;1,"",COUNTIF($B$6:B59,1))</f>
        <v/>
      </c>
      <c r="D59" s="77" t="str">
        <f>IF(B59&lt;&gt;2,"",COUNTIF($B$6:B59,2))</f>
        <v/>
      </c>
      <c r="E59" s="77" t="str">
        <f>IF(B59&lt;&gt;3,"",COUNTIF($B$6:B59,3))</f>
        <v/>
      </c>
      <c r="F59" s="77" t="str">
        <f>IF(B59&lt;&gt;4,"",COUNTIF($B$6:B59,4))</f>
        <v/>
      </c>
      <c r="G59" s="1"/>
      <c r="H59" s="20"/>
      <c r="I59" s="20"/>
      <c r="J59" s="20"/>
      <c r="K59" s="1"/>
      <c r="L59" s="1"/>
      <c r="M59" s="21"/>
      <c r="N59" s="20"/>
      <c r="O59" s="22"/>
      <c r="P59" s="26"/>
      <c r="Q59" s="27"/>
      <c r="R59" s="20"/>
      <c r="S59" s="1"/>
      <c r="T59" s="23"/>
      <c r="U59" s="84"/>
      <c r="V59" s="86"/>
      <c r="W59" s="39" t="e">
        <f>IF(OR(T59="他官署で調達手続きを実施のため",AC59=#REF!),"－",IF(V59&lt;&gt;"",ROUNDDOWN(V59/T59,3),(IFERROR(ROUNDDOWN(U59/T59,3),"－"))))</f>
        <v>#REF!</v>
      </c>
      <c r="X59" s="90"/>
      <c r="Y59" s="92"/>
      <c r="Z59" s="25"/>
      <c r="AA59" s="24"/>
      <c r="AB59" s="25"/>
      <c r="AC59" s="24"/>
      <c r="AD59" s="20"/>
      <c r="AE59" s="20"/>
      <c r="AF59" s="20"/>
      <c r="AG59" s="1"/>
      <c r="AH59" s="1"/>
      <c r="AI59" s="41"/>
      <c r="AJ59" s="41"/>
      <c r="AK59" s="41"/>
      <c r="AL59" s="41"/>
      <c r="AM59" s="41"/>
      <c r="AN59" s="1"/>
      <c r="AO59" s="1"/>
      <c r="AP59" s="1"/>
      <c r="AQ59" s="1"/>
      <c r="AR59" s="1"/>
      <c r="AS59" s="1"/>
      <c r="AT59" s="1"/>
      <c r="AU59" s="1"/>
      <c r="AV59" s="1"/>
      <c r="AW59" s="1"/>
      <c r="AX59" s="35"/>
      <c r="AY59" s="78"/>
      <c r="AZ59" s="37" t="e">
        <f>IF(AC59=#REF!,"年間支払金額",IF(AND(OR(COUNTIF(AE59,"*すべて*"),COUNTIF(AE59,"*全て*")),S59="●",OR(K59=#REF!,K59=#REF!)),"年間支払金額(全官署、契約相手方ごと)",IF(AND(OR(COUNTIF(AE59,"*すべて*"),COUNTIF(AE59,"*全て*")),S59="●"),"年間支払金額(契約相手方ごと)",IF(AND(OR(K59=#REF!,K59=#REF!),AC59=#REF!),"契約総額(全官署)",IF(AND(K59=#REF!,AC59=#REF!),"契約総額(自官署のみ)",IF(K59=#REF!,"年間支払金額(自官署のみ)",IF(AC59=#REF!,"契約総額",IF(AND(COUNTIF(BG59,"&lt;&gt;*単価*"),OR(K59=#REF!,K59=#REF!)),"全官署予定価格",IF(AND(COUNTIF(BG59,"*単価*"),OR(K59=#REF!,K59=#REF!)),"全官署支払金額",IF(COUNTIF(BG59,"*単価*"),"年間支払金額","予定価格"))))))))))</f>
        <v>#REF!</v>
      </c>
      <c r="BA59" s="37" t="str">
        <f>IF(T59="","×",IF(令和8年度契約状況調査票!T59&gt;_xlfn.XLOOKUP(令和8年度契約状況調査票!BF59,#REF!,#REF!),"○","×"))</f>
        <v>×</v>
      </c>
      <c r="BB59" s="37" t="str">
        <f>IF(Y59="","×",IF(令和8年度契約状況調査票!Y59&gt;_xlfn.XLOOKUP(令和8年度契約状況調査票!BF59,#REF!,#REF!),"○","×"))</f>
        <v>×</v>
      </c>
      <c r="BC59" s="37" t="str">
        <f t="shared" si="6"/>
        <v>×</v>
      </c>
      <c r="BD59" s="37" t="str">
        <f t="shared" si="14"/>
        <v>×</v>
      </c>
      <c r="BE59" s="79" t="str">
        <f t="shared" si="2"/>
        <v/>
      </c>
      <c r="BF59" s="38">
        <f t="shared" si="3"/>
        <v>0</v>
      </c>
      <c r="BG59" s="1" t="e">
        <f>IF(AC59=#REF!,"",IF(AND(K59&lt;&gt;"",ISTEXT(U59)),"分担契約/単価契約",IF(ISTEXT(U59),"単価契約",IF(K59&lt;&gt;"","分担契約",""))))</f>
        <v>#REF!</v>
      </c>
      <c r="BH59" s="80"/>
      <c r="BI59" s="81" t="e">
        <f>IF(COUNTIF(T59,"**"),"",IF(AND(T59&gt;=#REF!,OR(H59=#REF!,H59=#REF!)),1,IF(AND(T59&gt;=#REF!,H59&lt;&gt;#REF!,H59&lt;&gt;#REF!),1,"")))</f>
        <v>#REF!</v>
      </c>
      <c r="BJ59" s="82" t="str">
        <f t="shared" si="4"/>
        <v>○</v>
      </c>
      <c r="BK59" s="81" t="b">
        <f t="shared" si="15"/>
        <v>1</v>
      </c>
      <c r="BL59" s="81" t="b">
        <f t="shared" si="16"/>
        <v>1</v>
      </c>
    </row>
    <row r="60" spans="1:64" s="83" customFormat="1" ht="60.65" customHeight="1" x14ac:dyDescent="0.2">
      <c r="A60" s="77">
        <f t="shared" si="0"/>
        <v>55</v>
      </c>
      <c r="B60" s="77" t="str">
        <f t="shared" si="13"/>
        <v/>
      </c>
      <c r="C60" s="77" t="str">
        <f>IF(B60&lt;&gt;1,"",COUNTIF($B$6:B60,1))</f>
        <v/>
      </c>
      <c r="D60" s="77" t="str">
        <f>IF(B60&lt;&gt;2,"",COUNTIF($B$6:B60,2))</f>
        <v/>
      </c>
      <c r="E60" s="77" t="str">
        <f>IF(B60&lt;&gt;3,"",COUNTIF($B$6:B60,3))</f>
        <v/>
      </c>
      <c r="F60" s="77" t="str">
        <f>IF(B60&lt;&gt;4,"",COUNTIF($B$6:B60,4))</f>
        <v/>
      </c>
      <c r="G60" s="1"/>
      <c r="H60" s="20"/>
      <c r="I60" s="20"/>
      <c r="J60" s="20"/>
      <c r="K60" s="1"/>
      <c r="L60" s="1"/>
      <c r="M60" s="21"/>
      <c r="N60" s="20"/>
      <c r="O60" s="22"/>
      <c r="P60" s="26"/>
      <c r="Q60" s="27"/>
      <c r="R60" s="20"/>
      <c r="S60" s="1"/>
      <c r="T60" s="23"/>
      <c r="U60" s="84"/>
      <c r="V60" s="86"/>
      <c r="W60" s="39" t="e">
        <f>IF(OR(T60="他官署で調達手続きを実施のため",AC60=#REF!),"－",IF(V60&lt;&gt;"",ROUNDDOWN(V60/T60,3),(IFERROR(ROUNDDOWN(U60/T60,3),"－"))))</f>
        <v>#REF!</v>
      </c>
      <c r="X60" s="90"/>
      <c r="Y60" s="92"/>
      <c r="Z60" s="25"/>
      <c r="AA60" s="24"/>
      <c r="AB60" s="25"/>
      <c r="AC60" s="24"/>
      <c r="AD60" s="20"/>
      <c r="AE60" s="20"/>
      <c r="AF60" s="20"/>
      <c r="AG60" s="1"/>
      <c r="AH60" s="1"/>
      <c r="AI60" s="41"/>
      <c r="AJ60" s="41"/>
      <c r="AK60" s="41"/>
      <c r="AL60" s="41"/>
      <c r="AM60" s="41"/>
      <c r="AN60" s="1"/>
      <c r="AO60" s="1"/>
      <c r="AP60" s="1"/>
      <c r="AQ60" s="1"/>
      <c r="AR60" s="1"/>
      <c r="AS60" s="1"/>
      <c r="AT60" s="1"/>
      <c r="AU60" s="1"/>
      <c r="AV60" s="1"/>
      <c r="AW60" s="1"/>
      <c r="AX60" s="35"/>
      <c r="AY60" s="78"/>
      <c r="AZ60" s="37" t="e">
        <f>IF(AC60=#REF!,"年間支払金額",IF(AND(OR(COUNTIF(AE60,"*すべて*"),COUNTIF(AE60,"*全て*")),S60="●",OR(K60=#REF!,K60=#REF!)),"年間支払金額(全官署、契約相手方ごと)",IF(AND(OR(COUNTIF(AE60,"*すべて*"),COUNTIF(AE60,"*全て*")),S60="●"),"年間支払金額(契約相手方ごと)",IF(AND(OR(K60=#REF!,K60=#REF!),AC60=#REF!),"契約総額(全官署)",IF(AND(K60=#REF!,AC60=#REF!),"契約総額(自官署のみ)",IF(K60=#REF!,"年間支払金額(自官署のみ)",IF(AC60=#REF!,"契約総額",IF(AND(COUNTIF(BG60,"&lt;&gt;*単価*"),OR(K60=#REF!,K60=#REF!)),"全官署予定価格",IF(AND(COUNTIF(BG60,"*単価*"),OR(K60=#REF!,K60=#REF!)),"全官署支払金額",IF(COUNTIF(BG60,"*単価*"),"年間支払金額","予定価格"))))))))))</f>
        <v>#REF!</v>
      </c>
      <c r="BA60" s="37" t="str">
        <f>IF(T60="","×",IF(令和8年度契約状況調査票!T60&gt;_xlfn.XLOOKUP(令和8年度契約状況調査票!BF60,#REF!,#REF!),"○","×"))</f>
        <v>×</v>
      </c>
      <c r="BB60" s="37" t="str">
        <f>IF(Y60="","×",IF(令和8年度契約状況調査票!Y60&gt;_xlfn.XLOOKUP(令和8年度契約状況調査票!BF60,#REF!,#REF!),"○","×"))</f>
        <v>×</v>
      </c>
      <c r="BC60" s="37" t="str">
        <f t="shared" si="6"/>
        <v>×</v>
      </c>
      <c r="BD60" s="37" t="str">
        <f t="shared" si="14"/>
        <v>×</v>
      </c>
      <c r="BE60" s="79" t="str">
        <f t="shared" si="2"/>
        <v/>
      </c>
      <c r="BF60" s="38">
        <f t="shared" si="3"/>
        <v>0</v>
      </c>
      <c r="BG60" s="1" t="e">
        <f>IF(AC60=#REF!,"",IF(AND(K60&lt;&gt;"",ISTEXT(U60)),"分担契約/単価契約",IF(ISTEXT(U60),"単価契約",IF(K60&lt;&gt;"","分担契約",""))))</f>
        <v>#REF!</v>
      </c>
      <c r="BH60" s="80"/>
      <c r="BI60" s="81" t="e">
        <f>IF(COUNTIF(T60,"**"),"",IF(AND(T60&gt;=#REF!,OR(H60=#REF!,H60=#REF!)),1,IF(AND(T60&gt;=#REF!,H60&lt;&gt;#REF!,H60&lt;&gt;#REF!),1,"")))</f>
        <v>#REF!</v>
      </c>
      <c r="BJ60" s="82" t="str">
        <f t="shared" si="4"/>
        <v>○</v>
      </c>
      <c r="BK60" s="81" t="b">
        <f t="shared" si="15"/>
        <v>1</v>
      </c>
      <c r="BL60" s="81" t="b">
        <f t="shared" si="16"/>
        <v>1</v>
      </c>
    </row>
    <row r="61" spans="1:64" s="83" customFormat="1" ht="60.65" customHeight="1" x14ac:dyDescent="0.2">
      <c r="A61" s="77">
        <f t="shared" si="0"/>
        <v>56</v>
      </c>
      <c r="B61" s="77" t="str">
        <f t="shared" si="13"/>
        <v/>
      </c>
      <c r="C61" s="77" t="str">
        <f>IF(B61&lt;&gt;1,"",COUNTIF($B$6:B61,1))</f>
        <v/>
      </c>
      <c r="D61" s="77" t="str">
        <f>IF(B61&lt;&gt;2,"",COUNTIF($B$6:B61,2))</f>
        <v/>
      </c>
      <c r="E61" s="77" t="str">
        <f>IF(B61&lt;&gt;3,"",COUNTIF($B$6:B61,3))</f>
        <v/>
      </c>
      <c r="F61" s="77" t="str">
        <f>IF(B61&lt;&gt;4,"",COUNTIF($B$6:B61,4))</f>
        <v/>
      </c>
      <c r="G61" s="1"/>
      <c r="H61" s="20"/>
      <c r="I61" s="20"/>
      <c r="J61" s="20"/>
      <c r="K61" s="1"/>
      <c r="L61" s="1"/>
      <c r="M61" s="21"/>
      <c r="N61" s="20"/>
      <c r="O61" s="22"/>
      <c r="P61" s="26"/>
      <c r="Q61" s="27"/>
      <c r="R61" s="20"/>
      <c r="S61" s="1"/>
      <c r="T61" s="23"/>
      <c r="U61" s="84"/>
      <c r="V61" s="86"/>
      <c r="W61" s="39" t="e">
        <f>IF(OR(T61="他官署で調達手続きを実施のため",AC61=#REF!),"－",IF(V61&lt;&gt;"",ROUNDDOWN(V61/T61,3),(IFERROR(ROUNDDOWN(U61/T61,3),"－"))))</f>
        <v>#REF!</v>
      </c>
      <c r="X61" s="90"/>
      <c r="Y61" s="92"/>
      <c r="Z61" s="25"/>
      <c r="AA61" s="24"/>
      <c r="AB61" s="25"/>
      <c r="AC61" s="24"/>
      <c r="AD61" s="20"/>
      <c r="AE61" s="20"/>
      <c r="AF61" s="20"/>
      <c r="AG61" s="1"/>
      <c r="AH61" s="1"/>
      <c r="AI61" s="41"/>
      <c r="AJ61" s="41"/>
      <c r="AK61" s="41"/>
      <c r="AL61" s="41"/>
      <c r="AM61" s="41"/>
      <c r="AN61" s="1"/>
      <c r="AO61" s="1"/>
      <c r="AP61" s="1"/>
      <c r="AQ61" s="1"/>
      <c r="AR61" s="1"/>
      <c r="AS61" s="1"/>
      <c r="AT61" s="1"/>
      <c r="AU61" s="1"/>
      <c r="AV61" s="1"/>
      <c r="AW61" s="1"/>
      <c r="AX61" s="35"/>
      <c r="AY61" s="78"/>
      <c r="AZ61" s="37" t="e">
        <f>IF(AC61=#REF!,"年間支払金額",IF(AND(OR(COUNTIF(AE61,"*すべて*"),COUNTIF(AE61,"*全て*")),S61="●",OR(K61=#REF!,K61=#REF!)),"年間支払金額(全官署、契約相手方ごと)",IF(AND(OR(COUNTIF(AE61,"*すべて*"),COUNTIF(AE61,"*全て*")),S61="●"),"年間支払金額(契約相手方ごと)",IF(AND(OR(K61=#REF!,K61=#REF!),AC61=#REF!),"契約総額(全官署)",IF(AND(K61=#REF!,AC61=#REF!),"契約総額(自官署のみ)",IF(K61=#REF!,"年間支払金額(自官署のみ)",IF(AC61=#REF!,"契約総額",IF(AND(COUNTIF(BG61,"&lt;&gt;*単価*"),OR(K61=#REF!,K61=#REF!)),"全官署予定価格",IF(AND(COUNTIF(BG61,"*単価*"),OR(K61=#REF!,K61=#REF!)),"全官署支払金額",IF(COUNTIF(BG61,"*単価*"),"年間支払金額","予定価格"))))))))))</f>
        <v>#REF!</v>
      </c>
      <c r="BA61" s="37" t="str">
        <f>IF(T61="","×",IF(令和8年度契約状況調査票!T61&gt;_xlfn.XLOOKUP(令和8年度契約状況調査票!BF61,#REF!,#REF!),"○","×"))</f>
        <v>×</v>
      </c>
      <c r="BB61" s="37" t="str">
        <f>IF(Y61="","×",IF(令和8年度契約状況調査票!Y61&gt;_xlfn.XLOOKUP(令和8年度契約状況調査票!BF61,#REF!,#REF!),"○","×"))</f>
        <v>×</v>
      </c>
      <c r="BC61" s="37" t="str">
        <f t="shared" si="6"/>
        <v>×</v>
      </c>
      <c r="BD61" s="37" t="str">
        <f t="shared" si="14"/>
        <v>×</v>
      </c>
      <c r="BE61" s="79" t="str">
        <f t="shared" si="2"/>
        <v/>
      </c>
      <c r="BF61" s="38">
        <f t="shared" si="3"/>
        <v>0</v>
      </c>
      <c r="BG61" s="1" t="e">
        <f>IF(AC61=#REF!,"",IF(AND(K61&lt;&gt;"",ISTEXT(U61)),"分担契約/単価契約",IF(ISTEXT(U61),"単価契約",IF(K61&lt;&gt;"","分担契約",""))))</f>
        <v>#REF!</v>
      </c>
      <c r="BH61" s="80"/>
      <c r="BI61" s="81" t="e">
        <f>IF(COUNTIF(T61,"**"),"",IF(AND(T61&gt;=#REF!,OR(H61=#REF!,H61=#REF!)),1,IF(AND(T61&gt;=#REF!,H61&lt;&gt;#REF!,H61&lt;&gt;#REF!),1,"")))</f>
        <v>#REF!</v>
      </c>
      <c r="BJ61" s="82" t="str">
        <f t="shared" si="4"/>
        <v>○</v>
      </c>
      <c r="BK61" s="81" t="b">
        <f t="shared" si="15"/>
        <v>1</v>
      </c>
      <c r="BL61" s="81" t="b">
        <f t="shared" si="16"/>
        <v>1</v>
      </c>
    </row>
    <row r="62" spans="1:64" s="83" customFormat="1" ht="60.65" customHeight="1" x14ac:dyDescent="0.2">
      <c r="A62" s="77">
        <f t="shared" si="0"/>
        <v>57</v>
      </c>
      <c r="B62" s="77" t="str">
        <f t="shared" si="13"/>
        <v/>
      </c>
      <c r="C62" s="77" t="str">
        <f>IF(B62&lt;&gt;1,"",COUNTIF($B$6:B62,1))</f>
        <v/>
      </c>
      <c r="D62" s="77" t="str">
        <f>IF(B62&lt;&gt;2,"",COUNTIF($B$6:B62,2))</f>
        <v/>
      </c>
      <c r="E62" s="77" t="str">
        <f>IF(B62&lt;&gt;3,"",COUNTIF($B$6:B62,3))</f>
        <v/>
      </c>
      <c r="F62" s="77" t="str">
        <f>IF(B62&lt;&gt;4,"",COUNTIF($B$6:B62,4))</f>
        <v/>
      </c>
      <c r="G62" s="1"/>
      <c r="H62" s="20"/>
      <c r="I62" s="20"/>
      <c r="J62" s="20"/>
      <c r="K62" s="1"/>
      <c r="L62" s="1"/>
      <c r="M62" s="21"/>
      <c r="N62" s="20"/>
      <c r="O62" s="22"/>
      <c r="P62" s="26"/>
      <c r="Q62" s="27"/>
      <c r="R62" s="20"/>
      <c r="S62" s="1"/>
      <c r="T62" s="23"/>
      <c r="U62" s="84"/>
      <c r="V62" s="86"/>
      <c r="W62" s="39" t="e">
        <f>IF(OR(T62="他官署で調達手続きを実施のため",AC62=#REF!),"－",IF(V62&lt;&gt;"",ROUNDDOWN(V62/T62,3),(IFERROR(ROUNDDOWN(U62/T62,3),"－"))))</f>
        <v>#REF!</v>
      </c>
      <c r="X62" s="90"/>
      <c r="Y62" s="92"/>
      <c r="Z62" s="25"/>
      <c r="AA62" s="24"/>
      <c r="AB62" s="25"/>
      <c r="AC62" s="24"/>
      <c r="AD62" s="20"/>
      <c r="AE62" s="20"/>
      <c r="AF62" s="20"/>
      <c r="AG62" s="1"/>
      <c r="AH62" s="1"/>
      <c r="AI62" s="41"/>
      <c r="AJ62" s="41"/>
      <c r="AK62" s="41"/>
      <c r="AL62" s="41"/>
      <c r="AM62" s="41"/>
      <c r="AN62" s="1"/>
      <c r="AO62" s="1"/>
      <c r="AP62" s="1"/>
      <c r="AQ62" s="1"/>
      <c r="AR62" s="1"/>
      <c r="AS62" s="1"/>
      <c r="AT62" s="1"/>
      <c r="AU62" s="1"/>
      <c r="AV62" s="1"/>
      <c r="AW62" s="1"/>
      <c r="AX62" s="36"/>
      <c r="AY62" s="78"/>
      <c r="AZ62" s="37" t="e">
        <f>IF(AC62=#REF!,"年間支払金額",IF(AND(OR(COUNTIF(AE62,"*すべて*"),COUNTIF(AE62,"*全て*")),S62="●",OR(K62=#REF!,K62=#REF!)),"年間支払金額(全官署、契約相手方ごと)",IF(AND(OR(COUNTIF(AE62,"*すべて*"),COUNTIF(AE62,"*全て*")),S62="●"),"年間支払金額(契約相手方ごと)",IF(AND(OR(K62=#REF!,K62=#REF!),AC62=#REF!),"契約総額(全官署)",IF(AND(K62=#REF!,AC62=#REF!),"契約総額(自官署のみ)",IF(K62=#REF!,"年間支払金額(自官署のみ)",IF(AC62=#REF!,"契約総額",IF(AND(COUNTIF(BG62,"&lt;&gt;*単価*"),OR(K62=#REF!,K62=#REF!)),"全官署予定価格",IF(AND(COUNTIF(BG62,"*単価*"),OR(K62=#REF!,K62=#REF!)),"全官署支払金額",IF(COUNTIF(BG62,"*単価*"),"年間支払金額","予定価格"))))))))))</f>
        <v>#REF!</v>
      </c>
      <c r="BA62" s="37" t="str">
        <f>IF(T62="","×",IF(令和8年度契約状況調査票!T62&gt;_xlfn.XLOOKUP(令和8年度契約状況調査票!BF62,#REF!,#REF!),"○","×"))</f>
        <v>×</v>
      </c>
      <c r="BB62" s="37" t="str">
        <f>IF(Y62="","×",IF(令和8年度契約状況調査票!Y62&gt;_xlfn.XLOOKUP(令和8年度契約状況調査票!BF62,#REF!,#REF!),"○","×"))</f>
        <v>×</v>
      </c>
      <c r="BC62" s="37" t="str">
        <f t="shared" si="6"/>
        <v>×</v>
      </c>
      <c r="BD62" s="37" t="str">
        <f t="shared" si="14"/>
        <v>×</v>
      </c>
      <c r="BE62" s="79" t="str">
        <f t="shared" si="2"/>
        <v/>
      </c>
      <c r="BF62" s="38">
        <f t="shared" si="3"/>
        <v>0</v>
      </c>
      <c r="BG62" s="1" t="e">
        <f>IF(AC62=#REF!,"",IF(AND(K62&lt;&gt;"",ISTEXT(U62)),"分担契約/単価契約",IF(ISTEXT(U62),"単価契約",IF(K62&lt;&gt;"","分担契約",""))))</f>
        <v>#REF!</v>
      </c>
      <c r="BH62" s="80"/>
      <c r="BI62" s="81" t="e">
        <f>IF(COUNTIF(T62,"**"),"",IF(AND(T62&gt;=#REF!,OR(H62=#REF!,H62=#REF!)),1,IF(AND(T62&gt;=#REF!,H62&lt;&gt;#REF!,H62&lt;&gt;#REF!),1,"")))</f>
        <v>#REF!</v>
      </c>
      <c r="BJ62" s="82" t="str">
        <f t="shared" si="4"/>
        <v>○</v>
      </c>
      <c r="BK62" s="81" t="b">
        <f t="shared" si="15"/>
        <v>1</v>
      </c>
      <c r="BL62" s="81" t="b">
        <f t="shared" si="16"/>
        <v>1</v>
      </c>
    </row>
    <row r="63" spans="1:64" s="83" customFormat="1" ht="60.65" customHeight="1" x14ac:dyDescent="0.2">
      <c r="A63" s="77">
        <f t="shared" si="0"/>
        <v>58</v>
      </c>
      <c r="B63" s="77" t="str">
        <f t="shared" si="13"/>
        <v/>
      </c>
      <c r="C63" s="77" t="str">
        <f>IF(B63&lt;&gt;1,"",COUNTIF($B$6:B63,1))</f>
        <v/>
      </c>
      <c r="D63" s="77" t="str">
        <f>IF(B63&lt;&gt;2,"",COUNTIF($B$6:B63,2))</f>
        <v/>
      </c>
      <c r="E63" s="77" t="str">
        <f>IF(B63&lt;&gt;3,"",COUNTIF($B$6:B63,3))</f>
        <v/>
      </c>
      <c r="F63" s="77" t="str">
        <f>IF(B63&lt;&gt;4,"",COUNTIF($B$6:B63,4))</f>
        <v/>
      </c>
      <c r="G63" s="1"/>
      <c r="H63" s="20"/>
      <c r="I63" s="20"/>
      <c r="J63" s="20"/>
      <c r="K63" s="1"/>
      <c r="L63" s="1"/>
      <c r="M63" s="21"/>
      <c r="N63" s="20"/>
      <c r="O63" s="22"/>
      <c r="P63" s="26"/>
      <c r="Q63" s="27"/>
      <c r="R63" s="20"/>
      <c r="S63" s="1"/>
      <c r="T63" s="23"/>
      <c r="U63" s="84"/>
      <c r="V63" s="86"/>
      <c r="W63" s="39" t="e">
        <f>IF(OR(T63="他官署で調達手続きを実施のため",AC63=#REF!),"－",IF(V63&lt;&gt;"",ROUNDDOWN(V63/T63,3),(IFERROR(ROUNDDOWN(U63/T63,3),"－"))))</f>
        <v>#REF!</v>
      </c>
      <c r="X63" s="90"/>
      <c r="Y63" s="92"/>
      <c r="Z63" s="25"/>
      <c r="AA63" s="24"/>
      <c r="AB63" s="25"/>
      <c r="AC63" s="24"/>
      <c r="AD63" s="20"/>
      <c r="AE63" s="20"/>
      <c r="AF63" s="20"/>
      <c r="AG63" s="1"/>
      <c r="AH63" s="1"/>
      <c r="AI63" s="41"/>
      <c r="AJ63" s="41"/>
      <c r="AK63" s="41"/>
      <c r="AL63" s="41"/>
      <c r="AM63" s="41"/>
      <c r="AN63" s="1"/>
      <c r="AO63" s="1"/>
      <c r="AP63" s="1"/>
      <c r="AQ63" s="1"/>
      <c r="AR63" s="1"/>
      <c r="AS63" s="1"/>
      <c r="AT63" s="1"/>
      <c r="AU63" s="1"/>
      <c r="AV63" s="1"/>
      <c r="AW63" s="1"/>
      <c r="AX63" s="35"/>
      <c r="AY63" s="78"/>
      <c r="AZ63" s="37" t="e">
        <f>IF(AC63=#REF!,"年間支払金額",IF(AND(OR(COUNTIF(AE63,"*すべて*"),COUNTIF(AE63,"*全て*")),S63="●",OR(K63=#REF!,K63=#REF!)),"年間支払金額(全官署、契約相手方ごと)",IF(AND(OR(COUNTIF(AE63,"*すべて*"),COUNTIF(AE63,"*全て*")),S63="●"),"年間支払金額(契約相手方ごと)",IF(AND(OR(K63=#REF!,K63=#REF!),AC63=#REF!),"契約総額(全官署)",IF(AND(K63=#REF!,AC63=#REF!),"契約総額(自官署のみ)",IF(K63=#REF!,"年間支払金額(自官署のみ)",IF(AC63=#REF!,"契約総額",IF(AND(COUNTIF(BG63,"&lt;&gt;*単価*"),OR(K63=#REF!,K63=#REF!)),"全官署予定価格",IF(AND(COUNTIF(BG63,"*単価*"),OR(K63=#REF!,K63=#REF!)),"全官署支払金額",IF(COUNTIF(BG63,"*単価*"),"年間支払金額","予定価格"))))))))))</f>
        <v>#REF!</v>
      </c>
      <c r="BA63" s="37" t="str">
        <f>IF(T63="","×",IF(令和8年度契約状況調査票!T63&gt;_xlfn.XLOOKUP(令和8年度契約状況調査票!BF63,#REF!,#REF!),"○","×"))</f>
        <v>×</v>
      </c>
      <c r="BB63" s="37" t="str">
        <f>IF(Y63="","×",IF(令和8年度契約状況調査票!Y63&gt;_xlfn.XLOOKUP(令和8年度契約状況調査票!BF63,#REF!,#REF!),"○","×"))</f>
        <v>×</v>
      </c>
      <c r="BC63" s="37" t="str">
        <f t="shared" si="6"/>
        <v>×</v>
      </c>
      <c r="BD63" s="37" t="str">
        <f t="shared" si="14"/>
        <v>×</v>
      </c>
      <c r="BE63" s="79" t="str">
        <f t="shared" si="2"/>
        <v/>
      </c>
      <c r="BF63" s="38">
        <f t="shared" si="3"/>
        <v>0</v>
      </c>
      <c r="BG63" s="1" t="e">
        <f>IF(AC63=#REF!,"",IF(AND(K63&lt;&gt;"",ISTEXT(U63)),"分担契約/単価契約",IF(ISTEXT(U63),"単価契約",IF(K63&lt;&gt;"","分担契約",""))))</f>
        <v>#REF!</v>
      </c>
      <c r="BH63" s="80"/>
      <c r="BI63" s="81" t="e">
        <f>IF(COUNTIF(T63,"**"),"",IF(AND(T63&gt;=#REF!,OR(H63=#REF!,H63=#REF!)),1,IF(AND(T63&gt;=#REF!,H63&lt;&gt;#REF!,H63&lt;&gt;#REF!),1,"")))</f>
        <v>#REF!</v>
      </c>
      <c r="BJ63" s="82" t="str">
        <f t="shared" si="4"/>
        <v>○</v>
      </c>
      <c r="BK63" s="81" t="b">
        <f t="shared" si="15"/>
        <v>1</v>
      </c>
      <c r="BL63" s="81" t="b">
        <f t="shared" si="16"/>
        <v>1</v>
      </c>
    </row>
    <row r="64" spans="1:64" s="83" customFormat="1" ht="60.65" customHeight="1" x14ac:dyDescent="0.2">
      <c r="A64" s="77">
        <f t="shared" si="0"/>
        <v>59</v>
      </c>
      <c r="B64" s="77" t="str">
        <f t="shared" si="13"/>
        <v/>
      </c>
      <c r="C64" s="77" t="str">
        <f>IF(B64&lt;&gt;1,"",COUNTIF($B$6:B64,1))</f>
        <v/>
      </c>
      <c r="D64" s="77" t="str">
        <f>IF(B64&lt;&gt;2,"",COUNTIF($B$6:B64,2))</f>
        <v/>
      </c>
      <c r="E64" s="77" t="str">
        <f>IF(B64&lt;&gt;3,"",COUNTIF($B$6:B64,3))</f>
        <v/>
      </c>
      <c r="F64" s="77" t="str">
        <f>IF(B64&lt;&gt;4,"",COUNTIF($B$6:B64,4))</f>
        <v/>
      </c>
      <c r="G64" s="1"/>
      <c r="H64" s="20"/>
      <c r="I64" s="20"/>
      <c r="J64" s="20"/>
      <c r="K64" s="1"/>
      <c r="L64" s="1"/>
      <c r="M64" s="21"/>
      <c r="N64" s="20"/>
      <c r="O64" s="22"/>
      <c r="P64" s="26"/>
      <c r="Q64" s="27"/>
      <c r="R64" s="20"/>
      <c r="S64" s="1"/>
      <c r="T64" s="23"/>
      <c r="U64" s="84"/>
      <c r="V64" s="86"/>
      <c r="W64" s="39" t="e">
        <f>IF(OR(T64="他官署で調達手続きを実施のため",AC64=#REF!),"－",IF(V64&lt;&gt;"",ROUNDDOWN(V64/T64,3),(IFERROR(ROUNDDOWN(U64/T64,3),"－"))))</f>
        <v>#REF!</v>
      </c>
      <c r="X64" s="90"/>
      <c r="Y64" s="92"/>
      <c r="Z64" s="25"/>
      <c r="AA64" s="24"/>
      <c r="AB64" s="25"/>
      <c r="AC64" s="24"/>
      <c r="AD64" s="20"/>
      <c r="AE64" s="20"/>
      <c r="AF64" s="20"/>
      <c r="AG64" s="1"/>
      <c r="AH64" s="1"/>
      <c r="AI64" s="41"/>
      <c r="AJ64" s="41"/>
      <c r="AK64" s="41"/>
      <c r="AL64" s="41"/>
      <c r="AM64" s="41"/>
      <c r="AN64" s="1"/>
      <c r="AO64" s="1"/>
      <c r="AP64" s="1"/>
      <c r="AQ64" s="1"/>
      <c r="AR64" s="1"/>
      <c r="AS64" s="1"/>
      <c r="AT64" s="1"/>
      <c r="AU64" s="1"/>
      <c r="AV64" s="1"/>
      <c r="AW64" s="1"/>
      <c r="AX64" s="35"/>
      <c r="AY64" s="78"/>
      <c r="AZ64" s="37" t="e">
        <f>IF(AC64=#REF!,"年間支払金額",IF(AND(OR(COUNTIF(AE64,"*すべて*"),COUNTIF(AE64,"*全て*")),S64="●",OR(K64=#REF!,K64=#REF!)),"年間支払金額(全官署、契約相手方ごと)",IF(AND(OR(COUNTIF(AE64,"*すべて*"),COUNTIF(AE64,"*全て*")),S64="●"),"年間支払金額(契約相手方ごと)",IF(AND(OR(K64=#REF!,K64=#REF!),AC64=#REF!),"契約総額(全官署)",IF(AND(K64=#REF!,AC64=#REF!),"契約総額(自官署のみ)",IF(K64=#REF!,"年間支払金額(自官署のみ)",IF(AC64=#REF!,"契約総額",IF(AND(COUNTIF(BG64,"&lt;&gt;*単価*"),OR(K64=#REF!,K64=#REF!)),"全官署予定価格",IF(AND(COUNTIF(BG64,"*単価*"),OR(K64=#REF!,K64=#REF!)),"全官署支払金額",IF(COUNTIF(BG64,"*単価*"),"年間支払金額","予定価格"))))))))))</f>
        <v>#REF!</v>
      </c>
      <c r="BA64" s="37" t="str">
        <f>IF(T64="","×",IF(令和8年度契約状況調査票!T64&gt;_xlfn.XLOOKUP(令和8年度契約状況調査票!BF64,#REF!,#REF!),"○","×"))</f>
        <v>×</v>
      </c>
      <c r="BB64" s="37" t="str">
        <f>IF(Y64="","×",IF(令和8年度契約状況調査票!Y64&gt;_xlfn.XLOOKUP(令和8年度契約状況調査票!BF64,#REF!,#REF!),"○","×"))</f>
        <v>×</v>
      </c>
      <c r="BC64" s="37" t="str">
        <f t="shared" si="6"/>
        <v>×</v>
      </c>
      <c r="BD64" s="37" t="str">
        <f t="shared" si="14"/>
        <v>×</v>
      </c>
      <c r="BE64" s="79" t="str">
        <f t="shared" si="2"/>
        <v/>
      </c>
      <c r="BF64" s="38">
        <f t="shared" si="3"/>
        <v>0</v>
      </c>
      <c r="BG64" s="1" t="e">
        <f>IF(AC64=#REF!,"",IF(AND(K64&lt;&gt;"",ISTEXT(U64)),"分担契約/単価契約",IF(ISTEXT(U64),"単価契約",IF(K64&lt;&gt;"","分担契約",""))))</f>
        <v>#REF!</v>
      </c>
      <c r="BH64" s="80"/>
      <c r="BI64" s="81" t="e">
        <f>IF(COUNTIF(T64,"**"),"",IF(AND(T64&gt;=#REF!,OR(H64=#REF!,H64=#REF!)),1,IF(AND(T64&gt;=#REF!,H64&lt;&gt;#REF!,H64&lt;&gt;#REF!),1,"")))</f>
        <v>#REF!</v>
      </c>
      <c r="BJ64" s="82" t="str">
        <f t="shared" si="4"/>
        <v>○</v>
      </c>
      <c r="BK64" s="81" t="b">
        <f t="shared" si="15"/>
        <v>1</v>
      </c>
      <c r="BL64" s="81" t="b">
        <f t="shared" si="16"/>
        <v>1</v>
      </c>
    </row>
    <row r="65" spans="1:64" s="83" customFormat="1" ht="60.65" customHeight="1" x14ac:dyDescent="0.2">
      <c r="A65" s="77">
        <f t="shared" si="0"/>
        <v>60</v>
      </c>
      <c r="B65" s="77" t="str">
        <f t="shared" si="13"/>
        <v/>
      </c>
      <c r="C65" s="77" t="str">
        <f>IF(B65&lt;&gt;1,"",COUNTIF($B$6:B65,1))</f>
        <v/>
      </c>
      <c r="D65" s="77" t="str">
        <f>IF(B65&lt;&gt;2,"",COUNTIF($B$6:B65,2))</f>
        <v/>
      </c>
      <c r="E65" s="77" t="str">
        <f>IF(B65&lt;&gt;3,"",COUNTIF($B$6:B65,3))</f>
        <v/>
      </c>
      <c r="F65" s="77" t="str">
        <f>IF(B65&lt;&gt;4,"",COUNTIF($B$6:B65,4))</f>
        <v/>
      </c>
      <c r="G65" s="1"/>
      <c r="H65" s="20"/>
      <c r="I65" s="20"/>
      <c r="J65" s="20"/>
      <c r="K65" s="1"/>
      <c r="L65" s="1"/>
      <c r="M65" s="21"/>
      <c r="N65" s="20"/>
      <c r="O65" s="22"/>
      <c r="P65" s="26"/>
      <c r="Q65" s="27"/>
      <c r="R65" s="20"/>
      <c r="S65" s="1"/>
      <c r="T65" s="28"/>
      <c r="U65" s="85"/>
      <c r="V65" s="86"/>
      <c r="W65" s="39" t="e">
        <f>IF(OR(T65="他官署で調達手続きを実施のため",AC65=#REF!),"－",IF(V65&lt;&gt;"",ROUNDDOWN(V65/T65,3),(IFERROR(ROUNDDOWN(U65/T65,3),"－"))))</f>
        <v>#REF!</v>
      </c>
      <c r="X65" s="90"/>
      <c r="Y65" s="92"/>
      <c r="Z65" s="25"/>
      <c r="AA65" s="24"/>
      <c r="AB65" s="25"/>
      <c r="AC65" s="24"/>
      <c r="AD65" s="20"/>
      <c r="AE65" s="20"/>
      <c r="AF65" s="20"/>
      <c r="AG65" s="1"/>
      <c r="AH65" s="1"/>
      <c r="AI65" s="41"/>
      <c r="AJ65" s="41"/>
      <c r="AK65" s="41"/>
      <c r="AL65" s="41"/>
      <c r="AM65" s="41"/>
      <c r="AN65" s="1"/>
      <c r="AO65" s="1"/>
      <c r="AP65" s="1"/>
      <c r="AQ65" s="1"/>
      <c r="AR65" s="1"/>
      <c r="AS65" s="1"/>
      <c r="AT65" s="1"/>
      <c r="AU65" s="1"/>
      <c r="AV65" s="1"/>
      <c r="AW65" s="1"/>
      <c r="AX65" s="35"/>
      <c r="AY65" s="78"/>
      <c r="AZ65" s="37" t="e">
        <f>IF(AC65=#REF!,"年間支払金額",IF(AND(OR(COUNTIF(AE65,"*すべて*"),COUNTIF(AE65,"*全て*")),S65="●",OR(K65=#REF!,K65=#REF!)),"年間支払金額(全官署、契約相手方ごと)",IF(AND(OR(COUNTIF(AE65,"*すべて*"),COUNTIF(AE65,"*全て*")),S65="●"),"年間支払金額(契約相手方ごと)",IF(AND(OR(K65=#REF!,K65=#REF!),AC65=#REF!),"契約総額(全官署)",IF(AND(K65=#REF!,AC65=#REF!),"契約総額(自官署のみ)",IF(K65=#REF!,"年間支払金額(自官署のみ)",IF(AC65=#REF!,"契約総額",IF(AND(COUNTIF(BG65,"&lt;&gt;*単価*"),OR(K65=#REF!,K65=#REF!)),"全官署予定価格",IF(AND(COUNTIF(BG65,"*単価*"),OR(K65=#REF!,K65=#REF!)),"全官署支払金額",IF(COUNTIF(BG65,"*単価*"),"年間支払金額","予定価格"))))))))))</f>
        <v>#REF!</v>
      </c>
      <c r="BA65" s="37" t="str">
        <f>IF(T65="","×",IF(令和8年度契約状況調査票!T65&gt;_xlfn.XLOOKUP(令和8年度契約状況調査票!BF65,#REF!,#REF!),"○","×"))</f>
        <v>×</v>
      </c>
      <c r="BB65" s="37" t="str">
        <f>IF(Y65="","×",IF(令和8年度契約状況調査票!Y65&gt;_xlfn.XLOOKUP(令和8年度契約状況調査票!BF65,#REF!,#REF!),"○","×"))</f>
        <v>×</v>
      </c>
      <c r="BC65" s="37" t="str">
        <f t="shared" si="6"/>
        <v>×</v>
      </c>
      <c r="BD65" s="37" t="str">
        <f t="shared" si="14"/>
        <v>×</v>
      </c>
      <c r="BE65" s="79" t="str">
        <f t="shared" si="2"/>
        <v/>
      </c>
      <c r="BF65" s="38">
        <f t="shared" si="3"/>
        <v>0</v>
      </c>
      <c r="BG65" s="1" t="e">
        <f>IF(AC65=#REF!,"",IF(AND(K65&lt;&gt;"",ISTEXT(U65)),"分担契約/単価契約",IF(ISTEXT(U65),"単価契約",IF(K65&lt;&gt;"","分担契約",""))))</f>
        <v>#REF!</v>
      </c>
      <c r="BH65" s="80"/>
      <c r="BI65" s="81" t="e">
        <f>IF(COUNTIF(T65,"**"),"",IF(AND(T65&gt;=#REF!,OR(H65=#REF!,H65=#REF!)),1,IF(AND(T65&gt;=#REF!,H65&lt;&gt;#REF!,H65&lt;&gt;#REF!),1,"")))</f>
        <v>#REF!</v>
      </c>
      <c r="BJ65" s="82" t="str">
        <f t="shared" si="4"/>
        <v>○</v>
      </c>
      <c r="BK65" s="81" t="b">
        <f t="shared" si="15"/>
        <v>1</v>
      </c>
      <c r="BL65" s="81" t="b">
        <f t="shared" si="16"/>
        <v>1</v>
      </c>
    </row>
    <row r="66" spans="1:64" s="83" customFormat="1" ht="60.65" customHeight="1" x14ac:dyDescent="0.2">
      <c r="A66" s="77">
        <f t="shared" si="0"/>
        <v>61</v>
      </c>
      <c r="B66" s="77" t="str">
        <f t="shared" si="13"/>
        <v/>
      </c>
      <c r="C66" s="77" t="str">
        <f>IF(B66&lt;&gt;1,"",COUNTIF($B$6:B66,1))</f>
        <v/>
      </c>
      <c r="D66" s="77" t="str">
        <f>IF(B66&lt;&gt;2,"",COUNTIF($B$6:B66,2))</f>
        <v/>
      </c>
      <c r="E66" s="77" t="str">
        <f>IF(B66&lt;&gt;3,"",COUNTIF($B$6:B66,3))</f>
        <v/>
      </c>
      <c r="F66" s="77" t="str">
        <f>IF(B66&lt;&gt;4,"",COUNTIF($B$6:B66,4))</f>
        <v/>
      </c>
      <c r="G66" s="1"/>
      <c r="H66" s="20"/>
      <c r="I66" s="20"/>
      <c r="J66" s="20"/>
      <c r="K66" s="1"/>
      <c r="L66" s="1"/>
      <c r="M66" s="21"/>
      <c r="N66" s="20"/>
      <c r="O66" s="22"/>
      <c r="P66" s="26"/>
      <c r="Q66" s="27"/>
      <c r="R66" s="20"/>
      <c r="S66" s="1"/>
      <c r="T66" s="23"/>
      <c r="U66" s="84"/>
      <c r="V66" s="86"/>
      <c r="W66" s="39" t="e">
        <f>IF(OR(T66="他官署で調達手続きを実施のため",AC66=#REF!),"－",IF(V66&lt;&gt;"",ROUNDDOWN(V66/T66,3),(IFERROR(ROUNDDOWN(U66/T66,3),"－"))))</f>
        <v>#REF!</v>
      </c>
      <c r="X66" s="90"/>
      <c r="Y66" s="92"/>
      <c r="Z66" s="25"/>
      <c r="AA66" s="24"/>
      <c r="AB66" s="25"/>
      <c r="AC66" s="24"/>
      <c r="AD66" s="20"/>
      <c r="AE66" s="20"/>
      <c r="AF66" s="20"/>
      <c r="AG66" s="1"/>
      <c r="AH66" s="1"/>
      <c r="AI66" s="41"/>
      <c r="AJ66" s="41"/>
      <c r="AK66" s="41"/>
      <c r="AL66" s="41"/>
      <c r="AM66" s="41"/>
      <c r="AN66" s="1"/>
      <c r="AO66" s="1"/>
      <c r="AP66" s="1"/>
      <c r="AQ66" s="1"/>
      <c r="AR66" s="1"/>
      <c r="AS66" s="1"/>
      <c r="AT66" s="1"/>
      <c r="AU66" s="1"/>
      <c r="AV66" s="1"/>
      <c r="AW66" s="1"/>
      <c r="AX66" s="35"/>
      <c r="AY66" s="78"/>
      <c r="AZ66" s="37" t="e">
        <f>IF(AC66=#REF!,"年間支払金額",IF(AND(OR(COUNTIF(AE66,"*すべて*"),COUNTIF(AE66,"*全て*")),S66="●",OR(K66=#REF!,K66=#REF!)),"年間支払金額(全官署、契約相手方ごと)",IF(AND(OR(COUNTIF(AE66,"*すべて*"),COUNTIF(AE66,"*全て*")),S66="●"),"年間支払金額(契約相手方ごと)",IF(AND(OR(K66=#REF!,K66=#REF!),AC66=#REF!),"契約総額(全官署)",IF(AND(K66=#REF!,AC66=#REF!),"契約総額(自官署のみ)",IF(K66=#REF!,"年間支払金額(自官署のみ)",IF(AC66=#REF!,"契約総額",IF(AND(COUNTIF(BG66,"&lt;&gt;*単価*"),OR(K66=#REF!,K66=#REF!)),"全官署予定価格",IF(AND(COUNTIF(BG66,"*単価*"),OR(K66=#REF!,K66=#REF!)),"全官署支払金額",IF(COUNTIF(BG66,"*単価*"),"年間支払金額","予定価格"))))))))))</f>
        <v>#REF!</v>
      </c>
      <c r="BA66" s="37" t="str">
        <f>IF(T66="","×",IF(令和8年度契約状況調査票!T66&gt;_xlfn.XLOOKUP(令和8年度契約状況調査票!BF66,#REF!,#REF!),"○","×"))</f>
        <v>×</v>
      </c>
      <c r="BB66" s="37" t="str">
        <f>IF(Y66="","×",IF(令和8年度契約状況調査票!Y66&gt;_xlfn.XLOOKUP(令和8年度契約状況調査票!BF66,#REF!,#REF!),"○","×"))</f>
        <v>×</v>
      </c>
      <c r="BC66" s="37" t="str">
        <f t="shared" si="6"/>
        <v>×</v>
      </c>
      <c r="BD66" s="37" t="str">
        <f t="shared" si="14"/>
        <v>×</v>
      </c>
      <c r="BE66" s="79" t="str">
        <f t="shared" si="2"/>
        <v/>
      </c>
      <c r="BF66" s="38">
        <f t="shared" si="3"/>
        <v>0</v>
      </c>
      <c r="BG66" s="1" t="e">
        <f>IF(AC66=#REF!,"",IF(AND(K66&lt;&gt;"",ISTEXT(U66)),"分担契約/単価契約",IF(ISTEXT(U66),"単価契約",IF(K66&lt;&gt;"","分担契約",""))))</f>
        <v>#REF!</v>
      </c>
      <c r="BH66" s="80"/>
      <c r="BI66" s="81" t="e">
        <f>IF(COUNTIF(T66,"**"),"",IF(AND(T66&gt;=#REF!,OR(H66=#REF!,H66=#REF!)),1,IF(AND(T66&gt;=#REF!,H66&lt;&gt;#REF!,H66&lt;&gt;#REF!),1,"")))</f>
        <v>#REF!</v>
      </c>
      <c r="BJ66" s="82" t="str">
        <f t="shared" si="4"/>
        <v>○</v>
      </c>
      <c r="BK66" s="81" t="b">
        <f t="shared" si="15"/>
        <v>1</v>
      </c>
      <c r="BL66" s="81" t="b">
        <f t="shared" si="16"/>
        <v>1</v>
      </c>
    </row>
    <row r="67" spans="1:64" s="83" customFormat="1" ht="60.65" customHeight="1" x14ac:dyDescent="0.2">
      <c r="A67" s="77">
        <f t="shared" si="0"/>
        <v>62</v>
      </c>
      <c r="B67" s="77" t="str">
        <f t="shared" si="13"/>
        <v/>
      </c>
      <c r="C67" s="77" t="str">
        <f>IF(B67&lt;&gt;1,"",COUNTIF($B$6:B67,1))</f>
        <v/>
      </c>
      <c r="D67" s="77" t="str">
        <f>IF(B67&lt;&gt;2,"",COUNTIF($B$6:B67,2))</f>
        <v/>
      </c>
      <c r="E67" s="77" t="str">
        <f>IF(B67&lt;&gt;3,"",COUNTIF($B$6:B67,3))</f>
        <v/>
      </c>
      <c r="F67" s="77" t="str">
        <f>IF(B67&lt;&gt;4,"",COUNTIF($B$6:B67,4))</f>
        <v/>
      </c>
      <c r="G67" s="1"/>
      <c r="H67" s="20"/>
      <c r="I67" s="20"/>
      <c r="J67" s="20"/>
      <c r="K67" s="1"/>
      <c r="L67" s="1"/>
      <c r="M67" s="21"/>
      <c r="N67" s="20"/>
      <c r="O67" s="22"/>
      <c r="P67" s="26"/>
      <c r="Q67" s="27"/>
      <c r="R67" s="20"/>
      <c r="S67" s="1"/>
      <c r="T67" s="23"/>
      <c r="U67" s="84"/>
      <c r="V67" s="86"/>
      <c r="W67" s="39" t="e">
        <f>IF(OR(T67="他官署で調達手続きを実施のため",AC67=#REF!),"－",IF(V67&lt;&gt;"",ROUNDDOWN(V67/T67,3),(IFERROR(ROUNDDOWN(U67/T67,3),"－"))))</f>
        <v>#REF!</v>
      </c>
      <c r="X67" s="90"/>
      <c r="Y67" s="92"/>
      <c r="Z67" s="25"/>
      <c r="AA67" s="24"/>
      <c r="AB67" s="25"/>
      <c r="AC67" s="24"/>
      <c r="AD67" s="20"/>
      <c r="AE67" s="20"/>
      <c r="AF67" s="20"/>
      <c r="AG67" s="1"/>
      <c r="AH67" s="1"/>
      <c r="AI67" s="41"/>
      <c r="AJ67" s="41"/>
      <c r="AK67" s="41"/>
      <c r="AL67" s="41"/>
      <c r="AM67" s="41"/>
      <c r="AN67" s="1"/>
      <c r="AO67" s="1"/>
      <c r="AP67" s="1"/>
      <c r="AQ67" s="1"/>
      <c r="AR67" s="1"/>
      <c r="AS67" s="1"/>
      <c r="AT67" s="1"/>
      <c r="AU67" s="1"/>
      <c r="AV67" s="1"/>
      <c r="AW67" s="1"/>
      <c r="AX67" s="35"/>
      <c r="AY67" s="78"/>
      <c r="AZ67" s="37" t="e">
        <f>IF(AC67=#REF!,"年間支払金額",IF(AND(OR(COUNTIF(AE67,"*すべて*"),COUNTIF(AE67,"*全て*")),S67="●",OR(K67=#REF!,K67=#REF!)),"年間支払金額(全官署、契約相手方ごと)",IF(AND(OR(COUNTIF(AE67,"*すべて*"),COUNTIF(AE67,"*全て*")),S67="●"),"年間支払金額(契約相手方ごと)",IF(AND(OR(K67=#REF!,K67=#REF!),AC67=#REF!),"契約総額(全官署)",IF(AND(K67=#REF!,AC67=#REF!),"契約総額(自官署のみ)",IF(K67=#REF!,"年間支払金額(自官署のみ)",IF(AC67=#REF!,"契約総額",IF(AND(COUNTIF(BG67,"&lt;&gt;*単価*"),OR(K67=#REF!,K67=#REF!)),"全官署予定価格",IF(AND(COUNTIF(BG67,"*単価*"),OR(K67=#REF!,K67=#REF!)),"全官署支払金額",IF(COUNTIF(BG67,"*単価*"),"年間支払金額","予定価格"))))))))))</f>
        <v>#REF!</v>
      </c>
      <c r="BA67" s="37" t="str">
        <f>IF(T67="","×",IF(令和8年度契約状況調査票!T67&gt;_xlfn.XLOOKUP(令和8年度契約状況調査票!BF67,#REF!,#REF!),"○","×"))</f>
        <v>×</v>
      </c>
      <c r="BB67" s="37" t="str">
        <f>IF(Y67="","×",IF(令和8年度契約状況調査票!Y67&gt;_xlfn.XLOOKUP(令和8年度契約状況調査票!BF67,#REF!,#REF!),"○","×"))</f>
        <v>×</v>
      </c>
      <c r="BC67" s="37" t="str">
        <f t="shared" si="6"/>
        <v>×</v>
      </c>
      <c r="BD67" s="37" t="str">
        <f t="shared" si="14"/>
        <v>×</v>
      </c>
      <c r="BE67" s="79" t="str">
        <f t="shared" si="2"/>
        <v/>
      </c>
      <c r="BF67" s="38">
        <f t="shared" si="3"/>
        <v>0</v>
      </c>
      <c r="BG67" s="1" t="e">
        <f>IF(AC67=#REF!,"",IF(AND(K67&lt;&gt;"",ISTEXT(U67)),"分担契約/単価契約",IF(ISTEXT(U67),"単価契約",IF(K67&lt;&gt;"","分担契約",""))))</f>
        <v>#REF!</v>
      </c>
      <c r="BH67" s="80"/>
      <c r="BI67" s="81" t="e">
        <f>IF(COUNTIF(T67,"**"),"",IF(AND(T67&gt;=#REF!,OR(H67=#REF!,H67=#REF!)),1,IF(AND(T67&gt;=#REF!,H67&lt;&gt;#REF!,H67&lt;&gt;#REF!),1,"")))</f>
        <v>#REF!</v>
      </c>
      <c r="BJ67" s="82" t="str">
        <f t="shared" si="4"/>
        <v>○</v>
      </c>
      <c r="BK67" s="81" t="b">
        <f t="shared" si="15"/>
        <v>1</v>
      </c>
      <c r="BL67" s="81" t="b">
        <f t="shared" si="16"/>
        <v>1</v>
      </c>
    </row>
    <row r="68" spans="1:64" s="83" customFormat="1" ht="60.65" customHeight="1" x14ac:dyDescent="0.2">
      <c r="A68" s="77">
        <f t="shared" si="0"/>
        <v>63</v>
      </c>
      <c r="B68" s="77" t="str">
        <f t="shared" si="13"/>
        <v/>
      </c>
      <c r="C68" s="77" t="str">
        <f>IF(B68&lt;&gt;1,"",COUNTIF($B$6:B68,1))</f>
        <v/>
      </c>
      <c r="D68" s="77" t="str">
        <f>IF(B68&lt;&gt;2,"",COUNTIF($B$6:B68,2))</f>
        <v/>
      </c>
      <c r="E68" s="77" t="str">
        <f>IF(B68&lt;&gt;3,"",COUNTIF($B$6:B68,3))</f>
        <v/>
      </c>
      <c r="F68" s="77" t="str">
        <f>IF(B68&lt;&gt;4,"",COUNTIF($B$6:B68,4))</f>
        <v/>
      </c>
      <c r="G68" s="1"/>
      <c r="H68" s="20"/>
      <c r="I68" s="20"/>
      <c r="J68" s="20"/>
      <c r="K68" s="1"/>
      <c r="L68" s="1"/>
      <c r="M68" s="21"/>
      <c r="N68" s="20"/>
      <c r="O68" s="22"/>
      <c r="P68" s="26"/>
      <c r="Q68" s="27"/>
      <c r="R68" s="20"/>
      <c r="S68" s="1"/>
      <c r="T68" s="23"/>
      <c r="U68" s="84"/>
      <c r="V68" s="86"/>
      <c r="W68" s="39" t="e">
        <f>IF(OR(T68="他官署で調達手続きを実施のため",AC68=#REF!),"－",IF(V68&lt;&gt;"",ROUNDDOWN(V68/T68,3),(IFERROR(ROUNDDOWN(U68/T68,3),"－"))))</f>
        <v>#REF!</v>
      </c>
      <c r="X68" s="90"/>
      <c r="Y68" s="92"/>
      <c r="Z68" s="25"/>
      <c r="AA68" s="24"/>
      <c r="AB68" s="25"/>
      <c r="AC68" s="24"/>
      <c r="AD68" s="20"/>
      <c r="AE68" s="20"/>
      <c r="AF68" s="20"/>
      <c r="AG68" s="1"/>
      <c r="AH68" s="1"/>
      <c r="AI68" s="41"/>
      <c r="AJ68" s="41"/>
      <c r="AK68" s="41"/>
      <c r="AL68" s="41"/>
      <c r="AM68" s="41"/>
      <c r="AN68" s="1"/>
      <c r="AO68" s="1"/>
      <c r="AP68" s="1"/>
      <c r="AQ68" s="1"/>
      <c r="AR68" s="1"/>
      <c r="AS68" s="1"/>
      <c r="AT68" s="1"/>
      <c r="AU68" s="1"/>
      <c r="AV68" s="1"/>
      <c r="AW68" s="1"/>
      <c r="AX68" s="35"/>
      <c r="AY68" s="78"/>
      <c r="AZ68" s="37" t="e">
        <f>IF(AC68=#REF!,"年間支払金額",IF(AND(OR(COUNTIF(AE68,"*すべて*"),COUNTIF(AE68,"*全て*")),S68="●",OR(K68=#REF!,K68=#REF!)),"年間支払金額(全官署、契約相手方ごと)",IF(AND(OR(COUNTIF(AE68,"*すべて*"),COUNTIF(AE68,"*全て*")),S68="●"),"年間支払金額(契約相手方ごと)",IF(AND(OR(K68=#REF!,K68=#REF!),AC68=#REF!),"契約総額(全官署)",IF(AND(K68=#REF!,AC68=#REF!),"契約総額(自官署のみ)",IF(K68=#REF!,"年間支払金額(自官署のみ)",IF(AC68=#REF!,"契約総額",IF(AND(COUNTIF(BG68,"&lt;&gt;*単価*"),OR(K68=#REF!,K68=#REF!)),"全官署予定価格",IF(AND(COUNTIF(BG68,"*単価*"),OR(K68=#REF!,K68=#REF!)),"全官署支払金額",IF(COUNTIF(BG68,"*単価*"),"年間支払金額","予定価格"))))))))))</f>
        <v>#REF!</v>
      </c>
      <c r="BA68" s="37" t="str">
        <f>IF(T68="","×",IF(令和8年度契約状況調査票!T68&gt;_xlfn.XLOOKUP(令和8年度契約状況調査票!BF68,#REF!,#REF!),"○","×"))</f>
        <v>×</v>
      </c>
      <c r="BB68" s="37" t="str">
        <f>IF(Y68="","×",IF(令和8年度契約状況調査票!Y68&gt;_xlfn.XLOOKUP(令和8年度契約状況調査票!BF68,#REF!,#REF!),"○","×"))</f>
        <v>×</v>
      </c>
      <c r="BC68" s="37" t="str">
        <f t="shared" si="6"/>
        <v>×</v>
      </c>
      <c r="BD68" s="37" t="str">
        <f t="shared" si="14"/>
        <v>×</v>
      </c>
      <c r="BE68" s="79" t="str">
        <f t="shared" si="2"/>
        <v/>
      </c>
      <c r="BF68" s="38">
        <f t="shared" si="3"/>
        <v>0</v>
      </c>
      <c r="BG68" s="1" t="e">
        <f>IF(AC68=#REF!,"",IF(AND(K68&lt;&gt;"",ISTEXT(U68)),"分担契約/単価契約",IF(ISTEXT(U68),"単価契約",IF(K68&lt;&gt;"","分担契約",""))))</f>
        <v>#REF!</v>
      </c>
      <c r="BH68" s="80"/>
      <c r="BI68" s="81" t="e">
        <f>IF(COUNTIF(T68,"**"),"",IF(AND(T68&gt;=#REF!,OR(H68=#REF!,H68=#REF!)),1,IF(AND(T68&gt;=#REF!,H68&lt;&gt;#REF!,H68&lt;&gt;#REF!),1,"")))</f>
        <v>#REF!</v>
      </c>
      <c r="BJ68" s="82" t="str">
        <f t="shared" si="4"/>
        <v>○</v>
      </c>
      <c r="BK68" s="81" t="b">
        <f t="shared" si="15"/>
        <v>1</v>
      </c>
      <c r="BL68" s="81" t="b">
        <f t="shared" si="16"/>
        <v>1</v>
      </c>
    </row>
    <row r="69" spans="1:64" s="83" customFormat="1" ht="60.65" customHeight="1" x14ac:dyDescent="0.2">
      <c r="A69" s="77">
        <f t="shared" si="0"/>
        <v>64</v>
      </c>
      <c r="B69" s="77" t="str">
        <f t="shared" si="13"/>
        <v/>
      </c>
      <c r="C69" s="77" t="str">
        <f>IF(B69&lt;&gt;1,"",COUNTIF($B$6:B69,1))</f>
        <v/>
      </c>
      <c r="D69" s="77" t="str">
        <f>IF(B69&lt;&gt;2,"",COUNTIF($B$6:B69,2))</f>
        <v/>
      </c>
      <c r="E69" s="77" t="str">
        <f>IF(B69&lt;&gt;3,"",COUNTIF($B$6:B69,3))</f>
        <v/>
      </c>
      <c r="F69" s="77" t="str">
        <f>IF(B69&lt;&gt;4,"",COUNTIF($B$6:B69,4))</f>
        <v/>
      </c>
      <c r="G69" s="1"/>
      <c r="H69" s="20"/>
      <c r="I69" s="20"/>
      <c r="J69" s="20"/>
      <c r="K69" s="1"/>
      <c r="L69" s="1"/>
      <c r="M69" s="21"/>
      <c r="N69" s="20"/>
      <c r="O69" s="22"/>
      <c r="P69" s="26"/>
      <c r="Q69" s="27"/>
      <c r="R69" s="20"/>
      <c r="S69" s="1"/>
      <c r="T69" s="23"/>
      <c r="U69" s="84"/>
      <c r="V69" s="86"/>
      <c r="W69" s="39" t="e">
        <f>IF(OR(T69="他官署で調達手続きを実施のため",AC69=#REF!),"－",IF(V69&lt;&gt;"",ROUNDDOWN(V69/T69,3),(IFERROR(ROUNDDOWN(U69/T69,3),"－"))))</f>
        <v>#REF!</v>
      </c>
      <c r="X69" s="90"/>
      <c r="Y69" s="92"/>
      <c r="Z69" s="25"/>
      <c r="AA69" s="24"/>
      <c r="AB69" s="25"/>
      <c r="AC69" s="24"/>
      <c r="AD69" s="20"/>
      <c r="AE69" s="20"/>
      <c r="AF69" s="20"/>
      <c r="AG69" s="1"/>
      <c r="AH69" s="1"/>
      <c r="AI69" s="41"/>
      <c r="AJ69" s="41"/>
      <c r="AK69" s="41"/>
      <c r="AL69" s="41"/>
      <c r="AM69" s="41"/>
      <c r="AN69" s="1"/>
      <c r="AO69" s="1"/>
      <c r="AP69" s="1"/>
      <c r="AQ69" s="1"/>
      <c r="AR69" s="1"/>
      <c r="AS69" s="1"/>
      <c r="AT69" s="1"/>
      <c r="AU69" s="1"/>
      <c r="AV69" s="1"/>
      <c r="AW69" s="1"/>
      <c r="AX69" s="36"/>
      <c r="AY69" s="78"/>
      <c r="AZ69" s="37" t="e">
        <f>IF(AC69=#REF!,"年間支払金額",IF(AND(OR(COUNTIF(AE69,"*すべて*"),COUNTIF(AE69,"*全て*")),S69="●",OR(K69=#REF!,K69=#REF!)),"年間支払金額(全官署、契約相手方ごと)",IF(AND(OR(COUNTIF(AE69,"*すべて*"),COUNTIF(AE69,"*全て*")),S69="●"),"年間支払金額(契約相手方ごと)",IF(AND(OR(K69=#REF!,K69=#REF!),AC69=#REF!),"契約総額(全官署)",IF(AND(K69=#REF!,AC69=#REF!),"契約総額(自官署のみ)",IF(K69=#REF!,"年間支払金額(自官署のみ)",IF(AC69=#REF!,"契約総額",IF(AND(COUNTIF(BG69,"&lt;&gt;*単価*"),OR(K69=#REF!,K69=#REF!)),"全官署予定価格",IF(AND(COUNTIF(BG69,"*単価*"),OR(K69=#REF!,K69=#REF!)),"全官署支払金額",IF(COUNTIF(BG69,"*単価*"),"年間支払金額","予定価格"))))))))))</f>
        <v>#REF!</v>
      </c>
      <c r="BA69" s="37" t="str">
        <f>IF(T69="","×",IF(令和8年度契約状況調査票!T69&gt;_xlfn.XLOOKUP(令和8年度契約状況調査票!BF69,#REF!,#REF!),"○","×"))</f>
        <v>×</v>
      </c>
      <c r="BB69" s="37" t="str">
        <f>IF(Y69="","×",IF(令和8年度契約状況調査票!Y69&gt;_xlfn.XLOOKUP(令和8年度契約状況調査票!BF69,#REF!,#REF!),"○","×"))</f>
        <v>×</v>
      </c>
      <c r="BC69" s="37" t="str">
        <f t="shared" si="6"/>
        <v>×</v>
      </c>
      <c r="BD69" s="37" t="str">
        <f t="shared" si="14"/>
        <v>×</v>
      </c>
      <c r="BE69" s="79" t="str">
        <f t="shared" si="2"/>
        <v/>
      </c>
      <c r="BF69" s="38">
        <f t="shared" si="3"/>
        <v>0</v>
      </c>
      <c r="BG69" s="1" t="e">
        <f>IF(AC69=#REF!,"",IF(AND(K69&lt;&gt;"",ISTEXT(U69)),"分担契約/単価契約",IF(ISTEXT(U69),"単価契約",IF(K69&lt;&gt;"","分担契約",""))))</f>
        <v>#REF!</v>
      </c>
      <c r="BH69" s="80"/>
      <c r="BI69" s="81" t="e">
        <f>IF(COUNTIF(T69,"**"),"",IF(AND(T69&gt;=#REF!,OR(H69=#REF!,H69=#REF!)),1,IF(AND(T69&gt;=#REF!,H69&lt;&gt;#REF!,H69&lt;&gt;#REF!),1,"")))</f>
        <v>#REF!</v>
      </c>
      <c r="BJ69" s="82" t="str">
        <f t="shared" si="4"/>
        <v>○</v>
      </c>
      <c r="BK69" s="81" t="b">
        <f t="shared" si="15"/>
        <v>1</v>
      </c>
      <c r="BL69" s="81" t="b">
        <f t="shared" si="16"/>
        <v>1</v>
      </c>
    </row>
    <row r="70" spans="1:64" s="83" customFormat="1" ht="60.65" customHeight="1" x14ac:dyDescent="0.2">
      <c r="A70" s="77">
        <f t="shared" ref="A70:A133" si="17">ROW()-5</f>
        <v>65</v>
      </c>
      <c r="B70" s="77" t="str">
        <f t="shared" si="13"/>
        <v/>
      </c>
      <c r="C70" s="77" t="str">
        <f>IF(B70&lt;&gt;1,"",COUNTIF($B$6:B70,1))</f>
        <v/>
      </c>
      <c r="D70" s="77" t="str">
        <f>IF(B70&lt;&gt;2,"",COUNTIF($B$6:B70,2))</f>
        <v/>
      </c>
      <c r="E70" s="77" t="str">
        <f>IF(B70&lt;&gt;3,"",COUNTIF($B$6:B70,3))</f>
        <v/>
      </c>
      <c r="F70" s="77" t="str">
        <f>IF(B70&lt;&gt;4,"",COUNTIF($B$6:B70,4))</f>
        <v/>
      </c>
      <c r="G70" s="1"/>
      <c r="H70" s="20"/>
      <c r="I70" s="20"/>
      <c r="J70" s="20"/>
      <c r="K70" s="1"/>
      <c r="L70" s="1"/>
      <c r="M70" s="21"/>
      <c r="N70" s="20"/>
      <c r="O70" s="22"/>
      <c r="P70" s="26"/>
      <c r="Q70" s="27"/>
      <c r="R70" s="20"/>
      <c r="S70" s="1"/>
      <c r="T70" s="23"/>
      <c r="U70" s="84"/>
      <c r="V70" s="86"/>
      <c r="W70" s="39" t="e">
        <f>IF(OR(T70="他官署で調達手続きを実施のため",AC70=#REF!),"－",IF(V70&lt;&gt;"",ROUNDDOWN(V70/T70,3),(IFERROR(ROUNDDOWN(U70/T70,3),"－"))))</f>
        <v>#REF!</v>
      </c>
      <c r="X70" s="90"/>
      <c r="Y70" s="92"/>
      <c r="Z70" s="25"/>
      <c r="AA70" s="24"/>
      <c r="AB70" s="25"/>
      <c r="AC70" s="24"/>
      <c r="AD70" s="20"/>
      <c r="AE70" s="20"/>
      <c r="AF70" s="20"/>
      <c r="AG70" s="1"/>
      <c r="AH70" s="1"/>
      <c r="AI70" s="41"/>
      <c r="AJ70" s="41"/>
      <c r="AK70" s="41"/>
      <c r="AL70" s="41"/>
      <c r="AM70" s="41"/>
      <c r="AN70" s="1"/>
      <c r="AO70" s="1"/>
      <c r="AP70" s="1"/>
      <c r="AQ70" s="1"/>
      <c r="AR70" s="1"/>
      <c r="AS70" s="1"/>
      <c r="AT70" s="1"/>
      <c r="AU70" s="1"/>
      <c r="AV70" s="1"/>
      <c r="AW70" s="1"/>
      <c r="AX70" s="35"/>
      <c r="AY70" s="78"/>
      <c r="AZ70" s="37" t="e">
        <f>IF(AC70=#REF!,"年間支払金額",IF(AND(OR(COUNTIF(AE70,"*すべて*"),COUNTIF(AE70,"*全て*")),S70="●",OR(K70=#REF!,K70=#REF!)),"年間支払金額(全官署、契約相手方ごと)",IF(AND(OR(COUNTIF(AE70,"*すべて*"),COUNTIF(AE70,"*全て*")),S70="●"),"年間支払金額(契約相手方ごと)",IF(AND(OR(K70=#REF!,K70=#REF!),AC70=#REF!),"契約総額(全官署)",IF(AND(K70=#REF!,AC70=#REF!),"契約総額(自官署のみ)",IF(K70=#REF!,"年間支払金額(自官署のみ)",IF(AC70=#REF!,"契約総額",IF(AND(COUNTIF(BG70,"&lt;&gt;*単価*"),OR(K70=#REF!,K70=#REF!)),"全官署予定価格",IF(AND(COUNTIF(BG70,"*単価*"),OR(K70=#REF!,K70=#REF!)),"全官署支払金額",IF(COUNTIF(BG70,"*単価*"),"年間支払金額","予定価格"))))))))))</f>
        <v>#REF!</v>
      </c>
      <c r="BA70" s="37" t="str">
        <f>IF(T70="","×",IF(令和8年度契約状況調査票!T70&gt;_xlfn.XLOOKUP(令和8年度契約状況調査票!BF70,#REF!,#REF!),"○","×"))</f>
        <v>×</v>
      </c>
      <c r="BB70" s="37" t="str">
        <f>IF(Y70="","×",IF(令和8年度契約状況調査票!Y70&gt;_xlfn.XLOOKUP(令和8年度契約状況調査票!BF70,#REF!,#REF!),"○","×"))</f>
        <v>×</v>
      </c>
      <c r="BC70" s="37" t="str">
        <f t="shared" ref="BC70:BC133" si="18">IF(AND(L70="×",BD70="○"),"×",BD70)</f>
        <v>×</v>
      </c>
      <c r="BD70" s="37" t="str">
        <f t="shared" si="14"/>
        <v>×</v>
      </c>
      <c r="BE70" s="79" t="str">
        <f t="shared" ref="BE70:BE133" si="19">IF(BD70="○",X70,"")</f>
        <v/>
      </c>
      <c r="BF70" s="38">
        <f t="shared" ref="BF70:BF133" si="20">IF(H70="③情報システム",IF(COUNTIF(I70,"*借入*")+COUNTIF(I70,"*賃貸*")+COUNTIF(I70,"*リース*"),"⑨物品等賃借",IF(COUNTIF(I70,"*購入*")+COUNTIF(DJ70,"*調達*"),"⑦物品等購入",IF(COUNTIF(I70,"*製造*"),"⑧物品等製造","⑩役務"))),H70)</f>
        <v>0</v>
      </c>
      <c r="BG70" s="1" t="e">
        <f>IF(AC70=#REF!,"",IF(AND(K70&lt;&gt;"",ISTEXT(U70)),"分担契約/単価契約",IF(ISTEXT(U70),"単価契約",IF(K70&lt;&gt;"","分担契約",""))))</f>
        <v>#REF!</v>
      </c>
      <c r="BH70" s="80"/>
      <c r="BI70" s="81" t="e">
        <f>IF(COUNTIF(T70,"**"),"",IF(AND(T70&gt;=#REF!,OR(H70=#REF!,H70=#REF!)),1,IF(AND(T70&gt;=#REF!,H70&lt;&gt;#REF!,H70&lt;&gt;#REF!),1,"")))</f>
        <v>#REF!</v>
      </c>
      <c r="BJ70" s="82" t="str">
        <f t="shared" ref="BJ70:BJ133" si="21">IF(LEN(O70)=0,"○",IF(LEN(O70)=1,"○",IF(LEN(O70)=13,"○",IF(LEN(O70)=27,"○",IF(LEN(O70)=41,"○","×")))))</f>
        <v>○</v>
      </c>
      <c r="BK70" s="81" t="b">
        <f t="shared" si="15"/>
        <v>1</v>
      </c>
      <c r="BL70" s="81" t="b">
        <f t="shared" si="16"/>
        <v>1</v>
      </c>
    </row>
    <row r="71" spans="1:64" s="83" customFormat="1" ht="60.65" customHeight="1" x14ac:dyDescent="0.2">
      <c r="A71" s="77">
        <f t="shared" si="17"/>
        <v>66</v>
      </c>
      <c r="B71" s="77" t="str">
        <f t="shared" si="13"/>
        <v/>
      </c>
      <c r="C71" s="77" t="str">
        <f>IF(B71&lt;&gt;1,"",COUNTIF($B$6:B71,1))</f>
        <v/>
      </c>
      <c r="D71" s="77" t="str">
        <f>IF(B71&lt;&gt;2,"",COUNTIF($B$6:B71,2))</f>
        <v/>
      </c>
      <c r="E71" s="77" t="str">
        <f>IF(B71&lt;&gt;3,"",COUNTIF($B$6:B71,3))</f>
        <v/>
      </c>
      <c r="F71" s="77" t="str">
        <f>IF(B71&lt;&gt;4,"",COUNTIF($B$6:B71,4))</f>
        <v/>
      </c>
      <c r="G71" s="1"/>
      <c r="H71" s="20"/>
      <c r="I71" s="20"/>
      <c r="J71" s="20"/>
      <c r="K71" s="1"/>
      <c r="L71" s="1"/>
      <c r="M71" s="21"/>
      <c r="N71" s="20"/>
      <c r="O71" s="22"/>
      <c r="P71" s="26"/>
      <c r="Q71" s="27"/>
      <c r="R71" s="20"/>
      <c r="S71" s="1"/>
      <c r="T71" s="23"/>
      <c r="U71" s="84"/>
      <c r="V71" s="86"/>
      <c r="W71" s="39" t="e">
        <f>IF(OR(T71="他官署で調達手続きを実施のため",AC71=#REF!),"－",IF(V71&lt;&gt;"",ROUNDDOWN(V71/T71,3),(IFERROR(ROUNDDOWN(U71/T71,3),"－"))))</f>
        <v>#REF!</v>
      </c>
      <c r="X71" s="90"/>
      <c r="Y71" s="92"/>
      <c r="Z71" s="25"/>
      <c r="AA71" s="24"/>
      <c r="AB71" s="25"/>
      <c r="AC71" s="24"/>
      <c r="AD71" s="20"/>
      <c r="AE71" s="20"/>
      <c r="AF71" s="20"/>
      <c r="AG71" s="1"/>
      <c r="AH71" s="1"/>
      <c r="AI71" s="41"/>
      <c r="AJ71" s="41"/>
      <c r="AK71" s="41"/>
      <c r="AL71" s="41"/>
      <c r="AM71" s="41"/>
      <c r="AN71" s="1"/>
      <c r="AO71" s="1"/>
      <c r="AP71" s="1"/>
      <c r="AQ71" s="1"/>
      <c r="AR71" s="1"/>
      <c r="AS71" s="1"/>
      <c r="AT71" s="1"/>
      <c r="AU71" s="1"/>
      <c r="AV71" s="1"/>
      <c r="AW71" s="1"/>
      <c r="AX71" s="35"/>
      <c r="AY71" s="78"/>
      <c r="AZ71" s="37" t="e">
        <f>IF(AC71=#REF!,"年間支払金額",IF(AND(OR(COUNTIF(AE71,"*すべて*"),COUNTIF(AE71,"*全て*")),S71="●",OR(K71=#REF!,K71=#REF!)),"年間支払金額(全官署、契約相手方ごと)",IF(AND(OR(COUNTIF(AE71,"*すべて*"),COUNTIF(AE71,"*全て*")),S71="●"),"年間支払金額(契約相手方ごと)",IF(AND(OR(K71=#REF!,K71=#REF!),AC71=#REF!),"契約総額(全官署)",IF(AND(K71=#REF!,AC71=#REF!),"契約総額(自官署のみ)",IF(K71=#REF!,"年間支払金額(自官署のみ)",IF(AC71=#REF!,"契約総額",IF(AND(COUNTIF(BG71,"&lt;&gt;*単価*"),OR(K71=#REF!,K71=#REF!)),"全官署予定価格",IF(AND(COUNTIF(BG71,"*単価*"),OR(K71=#REF!,K71=#REF!)),"全官署支払金額",IF(COUNTIF(BG71,"*単価*"),"年間支払金額","予定価格"))))))))))</f>
        <v>#REF!</v>
      </c>
      <c r="BA71" s="37" t="str">
        <f>IF(T71="","×",IF(令和8年度契約状況調査票!T71&gt;_xlfn.XLOOKUP(令和8年度契約状況調査票!BF71,#REF!,#REF!),"○","×"))</f>
        <v>×</v>
      </c>
      <c r="BB71" s="37" t="str">
        <f>IF(Y71="","×",IF(令和8年度契約状況調査票!Y71&gt;_xlfn.XLOOKUP(令和8年度契約状況調査票!BF71,#REF!,#REF!),"○","×"))</f>
        <v>×</v>
      </c>
      <c r="BC71" s="37" t="str">
        <f t="shared" si="18"/>
        <v>×</v>
      </c>
      <c r="BD71" s="37" t="str">
        <f t="shared" si="14"/>
        <v>×</v>
      </c>
      <c r="BE71" s="79" t="str">
        <f t="shared" si="19"/>
        <v/>
      </c>
      <c r="BF71" s="38">
        <f t="shared" si="20"/>
        <v>0</v>
      </c>
      <c r="BG71" s="1" t="e">
        <f>IF(AC71=#REF!,"",IF(AND(K71&lt;&gt;"",ISTEXT(U71)),"分担契約/単価契約",IF(ISTEXT(U71),"単価契約",IF(K71&lt;&gt;"","分担契約",""))))</f>
        <v>#REF!</v>
      </c>
      <c r="BH71" s="80"/>
      <c r="BI71" s="81" t="e">
        <f>IF(COUNTIF(T71,"**"),"",IF(AND(T71&gt;=#REF!,OR(H71=#REF!,H71=#REF!)),1,IF(AND(T71&gt;=#REF!,H71&lt;&gt;#REF!,H71&lt;&gt;#REF!),1,"")))</f>
        <v>#REF!</v>
      </c>
      <c r="BJ71" s="82" t="str">
        <f t="shared" si="21"/>
        <v>○</v>
      </c>
      <c r="BK71" s="81" t="b">
        <f t="shared" si="15"/>
        <v>1</v>
      </c>
      <c r="BL71" s="81" t="b">
        <f t="shared" si="16"/>
        <v>1</v>
      </c>
    </row>
    <row r="72" spans="1:64" s="83" customFormat="1" ht="60.65" customHeight="1" x14ac:dyDescent="0.2">
      <c r="A72" s="77">
        <f t="shared" si="17"/>
        <v>67</v>
      </c>
      <c r="B72" s="77" t="str">
        <f t="shared" si="13"/>
        <v/>
      </c>
      <c r="C72" s="77" t="str">
        <f>IF(B72&lt;&gt;1,"",COUNTIF($B$6:B72,1))</f>
        <v/>
      </c>
      <c r="D72" s="77" t="str">
        <f>IF(B72&lt;&gt;2,"",COUNTIF($B$6:B72,2))</f>
        <v/>
      </c>
      <c r="E72" s="77" t="str">
        <f>IF(B72&lt;&gt;3,"",COUNTIF($B$6:B72,3))</f>
        <v/>
      </c>
      <c r="F72" s="77" t="str">
        <f>IF(B72&lt;&gt;4,"",COUNTIF($B$6:B72,4))</f>
        <v/>
      </c>
      <c r="G72" s="1"/>
      <c r="H72" s="20"/>
      <c r="I72" s="20"/>
      <c r="J72" s="20"/>
      <c r="K72" s="1"/>
      <c r="L72" s="1"/>
      <c r="M72" s="21"/>
      <c r="N72" s="20"/>
      <c r="O72" s="22"/>
      <c r="P72" s="26"/>
      <c r="Q72" s="27"/>
      <c r="R72" s="20"/>
      <c r="S72" s="1"/>
      <c r="T72" s="28"/>
      <c r="U72" s="85"/>
      <c r="V72" s="86"/>
      <c r="W72" s="39" t="e">
        <f>IF(OR(T72="他官署で調達手続きを実施のため",AC72=#REF!),"－",IF(V72&lt;&gt;"",ROUNDDOWN(V72/T72,3),(IFERROR(ROUNDDOWN(U72/T72,3),"－"))))</f>
        <v>#REF!</v>
      </c>
      <c r="X72" s="90"/>
      <c r="Y72" s="92"/>
      <c r="Z72" s="25"/>
      <c r="AA72" s="24"/>
      <c r="AB72" s="25"/>
      <c r="AC72" s="24"/>
      <c r="AD72" s="20"/>
      <c r="AE72" s="20"/>
      <c r="AF72" s="20"/>
      <c r="AG72" s="1"/>
      <c r="AH72" s="1"/>
      <c r="AI72" s="41"/>
      <c r="AJ72" s="41"/>
      <c r="AK72" s="41"/>
      <c r="AL72" s="41"/>
      <c r="AM72" s="41"/>
      <c r="AN72" s="1"/>
      <c r="AO72" s="1"/>
      <c r="AP72" s="1"/>
      <c r="AQ72" s="1"/>
      <c r="AR72" s="1"/>
      <c r="AS72" s="1"/>
      <c r="AT72" s="1"/>
      <c r="AU72" s="1"/>
      <c r="AV72" s="1"/>
      <c r="AW72" s="1"/>
      <c r="AX72" s="35"/>
      <c r="AY72" s="78"/>
      <c r="AZ72" s="37" t="e">
        <f>IF(AC72=#REF!,"年間支払金額",IF(AND(OR(COUNTIF(AE72,"*すべて*"),COUNTIF(AE72,"*全て*")),S72="●",OR(K72=#REF!,K72=#REF!)),"年間支払金額(全官署、契約相手方ごと)",IF(AND(OR(COUNTIF(AE72,"*すべて*"),COUNTIF(AE72,"*全て*")),S72="●"),"年間支払金額(契約相手方ごと)",IF(AND(OR(K72=#REF!,K72=#REF!),AC72=#REF!),"契約総額(全官署)",IF(AND(K72=#REF!,AC72=#REF!),"契約総額(自官署のみ)",IF(K72=#REF!,"年間支払金額(自官署のみ)",IF(AC72=#REF!,"契約総額",IF(AND(COUNTIF(BG72,"&lt;&gt;*単価*"),OR(K72=#REF!,K72=#REF!)),"全官署予定価格",IF(AND(COUNTIF(BG72,"*単価*"),OR(K72=#REF!,K72=#REF!)),"全官署支払金額",IF(COUNTIF(BG72,"*単価*"),"年間支払金額","予定価格"))))))))))</f>
        <v>#REF!</v>
      </c>
      <c r="BA72" s="37" t="str">
        <f>IF(T72="","×",IF(令和8年度契約状況調査票!T72&gt;_xlfn.XLOOKUP(令和8年度契約状況調査票!BF72,#REF!,#REF!),"○","×"))</f>
        <v>×</v>
      </c>
      <c r="BB72" s="37" t="str">
        <f>IF(Y72="","×",IF(令和8年度契約状況調査票!Y72&gt;_xlfn.XLOOKUP(令和8年度契約状況調査票!BF72,#REF!,#REF!),"○","×"))</f>
        <v>×</v>
      </c>
      <c r="BC72" s="37" t="str">
        <f t="shared" si="18"/>
        <v>×</v>
      </c>
      <c r="BD72" s="37" t="str">
        <f t="shared" si="14"/>
        <v>×</v>
      </c>
      <c r="BE72" s="79" t="str">
        <f t="shared" si="19"/>
        <v/>
      </c>
      <c r="BF72" s="38">
        <f t="shared" si="20"/>
        <v>0</v>
      </c>
      <c r="BG72" s="1" t="e">
        <f>IF(AC72=#REF!,"",IF(AND(K72&lt;&gt;"",ISTEXT(U72)),"分担契約/単価契約",IF(ISTEXT(U72),"単価契約",IF(K72&lt;&gt;"","分担契約",""))))</f>
        <v>#REF!</v>
      </c>
      <c r="BH72" s="80"/>
      <c r="BI72" s="81" t="e">
        <f>IF(COUNTIF(T72,"**"),"",IF(AND(T72&gt;=#REF!,OR(H72=#REF!,H72=#REF!)),1,IF(AND(T72&gt;=#REF!,H72&lt;&gt;#REF!,H72&lt;&gt;#REF!),1,"")))</f>
        <v>#REF!</v>
      </c>
      <c r="BJ72" s="82" t="str">
        <f t="shared" si="21"/>
        <v>○</v>
      </c>
      <c r="BK72" s="81" t="b">
        <f t="shared" si="15"/>
        <v>1</v>
      </c>
      <c r="BL72" s="81" t="b">
        <f t="shared" si="16"/>
        <v>1</v>
      </c>
    </row>
    <row r="73" spans="1:64" s="83" customFormat="1" ht="60.65" customHeight="1" x14ac:dyDescent="0.2">
      <c r="A73" s="77">
        <f t="shared" si="17"/>
        <v>68</v>
      </c>
      <c r="B73" s="77" t="str">
        <f t="shared" si="13"/>
        <v/>
      </c>
      <c r="C73" s="77" t="str">
        <f>IF(B73&lt;&gt;1,"",COUNTIF($B$6:B73,1))</f>
        <v/>
      </c>
      <c r="D73" s="77" t="str">
        <f>IF(B73&lt;&gt;2,"",COUNTIF($B$6:B73,2))</f>
        <v/>
      </c>
      <c r="E73" s="77" t="str">
        <f>IF(B73&lt;&gt;3,"",COUNTIF($B$6:B73,3))</f>
        <v/>
      </c>
      <c r="F73" s="77" t="str">
        <f>IF(B73&lt;&gt;4,"",COUNTIF($B$6:B73,4))</f>
        <v/>
      </c>
      <c r="G73" s="1"/>
      <c r="H73" s="20"/>
      <c r="I73" s="20"/>
      <c r="J73" s="20"/>
      <c r="K73" s="1"/>
      <c r="L73" s="1"/>
      <c r="M73" s="21"/>
      <c r="N73" s="20"/>
      <c r="O73" s="22"/>
      <c r="P73" s="26"/>
      <c r="Q73" s="27"/>
      <c r="R73" s="20"/>
      <c r="S73" s="1"/>
      <c r="T73" s="23"/>
      <c r="U73" s="84"/>
      <c r="V73" s="86"/>
      <c r="W73" s="39" t="e">
        <f>IF(OR(T73="他官署で調達手続きを実施のため",AC73=#REF!),"－",IF(V73&lt;&gt;"",ROUNDDOWN(V73/T73,3),(IFERROR(ROUNDDOWN(U73/T73,3),"－"))))</f>
        <v>#REF!</v>
      </c>
      <c r="X73" s="90"/>
      <c r="Y73" s="92"/>
      <c r="Z73" s="25"/>
      <c r="AA73" s="24"/>
      <c r="AB73" s="25"/>
      <c r="AC73" s="24"/>
      <c r="AD73" s="20"/>
      <c r="AE73" s="20"/>
      <c r="AF73" s="20"/>
      <c r="AG73" s="1"/>
      <c r="AH73" s="1"/>
      <c r="AI73" s="41"/>
      <c r="AJ73" s="41"/>
      <c r="AK73" s="41"/>
      <c r="AL73" s="41"/>
      <c r="AM73" s="41"/>
      <c r="AN73" s="1"/>
      <c r="AO73" s="1"/>
      <c r="AP73" s="1"/>
      <c r="AQ73" s="1"/>
      <c r="AR73" s="1"/>
      <c r="AS73" s="1"/>
      <c r="AT73" s="1"/>
      <c r="AU73" s="1"/>
      <c r="AV73" s="1"/>
      <c r="AW73" s="1"/>
      <c r="AX73" s="35"/>
      <c r="AY73" s="78"/>
      <c r="AZ73" s="37" t="e">
        <f>IF(AC73=#REF!,"年間支払金額",IF(AND(OR(COUNTIF(AE73,"*すべて*"),COUNTIF(AE73,"*全て*")),S73="●",OR(K73=#REF!,K73=#REF!)),"年間支払金額(全官署、契約相手方ごと)",IF(AND(OR(COUNTIF(AE73,"*すべて*"),COUNTIF(AE73,"*全て*")),S73="●"),"年間支払金額(契約相手方ごと)",IF(AND(OR(K73=#REF!,K73=#REF!),AC73=#REF!),"契約総額(全官署)",IF(AND(K73=#REF!,AC73=#REF!),"契約総額(自官署のみ)",IF(K73=#REF!,"年間支払金額(自官署のみ)",IF(AC73=#REF!,"契約総額",IF(AND(COUNTIF(BG73,"&lt;&gt;*単価*"),OR(K73=#REF!,K73=#REF!)),"全官署予定価格",IF(AND(COUNTIF(BG73,"*単価*"),OR(K73=#REF!,K73=#REF!)),"全官署支払金額",IF(COUNTIF(BG73,"*単価*"),"年間支払金額","予定価格"))))))))))</f>
        <v>#REF!</v>
      </c>
      <c r="BA73" s="37" t="str">
        <f>IF(T73="","×",IF(令和8年度契約状況調査票!T73&gt;_xlfn.XLOOKUP(令和8年度契約状況調査票!BF73,#REF!,#REF!),"○","×"))</f>
        <v>×</v>
      </c>
      <c r="BB73" s="37" t="str">
        <f>IF(Y73="","×",IF(令和8年度契約状況調査票!Y73&gt;_xlfn.XLOOKUP(令和8年度契約状況調査票!BF73,#REF!,#REF!),"○","×"))</f>
        <v>×</v>
      </c>
      <c r="BC73" s="37" t="str">
        <f t="shared" si="18"/>
        <v>×</v>
      </c>
      <c r="BD73" s="37" t="str">
        <f t="shared" si="14"/>
        <v>×</v>
      </c>
      <c r="BE73" s="79" t="str">
        <f t="shared" si="19"/>
        <v/>
      </c>
      <c r="BF73" s="38">
        <f t="shared" si="20"/>
        <v>0</v>
      </c>
      <c r="BG73" s="1" t="e">
        <f>IF(AC73=#REF!,"",IF(AND(K73&lt;&gt;"",ISTEXT(U73)),"分担契約/単価契約",IF(ISTEXT(U73),"単価契約",IF(K73&lt;&gt;"","分担契約",""))))</f>
        <v>#REF!</v>
      </c>
      <c r="BH73" s="80"/>
      <c r="BI73" s="81" t="e">
        <f>IF(COUNTIF(T73,"**"),"",IF(AND(T73&gt;=#REF!,OR(H73=#REF!,H73=#REF!)),1,IF(AND(T73&gt;=#REF!,H73&lt;&gt;#REF!,H73&lt;&gt;#REF!),1,"")))</f>
        <v>#REF!</v>
      </c>
      <c r="BJ73" s="82" t="str">
        <f t="shared" si="21"/>
        <v>○</v>
      </c>
      <c r="BK73" s="81" t="b">
        <f t="shared" si="15"/>
        <v>1</v>
      </c>
      <c r="BL73" s="81" t="b">
        <f t="shared" si="16"/>
        <v>1</v>
      </c>
    </row>
    <row r="74" spans="1:64" s="83" customFormat="1" ht="60.65" customHeight="1" x14ac:dyDescent="0.2">
      <c r="A74" s="77">
        <f t="shared" si="17"/>
        <v>69</v>
      </c>
      <c r="B74" s="77" t="str">
        <f t="shared" si="13"/>
        <v/>
      </c>
      <c r="C74" s="77" t="str">
        <f>IF(B74&lt;&gt;1,"",COUNTIF($B$6:B74,1))</f>
        <v/>
      </c>
      <c r="D74" s="77" t="str">
        <f>IF(B74&lt;&gt;2,"",COUNTIF($B$6:B74,2))</f>
        <v/>
      </c>
      <c r="E74" s="77" t="str">
        <f>IF(B74&lt;&gt;3,"",COUNTIF($B$6:B74,3))</f>
        <v/>
      </c>
      <c r="F74" s="77" t="str">
        <f>IF(B74&lt;&gt;4,"",COUNTIF($B$6:B74,4))</f>
        <v/>
      </c>
      <c r="G74" s="1"/>
      <c r="H74" s="20"/>
      <c r="I74" s="20"/>
      <c r="J74" s="20"/>
      <c r="K74" s="1"/>
      <c r="L74" s="1"/>
      <c r="M74" s="21"/>
      <c r="N74" s="20"/>
      <c r="O74" s="22"/>
      <c r="P74" s="26"/>
      <c r="Q74" s="27"/>
      <c r="R74" s="20"/>
      <c r="S74" s="1"/>
      <c r="T74" s="23"/>
      <c r="U74" s="84"/>
      <c r="V74" s="86"/>
      <c r="W74" s="39" t="e">
        <f>IF(OR(T74="他官署で調達手続きを実施のため",AC74=#REF!),"－",IF(V74&lt;&gt;"",ROUNDDOWN(V74/T74,3),(IFERROR(ROUNDDOWN(U74/T74,3),"－"))))</f>
        <v>#REF!</v>
      </c>
      <c r="X74" s="90"/>
      <c r="Y74" s="92"/>
      <c r="Z74" s="25"/>
      <c r="AA74" s="24"/>
      <c r="AB74" s="25"/>
      <c r="AC74" s="24"/>
      <c r="AD74" s="20"/>
      <c r="AE74" s="20"/>
      <c r="AF74" s="20"/>
      <c r="AG74" s="1"/>
      <c r="AH74" s="1"/>
      <c r="AI74" s="41"/>
      <c r="AJ74" s="41"/>
      <c r="AK74" s="41"/>
      <c r="AL74" s="41"/>
      <c r="AM74" s="41"/>
      <c r="AN74" s="1"/>
      <c r="AO74" s="1"/>
      <c r="AP74" s="1"/>
      <c r="AQ74" s="1"/>
      <c r="AR74" s="1"/>
      <c r="AS74" s="1"/>
      <c r="AT74" s="1"/>
      <c r="AU74" s="1"/>
      <c r="AV74" s="1"/>
      <c r="AW74" s="1"/>
      <c r="AX74" s="35"/>
      <c r="AY74" s="78"/>
      <c r="AZ74" s="37" t="e">
        <f>IF(AC74=#REF!,"年間支払金額",IF(AND(OR(COUNTIF(AE74,"*すべて*"),COUNTIF(AE74,"*全て*")),S74="●",OR(K74=#REF!,K74=#REF!)),"年間支払金額(全官署、契約相手方ごと)",IF(AND(OR(COUNTIF(AE74,"*すべて*"),COUNTIF(AE74,"*全て*")),S74="●"),"年間支払金額(契約相手方ごと)",IF(AND(OR(K74=#REF!,K74=#REF!),AC74=#REF!),"契約総額(全官署)",IF(AND(K74=#REF!,AC74=#REF!),"契約総額(自官署のみ)",IF(K74=#REF!,"年間支払金額(自官署のみ)",IF(AC74=#REF!,"契約総額",IF(AND(COUNTIF(BG74,"&lt;&gt;*単価*"),OR(K74=#REF!,K74=#REF!)),"全官署予定価格",IF(AND(COUNTIF(BG74,"*単価*"),OR(K74=#REF!,K74=#REF!)),"全官署支払金額",IF(COUNTIF(BG74,"*単価*"),"年間支払金額","予定価格"))))))))))</f>
        <v>#REF!</v>
      </c>
      <c r="BA74" s="37" t="str">
        <f>IF(T74="","×",IF(令和8年度契約状況調査票!T74&gt;_xlfn.XLOOKUP(令和8年度契約状況調査票!BF74,#REF!,#REF!),"○","×"))</f>
        <v>×</v>
      </c>
      <c r="BB74" s="37" t="str">
        <f>IF(Y74="","×",IF(令和8年度契約状況調査票!Y74&gt;_xlfn.XLOOKUP(令和8年度契約状況調査票!BF74,#REF!,#REF!),"○","×"))</f>
        <v>×</v>
      </c>
      <c r="BC74" s="37" t="str">
        <f t="shared" si="18"/>
        <v>×</v>
      </c>
      <c r="BD74" s="37" t="str">
        <f t="shared" si="14"/>
        <v>×</v>
      </c>
      <c r="BE74" s="79" t="str">
        <f t="shared" si="19"/>
        <v/>
      </c>
      <c r="BF74" s="38">
        <f t="shared" si="20"/>
        <v>0</v>
      </c>
      <c r="BG74" s="1" t="e">
        <f>IF(AC74=#REF!,"",IF(AND(K74&lt;&gt;"",ISTEXT(U74)),"分担契約/単価契約",IF(ISTEXT(U74),"単価契約",IF(K74&lt;&gt;"","分担契約",""))))</f>
        <v>#REF!</v>
      </c>
      <c r="BH74" s="80"/>
      <c r="BI74" s="81" t="e">
        <f>IF(COUNTIF(T74,"**"),"",IF(AND(T74&gt;=#REF!,OR(H74=#REF!,H74=#REF!)),1,IF(AND(T74&gt;=#REF!,H74&lt;&gt;#REF!,H74&lt;&gt;#REF!),1,"")))</f>
        <v>#REF!</v>
      </c>
      <c r="BJ74" s="82" t="str">
        <f t="shared" si="21"/>
        <v>○</v>
      </c>
      <c r="BK74" s="81" t="b">
        <f t="shared" si="15"/>
        <v>1</v>
      </c>
      <c r="BL74" s="81" t="b">
        <f t="shared" si="16"/>
        <v>1</v>
      </c>
    </row>
    <row r="75" spans="1:64" s="83" customFormat="1" ht="60.65" customHeight="1" x14ac:dyDescent="0.2">
      <c r="A75" s="77">
        <f t="shared" si="17"/>
        <v>70</v>
      </c>
      <c r="B75" s="77" t="str">
        <f t="shared" si="13"/>
        <v/>
      </c>
      <c r="C75" s="77" t="str">
        <f>IF(B75&lt;&gt;1,"",COUNTIF($B$6:B75,1))</f>
        <v/>
      </c>
      <c r="D75" s="77" t="str">
        <f>IF(B75&lt;&gt;2,"",COUNTIF($B$6:B75,2))</f>
        <v/>
      </c>
      <c r="E75" s="77" t="str">
        <f>IF(B75&lt;&gt;3,"",COUNTIF($B$6:B75,3))</f>
        <v/>
      </c>
      <c r="F75" s="77" t="str">
        <f>IF(B75&lt;&gt;4,"",COUNTIF($B$6:B75,4))</f>
        <v/>
      </c>
      <c r="G75" s="1"/>
      <c r="H75" s="20"/>
      <c r="I75" s="20"/>
      <c r="J75" s="20"/>
      <c r="K75" s="1"/>
      <c r="L75" s="1"/>
      <c r="M75" s="21"/>
      <c r="N75" s="20"/>
      <c r="O75" s="22"/>
      <c r="P75" s="26"/>
      <c r="Q75" s="27"/>
      <c r="R75" s="20"/>
      <c r="S75" s="1"/>
      <c r="T75" s="23"/>
      <c r="U75" s="84"/>
      <c r="V75" s="86"/>
      <c r="W75" s="39" t="e">
        <f>IF(OR(T75="他官署で調達手続きを実施のため",AC75=#REF!),"－",IF(V75&lt;&gt;"",ROUNDDOWN(V75/T75,3),(IFERROR(ROUNDDOWN(U75/T75,3),"－"))))</f>
        <v>#REF!</v>
      </c>
      <c r="X75" s="90"/>
      <c r="Y75" s="92"/>
      <c r="Z75" s="25"/>
      <c r="AA75" s="24"/>
      <c r="AB75" s="25"/>
      <c r="AC75" s="24"/>
      <c r="AD75" s="20"/>
      <c r="AE75" s="20"/>
      <c r="AF75" s="20"/>
      <c r="AG75" s="1"/>
      <c r="AH75" s="1"/>
      <c r="AI75" s="41"/>
      <c r="AJ75" s="41"/>
      <c r="AK75" s="41"/>
      <c r="AL75" s="41"/>
      <c r="AM75" s="41"/>
      <c r="AN75" s="1"/>
      <c r="AO75" s="1"/>
      <c r="AP75" s="1"/>
      <c r="AQ75" s="1"/>
      <c r="AR75" s="1"/>
      <c r="AS75" s="1"/>
      <c r="AT75" s="1"/>
      <c r="AU75" s="1"/>
      <c r="AV75" s="1"/>
      <c r="AW75" s="1"/>
      <c r="AX75" s="35"/>
      <c r="AY75" s="78"/>
      <c r="AZ75" s="37" t="e">
        <f>IF(AC75=#REF!,"年間支払金額",IF(AND(OR(COUNTIF(AE75,"*すべて*"),COUNTIF(AE75,"*全て*")),S75="●",OR(K75=#REF!,K75=#REF!)),"年間支払金額(全官署、契約相手方ごと)",IF(AND(OR(COUNTIF(AE75,"*すべて*"),COUNTIF(AE75,"*全て*")),S75="●"),"年間支払金額(契約相手方ごと)",IF(AND(OR(K75=#REF!,K75=#REF!),AC75=#REF!),"契約総額(全官署)",IF(AND(K75=#REF!,AC75=#REF!),"契約総額(自官署のみ)",IF(K75=#REF!,"年間支払金額(自官署のみ)",IF(AC75=#REF!,"契約総額",IF(AND(COUNTIF(BG75,"&lt;&gt;*単価*"),OR(K75=#REF!,K75=#REF!)),"全官署予定価格",IF(AND(COUNTIF(BG75,"*単価*"),OR(K75=#REF!,K75=#REF!)),"全官署支払金額",IF(COUNTIF(BG75,"*単価*"),"年間支払金額","予定価格"))))))))))</f>
        <v>#REF!</v>
      </c>
      <c r="BA75" s="37" t="str">
        <f>IF(T75="","×",IF(令和8年度契約状況調査票!T75&gt;_xlfn.XLOOKUP(令和8年度契約状況調査票!BF75,#REF!,#REF!),"○","×"))</f>
        <v>×</v>
      </c>
      <c r="BB75" s="37" t="str">
        <f>IF(Y75="","×",IF(令和8年度契約状況調査票!Y75&gt;_xlfn.XLOOKUP(令和8年度契約状況調査票!BF75,#REF!,#REF!),"○","×"))</f>
        <v>×</v>
      </c>
      <c r="BC75" s="37" t="str">
        <f t="shared" si="18"/>
        <v>×</v>
      </c>
      <c r="BD75" s="37" t="str">
        <f t="shared" si="14"/>
        <v>×</v>
      </c>
      <c r="BE75" s="79" t="str">
        <f t="shared" si="19"/>
        <v/>
      </c>
      <c r="BF75" s="38">
        <f t="shared" si="20"/>
        <v>0</v>
      </c>
      <c r="BG75" s="1" t="e">
        <f>IF(AC75=#REF!,"",IF(AND(K75&lt;&gt;"",ISTEXT(U75)),"分担契約/単価契約",IF(ISTEXT(U75),"単価契約",IF(K75&lt;&gt;"","分担契約",""))))</f>
        <v>#REF!</v>
      </c>
      <c r="BH75" s="80"/>
      <c r="BI75" s="81" t="e">
        <f>IF(COUNTIF(T75,"**"),"",IF(AND(T75&gt;=#REF!,OR(H75=#REF!,H75=#REF!)),1,IF(AND(T75&gt;=#REF!,H75&lt;&gt;#REF!,H75&lt;&gt;#REF!),1,"")))</f>
        <v>#REF!</v>
      </c>
      <c r="BJ75" s="82" t="str">
        <f t="shared" si="21"/>
        <v>○</v>
      </c>
      <c r="BK75" s="81" t="b">
        <f t="shared" si="15"/>
        <v>1</v>
      </c>
      <c r="BL75" s="81" t="b">
        <f t="shared" si="16"/>
        <v>1</v>
      </c>
    </row>
    <row r="76" spans="1:64" s="83" customFormat="1" ht="60.65" customHeight="1" x14ac:dyDescent="0.2">
      <c r="A76" s="77">
        <f t="shared" si="17"/>
        <v>71</v>
      </c>
      <c r="B76" s="77" t="str">
        <f t="shared" si="13"/>
        <v/>
      </c>
      <c r="C76" s="77" t="str">
        <f>IF(B76&lt;&gt;1,"",COUNTIF($B$6:B76,1))</f>
        <v/>
      </c>
      <c r="D76" s="77" t="str">
        <f>IF(B76&lt;&gt;2,"",COUNTIF($B$6:B76,2))</f>
        <v/>
      </c>
      <c r="E76" s="77" t="str">
        <f>IF(B76&lt;&gt;3,"",COUNTIF($B$6:B76,3))</f>
        <v/>
      </c>
      <c r="F76" s="77" t="str">
        <f>IF(B76&lt;&gt;4,"",COUNTIF($B$6:B76,4))</f>
        <v/>
      </c>
      <c r="G76" s="1"/>
      <c r="H76" s="20"/>
      <c r="I76" s="20"/>
      <c r="J76" s="20"/>
      <c r="K76" s="1"/>
      <c r="L76" s="1"/>
      <c r="M76" s="21"/>
      <c r="N76" s="20"/>
      <c r="O76" s="22"/>
      <c r="P76" s="26"/>
      <c r="Q76" s="27"/>
      <c r="R76" s="20"/>
      <c r="S76" s="1"/>
      <c r="T76" s="23"/>
      <c r="U76" s="84"/>
      <c r="V76" s="86"/>
      <c r="W76" s="39" t="e">
        <f>IF(OR(T76="他官署で調達手続きを実施のため",AC76=#REF!),"－",IF(V76&lt;&gt;"",ROUNDDOWN(V76/T76,3),(IFERROR(ROUNDDOWN(U76/T76,3),"－"))))</f>
        <v>#REF!</v>
      </c>
      <c r="X76" s="90"/>
      <c r="Y76" s="92"/>
      <c r="Z76" s="25"/>
      <c r="AA76" s="24"/>
      <c r="AB76" s="25"/>
      <c r="AC76" s="24"/>
      <c r="AD76" s="20"/>
      <c r="AE76" s="20"/>
      <c r="AF76" s="20"/>
      <c r="AG76" s="1"/>
      <c r="AH76" s="1"/>
      <c r="AI76" s="41"/>
      <c r="AJ76" s="41"/>
      <c r="AK76" s="41"/>
      <c r="AL76" s="41"/>
      <c r="AM76" s="41"/>
      <c r="AN76" s="1"/>
      <c r="AO76" s="1"/>
      <c r="AP76" s="1"/>
      <c r="AQ76" s="1"/>
      <c r="AR76" s="1"/>
      <c r="AS76" s="1"/>
      <c r="AT76" s="1"/>
      <c r="AU76" s="1"/>
      <c r="AV76" s="1"/>
      <c r="AW76" s="1"/>
      <c r="AX76" s="36"/>
      <c r="AY76" s="78"/>
      <c r="AZ76" s="37" t="e">
        <f>IF(AC76=#REF!,"年間支払金額",IF(AND(OR(COUNTIF(AE76,"*すべて*"),COUNTIF(AE76,"*全て*")),S76="●",OR(K76=#REF!,K76=#REF!)),"年間支払金額(全官署、契約相手方ごと)",IF(AND(OR(COUNTIF(AE76,"*すべて*"),COUNTIF(AE76,"*全て*")),S76="●"),"年間支払金額(契約相手方ごと)",IF(AND(OR(K76=#REF!,K76=#REF!),AC76=#REF!),"契約総額(全官署)",IF(AND(K76=#REF!,AC76=#REF!),"契約総額(自官署のみ)",IF(K76=#REF!,"年間支払金額(自官署のみ)",IF(AC76=#REF!,"契約総額",IF(AND(COUNTIF(BG76,"&lt;&gt;*単価*"),OR(K76=#REF!,K76=#REF!)),"全官署予定価格",IF(AND(COUNTIF(BG76,"*単価*"),OR(K76=#REF!,K76=#REF!)),"全官署支払金額",IF(COUNTIF(BG76,"*単価*"),"年間支払金額","予定価格"))))))))))</f>
        <v>#REF!</v>
      </c>
      <c r="BA76" s="37" t="str">
        <f>IF(T76="","×",IF(令和8年度契約状況調査票!T76&gt;_xlfn.XLOOKUP(令和8年度契約状況調査票!BF76,#REF!,#REF!),"○","×"))</f>
        <v>×</v>
      </c>
      <c r="BB76" s="37" t="str">
        <f>IF(Y76="","×",IF(令和8年度契約状況調査票!Y76&gt;_xlfn.XLOOKUP(令和8年度契約状況調査票!BF76,#REF!,#REF!),"○","×"))</f>
        <v>×</v>
      </c>
      <c r="BC76" s="37" t="str">
        <f t="shared" si="18"/>
        <v>×</v>
      </c>
      <c r="BD76" s="37" t="str">
        <f t="shared" si="14"/>
        <v>×</v>
      </c>
      <c r="BE76" s="79" t="str">
        <f t="shared" si="19"/>
        <v/>
      </c>
      <c r="BF76" s="38">
        <f t="shared" si="20"/>
        <v>0</v>
      </c>
      <c r="BG76" s="1" t="e">
        <f>IF(AC76=#REF!,"",IF(AND(K76&lt;&gt;"",ISTEXT(U76)),"分担契約/単価契約",IF(ISTEXT(U76),"単価契約",IF(K76&lt;&gt;"","分担契約",""))))</f>
        <v>#REF!</v>
      </c>
      <c r="BH76" s="80"/>
      <c r="BI76" s="81" t="e">
        <f>IF(COUNTIF(T76,"**"),"",IF(AND(T76&gt;=#REF!,OR(H76=#REF!,H76=#REF!)),1,IF(AND(T76&gt;=#REF!,H76&lt;&gt;#REF!,H76&lt;&gt;#REF!),1,"")))</f>
        <v>#REF!</v>
      </c>
      <c r="BJ76" s="82" t="str">
        <f t="shared" si="21"/>
        <v>○</v>
      </c>
      <c r="BK76" s="81" t="b">
        <f t="shared" si="15"/>
        <v>1</v>
      </c>
      <c r="BL76" s="81" t="b">
        <f t="shared" si="16"/>
        <v>1</v>
      </c>
    </row>
    <row r="77" spans="1:64" s="83" customFormat="1" ht="60.65" customHeight="1" x14ac:dyDescent="0.2">
      <c r="A77" s="77">
        <f t="shared" si="17"/>
        <v>72</v>
      </c>
      <c r="B77" s="77" t="str">
        <f t="shared" si="13"/>
        <v/>
      </c>
      <c r="C77" s="77" t="str">
        <f>IF(B77&lt;&gt;1,"",COUNTIF($B$6:B77,1))</f>
        <v/>
      </c>
      <c r="D77" s="77" t="str">
        <f>IF(B77&lt;&gt;2,"",COUNTIF($B$6:B77,2))</f>
        <v/>
      </c>
      <c r="E77" s="77" t="str">
        <f>IF(B77&lt;&gt;3,"",COUNTIF($B$6:B77,3))</f>
        <v/>
      </c>
      <c r="F77" s="77" t="str">
        <f>IF(B77&lt;&gt;4,"",COUNTIF($B$6:B77,4))</f>
        <v/>
      </c>
      <c r="G77" s="1"/>
      <c r="H77" s="20"/>
      <c r="I77" s="20"/>
      <c r="J77" s="20"/>
      <c r="K77" s="1"/>
      <c r="L77" s="1"/>
      <c r="M77" s="21"/>
      <c r="N77" s="20"/>
      <c r="O77" s="22"/>
      <c r="P77" s="26"/>
      <c r="Q77" s="27"/>
      <c r="R77" s="20"/>
      <c r="S77" s="1"/>
      <c r="T77" s="23"/>
      <c r="U77" s="84"/>
      <c r="V77" s="86"/>
      <c r="W77" s="39" t="e">
        <f>IF(OR(T77="他官署で調達手続きを実施のため",AC77=#REF!),"－",IF(V77&lt;&gt;"",ROUNDDOWN(V77/T77,3),(IFERROR(ROUNDDOWN(U77/T77,3),"－"))))</f>
        <v>#REF!</v>
      </c>
      <c r="X77" s="90"/>
      <c r="Y77" s="92"/>
      <c r="Z77" s="25"/>
      <c r="AA77" s="24"/>
      <c r="AB77" s="25"/>
      <c r="AC77" s="24"/>
      <c r="AD77" s="20"/>
      <c r="AE77" s="20"/>
      <c r="AF77" s="20"/>
      <c r="AG77" s="1"/>
      <c r="AH77" s="1"/>
      <c r="AI77" s="41"/>
      <c r="AJ77" s="41"/>
      <c r="AK77" s="41"/>
      <c r="AL77" s="41"/>
      <c r="AM77" s="41"/>
      <c r="AN77" s="1"/>
      <c r="AO77" s="1"/>
      <c r="AP77" s="1"/>
      <c r="AQ77" s="1"/>
      <c r="AR77" s="1"/>
      <c r="AS77" s="1"/>
      <c r="AT77" s="1"/>
      <c r="AU77" s="1"/>
      <c r="AV77" s="1"/>
      <c r="AW77" s="1"/>
      <c r="AX77" s="35"/>
      <c r="AY77" s="78"/>
      <c r="AZ77" s="37" t="e">
        <f>IF(AC77=#REF!,"年間支払金額",IF(AND(OR(COUNTIF(AE77,"*すべて*"),COUNTIF(AE77,"*全て*")),S77="●",OR(K77=#REF!,K77=#REF!)),"年間支払金額(全官署、契約相手方ごと)",IF(AND(OR(COUNTIF(AE77,"*すべて*"),COUNTIF(AE77,"*全て*")),S77="●"),"年間支払金額(契約相手方ごと)",IF(AND(OR(K77=#REF!,K77=#REF!),AC77=#REF!),"契約総額(全官署)",IF(AND(K77=#REF!,AC77=#REF!),"契約総額(自官署のみ)",IF(K77=#REF!,"年間支払金額(自官署のみ)",IF(AC77=#REF!,"契約総額",IF(AND(COUNTIF(BG77,"&lt;&gt;*単価*"),OR(K77=#REF!,K77=#REF!)),"全官署予定価格",IF(AND(COUNTIF(BG77,"*単価*"),OR(K77=#REF!,K77=#REF!)),"全官署支払金額",IF(COUNTIF(BG77,"*単価*"),"年間支払金額","予定価格"))))))))))</f>
        <v>#REF!</v>
      </c>
      <c r="BA77" s="37" t="str">
        <f>IF(T77="","×",IF(令和8年度契約状況調査票!T77&gt;_xlfn.XLOOKUP(令和8年度契約状況調査票!BF77,#REF!,#REF!),"○","×"))</f>
        <v>×</v>
      </c>
      <c r="BB77" s="37" t="str">
        <f>IF(Y77="","×",IF(令和8年度契約状況調査票!Y77&gt;_xlfn.XLOOKUP(令和8年度契約状況調査票!BF77,#REF!,#REF!),"○","×"))</f>
        <v>×</v>
      </c>
      <c r="BC77" s="37" t="str">
        <f t="shared" si="18"/>
        <v>×</v>
      </c>
      <c r="BD77" s="37" t="str">
        <f t="shared" si="14"/>
        <v>×</v>
      </c>
      <c r="BE77" s="79" t="str">
        <f t="shared" si="19"/>
        <v/>
      </c>
      <c r="BF77" s="38">
        <f t="shared" si="20"/>
        <v>0</v>
      </c>
      <c r="BG77" s="1" t="e">
        <f>IF(AC77=#REF!,"",IF(AND(K77&lt;&gt;"",ISTEXT(U77)),"分担契約/単価契約",IF(ISTEXT(U77),"単価契約",IF(K77&lt;&gt;"","分担契約",""))))</f>
        <v>#REF!</v>
      </c>
      <c r="BH77" s="80"/>
      <c r="BI77" s="81" t="e">
        <f>IF(COUNTIF(T77,"**"),"",IF(AND(T77&gt;=#REF!,OR(H77=#REF!,H77=#REF!)),1,IF(AND(T77&gt;=#REF!,H77&lt;&gt;#REF!,H77&lt;&gt;#REF!),1,"")))</f>
        <v>#REF!</v>
      </c>
      <c r="BJ77" s="82" t="str">
        <f t="shared" si="21"/>
        <v>○</v>
      </c>
      <c r="BK77" s="81" t="b">
        <f t="shared" si="15"/>
        <v>1</v>
      </c>
      <c r="BL77" s="81" t="b">
        <f t="shared" si="16"/>
        <v>1</v>
      </c>
    </row>
    <row r="78" spans="1:64" s="83" customFormat="1" ht="60.65" customHeight="1" x14ac:dyDescent="0.2">
      <c r="A78" s="77">
        <f t="shared" si="17"/>
        <v>73</v>
      </c>
      <c r="B78" s="77" t="str">
        <f t="shared" si="13"/>
        <v/>
      </c>
      <c r="C78" s="77" t="str">
        <f>IF(B78&lt;&gt;1,"",COUNTIF($B$6:B78,1))</f>
        <v/>
      </c>
      <c r="D78" s="77" t="str">
        <f>IF(B78&lt;&gt;2,"",COUNTIF($B$6:B78,2))</f>
        <v/>
      </c>
      <c r="E78" s="77" t="str">
        <f>IF(B78&lt;&gt;3,"",COUNTIF($B$6:B78,3))</f>
        <v/>
      </c>
      <c r="F78" s="77" t="str">
        <f>IF(B78&lt;&gt;4,"",COUNTIF($B$6:B78,4))</f>
        <v/>
      </c>
      <c r="G78" s="1"/>
      <c r="H78" s="20"/>
      <c r="I78" s="20"/>
      <c r="J78" s="20"/>
      <c r="K78" s="1"/>
      <c r="L78" s="1"/>
      <c r="M78" s="21"/>
      <c r="N78" s="20"/>
      <c r="O78" s="22"/>
      <c r="P78" s="26"/>
      <c r="Q78" s="27"/>
      <c r="R78" s="20"/>
      <c r="S78" s="1"/>
      <c r="T78" s="23"/>
      <c r="U78" s="84"/>
      <c r="V78" s="86"/>
      <c r="W78" s="39" t="e">
        <f>IF(OR(T78="他官署で調達手続きを実施のため",AC78=#REF!),"－",IF(V78&lt;&gt;"",ROUNDDOWN(V78/T78,3),(IFERROR(ROUNDDOWN(U78/T78,3),"－"))))</f>
        <v>#REF!</v>
      </c>
      <c r="X78" s="90"/>
      <c r="Y78" s="92"/>
      <c r="Z78" s="25"/>
      <c r="AA78" s="24"/>
      <c r="AB78" s="25"/>
      <c r="AC78" s="24"/>
      <c r="AD78" s="20"/>
      <c r="AE78" s="20"/>
      <c r="AF78" s="20"/>
      <c r="AG78" s="1"/>
      <c r="AH78" s="1"/>
      <c r="AI78" s="41"/>
      <c r="AJ78" s="41"/>
      <c r="AK78" s="41"/>
      <c r="AL78" s="41"/>
      <c r="AM78" s="41"/>
      <c r="AN78" s="1"/>
      <c r="AO78" s="1"/>
      <c r="AP78" s="1"/>
      <c r="AQ78" s="1"/>
      <c r="AR78" s="1"/>
      <c r="AS78" s="1"/>
      <c r="AT78" s="1"/>
      <c r="AU78" s="1"/>
      <c r="AV78" s="1"/>
      <c r="AW78" s="1"/>
      <c r="AX78" s="35"/>
      <c r="AY78" s="78"/>
      <c r="AZ78" s="37" t="e">
        <f>IF(AC78=#REF!,"年間支払金額",IF(AND(OR(COUNTIF(AE78,"*すべて*"),COUNTIF(AE78,"*全て*")),S78="●",OR(K78=#REF!,K78=#REF!)),"年間支払金額(全官署、契約相手方ごと)",IF(AND(OR(COUNTIF(AE78,"*すべて*"),COUNTIF(AE78,"*全て*")),S78="●"),"年間支払金額(契約相手方ごと)",IF(AND(OR(K78=#REF!,K78=#REF!),AC78=#REF!),"契約総額(全官署)",IF(AND(K78=#REF!,AC78=#REF!),"契約総額(自官署のみ)",IF(K78=#REF!,"年間支払金額(自官署のみ)",IF(AC78=#REF!,"契約総額",IF(AND(COUNTIF(BG78,"&lt;&gt;*単価*"),OR(K78=#REF!,K78=#REF!)),"全官署予定価格",IF(AND(COUNTIF(BG78,"*単価*"),OR(K78=#REF!,K78=#REF!)),"全官署支払金額",IF(COUNTIF(BG78,"*単価*"),"年間支払金額","予定価格"))))))))))</f>
        <v>#REF!</v>
      </c>
      <c r="BA78" s="37" t="str">
        <f>IF(T78="","×",IF(令和8年度契約状況調査票!T78&gt;_xlfn.XLOOKUP(令和8年度契約状況調査票!BF78,#REF!,#REF!),"○","×"))</f>
        <v>×</v>
      </c>
      <c r="BB78" s="37" t="str">
        <f>IF(Y78="","×",IF(令和8年度契約状況調査票!Y78&gt;_xlfn.XLOOKUP(令和8年度契約状況調査票!BF78,#REF!,#REF!),"○","×"))</f>
        <v>×</v>
      </c>
      <c r="BC78" s="37" t="str">
        <f t="shared" si="18"/>
        <v>×</v>
      </c>
      <c r="BD78" s="37" t="str">
        <f t="shared" si="14"/>
        <v>×</v>
      </c>
      <c r="BE78" s="79" t="str">
        <f t="shared" si="19"/>
        <v/>
      </c>
      <c r="BF78" s="38">
        <f t="shared" si="20"/>
        <v>0</v>
      </c>
      <c r="BG78" s="1" t="e">
        <f>IF(AC78=#REF!,"",IF(AND(K78&lt;&gt;"",ISTEXT(U78)),"分担契約/単価契約",IF(ISTEXT(U78),"単価契約",IF(K78&lt;&gt;"","分担契約",""))))</f>
        <v>#REF!</v>
      </c>
      <c r="BH78" s="80"/>
      <c r="BI78" s="81" t="e">
        <f>IF(COUNTIF(T78,"**"),"",IF(AND(T78&gt;=#REF!,OR(H78=#REF!,H78=#REF!)),1,IF(AND(T78&gt;=#REF!,H78&lt;&gt;#REF!,H78&lt;&gt;#REF!),1,"")))</f>
        <v>#REF!</v>
      </c>
      <c r="BJ78" s="82" t="str">
        <f t="shared" si="21"/>
        <v>○</v>
      </c>
      <c r="BK78" s="81" t="b">
        <f t="shared" si="15"/>
        <v>1</v>
      </c>
      <c r="BL78" s="81" t="b">
        <f t="shared" si="16"/>
        <v>1</v>
      </c>
    </row>
    <row r="79" spans="1:64" s="83" customFormat="1" ht="60.65" customHeight="1" x14ac:dyDescent="0.2">
      <c r="A79" s="77">
        <f t="shared" si="17"/>
        <v>74</v>
      </c>
      <c r="B79" s="77" t="str">
        <f t="shared" si="13"/>
        <v/>
      </c>
      <c r="C79" s="77" t="str">
        <f>IF(B79&lt;&gt;1,"",COUNTIF($B$6:B79,1))</f>
        <v/>
      </c>
      <c r="D79" s="77" t="str">
        <f>IF(B79&lt;&gt;2,"",COUNTIF($B$6:B79,2))</f>
        <v/>
      </c>
      <c r="E79" s="77" t="str">
        <f>IF(B79&lt;&gt;3,"",COUNTIF($B$6:B79,3))</f>
        <v/>
      </c>
      <c r="F79" s="77" t="str">
        <f>IF(B79&lt;&gt;4,"",COUNTIF($B$6:B79,4))</f>
        <v/>
      </c>
      <c r="G79" s="1"/>
      <c r="H79" s="20"/>
      <c r="I79" s="20"/>
      <c r="J79" s="20"/>
      <c r="K79" s="1"/>
      <c r="L79" s="1"/>
      <c r="M79" s="21"/>
      <c r="N79" s="20"/>
      <c r="O79" s="22"/>
      <c r="P79" s="26"/>
      <c r="Q79" s="27"/>
      <c r="R79" s="20"/>
      <c r="S79" s="1"/>
      <c r="T79" s="28"/>
      <c r="U79" s="85"/>
      <c r="V79" s="86"/>
      <c r="W79" s="39" t="e">
        <f>IF(OR(T79="他官署で調達手続きを実施のため",AC79=#REF!),"－",IF(V79&lt;&gt;"",ROUNDDOWN(V79/T79,3),(IFERROR(ROUNDDOWN(U79/T79,3),"－"))))</f>
        <v>#REF!</v>
      </c>
      <c r="X79" s="90"/>
      <c r="Y79" s="92"/>
      <c r="Z79" s="25"/>
      <c r="AA79" s="24"/>
      <c r="AB79" s="25"/>
      <c r="AC79" s="24"/>
      <c r="AD79" s="20"/>
      <c r="AE79" s="20"/>
      <c r="AF79" s="20"/>
      <c r="AG79" s="1"/>
      <c r="AH79" s="1"/>
      <c r="AI79" s="41"/>
      <c r="AJ79" s="41"/>
      <c r="AK79" s="41"/>
      <c r="AL79" s="41"/>
      <c r="AM79" s="41"/>
      <c r="AN79" s="1"/>
      <c r="AO79" s="1"/>
      <c r="AP79" s="1"/>
      <c r="AQ79" s="1"/>
      <c r="AR79" s="1"/>
      <c r="AS79" s="1"/>
      <c r="AT79" s="1"/>
      <c r="AU79" s="1"/>
      <c r="AV79" s="1"/>
      <c r="AW79" s="1"/>
      <c r="AX79" s="35"/>
      <c r="AY79" s="78"/>
      <c r="AZ79" s="37" t="e">
        <f>IF(AC79=#REF!,"年間支払金額",IF(AND(OR(COUNTIF(AE79,"*すべて*"),COUNTIF(AE79,"*全て*")),S79="●",OR(K79=#REF!,K79=#REF!)),"年間支払金額(全官署、契約相手方ごと)",IF(AND(OR(COUNTIF(AE79,"*すべて*"),COUNTIF(AE79,"*全て*")),S79="●"),"年間支払金額(契約相手方ごと)",IF(AND(OR(K79=#REF!,K79=#REF!),AC79=#REF!),"契約総額(全官署)",IF(AND(K79=#REF!,AC79=#REF!),"契約総額(自官署のみ)",IF(K79=#REF!,"年間支払金額(自官署のみ)",IF(AC79=#REF!,"契約総額",IF(AND(COUNTIF(BG79,"&lt;&gt;*単価*"),OR(K79=#REF!,K79=#REF!)),"全官署予定価格",IF(AND(COUNTIF(BG79,"*単価*"),OR(K79=#REF!,K79=#REF!)),"全官署支払金額",IF(COUNTIF(BG79,"*単価*"),"年間支払金額","予定価格"))))))))))</f>
        <v>#REF!</v>
      </c>
      <c r="BA79" s="37" t="str">
        <f>IF(T79="","×",IF(令和8年度契約状況調査票!T79&gt;_xlfn.XLOOKUP(令和8年度契約状況調査票!BF79,#REF!,#REF!),"○","×"))</f>
        <v>×</v>
      </c>
      <c r="BB79" s="37" t="str">
        <f>IF(Y79="","×",IF(令和8年度契約状況調査票!Y79&gt;_xlfn.XLOOKUP(令和8年度契約状況調査票!BF79,#REF!,#REF!),"○","×"))</f>
        <v>×</v>
      </c>
      <c r="BC79" s="37" t="str">
        <f t="shared" si="18"/>
        <v>×</v>
      </c>
      <c r="BD79" s="37" t="str">
        <f t="shared" si="14"/>
        <v>×</v>
      </c>
      <c r="BE79" s="79" t="str">
        <f t="shared" si="19"/>
        <v/>
      </c>
      <c r="BF79" s="38">
        <f t="shared" si="20"/>
        <v>0</v>
      </c>
      <c r="BG79" s="1" t="e">
        <f>IF(AC79=#REF!,"",IF(AND(K79&lt;&gt;"",ISTEXT(U79)),"分担契約/単価契約",IF(ISTEXT(U79),"単価契約",IF(K79&lt;&gt;"","分担契約",""))))</f>
        <v>#REF!</v>
      </c>
      <c r="BH79" s="80"/>
      <c r="BI79" s="81" t="e">
        <f>IF(COUNTIF(T79,"**"),"",IF(AND(T79&gt;=#REF!,OR(H79=#REF!,H79=#REF!)),1,IF(AND(T79&gt;=#REF!,H79&lt;&gt;#REF!,H79&lt;&gt;#REF!),1,"")))</f>
        <v>#REF!</v>
      </c>
      <c r="BJ79" s="82" t="str">
        <f t="shared" si="21"/>
        <v>○</v>
      </c>
      <c r="BK79" s="81" t="b">
        <f t="shared" si="15"/>
        <v>1</v>
      </c>
      <c r="BL79" s="81" t="b">
        <f t="shared" si="16"/>
        <v>1</v>
      </c>
    </row>
    <row r="80" spans="1:64" s="83" customFormat="1" ht="60.65" customHeight="1" x14ac:dyDescent="0.2">
      <c r="A80" s="77">
        <f t="shared" si="17"/>
        <v>75</v>
      </c>
      <c r="B80" s="77" t="str">
        <f t="shared" si="13"/>
        <v/>
      </c>
      <c r="C80" s="77" t="str">
        <f>IF(B80&lt;&gt;1,"",COUNTIF($B$6:B80,1))</f>
        <v/>
      </c>
      <c r="D80" s="77" t="str">
        <f>IF(B80&lt;&gt;2,"",COUNTIF($B$6:B80,2))</f>
        <v/>
      </c>
      <c r="E80" s="77" t="str">
        <f>IF(B80&lt;&gt;3,"",COUNTIF($B$6:B80,3))</f>
        <v/>
      </c>
      <c r="F80" s="77" t="str">
        <f>IF(B80&lt;&gt;4,"",COUNTIF($B$6:B80,4))</f>
        <v/>
      </c>
      <c r="G80" s="1"/>
      <c r="H80" s="20"/>
      <c r="I80" s="20"/>
      <c r="J80" s="20"/>
      <c r="K80" s="1"/>
      <c r="L80" s="1"/>
      <c r="M80" s="21"/>
      <c r="N80" s="20"/>
      <c r="O80" s="22"/>
      <c r="P80" s="26"/>
      <c r="Q80" s="27"/>
      <c r="R80" s="20"/>
      <c r="S80" s="1"/>
      <c r="T80" s="23"/>
      <c r="U80" s="84"/>
      <c r="V80" s="86"/>
      <c r="W80" s="39" t="e">
        <f>IF(OR(T80="他官署で調達手続きを実施のため",AC80=#REF!),"－",IF(V80&lt;&gt;"",ROUNDDOWN(V80/T80,3),(IFERROR(ROUNDDOWN(U80/T80,3),"－"))))</f>
        <v>#REF!</v>
      </c>
      <c r="X80" s="90"/>
      <c r="Y80" s="92"/>
      <c r="Z80" s="25"/>
      <c r="AA80" s="24"/>
      <c r="AB80" s="25"/>
      <c r="AC80" s="24"/>
      <c r="AD80" s="20"/>
      <c r="AE80" s="20"/>
      <c r="AF80" s="20"/>
      <c r="AG80" s="1"/>
      <c r="AH80" s="1"/>
      <c r="AI80" s="41"/>
      <c r="AJ80" s="41"/>
      <c r="AK80" s="41"/>
      <c r="AL80" s="41"/>
      <c r="AM80" s="41"/>
      <c r="AN80" s="1"/>
      <c r="AO80" s="1"/>
      <c r="AP80" s="1"/>
      <c r="AQ80" s="1"/>
      <c r="AR80" s="1"/>
      <c r="AS80" s="1"/>
      <c r="AT80" s="1"/>
      <c r="AU80" s="1"/>
      <c r="AV80" s="1"/>
      <c r="AW80" s="1"/>
      <c r="AX80" s="35"/>
      <c r="AY80" s="78"/>
      <c r="AZ80" s="37" t="e">
        <f>IF(AC80=#REF!,"年間支払金額",IF(AND(OR(COUNTIF(AE80,"*すべて*"),COUNTIF(AE80,"*全て*")),S80="●",OR(K80=#REF!,K80=#REF!)),"年間支払金額(全官署、契約相手方ごと)",IF(AND(OR(COUNTIF(AE80,"*すべて*"),COUNTIF(AE80,"*全て*")),S80="●"),"年間支払金額(契約相手方ごと)",IF(AND(OR(K80=#REF!,K80=#REF!),AC80=#REF!),"契約総額(全官署)",IF(AND(K80=#REF!,AC80=#REF!),"契約総額(自官署のみ)",IF(K80=#REF!,"年間支払金額(自官署のみ)",IF(AC80=#REF!,"契約総額",IF(AND(COUNTIF(BG80,"&lt;&gt;*単価*"),OR(K80=#REF!,K80=#REF!)),"全官署予定価格",IF(AND(COUNTIF(BG80,"*単価*"),OR(K80=#REF!,K80=#REF!)),"全官署支払金額",IF(COUNTIF(BG80,"*単価*"),"年間支払金額","予定価格"))))))))))</f>
        <v>#REF!</v>
      </c>
      <c r="BA80" s="37" t="str">
        <f>IF(T80="","×",IF(令和8年度契約状況調査票!T80&gt;_xlfn.XLOOKUP(令和8年度契約状況調査票!BF80,#REF!,#REF!),"○","×"))</f>
        <v>×</v>
      </c>
      <c r="BB80" s="37" t="str">
        <f>IF(Y80="","×",IF(令和8年度契約状況調査票!Y80&gt;_xlfn.XLOOKUP(令和8年度契約状況調査票!BF80,#REF!,#REF!),"○","×"))</f>
        <v>×</v>
      </c>
      <c r="BC80" s="37" t="str">
        <f t="shared" si="18"/>
        <v>×</v>
      </c>
      <c r="BD80" s="37" t="str">
        <f t="shared" si="14"/>
        <v>×</v>
      </c>
      <c r="BE80" s="79" t="str">
        <f t="shared" si="19"/>
        <v/>
      </c>
      <c r="BF80" s="38">
        <f t="shared" si="20"/>
        <v>0</v>
      </c>
      <c r="BG80" s="1" t="e">
        <f>IF(AC80=#REF!,"",IF(AND(K80&lt;&gt;"",ISTEXT(U80)),"分担契約/単価契約",IF(ISTEXT(U80),"単価契約",IF(K80&lt;&gt;"","分担契約",""))))</f>
        <v>#REF!</v>
      </c>
      <c r="BH80" s="80"/>
      <c r="BI80" s="81" t="e">
        <f>IF(COUNTIF(T80,"**"),"",IF(AND(T80&gt;=#REF!,OR(H80=#REF!,H80=#REF!)),1,IF(AND(T80&gt;=#REF!,H80&lt;&gt;#REF!,H80&lt;&gt;#REF!),1,"")))</f>
        <v>#REF!</v>
      </c>
      <c r="BJ80" s="82" t="str">
        <f t="shared" si="21"/>
        <v>○</v>
      </c>
      <c r="BK80" s="81" t="b">
        <f t="shared" si="15"/>
        <v>1</v>
      </c>
      <c r="BL80" s="81" t="b">
        <f t="shared" si="16"/>
        <v>1</v>
      </c>
    </row>
    <row r="81" spans="1:64" s="83" customFormat="1" ht="60.65" customHeight="1" x14ac:dyDescent="0.2">
      <c r="A81" s="77">
        <f t="shared" si="17"/>
        <v>76</v>
      </c>
      <c r="B81" s="77" t="str">
        <f t="shared" si="13"/>
        <v/>
      </c>
      <c r="C81" s="77" t="str">
        <f>IF(B81&lt;&gt;1,"",COUNTIF($B$6:B81,1))</f>
        <v/>
      </c>
      <c r="D81" s="77" t="str">
        <f>IF(B81&lt;&gt;2,"",COUNTIF($B$6:B81,2))</f>
        <v/>
      </c>
      <c r="E81" s="77" t="str">
        <f>IF(B81&lt;&gt;3,"",COUNTIF($B$6:B81,3))</f>
        <v/>
      </c>
      <c r="F81" s="77" t="str">
        <f>IF(B81&lt;&gt;4,"",COUNTIF($B$6:B81,4))</f>
        <v/>
      </c>
      <c r="G81" s="1"/>
      <c r="H81" s="20"/>
      <c r="I81" s="20"/>
      <c r="J81" s="20"/>
      <c r="K81" s="1"/>
      <c r="L81" s="1"/>
      <c r="M81" s="21"/>
      <c r="N81" s="20"/>
      <c r="O81" s="22"/>
      <c r="P81" s="26"/>
      <c r="Q81" s="27"/>
      <c r="R81" s="20"/>
      <c r="S81" s="1"/>
      <c r="T81" s="23"/>
      <c r="U81" s="84"/>
      <c r="V81" s="86"/>
      <c r="W81" s="39" t="e">
        <f>IF(OR(T81="他官署で調達手続きを実施のため",AC81=#REF!),"－",IF(V81&lt;&gt;"",ROUNDDOWN(V81/T81,3),(IFERROR(ROUNDDOWN(U81/T81,3),"－"))))</f>
        <v>#REF!</v>
      </c>
      <c r="X81" s="90"/>
      <c r="Y81" s="92"/>
      <c r="Z81" s="25"/>
      <c r="AA81" s="24"/>
      <c r="AB81" s="25"/>
      <c r="AC81" s="24"/>
      <c r="AD81" s="20"/>
      <c r="AE81" s="20"/>
      <c r="AF81" s="20"/>
      <c r="AG81" s="1"/>
      <c r="AH81" s="1"/>
      <c r="AI81" s="41"/>
      <c r="AJ81" s="41"/>
      <c r="AK81" s="41"/>
      <c r="AL81" s="41"/>
      <c r="AM81" s="41"/>
      <c r="AN81" s="1"/>
      <c r="AO81" s="1"/>
      <c r="AP81" s="1"/>
      <c r="AQ81" s="1"/>
      <c r="AR81" s="1"/>
      <c r="AS81" s="1"/>
      <c r="AT81" s="1"/>
      <c r="AU81" s="1"/>
      <c r="AV81" s="1"/>
      <c r="AW81" s="1"/>
      <c r="AX81" s="35"/>
      <c r="AY81" s="78"/>
      <c r="AZ81" s="37" t="e">
        <f>IF(AC81=#REF!,"年間支払金額",IF(AND(OR(COUNTIF(AE81,"*すべて*"),COUNTIF(AE81,"*全て*")),S81="●",OR(K81=#REF!,K81=#REF!)),"年間支払金額(全官署、契約相手方ごと)",IF(AND(OR(COUNTIF(AE81,"*すべて*"),COUNTIF(AE81,"*全て*")),S81="●"),"年間支払金額(契約相手方ごと)",IF(AND(OR(K81=#REF!,K81=#REF!),AC81=#REF!),"契約総額(全官署)",IF(AND(K81=#REF!,AC81=#REF!),"契約総額(自官署のみ)",IF(K81=#REF!,"年間支払金額(自官署のみ)",IF(AC81=#REF!,"契約総額",IF(AND(COUNTIF(BG81,"&lt;&gt;*単価*"),OR(K81=#REF!,K81=#REF!)),"全官署予定価格",IF(AND(COUNTIF(BG81,"*単価*"),OR(K81=#REF!,K81=#REF!)),"全官署支払金額",IF(COUNTIF(BG81,"*単価*"),"年間支払金額","予定価格"))))))))))</f>
        <v>#REF!</v>
      </c>
      <c r="BA81" s="37" t="str">
        <f>IF(T81="","×",IF(令和8年度契約状況調査票!T81&gt;_xlfn.XLOOKUP(令和8年度契約状況調査票!BF81,#REF!,#REF!),"○","×"))</f>
        <v>×</v>
      </c>
      <c r="BB81" s="37" t="str">
        <f>IF(Y81="","×",IF(令和8年度契約状況調査票!Y81&gt;_xlfn.XLOOKUP(令和8年度契約状況調査票!BF81,#REF!,#REF!),"○","×"))</f>
        <v>×</v>
      </c>
      <c r="BC81" s="37" t="str">
        <f t="shared" si="18"/>
        <v>×</v>
      </c>
      <c r="BD81" s="37" t="str">
        <f t="shared" si="14"/>
        <v>×</v>
      </c>
      <c r="BE81" s="79" t="str">
        <f t="shared" si="19"/>
        <v/>
      </c>
      <c r="BF81" s="38">
        <f t="shared" si="20"/>
        <v>0</v>
      </c>
      <c r="BG81" s="1" t="e">
        <f>IF(AC81=#REF!,"",IF(AND(K81&lt;&gt;"",ISTEXT(U81)),"分担契約/単価契約",IF(ISTEXT(U81),"単価契約",IF(K81&lt;&gt;"","分担契約",""))))</f>
        <v>#REF!</v>
      </c>
      <c r="BH81" s="80"/>
      <c r="BI81" s="81" t="e">
        <f>IF(COUNTIF(T81,"**"),"",IF(AND(T81&gt;=#REF!,OR(H81=#REF!,H81=#REF!)),1,IF(AND(T81&gt;=#REF!,H81&lt;&gt;#REF!,H81&lt;&gt;#REF!),1,"")))</f>
        <v>#REF!</v>
      </c>
      <c r="BJ81" s="82" t="str">
        <f t="shared" si="21"/>
        <v>○</v>
      </c>
      <c r="BK81" s="81" t="b">
        <f t="shared" si="15"/>
        <v>1</v>
      </c>
      <c r="BL81" s="81" t="b">
        <f t="shared" si="16"/>
        <v>1</v>
      </c>
    </row>
    <row r="82" spans="1:64" s="83" customFormat="1" ht="60.65" customHeight="1" x14ac:dyDescent="0.2">
      <c r="A82" s="77">
        <f t="shared" si="17"/>
        <v>77</v>
      </c>
      <c r="B82" s="77" t="str">
        <f t="shared" si="13"/>
        <v/>
      </c>
      <c r="C82" s="77" t="str">
        <f>IF(B82&lt;&gt;1,"",COUNTIF($B$6:B82,1))</f>
        <v/>
      </c>
      <c r="D82" s="77" t="str">
        <f>IF(B82&lt;&gt;2,"",COUNTIF($B$6:B82,2))</f>
        <v/>
      </c>
      <c r="E82" s="77" t="str">
        <f>IF(B82&lt;&gt;3,"",COUNTIF($B$6:B82,3))</f>
        <v/>
      </c>
      <c r="F82" s="77" t="str">
        <f>IF(B82&lt;&gt;4,"",COUNTIF($B$6:B82,4))</f>
        <v/>
      </c>
      <c r="G82" s="1"/>
      <c r="H82" s="20"/>
      <c r="I82" s="20"/>
      <c r="J82" s="20"/>
      <c r="K82" s="1"/>
      <c r="L82" s="1"/>
      <c r="M82" s="21"/>
      <c r="N82" s="20"/>
      <c r="O82" s="22"/>
      <c r="P82" s="26"/>
      <c r="Q82" s="27"/>
      <c r="R82" s="20"/>
      <c r="S82" s="1"/>
      <c r="T82" s="23"/>
      <c r="U82" s="84"/>
      <c r="V82" s="86"/>
      <c r="W82" s="39" t="e">
        <f>IF(OR(T82="他官署で調達手続きを実施のため",AC82=#REF!),"－",IF(V82&lt;&gt;"",ROUNDDOWN(V82/T82,3),(IFERROR(ROUNDDOWN(U82/T82,3),"－"))))</f>
        <v>#REF!</v>
      </c>
      <c r="X82" s="90"/>
      <c r="Y82" s="92"/>
      <c r="Z82" s="25"/>
      <c r="AA82" s="24"/>
      <c r="AB82" s="25"/>
      <c r="AC82" s="24"/>
      <c r="AD82" s="20"/>
      <c r="AE82" s="20"/>
      <c r="AF82" s="20"/>
      <c r="AG82" s="1"/>
      <c r="AH82" s="1"/>
      <c r="AI82" s="41"/>
      <c r="AJ82" s="41"/>
      <c r="AK82" s="41"/>
      <c r="AL82" s="41"/>
      <c r="AM82" s="41"/>
      <c r="AN82" s="1"/>
      <c r="AO82" s="1"/>
      <c r="AP82" s="1"/>
      <c r="AQ82" s="1"/>
      <c r="AR82" s="1"/>
      <c r="AS82" s="1"/>
      <c r="AT82" s="1"/>
      <c r="AU82" s="1"/>
      <c r="AV82" s="1"/>
      <c r="AW82" s="1"/>
      <c r="AX82" s="35"/>
      <c r="AY82" s="78"/>
      <c r="AZ82" s="37" t="e">
        <f>IF(AC82=#REF!,"年間支払金額",IF(AND(OR(COUNTIF(AE82,"*すべて*"),COUNTIF(AE82,"*全て*")),S82="●",OR(K82=#REF!,K82=#REF!)),"年間支払金額(全官署、契約相手方ごと)",IF(AND(OR(COUNTIF(AE82,"*すべて*"),COUNTIF(AE82,"*全て*")),S82="●"),"年間支払金額(契約相手方ごと)",IF(AND(OR(K82=#REF!,K82=#REF!),AC82=#REF!),"契約総額(全官署)",IF(AND(K82=#REF!,AC82=#REF!),"契約総額(自官署のみ)",IF(K82=#REF!,"年間支払金額(自官署のみ)",IF(AC82=#REF!,"契約総額",IF(AND(COUNTIF(BG82,"&lt;&gt;*単価*"),OR(K82=#REF!,K82=#REF!)),"全官署予定価格",IF(AND(COUNTIF(BG82,"*単価*"),OR(K82=#REF!,K82=#REF!)),"全官署支払金額",IF(COUNTIF(BG82,"*単価*"),"年間支払金額","予定価格"))))))))))</f>
        <v>#REF!</v>
      </c>
      <c r="BA82" s="37" t="str">
        <f>IF(T82="","×",IF(令和8年度契約状況調査票!T82&gt;_xlfn.XLOOKUP(令和8年度契約状況調査票!BF82,#REF!,#REF!),"○","×"))</f>
        <v>×</v>
      </c>
      <c r="BB82" s="37" t="str">
        <f>IF(Y82="","×",IF(令和8年度契約状況調査票!Y82&gt;_xlfn.XLOOKUP(令和8年度契約状況調査票!BF82,#REF!,#REF!),"○","×"))</f>
        <v>×</v>
      </c>
      <c r="BC82" s="37" t="str">
        <f t="shared" si="18"/>
        <v>×</v>
      </c>
      <c r="BD82" s="37" t="str">
        <f t="shared" si="14"/>
        <v>×</v>
      </c>
      <c r="BE82" s="79" t="str">
        <f t="shared" si="19"/>
        <v/>
      </c>
      <c r="BF82" s="38">
        <f t="shared" si="20"/>
        <v>0</v>
      </c>
      <c r="BG82" s="1" t="e">
        <f>IF(AC82=#REF!,"",IF(AND(K82&lt;&gt;"",ISTEXT(U82)),"分担契約/単価契約",IF(ISTEXT(U82),"単価契約",IF(K82&lt;&gt;"","分担契約",""))))</f>
        <v>#REF!</v>
      </c>
      <c r="BH82" s="80"/>
      <c r="BI82" s="81" t="e">
        <f>IF(COUNTIF(T82,"**"),"",IF(AND(T82&gt;=#REF!,OR(H82=#REF!,H82=#REF!)),1,IF(AND(T82&gt;=#REF!,H82&lt;&gt;#REF!,H82&lt;&gt;#REF!),1,"")))</f>
        <v>#REF!</v>
      </c>
      <c r="BJ82" s="82" t="str">
        <f t="shared" si="21"/>
        <v>○</v>
      </c>
      <c r="BK82" s="81" t="b">
        <f t="shared" si="15"/>
        <v>1</v>
      </c>
      <c r="BL82" s="81" t="b">
        <f t="shared" si="16"/>
        <v>1</v>
      </c>
    </row>
    <row r="83" spans="1:64" s="83" customFormat="1" ht="60.65" customHeight="1" x14ac:dyDescent="0.2">
      <c r="A83" s="77">
        <f t="shared" si="17"/>
        <v>78</v>
      </c>
      <c r="B83" s="77" t="str">
        <f t="shared" si="13"/>
        <v/>
      </c>
      <c r="C83" s="77" t="str">
        <f>IF(B83&lt;&gt;1,"",COUNTIF($B$6:B83,1))</f>
        <v/>
      </c>
      <c r="D83" s="77" t="str">
        <f>IF(B83&lt;&gt;2,"",COUNTIF($B$6:B83,2))</f>
        <v/>
      </c>
      <c r="E83" s="77" t="str">
        <f>IF(B83&lt;&gt;3,"",COUNTIF($B$6:B83,3))</f>
        <v/>
      </c>
      <c r="F83" s="77" t="str">
        <f>IF(B83&lt;&gt;4,"",COUNTIF($B$6:B83,4))</f>
        <v/>
      </c>
      <c r="G83" s="1"/>
      <c r="H83" s="20"/>
      <c r="I83" s="20"/>
      <c r="J83" s="20"/>
      <c r="K83" s="1"/>
      <c r="L83" s="1"/>
      <c r="M83" s="21"/>
      <c r="N83" s="20"/>
      <c r="O83" s="22"/>
      <c r="P83" s="26"/>
      <c r="Q83" s="27"/>
      <c r="R83" s="20"/>
      <c r="S83" s="1"/>
      <c r="T83" s="23"/>
      <c r="U83" s="84"/>
      <c r="V83" s="86"/>
      <c r="W83" s="39" t="e">
        <f>IF(OR(T83="他官署で調達手続きを実施のため",AC83=#REF!),"－",IF(V83&lt;&gt;"",ROUNDDOWN(V83/T83,3),(IFERROR(ROUNDDOWN(U83/T83,3),"－"))))</f>
        <v>#REF!</v>
      </c>
      <c r="X83" s="90"/>
      <c r="Y83" s="92"/>
      <c r="Z83" s="25"/>
      <c r="AA83" s="24"/>
      <c r="AB83" s="25"/>
      <c r="AC83" s="24"/>
      <c r="AD83" s="20"/>
      <c r="AE83" s="20"/>
      <c r="AF83" s="20"/>
      <c r="AG83" s="1"/>
      <c r="AH83" s="1"/>
      <c r="AI83" s="41"/>
      <c r="AJ83" s="41"/>
      <c r="AK83" s="41"/>
      <c r="AL83" s="41"/>
      <c r="AM83" s="41"/>
      <c r="AN83" s="1"/>
      <c r="AO83" s="1"/>
      <c r="AP83" s="1"/>
      <c r="AQ83" s="1"/>
      <c r="AR83" s="1"/>
      <c r="AS83" s="1"/>
      <c r="AT83" s="1"/>
      <c r="AU83" s="1"/>
      <c r="AV83" s="1"/>
      <c r="AW83" s="1"/>
      <c r="AX83" s="36"/>
      <c r="AY83" s="78"/>
      <c r="AZ83" s="37" t="e">
        <f>IF(AC83=#REF!,"年間支払金額",IF(AND(OR(COUNTIF(AE83,"*すべて*"),COUNTIF(AE83,"*全て*")),S83="●",OR(K83=#REF!,K83=#REF!)),"年間支払金額(全官署、契約相手方ごと)",IF(AND(OR(COUNTIF(AE83,"*すべて*"),COUNTIF(AE83,"*全て*")),S83="●"),"年間支払金額(契約相手方ごと)",IF(AND(OR(K83=#REF!,K83=#REF!),AC83=#REF!),"契約総額(全官署)",IF(AND(K83=#REF!,AC83=#REF!),"契約総額(自官署のみ)",IF(K83=#REF!,"年間支払金額(自官署のみ)",IF(AC83=#REF!,"契約総額",IF(AND(COUNTIF(BG83,"&lt;&gt;*単価*"),OR(K83=#REF!,K83=#REF!)),"全官署予定価格",IF(AND(COUNTIF(BG83,"*単価*"),OR(K83=#REF!,K83=#REF!)),"全官署支払金額",IF(COUNTIF(BG83,"*単価*"),"年間支払金額","予定価格"))))))))))</f>
        <v>#REF!</v>
      </c>
      <c r="BA83" s="37" t="str">
        <f>IF(T83="","×",IF(令和8年度契約状況調査票!T83&gt;_xlfn.XLOOKUP(令和8年度契約状況調査票!BF83,#REF!,#REF!),"○","×"))</f>
        <v>×</v>
      </c>
      <c r="BB83" s="37" t="str">
        <f>IF(Y83="","×",IF(令和8年度契約状況調査票!Y83&gt;_xlfn.XLOOKUP(令和8年度契約状況調査票!BF83,#REF!,#REF!),"○","×"))</f>
        <v>×</v>
      </c>
      <c r="BC83" s="37" t="str">
        <f t="shared" si="18"/>
        <v>×</v>
      </c>
      <c r="BD83" s="37" t="str">
        <f t="shared" si="14"/>
        <v>×</v>
      </c>
      <c r="BE83" s="79" t="str">
        <f t="shared" si="19"/>
        <v/>
      </c>
      <c r="BF83" s="38">
        <f t="shared" si="20"/>
        <v>0</v>
      </c>
      <c r="BG83" s="1" t="e">
        <f>IF(AC83=#REF!,"",IF(AND(K83&lt;&gt;"",ISTEXT(U83)),"分担契約/単価契約",IF(ISTEXT(U83),"単価契約",IF(K83&lt;&gt;"","分担契約",""))))</f>
        <v>#REF!</v>
      </c>
      <c r="BH83" s="80"/>
      <c r="BI83" s="81" t="e">
        <f>IF(COUNTIF(T83,"**"),"",IF(AND(T83&gt;=#REF!,OR(H83=#REF!,H83=#REF!)),1,IF(AND(T83&gt;=#REF!,H83&lt;&gt;#REF!,H83&lt;&gt;#REF!),1,"")))</f>
        <v>#REF!</v>
      </c>
      <c r="BJ83" s="82" t="str">
        <f t="shared" si="21"/>
        <v>○</v>
      </c>
      <c r="BK83" s="81" t="b">
        <f t="shared" si="15"/>
        <v>1</v>
      </c>
      <c r="BL83" s="81" t="b">
        <f t="shared" si="16"/>
        <v>1</v>
      </c>
    </row>
    <row r="84" spans="1:64" s="83" customFormat="1" ht="60.65" customHeight="1" x14ac:dyDescent="0.2">
      <c r="A84" s="77">
        <f t="shared" si="17"/>
        <v>79</v>
      </c>
      <c r="B84" s="77" t="str">
        <f t="shared" si="13"/>
        <v/>
      </c>
      <c r="C84" s="77" t="str">
        <f>IF(B84&lt;&gt;1,"",COUNTIF($B$6:B84,1))</f>
        <v/>
      </c>
      <c r="D84" s="77" t="str">
        <f>IF(B84&lt;&gt;2,"",COUNTIF($B$6:B84,2))</f>
        <v/>
      </c>
      <c r="E84" s="77" t="str">
        <f>IF(B84&lt;&gt;3,"",COUNTIF($B$6:B84,3))</f>
        <v/>
      </c>
      <c r="F84" s="77" t="str">
        <f>IF(B84&lt;&gt;4,"",COUNTIF($B$6:B84,4))</f>
        <v/>
      </c>
      <c r="G84" s="1"/>
      <c r="H84" s="20"/>
      <c r="I84" s="20"/>
      <c r="J84" s="20"/>
      <c r="K84" s="1"/>
      <c r="L84" s="1"/>
      <c r="M84" s="21"/>
      <c r="N84" s="20"/>
      <c r="O84" s="22"/>
      <c r="P84" s="26"/>
      <c r="Q84" s="27"/>
      <c r="R84" s="20"/>
      <c r="S84" s="1"/>
      <c r="T84" s="23"/>
      <c r="U84" s="84"/>
      <c r="V84" s="86"/>
      <c r="W84" s="39" t="e">
        <f>IF(OR(T84="他官署で調達手続きを実施のため",AC84=#REF!),"－",IF(V84&lt;&gt;"",ROUNDDOWN(V84/T84,3),(IFERROR(ROUNDDOWN(U84/T84,3),"－"))))</f>
        <v>#REF!</v>
      </c>
      <c r="X84" s="90"/>
      <c r="Y84" s="92"/>
      <c r="Z84" s="25"/>
      <c r="AA84" s="24"/>
      <c r="AB84" s="25"/>
      <c r="AC84" s="24"/>
      <c r="AD84" s="20"/>
      <c r="AE84" s="20"/>
      <c r="AF84" s="20"/>
      <c r="AG84" s="1"/>
      <c r="AH84" s="1"/>
      <c r="AI84" s="41"/>
      <c r="AJ84" s="41"/>
      <c r="AK84" s="41"/>
      <c r="AL84" s="41"/>
      <c r="AM84" s="41"/>
      <c r="AN84" s="1"/>
      <c r="AO84" s="1"/>
      <c r="AP84" s="1"/>
      <c r="AQ84" s="1"/>
      <c r="AR84" s="1"/>
      <c r="AS84" s="1"/>
      <c r="AT84" s="1"/>
      <c r="AU84" s="1"/>
      <c r="AV84" s="1"/>
      <c r="AW84" s="1"/>
      <c r="AX84" s="35"/>
      <c r="AY84" s="78"/>
      <c r="AZ84" s="37" t="e">
        <f>IF(AC84=#REF!,"年間支払金額",IF(AND(OR(COUNTIF(AE84,"*すべて*"),COUNTIF(AE84,"*全て*")),S84="●",OR(K84=#REF!,K84=#REF!)),"年間支払金額(全官署、契約相手方ごと)",IF(AND(OR(COUNTIF(AE84,"*すべて*"),COUNTIF(AE84,"*全て*")),S84="●"),"年間支払金額(契約相手方ごと)",IF(AND(OR(K84=#REF!,K84=#REF!),AC84=#REF!),"契約総額(全官署)",IF(AND(K84=#REF!,AC84=#REF!),"契約総額(自官署のみ)",IF(K84=#REF!,"年間支払金額(自官署のみ)",IF(AC84=#REF!,"契約総額",IF(AND(COUNTIF(BG84,"&lt;&gt;*単価*"),OR(K84=#REF!,K84=#REF!)),"全官署予定価格",IF(AND(COUNTIF(BG84,"*単価*"),OR(K84=#REF!,K84=#REF!)),"全官署支払金額",IF(COUNTIF(BG84,"*単価*"),"年間支払金額","予定価格"))))))))))</f>
        <v>#REF!</v>
      </c>
      <c r="BA84" s="37" t="str">
        <f>IF(T84="","×",IF(令和8年度契約状況調査票!T84&gt;_xlfn.XLOOKUP(令和8年度契約状況調査票!BF84,#REF!,#REF!),"○","×"))</f>
        <v>×</v>
      </c>
      <c r="BB84" s="37" t="str">
        <f>IF(Y84="","×",IF(令和8年度契約状況調査票!Y84&gt;_xlfn.XLOOKUP(令和8年度契約状況調査票!BF84,#REF!,#REF!),"○","×"))</f>
        <v>×</v>
      </c>
      <c r="BC84" s="37" t="str">
        <f t="shared" si="18"/>
        <v>×</v>
      </c>
      <c r="BD84" s="37" t="str">
        <f t="shared" si="14"/>
        <v>×</v>
      </c>
      <c r="BE84" s="79" t="str">
        <f t="shared" si="19"/>
        <v/>
      </c>
      <c r="BF84" s="38">
        <f t="shared" si="20"/>
        <v>0</v>
      </c>
      <c r="BG84" s="1" t="e">
        <f>IF(AC84=#REF!,"",IF(AND(K84&lt;&gt;"",ISTEXT(U84)),"分担契約/単価契約",IF(ISTEXT(U84),"単価契約",IF(K84&lt;&gt;"","分担契約",""))))</f>
        <v>#REF!</v>
      </c>
      <c r="BH84" s="80"/>
      <c r="BI84" s="81" t="e">
        <f>IF(COUNTIF(T84,"**"),"",IF(AND(T84&gt;=#REF!,OR(H84=#REF!,H84=#REF!)),1,IF(AND(T84&gt;=#REF!,H84&lt;&gt;#REF!,H84&lt;&gt;#REF!),1,"")))</f>
        <v>#REF!</v>
      </c>
      <c r="BJ84" s="82" t="str">
        <f t="shared" si="21"/>
        <v>○</v>
      </c>
      <c r="BK84" s="81" t="b">
        <f t="shared" si="15"/>
        <v>1</v>
      </c>
      <c r="BL84" s="81" t="b">
        <f t="shared" si="16"/>
        <v>1</v>
      </c>
    </row>
    <row r="85" spans="1:64" s="83" customFormat="1" ht="60.65" customHeight="1" x14ac:dyDescent="0.2">
      <c r="A85" s="77">
        <f t="shared" si="17"/>
        <v>80</v>
      </c>
      <c r="B85" s="77" t="str">
        <f t="shared" ref="B85:B148" si="22">IF(AND(COUNTIF(H85,"*工事*"),COUNTIF(R85,"*入札*")),1,IF(AND(COUNTIF(H85,"*工事*"),COUNTIF(R85,"*随意契約*")),2,IF(AND(R85&lt;&gt;"*工事*",COUNTIF(R85,"*入札*")),3,IF(AND(H85&lt;&gt;"*工事*",COUNTIF(R85,"*随意契約*")),4,""))))</f>
        <v/>
      </c>
      <c r="C85" s="77" t="str">
        <f>IF(B85&lt;&gt;1,"",COUNTIF($B$6:B85,1))</f>
        <v/>
      </c>
      <c r="D85" s="77" t="str">
        <f>IF(B85&lt;&gt;2,"",COUNTIF($B$6:B85,2))</f>
        <v/>
      </c>
      <c r="E85" s="77" t="str">
        <f>IF(B85&lt;&gt;3,"",COUNTIF($B$6:B85,3))</f>
        <v/>
      </c>
      <c r="F85" s="77" t="str">
        <f>IF(B85&lt;&gt;4,"",COUNTIF($B$6:B85,4))</f>
        <v/>
      </c>
      <c r="G85" s="1"/>
      <c r="H85" s="20"/>
      <c r="I85" s="20"/>
      <c r="J85" s="20"/>
      <c r="K85" s="1"/>
      <c r="L85" s="1"/>
      <c r="M85" s="21"/>
      <c r="N85" s="20"/>
      <c r="O85" s="22"/>
      <c r="P85" s="26"/>
      <c r="Q85" s="27"/>
      <c r="R85" s="20"/>
      <c r="S85" s="1"/>
      <c r="T85" s="23"/>
      <c r="U85" s="84"/>
      <c r="V85" s="86"/>
      <c r="W85" s="39" t="e">
        <f>IF(OR(T85="他官署で調達手続きを実施のため",AC85=#REF!),"－",IF(V85&lt;&gt;"",ROUNDDOWN(V85/T85,3),(IFERROR(ROUNDDOWN(U85/T85,3),"－"))))</f>
        <v>#REF!</v>
      </c>
      <c r="X85" s="90"/>
      <c r="Y85" s="92"/>
      <c r="Z85" s="25"/>
      <c r="AA85" s="24"/>
      <c r="AB85" s="25"/>
      <c r="AC85" s="24"/>
      <c r="AD85" s="20"/>
      <c r="AE85" s="20"/>
      <c r="AF85" s="20"/>
      <c r="AG85" s="1"/>
      <c r="AH85" s="1"/>
      <c r="AI85" s="41"/>
      <c r="AJ85" s="41"/>
      <c r="AK85" s="41"/>
      <c r="AL85" s="41"/>
      <c r="AM85" s="41"/>
      <c r="AN85" s="1"/>
      <c r="AO85" s="1"/>
      <c r="AP85" s="1"/>
      <c r="AQ85" s="1"/>
      <c r="AR85" s="1"/>
      <c r="AS85" s="1"/>
      <c r="AT85" s="1"/>
      <c r="AU85" s="1"/>
      <c r="AV85" s="1"/>
      <c r="AW85" s="1"/>
      <c r="AX85" s="35"/>
      <c r="AY85" s="78"/>
      <c r="AZ85" s="37" t="e">
        <f>IF(AC85=#REF!,"年間支払金額",IF(AND(OR(COUNTIF(AE85,"*すべて*"),COUNTIF(AE85,"*全て*")),S85="●",OR(K85=#REF!,K85=#REF!)),"年間支払金額(全官署、契約相手方ごと)",IF(AND(OR(COUNTIF(AE85,"*すべて*"),COUNTIF(AE85,"*全て*")),S85="●"),"年間支払金額(契約相手方ごと)",IF(AND(OR(K85=#REF!,K85=#REF!),AC85=#REF!),"契約総額(全官署)",IF(AND(K85=#REF!,AC85=#REF!),"契約総額(自官署のみ)",IF(K85=#REF!,"年間支払金額(自官署のみ)",IF(AC85=#REF!,"契約総額",IF(AND(COUNTIF(BG85,"&lt;&gt;*単価*"),OR(K85=#REF!,K85=#REF!)),"全官署予定価格",IF(AND(COUNTIF(BG85,"*単価*"),OR(K85=#REF!,K85=#REF!)),"全官署支払金額",IF(COUNTIF(BG85,"*単価*"),"年間支払金額","予定価格"))))))))))</f>
        <v>#REF!</v>
      </c>
      <c r="BA85" s="37" t="str">
        <f>IF(T85="","×",IF(令和8年度契約状況調査票!T85&gt;_xlfn.XLOOKUP(令和8年度契約状況調査票!BF85,#REF!,#REF!),"○","×"))</f>
        <v>×</v>
      </c>
      <c r="BB85" s="37" t="str">
        <f>IF(Y85="","×",IF(令和8年度契約状況調査票!Y85&gt;_xlfn.XLOOKUP(令和8年度契約状況調査票!BF85,#REF!,#REF!),"○","×"))</f>
        <v>×</v>
      </c>
      <c r="BC85" s="37" t="str">
        <f t="shared" si="18"/>
        <v>×</v>
      </c>
      <c r="BD85" s="37" t="str">
        <f t="shared" si="14"/>
        <v>×</v>
      </c>
      <c r="BE85" s="79" t="str">
        <f t="shared" si="19"/>
        <v/>
      </c>
      <c r="BF85" s="38">
        <f t="shared" si="20"/>
        <v>0</v>
      </c>
      <c r="BG85" s="1" t="e">
        <f>IF(AC85=#REF!,"",IF(AND(K85&lt;&gt;"",ISTEXT(U85)),"分担契約/単価契約",IF(ISTEXT(U85),"単価契約",IF(K85&lt;&gt;"","分担契約",""))))</f>
        <v>#REF!</v>
      </c>
      <c r="BH85" s="80"/>
      <c r="BI85" s="81" t="e">
        <f>IF(COUNTIF(T85,"**"),"",IF(AND(T85&gt;=#REF!,OR(H85=#REF!,H85=#REF!)),1,IF(AND(T85&gt;=#REF!,H85&lt;&gt;#REF!,H85&lt;&gt;#REF!),1,"")))</f>
        <v>#REF!</v>
      </c>
      <c r="BJ85" s="82" t="str">
        <f t="shared" si="21"/>
        <v>○</v>
      </c>
      <c r="BK85" s="81" t="b">
        <f t="shared" si="15"/>
        <v>1</v>
      </c>
      <c r="BL85" s="81" t="b">
        <f t="shared" si="16"/>
        <v>1</v>
      </c>
    </row>
    <row r="86" spans="1:64" s="83" customFormat="1" ht="60.65" customHeight="1" x14ac:dyDescent="0.2">
      <c r="A86" s="77">
        <f t="shared" si="17"/>
        <v>81</v>
      </c>
      <c r="B86" s="77" t="str">
        <f t="shared" si="22"/>
        <v/>
      </c>
      <c r="C86" s="77" t="str">
        <f>IF(B86&lt;&gt;1,"",COUNTIF($B$6:B86,1))</f>
        <v/>
      </c>
      <c r="D86" s="77" t="str">
        <f>IF(B86&lt;&gt;2,"",COUNTIF($B$6:B86,2))</f>
        <v/>
      </c>
      <c r="E86" s="77" t="str">
        <f>IF(B86&lt;&gt;3,"",COUNTIF($B$6:B86,3))</f>
        <v/>
      </c>
      <c r="F86" s="77" t="str">
        <f>IF(B86&lt;&gt;4,"",COUNTIF($B$6:B86,4))</f>
        <v/>
      </c>
      <c r="G86" s="1"/>
      <c r="H86" s="20"/>
      <c r="I86" s="20"/>
      <c r="J86" s="20"/>
      <c r="K86" s="1"/>
      <c r="L86" s="1"/>
      <c r="M86" s="21"/>
      <c r="N86" s="20"/>
      <c r="O86" s="22"/>
      <c r="P86" s="26"/>
      <c r="Q86" s="27"/>
      <c r="R86" s="20"/>
      <c r="S86" s="1"/>
      <c r="T86" s="28"/>
      <c r="U86" s="85"/>
      <c r="V86" s="86"/>
      <c r="W86" s="39" t="e">
        <f>IF(OR(T86="他官署で調達手続きを実施のため",AC86=#REF!),"－",IF(V86&lt;&gt;"",ROUNDDOWN(V86/T86,3),(IFERROR(ROUNDDOWN(U86/T86,3),"－"))))</f>
        <v>#REF!</v>
      </c>
      <c r="X86" s="90"/>
      <c r="Y86" s="92"/>
      <c r="Z86" s="25"/>
      <c r="AA86" s="24"/>
      <c r="AB86" s="25"/>
      <c r="AC86" s="24"/>
      <c r="AD86" s="20"/>
      <c r="AE86" s="20"/>
      <c r="AF86" s="20"/>
      <c r="AG86" s="1"/>
      <c r="AH86" s="1"/>
      <c r="AI86" s="41"/>
      <c r="AJ86" s="41"/>
      <c r="AK86" s="41"/>
      <c r="AL86" s="41"/>
      <c r="AM86" s="41"/>
      <c r="AN86" s="1"/>
      <c r="AO86" s="1"/>
      <c r="AP86" s="1"/>
      <c r="AQ86" s="1"/>
      <c r="AR86" s="1"/>
      <c r="AS86" s="1"/>
      <c r="AT86" s="1"/>
      <c r="AU86" s="1"/>
      <c r="AV86" s="1"/>
      <c r="AW86" s="1"/>
      <c r="AX86" s="35"/>
      <c r="AY86" s="78"/>
      <c r="AZ86" s="37" t="e">
        <f>IF(AC86=#REF!,"年間支払金額",IF(AND(OR(COUNTIF(AE86,"*すべて*"),COUNTIF(AE86,"*全て*")),S86="●",OR(K86=#REF!,K86=#REF!)),"年間支払金額(全官署、契約相手方ごと)",IF(AND(OR(COUNTIF(AE86,"*すべて*"),COUNTIF(AE86,"*全て*")),S86="●"),"年間支払金額(契約相手方ごと)",IF(AND(OR(K86=#REF!,K86=#REF!),AC86=#REF!),"契約総額(全官署)",IF(AND(K86=#REF!,AC86=#REF!),"契約総額(自官署のみ)",IF(K86=#REF!,"年間支払金額(自官署のみ)",IF(AC86=#REF!,"契約総額",IF(AND(COUNTIF(BG86,"&lt;&gt;*単価*"),OR(K86=#REF!,K86=#REF!)),"全官署予定価格",IF(AND(COUNTIF(BG86,"*単価*"),OR(K86=#REF!,K86=#REF!)),"全官署支払金額",IF(COUNTIF(BG86,"*単価*"),"年間支払金額","予定価格"))))))))))</f>
        <v>#REF!</v>
      </c>
      <c r="BA86" s="37" t="str">
        <f>IF(T86="","×",IF(令和8年度契約状況調査票!T86&gt;_xlfn.XLOOKUP(令和8年度契約状況調査票!BF86,#REF!,#REF!),"○","×"))</f>
        <v>×</v>
      </c>
      <c r="BB86" s="37" t="str">
        <f>IF(Y86="","×",IF(令和8年度契約状況調査票!Y86&gt;_xlfn.XLOOKUP(令和8年度契約状況調査票!BF86,#REF!,#REF!),"○","×"))</f>
        <v>×</v>
      </c>
      <c r="BC86" s="37" t="str">
        <f t="shared" si="18"/>
        <v>×</v>
      </c>
      <c r="BD86" s="37" t="str">
        <f t="shared" si="14"/>
        <v>×</v>
      </c>
      <c r="BE86" s="79" t="str">
        <f t="shared" si="19"/>
        <v/>
      </c>
      <c r="BF86" s="38">
        <f t="shared" si="20"/>
        <v>0</v>
      </c>
      <c r="BG86" s="1" t="e">
        <f>IF(AC86=#REF!,"",IF(AND(K86&lt;&gt;"",ISTEXT(U86)),"分担契約/単価契約",IF(ISTEXT(U86),"単価契約",IF(K86&lt;&gt;"","分担契約",""))))</f>
        <v>#REF!</v>
      </c>
      <c r="BH86" s="80"/>
      <c r="BI86" s="81" t="e">
        <f>IF(COUNTIF(T86,"**"),"",IF(AND(T86&gt;=#REF!,OR(H86=#REF!,H86=#REF!)),1,IF(AND(T86&gt;=#REF!,H86&lt;&gt;#REF!,H86&lt;&gt;#REF!),1,"")))</f>
        <v>#REF!</v>
      </c>
      <c r="BJ86" s="82" t="str">
        <f t="shared" si="21"/>
        <v>○</v>
      </c>
      <c r="BK86" s="81" t="b">
        <f t="shared" si="15"/>
        <v>1</v>
      </c>
      <c r="BL86" s="81" t="b">
        <f t="shared" si="16"/>
        <v>1</v>
      </c>
    </row>
    <row r="87" spans="1:64" s="83" customFormat="1" ht="60.65" customHeight="1" x14ac:dyDescent="0.2">
      <c r="A87" s="77">
        <f t="shared" si="17"/>
        <v>82</v>
      </c>
      <c r="B87" s="77" t="str">
        <f t="shared" si="22"/>
        <v/>
      </c>
      <c r="C87" s="77" t="str">
        <f>IF(B87&lt;&gt;1,"",COUNTIF($B$6:B87,1))</f>
        <v/>
      </c>
      <c r="D87" s="77" t="str">
        <f>IF(B87&lt;&gt;2,"",COUNTIF($B$6:B87,2))</f>
        <v/>
      </c>
      <c r="E87" s="77" t="str">
        <f>IF(B87&lt;&gt;3,"",COUNTIF($B$6:B87,3))</f>
        <v/>
      </c>
      <c r="F87" s="77" t="str">
        <f>IF(B87&lt;&gt;4,"",COUNTIF($B$6:B87,4))</f>
        <v/>
      </c>
      <c r="G87" s="1"/>
      <c r="H87" s="20"/>
      <c r="I87" s="20"/>
      <c r="J87" s="20"/>
      <c r="K87" s="1"/>
      <c r="L87" s="1"/>
      <c r="M87" s="21"/>
      <c r="N87" s="20"/>
      <c r="O87" s="22"/>
      <c r="P87" s="26"/>
      <c r="Q87" s="27"/>
      <c r="R87" s="20"/>
      <c r="S87" s="1"/>
      <c r="T87" s="23"/>
      <c r="U87" s="84"/>
      <c r="V87" s="86"/>
      <c r="W87" s="39" t="e">
        <f>IF(OR(T87="他官署で調達手続きを実施のため",AC87=#REF!),"－",IF(V87&lt;&gt;"",ROUNDDOWN(V87/T87,3),(IFERROR(ROUNDDOWN(U87/T87,3),"－"))))</f>
        <v>#REF!</v>
      </c>
      <c r="X87" s="90"/>
      <c r="Y87" s="92"/>
      <c r="Z87" s="25"/>
      <c r="AA87" s="24"/>
      <c r="AB87" s="25"/>
      <c r="AC87" s="24"/>
      <c r="AD87" s="20"/>
      <c r="AE87" s="20"/>
      <c r="AF87" s="20"/>
      <c r="AG87" s="1"/>
      <c r="AH87" s="1"/>
      <c r="AI87" s="41"/>
      <c r="AJ87" s="41"/>
      <c r="AK87" s="41"/>
      <c r="AL87" s="41"/>
      <c r="AM87" s="41"/>
      <c r="AN87" s="1"/>
      <c r="AO87" s="1"/>
      <c r="AP87" s="1"/>
      <c r="AQ87" s="1"/>
      <c r="AR87" s="1"/>
      <c r="AS87" s="1"/>
      <c r="AT87" s="1"/>
      <c r="AU87" s="1"/>
      <c r="AV87" s="1"/>
      <c r="AW87" s="1"/>
      <c r="AX87" s="35"/>
      <c r="AY87" s="78"/>
      <c r="AZ87" s="37" t="e">
        <f>IF(AC87=#REF!,"年間支払金額",IF(AND(OR(COUNTIF(AE87,"*すべて*"),COUNTIF(AE87,"*全て*")),S87="●",OR(K87=#REF!,K87=#REF!)),"年間支払金額(全官署、契約相手方ごと)",IF(AND(OR(COUNTIF(AE87,"*すべて*"),COUNTIF(AE87,"*全て*")),S87="●"),"年間支払金額(契約相手方ごと)",IF(AND(OR(K87=#REF!,K87=#REF!),AC87=#REF!),"契約総額(全官署)",IF(AND(K87=#REF!,AC87=#REF!),"契約総額(自官署のみ)",IF(K87=#REF!,"年間支払金額(自官署のみ)",IF(AC87=#REF!,"契約総額",IF(AND(COUNTIF(BG87,"&lt;&gt;*単価*"),OR(K87=#REF!,K87=#REF!)),"全官署予定価格",IF(AND(COUNTIF(BG87,"*単価*"),OR(K87=#REF!,K87=#REF!)),"全官署支払金額",IF(COUNTIF(BG87,"*単価*"),"年間支払金額","予定価格"))))))))))</f>
        <v>#REF!</v>
      </c>
      <c r="BA87" s="37" t="str">
        <f>IF(T87="","×",IF(令和8年度契約状況調査票!T87&gt;_xlfn.XLOOKUP(令和8年度契約状況調査票!BF87,#REF!,#REF!),"○","×"))</f>
        <v>×</v>
      </c>
      <c r="BB87" s="37" t="str">
        <f>IF(Y87="","×",IF(令和8年度契約状況調査票!Y87&gt;_xlfn.XLOOKUP(令和8年度契約状況調査票!BF87,#REF!,#REF!),"○","×"))</f>
        <v>×</v>
      </c>
      <c r="BC87" s="37" t="str">
        <f t="shared" si="18"/>
        <v>×</v>
      </c>
      <c r="BD87" s="37" t="str">
        <f t="shared" si="14"/>
        <v>×</v>
      </c>
      <c r="BE87" s="79" t="str">
        <f t="shared" si="19"/>
        <v/>
      </c>
      <c r="BF87" s="38">
        <f t="shared" si="20"/>
        <v>0</v>
      </c>
      <c r="BG87" s="1" t="e">
        <f>IF(AC87=#REF!,"",IF(AND(K87&lt;&gt;"",ISTEXT(U87)),"分担契約/単価契約",IF(ISTEXT(U87),"単価契約",IF(K87&lt;&gt;"","分担契約",""))))</f>
        <v>#REF!</v>
      </c>
      <c r="BH87" s="80"/>
      <c r="BI87" s="81" t="e">
        <f>IF(COUNTIF(T87,"**"),"",IF(AND(T87&gt;=#REF!,OR(H87=#REF!,H87=#REF!)),1,IF(AND(T87&gt;=#REF!,H87&lt;&gt;#REF!,H87&lt;&gt;#REF!),1,"")))</f>
        <v>#REF!</v>
      </c>
      <c r="BJ87" s="82" t="str">
        <f t="shared" si="21"/>
        <v>○</v>
      </c>
      <c r="BK87" s="81" t="b">
        <f t="shared" si="15"/>
        <v>1</v>
      </c>
      <c r="BL87" s="81" t="b">
        <f t="shared" si="16"/>
        <v>1</v>
      </c>
    </row>
    <row r="88" spans="1:64" s="83" customFormat="1" ht="60.65" customHeight="1" x14ac:dyDescent="0.2">
      <c r="A88" s="77">
        <f t="shared" si="17"/>
        <v>83</v>
      </c>
      <c r="B88" s="77" t="str">
        <f t="shared" si="22"/>
        <v/>
      </c>
      <c r="C88" s="77" t="str">
        <f>IF(B88&lt;&gt;1,"",COUNTIF($B$6:B88,1))</f>
        <v/>
      </c>
      <c r="D88" s="77" t="str">
        <f>IF(B88&lt;&gt;2,"",COUNTIF($B$6:B88,2))</f>
        <v/>
      </c>
      <c r="E88" s="77" t="str">
        <f>IF(B88&lt;&gt;3,"",COUNTIF($B$6:B88,3))</f>
        <v/>
      </c>
      <c r="F88" s="77" t="str">
        <f>IF(B88&lt;&gt;4,"",COUNTIF($B$6:B88,4))</f>
        <v/>
      </c>
      <c r="G88" s="1"/>
      <c r="H88" s="20"/>
      <c r="I88" s="20"/>
      <c r="J88" s="20"/>
      <c r="K88" s="1"/>
      <c r="L88" s="1"/>
      <c r="M88" s="21"/>
      <c r="N88" s="20"/>
      <c r="O88" s="22"/>
      <c r="P88" s="26"/>
      <c r="Q88" s="27"/>
      <c r="R88" s="20"/>
      <c r="S88" s="1"/>
      <c r="T88" s="23"/>
      <c r="U88" s="84"/>
      <c r="V88" s="86"/>
      <c r="W88" s="39" t="e">
        <f>IF(OR(T88="他官署で調達手続きを実施のため",AC88=#REF!),"－",IF(V88&lt;&gt;"",ROUNDDOWN(V88/T88,3),(IFERROR(ROUNDDOWN(U88/T88,3),"－"))))</f>
        <v>#REF!</v>
      </c>
      <c r="X88" s="90"/>
      <c r="Y88" s="92"/>
      <c r="Z88" s="25"/>
      <c r="AA88" s="24"/>
      <c r="AB88" s="25"/>
      <c r="AC88" s="24"/>
      <c r="AD88" s="20"/>
      <c r="AE88" s="20"/>
      <c r="AF88" s="20"/>
      <c r="AG88" s="1"/>
      <c r="AH88" s="1"/>
      <c r="AI88" s="41"/>
      <c r="AJ88" s="41"/>
      <c r="AK88" s="41"/>
      <c r="AL88" s="41"/>
      <c r="AM88" s="41"/>
      <c r="AN88" s="1"/>
      <c r="AO88" s="1"/>
      <c r="AP88" s="1"/>
      <c r="AQ88" s="1"/>
      <c r="AR88" s="1"/>
      <c r="AS88" s="1"/>
      <c r="AT88" s="1"/>
      <c r="AU88" s="1"/>
      <c r="AV88" s="1"/>
      <c r="AW88" s="1"/>
      <c r="AX88" s="35"/>
      <c r="AY88" s="78"/>
      <c r="AZ88" s="37" t="e">
        <f>IF(AC88=#REF!,"年間支払金額",IF(AND(OR(COUNTIF(AE88,"*すべて*"),COUNTIF(AE88,"*全て*")),S88="●",OR(K88=#REF!,K88=#REF!)),"年間支払金額(全官署、契約相手方ごと)",IF(AND(OR(COUNTIF(AE88,"*すべて*"),COUNTIF(AE88,"*全て*")),S88="●"),"年間支払金額(契約相手方ごと)",IF(AND(OR(K88=#REF!,K88=#REF!),AC88=#REF!),"契約総額(全官署)",IF(AND(K88=#REF!,AC88=#REF!),"契約総額(自官署のみ)",IF(K88=#REF!,"年間支払金額(自官署のみ)",IF(AC88=#REF!,"契約総額",IF(AND(COUNTIF(BG88,"&lt;&gt;*単価*"),OR(K88=#REF!,K88=#REF!)),"全官署予定価格",IF(AND(COUNTIF(BG88,"*単価*"),OR(K88=#REF!,K88=#REF!)),"全官署支払金額",IF(COUNTIF(BG88,"*単価*"),"年間支払金額","予定価格"))))))))))</f>
        <v>#REF!</v>
      </c>
      <c r="BA88" s="37" t="str">
        <f>IF(T88="","×",IF(令和8年度契約状況調査票!T88&gt;_xlfn.XLOOKUP(令和8年度契約状況調査票!BF88,#REF!,#REF!),"○","×"))</f>
        <v>×</v>
      </c>
      <c r="BB88" s="37" t="str">
        <f>IF(Y88="","×",IF(令和8年度契約状況調査票!Y88&gt;_xlfn.XLOOKUP(令和8年度契約状況調査票!BF88,#REF!,#REF!),"○","×"))</f>
        <v>×</v>
      </c>
      <c r="BC88" s="37" t="str">
        <f t="shared" si="18"/>
        <v>×</v>
      </c>
      <c r="BD88" s="37" t="str">
        <f t="shared" si="14"/>
        <v>×</v>
      </c>
      <c r="BE88" s="79" t="str">
        <f t="shared" si="19"/>
        <v/>
      </c>
      <c r="BF88" s="38">
        <f t="shared" si="20"/>
        <v>0</v>
      </c>
      <c r="BG88" s="1" t="e">
        <f>IF(AC88=#REF!,"",IF(AND(K88&lt;&gt;"",ISTEXT(U88)),"分担契約/単価契約",IF(ISTEXT(U88),"単価契約",IF(K88&lt;&gt;"","分担契約",""))))</f>
        <v>#REF!</v>
      </c>
      <c r="BH88" s="80"/>
      <c r="BI88" s="81" t="e">
        <f>IF(COUNTIF(T88,"**"),"",IF(AND(T88&gt;=#REF!,OR(H88=#REF!,H88=#REF!)),1,IF(AND(T88&gt;=#REF!,H88&lt;&gt;#REF!,H88&lt;&gt;#REF!),1,"")))</f>
        <v>#REF!</v>
      </c>
      <c r="BJ88" s="82" t="str">
        <f t="shared" si="21"/>
        <v>○</v>
      </c>
      <c r="BK88" s="81" t="b">
        <f t="shared" si="15"/>
        <v>1</v>
      </c>
      <c r="BL88" s="81" t="b">
        <f t="shared" si="16"/>
        <v>1</v>
      </c>
    </row>
    <row r="89" spans="1:64" s="83" customFormat="1" ht="60.65" customHeight="1" x14ac:dyDescent="0.2">
      <c r="A89" s="77">
        <f t="shared" si="17"/>
        <v>84</v>
      </c>
      <c r="B89" s="77" t="str">
        <f t="shared" si="22"/>
        <v/>
      </c>
      <c r="C89" s="77" t="str">
        <f>IF(B89&lt;&gt;1,"",COUNTIF($B$6:B89,1))</f>
        <v/>
      </c>
      <c r="D89" s="77" t="str">
        <f>IF(B89&lt;&gt;2,"",COUNTIF($B$6:B89,2))</f>
        <v/>
      </c>
      <c r="E89" s="77" t="str">
        <f>IF(B89&lt;&gt;3,"",COUNTIF($B$6:B89,3))</f>
        <v/>
      </c>
      <c r="F89" s="77" t="str">
        <f>IF(B89&lt;&gt;4,"",COUNTIF($B$6:B89,4))</f>
        <v/>
      </c>
      <c r="G89" s="1"/>
      <c r="H89" s="20"/>
      <c r="I89" s="20"/>
      <c r="J89" s="20"/>
      <c r="K89" s="1"/>
      <c r="L89" s="1"/>
      <c r="M89" s="21"/>
      <c r="N89" s="20"/>
      <c r="O89" s="22"/>
      <c r="P89" s="26"/>
      <c r="Q89" s="27"/>
      <c r="R89" s="20"/>
      <c r="S89" s="1"/>
      <c r="T89" s="23"/>
      <c r="U89" s="84"/>
      <c r="V89" s="86"/>
      <c r="W89" s="39" t="e">
        <f>IF(OR(T89="他官署で調達手続きを実施のため",AC89=#REF!),"－",IF(V89&lt;&gt;"",ROUNDDOWN(V89/T89,3),(IFERROR(ROUNDDOWN(U89/T89,3),"－"))))</f>
        <v>#REF!</v>
      </c>
      <c r="X89" s="90"/>
      <c r="Y89" s="92"/>
      <c r="Z89" s="25"/>
      <c r="AA89" s="24"/>
      <c r="AB89" s="25"/>
      <c r="AC89" s="24"/>
      <c r="AD89" s="20"/>
      <c r="AE89" s="20"/>
      <c r="AF89" s="20"/>
      <c r="AG89" s="1"/>
      <c r="AH89" s="1"/>
      <c r="AI89" s="41"/>
      <c r="AJ89" s="41"/>
      <c r="AK89" s="41"/>
      <c r="AL89" s="41"/>
      <c r="AM89" s="41"/>
      <c r="AN89" s="1"/>
      <c r="AO89" s="1"/>
      <c r="AP89" s="1"/>
      <c r="AQ89" s="1"/>
      <c r="AR89" s="1"/>
      <c r="AS89" s="1"/>
      <c r="AT89" s="1"/>
      <c r="AU89" s="1"/>
      <c r="AV89" s="1"/>
      <c r="AW89" s="1"/>
      <c r="AX89" s="35"/>
      <c r="AY89" s="78"/>
      <c r="AZ89" s="37" t="e">
        <f>IF(AC89=#REF!,"年間支払金額",IF(AND(OR(COUNTIF(AE89,"*すべて*"),COUNTIF(AE89,"*全て*")),S89="●",OR(K89=#REF!,K89=#REF!)),"年間支払金額(全官署、契約相手方ごと)",IF(AND(OR(COUNTIF(AE89,"*すべて*"),COUNTIF(AE89,"*全て*")),S89="●"),"年間支払金額(契約相手方ごと)",IF(AND(OR(K89=#REF!,K89=#REF!),AC89=#REF!),"契約総額(全官署)",IF(AND(K89=#REF!,AC89=#REF!),"契約総額(自官署のみ)",IF(K89=#REF!,"年間支払金額(自官署のみ)",IF(AC89=#REF!,"契約総額",IF(AND(COUNTIF(BG89,"&lt;&gt;*単価*"),OR(K89=#REF!,K89=#REF!)),"全官署予定価格",IF(AND(COUNTIF(BG89,"*単価*"),OR(K89=#REF!,K89=#REF!)),"全官署支払金額",IF(COUNTIF(BG89,"*単価*"),"年間支払金額","予定価格"))))))))))</f>
        <v>#REF!</v>
      </c>
      <c r="BA89" s="37" t="str">
        <f>IF(T89="","×",IF(令和8年度契約状況調査票!T89&gt;_xlfn.XLOOKUP(令和8年度契約状況調査票!BF89,#REF!,#REF!),"○","×"))</f>
        <v>×</v>
      </c>
      <c r="BB89" s="37" t="str">
        <f>IF(Y89="","×",IF(令和8年度契約状況調査票!Y89&gt;_xlfn.XLOOKUP(令和8年度契約状況調査票!BF89,#REF!,#REF!),"○","×"))</f>
        <v>×</v>
      </c>
      <c r="BC89" s="37" t="str">
        <f t="shared" si="18"/>
        <v>×</v>
      </c>
      <c r="BD89" s="37" t="str">
        <f t="shared" si="14"/>
        <v>×</v>
      </c>
      <c r="BE89" s="79" t="str">
        <f t="shared" si="19"/>
        <v/>
      </c>
      <c r="BF89" s="38">
        <f t="shared" si="20"/>
        <v>0</v>
      </c>
      <c r="BG89" s="1" t="e">
        <f>IF(AC89=#REF!,"",IF(AND(K89&lt;&gt;"",ISTEXT(U89)),"分担契約/単価契約",IF(ISTEXT(U89),"単価契約",IF(K89&lt;&gt;"","分担契約",""))))</f>
        <v>#REF!</v>
      </c>
      <c r="BH89" s="80"/>
      <c r="BI89" s="81" t="e">
        <f>IF(COUNTIF(T89,"**"),"",IF(AND(T89&gt;=#REF!,OR(H89=#REF!,H89=#REF!)),1,IF(AND(T89&gt;=#REF!,H89&lt;&gt;#REF!,H89&lt;&gt;#REF!),1,"")))</f>
        <v>#REF!</v>
      </c>
      <c r="BJ89" s="82" t="str">
        <f t="shared" si="21"/>
        <v>○</v>
      </c>
      <c r="BK89" s="81" t="b">
        <f t="shared" si="15"/>
        <v>1</v>
      </c>
      <c r="BL89" s="81" t="b">
        <f t="shared" si="16"/>
        <v>1</v>
      </c>
    </row>
    <row r="90" spans="1:64" s="83" customFormat="1" ht="60.65" customHeight="1" x14ac:dyDescent="0.2">
      <c r="A90" s="77">
        <f t="shared" si="17"/>
        <v>85</v>
      </c>
      <c r="B90" s="77" t="str">
        <f t="shared" si="22"/>
        <v/>
      </c>
      <c r="C90" s="77" t="str">
        <f>IF(B90&lt;&gt;1,"",COUNTIF($B$6:B90,1))</f>
        <v/>
      </c>
      <c r="D90" s="77" t="str">
        <f>IF(B90&lt;&gt;2,"",COUNTIF($B$6:B90,2))</f>
        <v/>
      </c>
      <c r="E90" s="77" t="str">
        <f>IF(B90&lt;&gt;3,"",COUNTIF($B$6:B90,3))</f>
        <v/>
      </c>
      <c r="F90" s="77" t="str">
        <f>IF(B90&lt;&gt;4,"",COUNTIF($B$6:B90,4))</f>
        <v/>
      </c>
      <c r="G90" s="1"/>
      <c r="H90" s="20"/>
      <c r="I90" s="20"/>
      <c r="J90" s="20"/>
      <c r="K90" s="1"/>
      <c r="L90" s="1"/>
      <c r="M90" s="21"/>
      <c r="N90" s="20"/>
      <c r="O90" s="22"/>
      <c r="P90" s="26"/>
      <c r="Q90" s="27"/>
      <c r="R90" s="20"/>
      <c r="S90" s="1"/>
      <c r="T90" s="23"/>
      <c r="U90" s="84"/>
      <c r="V90" s="86"/>
      <c r="W90" s="39" t="e">
        <f>IF(OR(T90="他官署で調達手続きを実施のため",AC90=#REF!),"－",IF(V90&lt;&gt;"",ROUNDDOWN(V90/T90,3),(IFERROR(ROUNDDOWN(U90/T90,3),"－"))))</f>
        <v>#REF!</v>
      </c>
      <c r="X90" s="90"/>
      <c r="Y90" s="92"/>
      <c r="Z90" s="25"/>
      <c r="AA90" s="24"/>
      <c r="AB90" s="25"/>
      <c r="AC90" s="24"/>
      <c r="AD90" s="20"/>
      <c r="AE90" s="20"/>
      <c r="AF90" s="20"/>
      <c r="AG90" s="1"/>
      <c r="AH90" s="1"/>
      <c r="AI90" s="41"/>
      <c r="AJ90" s="41"/>
      <c r="AK90" s="41"/>
      <c r="AL90" s="41"/>
      <c r="AM90" s="41"/>
      <c r="AN90" s="1"/>
      <c r="AO90" s="1"/>
      <c r="AP90" s="1"/>
      <c r="AQ90" s="1"/>
      <c r="AR90" s="1"/>
      <c r="AS90" s="1"/>
      <c r="AT90" s="1"/>
      <c r="AU90" s="1"/>
      <c r="AV90" s="1"/>
      <c r="AW90" s="1"/>
      <c r="AX90" s="36"/>
      <c r="AY90" s="78"/>
      <c r="AZ90" s="37" t="e">
        <f>IF(AC90=#REF!,"年間支払金額",IF(AND(OR(COUNTIF(AE90,"*すべて*"),COUNTIF(AE90,"*全て*")),S90="●",OR(K90=#REF!,K90=#REF!)),"年間支払金額(全官署、契約相手方ごと)",IF(AND(OR(COUNTIF(AE90,"*すべて*"),COUNTIF(AE90,"*全て*")),S90="●"),"年間支払金額(契約相手方ごと)",IF(AND(OR(K90=#REF!,K90=#REF!),AC90=#REF!),"契約総額(全官署)",IF(AND(K90=#REF!,AC90=#REF!),"契約総額(自官署のみ)",IF(K90=#REF!,"年間支払金額(自官署のみ)",IF(AC90=#REF!,"契約総額",IF(AND(COUNTIF(BG90,"&lt;&gt;*単価*"),OR(K90=#REF!,K90=#REF!)),"全官署予定価格",IF(AND(COUNTIF(BG90,"*単価*"),OR(K90=#REF!,K90=#REF!)),"全官署支払金額",IF(COUNTIF(BG90,"*単価*"),"年間支払金額","予定価格"))))))))))</f>
        <v>#REF!</v>
      </c>
      <c r="BA90" s="37" t="str">
        <f>IF(T90="","×",IF(令和8年度契約状況調査票!T90&gt;_xlfn.XLOOKUP(令和8年度契約状況調査票!BF90,#REF!,#REF!),"○","×"))</f>
        <v>×</v>
      </c>
      <c r="BB90" s="37" t="str">
        <f>IF(Y90="","×",IF(令和8年度契約状況調査票!Y90&gt;_xlfn.XLOOKUP(令和8年度契約状況調査票!BF90,#REF!,#REF!),"○","×"))</f>
        <v>×</v>
      </c>
      <c r="BC90" s="37" t="str">
        <f t="shared" si="18"/>
        <v>×</v>
      </c>
      <c r="BD90" s="37" t="str">
        <f t="shared" si="14"/>
        <v>×</v>
      </c>
      <c r="BE90" s="79" t="str">
        <f t="shared" si="19"/>
        <v/>
      </c>
      <c r="BF90" s="38">
        <f t="shared" si="20"/>
        <v>0</v>
      </c>
      <c r="BG90" s="1" t="e">
        <f>IF(AC90=#REF!,"",IF(AND(K90&lt;&gt;"",ISTEXT(U90)),"分担契約/単価契約",IF(ISTEXT(U90),"単価契約",IF(K90&lt;&gt;"","分担契約",""))))</f>
        <v>#REF!</v>
      </c>
      <c r="BH90" s="80"/>
      <c r="BI90" s="81" t="e">
        <f>IF(COUNTIF(T90,"**"),"",IF(AND(T90&gt;=#REF!,OR(H90=#REF!,H90=#REF!)),1,IF(AND(T90&gt;=#REF!,H90&lt;&gt;#REF!,H90&lt;&gt;#REF!),1,"")))</f>
        <v>#REF!</v>
      </c>
      <c r="BJ90" s="82" t="str">
        <f t="shared" si="21"/>
        <v>○</v>
      </c>
      <c r="BK90" s="81" t="b">
        <f t="shared" si="15"/>
        <v>1</v>
      </c>
      <c r="BL90" s="81" t="b">
        <f t="shared" si="16"/>
        <v>1</v>
      </c>
    </row>
    <row r="91" spans="1:64" s="83" customFormat="1" ht="60.65" customHeight="1" x14ac:dyDescent="0.2">
      <c r="A91" s="77">
        <f t="shared" si="17"/>
        <v>86</v>
      </c>
      <c r="B91" s="77" t="str">
        <f t="shared" si="22"/>
        <v/>
      </c>
      <c r="C91" s="77" t="str">
        <f>IF(B91&lt;&gt;1,"",COUNTIF($B$6:B91,1))</f>
        <v/>
      </c>
      <c r="D91" s="77" t="str">
        <f>IF(B91&lt;&gt;2,"",COUNTIF($B$6:B91,2))</f>
        <v/>
      </c>
      <c r="E91" s="77" t="str">
        <f>IF(B91&lt;&gt;3,"",COUNTIF($B$6:B91,3))</f>
        <v/>
      </c>
      <c r="F91" s="77" t="str">
        <f>IF(B91&lt;&gt;4,"",COUNTIF($B$6:B91,4))</f>
        <v/>
      </c>
      <c r="G91" s="1"/>
      <c r="H91" s="20"/>
      <c r="I91" s="20"/>
      <c r="J91" s="20"/>
      <c r="K91" s="1"/>
      <c r="L91" s="1"/>
      <c r="M91" s="21"/>
      <c r="N91" s="20"/>
      <c r="O91" s="22"/>
      <c r="P91" s="26"/>
      <c r="Q91" s="27"/>
      <c r="R91" s="20"/>
      <c r="S91" s="1"/>
      <c r="T91" s="23"/>
      <c r="U91" s="84"/>
      <c r="V91" s="86"/>
      <c r="W91" s="39" t="e">
        <f>IF(OR(T91="他官署で調達手続きを実施のため",AC91=#REF!),"－",IF(V91&lt;&gt;"",ROUNDDOWN(V91/T91,3),(IFERROR(ROUNDDOWN(U91/T91,3),"－"))))</f>
        <v>#REF!</v>
      </c>
      <c r="X91" s="90"/>
      <c r="Y91" s="92"/>
      <c r="Z91" s="25"/>
      <c r="AA91" s="24"/>
      <c r="AB91" s="25"/>
      <c r="AC91" s="24"/>
      <c r="AD91" s="20"/>
      <c r="AE91" s="20"/>
      <c r="AF91" s="20"/>
      <c r="AG91" s="1"/>
      <c r="AH91" s="1"/>
      <c r="AI91" s="41"/>
      <c r="AJ91" s="41"/>
      <c r="AK91" s="41"/>
      <c r="AL91" s="41"/>
      <c r="AM91" s="41"/>
      <c r="AN91" s="1"/>
      <c r="AO91" s="1"/>
      <c r="AP91" s="1"/>
      <c r="AQ91" s="1"/>
      <c r="AR91" s="1"/>
      <c r="AS91" s="1"/>
      <c r="AT91" s="1"/>
      <c r="AU91" s="1"/>
      <c r="AV91" s="1"/>
      <c r="AW91" s="1"/>
      <c r="AX91" s="35"/>
      <c r="AY91" s="78"/>
      <c r="AZ91" s="37" t="e">
        <f>IF(AC91=#REF!,"年間支払金額",IF(AND(OR(COUNTIF(AE91,"*すべて*"),COUNTIF(AE91,"*全て*")),S91="●",OR(K91=#REF!,K91=#REF!)),"年間支払金額(全官署、契約相手方ごと)",IF(AND(OR(COUNTIF(AE91,"*すべて*"),COUNTIF(AE91,"*全て*")),S91="●"),"年間支払金額(契約相手方ごと)",IF(AND(OR(K91=#REF!,K91=#REF!),AC91=#REF!),"契約総額(全官署)",IF(AND(K91=#REF!,AC91=#REF!),"契約総額(自官署のみ)",IF(K91=#REF!,"年間支払金額(自官署のみ)",IF(AC91=#REF!,"契約総額",IF(AND(COUNTIF(BG91,"&lt;&gt;*単価*"),OR(K91=#REF!,K91=#REF!)),"全官署予定価格",IF(AND(COUNTIF(BG91,"*単価*"),OR(K91=#REF!,K91=#REF!)),"全官署支払金額",IF(COUNTIF(BG91,"*単価*"),"年間支払金額","予定価格"))))))))))</f>
        <v>#REF!</v>
      </c>
      <c r="BA91" s="37" t="str">
        <f>IF(T91="","×",IF(令和8年度契約状況調査票!T91&gt;_xlfn.XLOOKUP(令和8年度契約状況調査票!BF91,#REF!,#REF!),"○","×"))</f>
        <v>×</v>
      </c>
      <c r="BB91" s="37" t="str">
        <f>IF(Y91="","×",IF(令和8年度契約状況調査票!Y91&gt;_xlfn.XLOOKUP(令和8年度契約状況調査票!BF91,#REF!,#REF!),"○","×"))</f>
        <v>×</v>
      </c>
      <c r="BC91" s="37" t="str">
        <f t="shared" si="18"/>
        <v>×</v>
      </c>
      <c r="BD91" s="37" t="str">
        <f t="shared" ref="BD91:BD154" si="23">IF(AY91&lt;&gt;"",AY91,IF(COUNTIF(AZ91,"*予定価格*"),BA91,BB91))</f>
        <v>×</v>
      </c>
      <c r="BE91" s="79" t="str">
        <f t="shared" si="19"/>
        <v/>
      </c>
      <c r="BF91" s="38">
        <f t="shared" si="20"/>
        <v>0</v>
      </c>
      <c r="BG91" s="1" t="e">
        <f>IF(AC91=#REF!,"",IF(AND(K91&lt;&gt;"",ISTEXT(U91)),"分担契約/単価契約",IF(ISTEXT(U91),"単価契約",IF(K91&lt;&gt;"","分担契約",""))))</f>
        <v>#REF!</v>
      </c>
      <c r="BH91" s="80"/>
      <c r="BI91" s="81" t="e">
        <f>IF(COUNTIF(T91,"**"),"",IF(AND(T91&gt;=#REF!,OR(H91=#REF!,H91=#REF!)),1,IF(AND(T91&gt;=#REF!,H91&lt;&gt;#REF!,H91&lt;&gt;#REF!),1,"")))</f>
        <v>#REF!</v>
      </c>
      <c r="BJ91" s="82" t="str">
        <f t="shared" si="21"/>
        <v>○</v>
      </c>
      <c r="BK91" s="81" t="b">
        <f t="shared" ref="BK91:BK154" si="24">_xlfn.ISFORMULA(BF91)</f>
        <v>1</v>
      </c>
      <c r="BL91" s="81" t="b">
        <f t="shared" ref="BL91:BL154" si="25">_xlfn.ISFORMULA(BG91)</f>
        <v>1</v>
      </c>
    </row>
    <row r="92" spans="1:64" s="83" customFormat="1" ht="60.65" customHeight="1" x14ac:dyDescent="0.2">
      <c r="A92" s="77">
        <f t="shared" si="17"/>
        <v>87</v>
      </c>
      <c r="B92" s="77" t="str">
        <f t="shared" si="22"/>
        <v/>
      </c>
      <c r="C92" s="77" t="str">
        <f>IF(B92&lt;&gt;1,"",COUNTIF($B$6:B92,1))</f>
        <v/>
      </c>
      <c r="D92" s="77" t="str">
        <f>IF(B92&lt;&gt;2,"",COUNTIF($B$6:B92,2))</f>
        <v/>
      </c>
      <c r="E92" s="77" t="str">
        <f>IF(B92&lt;&gt;3,"",COUNTIF($B$6:B92,3))</f>
        <v/>
      </c>
      <c r="F92" s="77" t="str">
        <f>IF(B92&lt;&gt;4,"",COUNTIF($B$6:B92,4))</f>
        <v/>
      </c>
      <c r="G92" s="1"/>
      <c r="H92" s="20"/>
      <c r="I92" s="20"/>
      <c r="J92" s="20"/>
      <c r="K92" s="1"/>
      <c r="L92" s="1"/>
      <c r="M92" s="21"/>
      <c r="N92" s="20"/>
      <c r="O92" s="22"/>
      <c r="P92" s="26"/>
      <c r="Q92" s="27"/>
      <c r="R92" s="20"/>
      <c r="S92" s="1"/>
      <c r="T92" s="23"/>
      <c r="U92" s="84"/>
      <c r="V92" s="86"/>
      <c r="W92" s="39" t="e">
        <f>IF(OR(T92="他官署で調達手続きを実施のため",AC92=#REF!),"－",IF(V92&lt;&gt;"",ROUNDDOWN(V92/T92,3),(IFERROR(ROUNDDOWN(U92/T92,3),"－"))))</f>
        <v>#REF!</v>
      </c>
      <c r="X92" s="90"/>
      <c r="Y92" s="92"/>
      <c r="Z92" s="25"/>
      <c r="AA92" s="24"/>
      <c r="AB92" s="25"/>
      <c r="AC92" s="24"/>
      <c r="AD92" s="20"/>
      <c r="AE92" s="20"/>
      <c r="AF92" s="20"/>
      <c r="AG92" s="1"/>
      <c r="AH92" s="1"/>
      <c r="AI92" s="41"/>
      <c r="AJ92" s="41"/>
      <c r="AK92" s="41"/>
      <c r="AL92" s="41"/>
      <c r="AM92" s="41"/>
      <c r="AN92" s="1"/>
      <c r="AO92" s="1"/>
      <c r="AP92" s="1"/>
      <c r="AQ92" s="1"/>
      <c r="AR92" s="1"/>
      <c r="AS92" s="1"/>
      <c r="AT92" s="1"/>
      <c r="AU92" s="1"/>
      <c r="AV92" s="1"/>
      <c r="AW92" s="1"/>
      <c r="AX92" s="35"/>
      <c r="AY92" s="78"/>
      <c r="AZ92" s="37" t="e">
        <f>IF(AC92=#REF!,"年間支払金額",IF(AND(OR(COUNTIF(AE92,"*すべて*"),COUNTIF(AE92,"*全て*")),S92="●",OR(K92=#REF!,K92=#REF!)),"年間支払金額(全官署、契約相手方ごと)",IF(AND(OR(COUNTIF(AE92,"*すべて*"),COUNTIF(AE92,"*全て*")),S92="●"),"年間支払金額(契約相手方ごと)",IF(AND(OR(K92=#REF!,K92=#REF!),AC92=#REF!),"契約総額(全官署)",IF(AND(K92=#REF!,AC92=#REF!),"契約総額(自官署のみ)",IF(K92=#REF!,"年間支払金額(自官署のみ)",IF(AC92=#REF!,"契約総額",IF(AND(COUNTIF(BG92,"&lt;&gt;*単価*"),OR(K92=#REF!,K92=#REF!)),"全官署予定価格",IF(AND(COUNTIF(BG92,"*単価*"),OR(K92=#REF!,K92=#REF!)),"全官署支払金額",IF(COUNTIF(BG92,"*単価*"),"年間支払金額","予定価格"))))))))))</f>
        <v>#REF!</v>
      </c>
      <c r="BA92" s="37" t="str">
        <f>IF(T92="","×",IF(令和8年度契約状況調査票!T92&gt;_xlfn.XLOOKUP(令和8年度契約状況調査票!BF92,#REF!,#REF!),"○","×"))</f>
        <v>×</v>
      </c>
      <c r="BB92" s="37" t="str">
        <f>IF(Y92="","×",IF(令和8年度契約状況調査票!Y92&gt;_xlfn.XLOOKUP(令和8年度契約状況調査票!BF92,#REF!,#REF!),"○","×"))</f>
        <v>×</v>
      </c>
      <c r="BC92" s="37" t="str">
        <f t="shared" si="18"/>
        <v>×</v>
      </c>
      <c r="BD92" s="37" t="str">
        <f t="shared" si="23"/>
        <v>×</v>
      </c>
      <c r="BE92" s="79" t="str">
        <f t="shared" si="19"/>
        <v/>
      </c>
      <c r="BF92" s="38">
        <f t="shared" si="20"/>
        <v>0</v>
      </c>
      <c r="BG92" s="1" t="e">
        <f>IF(AC92=#REF!,"",IF(AND(K92&lt;&gt;"",ISTEXT(U92)),"分担契約/単価契約",IF(ISTEXT(U92),"単価契約",IF(K92&lt;&gt;"","分担契約",""))))</f>
        <v>#REF!</v>
      </c>
      <c r="BH92" s="80"/>
      <c r="BI92" s="81" t="e">
        <f>IF(COUNTIF(T92,"**"),"",IF(AND(T92&gt;=#REF!,OR(H92=#REF!,H92=#REF!)),1,IF(AND(T92&gt;=#REF!,H92&lt;&gt;#REF!,H92&lt;&gt;#REF!),1,"")))</f>
        <v>#REF!</v>
      </c>
      <c r="BJ92" s="82" t="str">
        <f t="shared" si="21"/>
        <v>○</v>
      </c>
      <c r="BK92" s="81" t="b">
        <f t="shared" si="24"/>
        <v>1</v>
      </c>
      <c r="BL92" s="81" t="b">
        <f t="shared" si="25"/>
        <v>1</v>
      </c>
    </row>
    <row r="93" spans="1:64" s="83" customFormat="1" ht="60.65" customHeight="1" x14ac:dyDescent="0.2">
      <c r="A93" s="77">
        <f t="shared" si="17"/>
        <v>88</v>
      </c>
      <c r="B93" s="77" t="str">
        <f t="shared" si="22"/>
        <v/>
      </c>
      <c r="C93" s="77" t="str">
        <f>IF(B93&lt;&gt;1,"",COUNTIF($B$6:B93,1))</f>
        <v/>
      </c>
      <c r="D93" s="77" t="str">
        <f>IF(B93&lt;&gt;2,"",COUNTIF($B$6:B93,2))</f>
        <v/>
      </c>
      <c r="E93" s="77" t="str">
        <f>IF(B93&lt;&gt;3,"",COUNTIF($B$6:B93,3))</f>
        <v/>
      </c>
      <c r="F93" s="77" t="str">
        <f>IF(B93&lt;&gt;4,"",COUNTIF($B$6:B93,4))</f>
        <v/>
      </c>
      <c r="G93" s="1"/>
      <c r="H93" s="20"/>
      <c r="I93" s="20"/>
      <c r="J93" s="20"/>
      <c r="K93" s="1"/>
      <c r="L93" s="1"/>
      <c r="M93" s="21"/>
      <c r="N93" s="20"/>
      <c r="O93" s="22"/>
      <c r="P93" s="26"/>
      <c r="Q93" s="27"/>
      <c r="R93" s="20"/>
      <c r="S93" s="1"/>
      <c r="T93" s="28"/>
      <c r="U93" s="85"/>
      <c r="V93" s="86"/>
      <c r="W93" s="39" t="e">
        <f>IF(OR(T93="他官署で調達手続きを実施のため",AC93=#REF!),"－",IF(V93&lt;&gt;"",ROUNDDOWN(V93/T93,3),(IFERROR(ROUNDDOWN(U93/T93,3),"－"))))</f>
        <v>#REF!</v>
      </c>
      <c r="X93" s="90"/>
      <c r="Y93" s="92"/>
      <c r="Z93" s="25"/>
      <c r="AA93" s="24"/>
      <c r="AB93" s="25"/>
      <c r="AC93" s="24"/>
      <c r="AD93" s="20"/>
      <c r="AE93" s="20"/>
      <c r="AF93" s="20"/>
      <c r="AG93" s="1"/>
      <c r="AH93" s="1"/>
      <c r="AI93" s="41"/>
      <c r="AJ93" s="41"/>
      <c r="AK93" s="41"/>
      <c r="AL93" s="41"/>
      <c r="AM93" s="41"/>
      <c r="AN93" s="1"/>
      <c r="AO93" s="1"/>
      <c r="AP93" s="1"/>
      <c r="AQ93" s="1"/>
      <c r="AR93" s="1"/>
      <c r="AS93" s="1"/>
      <c r="AT93" s="1"/>
      <c r="AU93" s="1"/>
      <c r="AV93" s="1"/>
      <c r="AW93" s="1"/>
      <c r="AX93" s="35"/>
      <c r="AY93" s="78"/>
      <c r="AZ93" s="37" t="e">
        <f>IF(AC93=#REF!,"年間支払金額",IF(AND(OR(COUNTIF(AE93,"*すべて*"),COUNTIF(AE93,"*全て*")),S93="●",OR(K93=#REF!,K93=#REF!)),"年間支払金額(全官署、契約相手方ごと)",IF(AND(OR(COUNTIF(AE93,"*すべて*"),COUNTIF(AE93,"*全て*")),S93="●"),"年間支払金額(契約相手方ごと)",IF(AND(OR(K93=#REF!,K93=#REF!),AC93=#REF!),"契約総額(全官署)",IF(AND(K93=#REF!,AC93=#REF!),"契約総額(自官署のみ)",IF(K93=#REF!,"年間支払金額(自官署のみ)",IF(AC93=#REF!,"契約総額",IF(AND(COUNTIF(BG93,"&lt;&gt;*単価*"),OR(K93=#REF!,K93=#REF!)),"全官署予定価格",IF(AND(COUNTIF(BG93,"*単価*"),OR(K93=#REF!,K93=#REF!)),"全官署支払金額",IF(COUNTIF(BG93,"*単価*"),"年間支払金額","予定価格"))))))))))</f>
        <v>#REF!</v>
      </c>
      <c r="BA93" s="37" t="str">
        <f>IF(T93="","×",IF(令和8年度契約状況調査票!T93&gt;_xlfn.XLOOKUP(令和8年度契約状況調査票!BF93,#REF!,#REF!),"○","×"))</f>
        <v>×</v>
      </c>
      <c r="BB93" s="37" t="str">
        <f>IF(Y93="","×",IF(令和8年度契約状況調査票!Y93&gt;_xlfn.XLOOKUP(令和8年度契約状況調査票!BF93,#REF!,#REF!),"○","×"))</f>
        <v>×</v>
      </c>
      <c r="BC93" s="37" t="str">
        <f t="shared" si="18"/>
        <v>×</v>
      </c>
      <c r="BD93" s="37" t="str">
        <f t="shared" si="23"/>
        <v>×</v>
      </c>
      <c r="BE93" s="79" t="str">
        <f t="shared" si="19"/>
        <v/>
      </c>
      <c r="BF93" s="38">
        <f t="shared" si="20"/>
        <v>0</v>
      </c>
      <c r="BG93" s="1" t="e">
        <f>IF(AC93=#REF!,"",IF(AND(K93&lt;&gt;"",ISTEXT(U93)),"分担契約/単価契約",IF(ISTEXT(U93),"単価契約",IF(K93&lt;&gt;"","分担契約",""))))</f>
        <v>#REF!</v>
      </c>
      <c r="BH93" s="80"/>
      <c r="BI93" s="81" t="e">
        <f>IF(COUNTIF(T93,"**"),"",IF(AND(T93&gt;=#REF!,OR(H93=#REF!,H93=#REF!)),1,IF(AND(T93&gt;=#REF!,H93&lt;&gt;#REF!,H93&lt;&gt;#REF!),1,"")))</f>
        <v>#REF!</v>
      </c>
      <c r="BJ93" s="82" t="str">
        <f t="shared" si="21"/>
        <v>○</v>
      </c>
      <c r="BK93" s="81" t="b">
        <f t="shared" si="24"/>
        <v>1</v>
      </c>
      <c r="BL93" s="81" t="b">
        <f t="shared" si="25"/>
        <v>1</v>
      </c>
    </row>
    <row r="94" spans="1:64" s="83" customFormat="1" ht="60.65" customHeight="1" x14ac:dyDescent="0.2">
      <c r="A94" s="77">
        <f t="shared" si="17"/>
        <v>89</v>
      </c>
      <c r="B94" s="77" t="str">
        <f t="shared" si="22"/>
        <v/>
      </c>
      <c r="C94" s="77" t="str">
        <f>IF(B94&lt;&gt;1,"",COUNTIF($B$6:B94,1))</f>
        <v/>
      </c>
      <c r="D94" s="77" t="str">
        <f>IF(B94&lt;&gt;2,"",COUNTIF($B$6:B94,2))</f>
        <v/>
      </c>
      <c r="E94" s="77" t="str">
        <f>IF(B94&lt;&gt;3,"",COUNTIF($B$6:B94,3))</f>
        <v/>
      </c>
      <c r="F94" s="77" t="str">
        <f>IF(B94&lt;&gt;4,"",COUNTIF($B$6:B94,4))</f>
        <v/>
      </c>
      <c r="G94" s="1"/>
      <c r="H94" s="20"/>
      <c r="I94" s="20"/>
      <c r="J94" s="20"/>
      <c r="K94" s="1"/>
      <c r="L94" s="1"/>
      <c r="M94" s="21"/>
      <c r="N94" s="20"/>
      <c r="O94" s="22"/>
      <c r="P94" s="26"/>
      <c r="Q94" s="27"/>
      <c r="R94" s="20"/>
      <c r="S94" s="1"/>
      <c r="T94" s="23"/>
      <c r="U94" s="84"/>
      <c r="V94" s="86"/>
      <c r="W94" s="39" t="e">
        <f>IF(OR(T94="他官署で調達手続きを実施のため",AC94=#REF!),"－",IF(V94&lt;&gt;"",ROUNDDOWN(V94/T94,3),(IFERROR(ROUNDDOWN(U94/T94,3),"－"))))</f>
        <v>#REF!</v>
      </c>
      <c r="X94" s="90"/>
      <c r="Y94" s="92"/>
      <c r="Z94" s="25"/>
      <c r="AA94" s="24"/>
      <c r="AB94" s="25"/>
      <c r="AC94" s="24"/>
      <c r="AD94" s="20"/>
      <c r="AE94" s="20"/>
      <c r="AF94" s="20"/>
      <c r="AG94" s="1"/>
      <c r="AH94" s="1"/>
      <c r="AI94" s="41"/>
      <c r="AJ94" s="41"/>
      <c r="AK94" s="41"/>
      <c r="AL94" s="41"/>
      <c r="AM94" s="41"/>
      <c r="AN94" s="1"/>
      <c r="AO94" s="1"/>
      <c r="AP94" s="1"/>
      <c r="AQ94" s="1"/>
      <c r="AR94" s="1"/>
      <c r="AS94" s="1"/>
      <c r="AT94" s="1"/>
      <c r="AU94" s="1"/>
      <c r="AV94" s="1"/>
      <c r="AW94" s="1"/>
      <c r="AX94" s="35"/>
      <c r="AY94" s="78"/>
      <c r="AZ94" s="37" t="e">
        <f>IF(AC94=#REF!,"年間支払金額",IF(AND(OR(COUNTIF(AE94,"*すべて*"),COUNTIF(AE94,"*全て*")),S94="●",OR(K94=#REF!,K94=#REF!)),"年間支払金額(全官署、契約相手方ごと)",IF(AND(OR(COUNTIF(AE94,"*すべて*"),COUNTIF(AE94,"*全て*")),S94="●"),"年間支払金額(契約相手方ごと)",IF(AND(OR(K94=#REF!,K94=#REF!),AC94=#REF!),"契約総額(全官署)",IF(AND(K94=#REF!,AC94=#REF!),"契約総額(自官署のみ)",IF(K94=#REF!,"年間支払金額(自官署のみ)",IF(AC94=#REF!,"契約総額",IF(AND(COUNTIF(BG94,"&lt;&gt;*単価*"),OR(K94=#REF!,K94=#REF!)),"全官署予定価格",IF(AND(COUNTIF(BG94,"*単価*"),OR(K94=#REF!,K94=#REF!)),"全官署支払金額",IF(COUNTIF(BG94,"*単価*"),"年間支払金額","予定価格"))))))))))</f>
        <v>#REF!</v>
      </c>
      <c r="BA94" s="37" t="str">
        <f>IF(T94="","×",IF(令和8年度契約状況調査票!T94&gt;_xlfn.XLOOKUP(令和8年度契約状況調査票!BF94,#REF!,#REF!),"○","×"))</f>
        <v>×</v>
      </c>
      <c r="BB94" s="37" t="str">
        <f>IF(Y94="","×",IF(令和8年度契約状況調査票!Y94&gt;_xlfn.XLOOKUP(令和8年度契約状況調査票!BF94,#REF!,#REF!),"○","×"))</f>
        <v>×</v>
      </c>
      <c r="BC94" s="37" t="str">
        <f t="shared" si="18"/>
        <v>×</v>
      </c>
      <c r="BD94" s="37" t="str">
        <f t="shared" si="23"/>
        <v>×</v>
      </c>
      <c r="BE94" s="79" t="str">
        <f t="shared" si="19"/>
        <v/>
      </c>
      <c r="BF94" s="38">
        <f t="shared" si="20"/>
        <v>0</v>
      </c>
      <c r="BG94" s="1" t="e">
        <f>IF(AC94=#REF!,"",IF(AND(K94&lt;&gt;"",ISTEXT(U94)),"分担契約/単価契約",IF(ISTEXT(U94),"単価契約",IF(K94&lt;&gt;"","分担契約",""))))</f>
        <v>#REF!</v>
      </c>
      <c r="BH94" s="80"/>
      <c r="BI94" s="81" t="e">
        <f>IF(COUNTIF(T94,"**"),"",IF(AND(T94&gt;=#REF!,OR(H94=#REF!,H94=#REF!)),1,IF(AND(T94&gt;=#REF!,H94&lt;&gt;#REF!,H94&lt;&gt;#REF!),1,"")))</f>
        <v>#REF!</v>
      </c>
      <c r="BJ94" s="82" t="str">
        <f t="shared" si="21"/>
        <v>○</v>
      </c>
      <c r="BK94" s="81" t="b">
        <f t="shared" si="24"/>
        <v>1</v>
      </c>
      <c r="BL94" s="81" t="b">
        <f t="shared" si="25"/>
        <v>1</v>
      </c>
    </row>
    <row r="95" spans="1:64" s="83" customFormat="1" ht="60.65" customHeight="1" x14ac:dyDescent="0.2">
      <c r="A95" s="77">
        <f t="shared" si="17"/>
        <v>90</v>
      </c>
      <c r="B95" s="77" t="str">
        <f t="shared" si="22"/>
        <v/>
      </c>
      <c r="C95" s="77" t="str">
        <f>IF(B95&lt;&gt;1,"",COUNTIF($B$6:B95,1))</f>
        <v/>
      </c>
      <c r="D95" s="77" t="str">
        <f>IF(B95&lt;&gt;2,"",COUNTIF($B$6:B95,2))</f>
        <v/>
      </c>
      <c r="E95" s="77" t="str">
        <f>IF(B95&lt;&gt;3,"",COUNTIF($B$6:B95,3))</f>
        <v/>
      </c>
      <c r="F95" s="77" t="str">
        <f>IF(B95&lt;&gt;4,"",COUNTIF($B$6:B95,4))</f>
        <v/>
      </c>
      <c r="G95" s="1"/>
      <c r="H95" s="20"/>
      <c r="I95" s="20"/>
      <c r="J95" s="20"/>
      <c r="K95" s="1"/>
      <c r="L95" s="1"/>
      <c r="M95" s="21"/>
      <c r="N95" s="20"/>
      <c r="O95" s="22"/>
      <c r="P95" s="26"/>
      <c r="Q95" s="27"/>
      <c r="R95" s="20"/>
      <c r="S95" s="1"/>
      <c r="T95" s="23"/>
      <c r="U95" s="84"/>
      <c r="V95" s="86"/>
      <c r="W95" s="39" t="e">
        <f>IF(OR(T95="他官署で調達手続きを実施のため",AC95=#REF!),"－",IF(V95&lt;&gt;"",ROUNDDOWN(V95/T95,3),(IFERROR(ROUNDDOWN(U95/T95,3),"－"))))</f>
        <v>#REF!</v>
      </c>
      <c r="X95" s="90"/>
      <c r="Y95" s="92"/>
      <c r="Z95" s="25"/>
      <c r="AA95" s="24"/>
      <c r="AB95" s="25"/>
      <c r="AC95" s="24"/>
      <c r="AD95" s="20"/>
      <c r="AE95" s="20"/>
      <c r="AF95" s="20"/>
      <c r="AG95" s="1"/>
      <c r="AH95" s="1"/>
      <c r="AI95" s="41"/>
      <c r="AJ95" s="41"/>
      <c r="AK95" s="41"/>
      <c r="AL95" s="41"/>
      <c r="AM95" s="41"/>
      <c r="AN95" s="1"/>
      <c r="AO95" s="1"/>
      <c r="AP95" s="1"/>
      <c r="AQ95" s="1"/>
      <c r="AR95" s="1"/>
      <c r="AS95" s="1"/>
      <c r="AT95" s="1"/>
      <c r="AU95" s="1"/>
      <c r="AV95" s="1"/>
      <c r="AW95" s="1"/>
      <c r="AX95" s="35"/>
      <c r="AY95" s="78"/>
      <c r="AZ95" s="37" t="e">
        <f>IF(AC95=#REF!,"年間支払金額",IF(AND(OR(COUNTIF(AE95,"*すべて*"),COUNTIF(AE95,"*全て*")),S95="●",OR(K95=#REF!,K95=#REF!)),"年間支払金額(全官署、契約相手方ごと)",IF(AND(OR(COUNTIF(AE95,"*すべて*"),COUNTIF(AE95,"*全て*")),S95="●"),"年間支払金額(契約相手方ごと)",IF(AND(OR(K95=#REF!,K95=#REF!),AC95=#REF!),"契約総額(全官署)",IF(AND(K95=#REF!,AC95=#REF!),"契約総額(自官署のみ)",IF(K95=#REF!,"年間支払金額(自官署のみ)",IF(AC95=#REF!,"契約総額",IF(AND(COUNTIF(BG95,"&lt;&gt;*単価*"),OR(K95=#REF!,K95=#REF!)),"全官署予定価格",IF(AND(COUNTIF(BG95,"*単価*"),OR(K95=#REF!,K95=#REF!)),"全官署支払金額",IF(COUNTIF(BG95,"*単価*"),"年間支払金額","予定価格"))))))))))</f>
        <v>#REF!</v>
      </c>
      <c r="BA95" s="37" t="str">
        <f>IF(T95="","×",IF(令和8年度契約状況調査票!T95&gt;_xlfn.XLOOKUP(令和8年度契約状況調査票!BF95,#REF!,#REF!),"○","×"))</f>
        <v>×</v>
      </c>
      <c r="BB95" s="37" t="str">
        <f>IF(Y95="","×",IF(令和8年度契約状況調査票!Y95&gt;_xlfn.XLOOKUP(令和8年度契約状況調査票!BF95,#REF!,#REF!),"○","×"))</f>
        <v>×</v>
      </c>
      <c r="BC95" s="37" t="str">
        <f t="shared" si="18"/>
        <v>×</v>
      </c>
      <c r="BD95" s="37" t="str">
        <f t="shared" si="23"/>
        <v>×</v>
      </c>
      <c r="BE95" s="79" t="str">
        <f t="shared" si="19"/>
        <v/>
      </c>
      <c r="BF95" s="38">
        <f t="shared" si="20"/>
        <v>0</v>
      </c>
      <c r="BG95" s="1" t="e">
        <f>IF(AC95=#REF!,"",IF(AND(K95&lt;&gt;"",ISTEXT(U95)),"分担契約/単価契約",IF(ISTEXT(U95),"単価契約",IF(K95&lt;&gt;"","分担契約",""))))</f>
        <v>#REF!</v>
      </c>
      <c r="BH95" s="80"/>
      <c r="BI95" s="81" t="e">
        <f>IF(COUNTIF(T95,"**"),"",IF(AND(T95&gt;=#REF!,OR(H95=#REF!,H95=#REF!)),1,IF(AND(T95&gt;=#REF!,H95&lt;&gt;#REF!,H95&lt;&gt;#REF!),1,"")))</f>
        <v>#REF!</v>
      </c>
      <c r="BJ95" s="82" t="str">
        <f t="shared" si="21"/>
        <v>○</v>
      </c>
      <c r="BK95" s="81" t="b">
        <f t="shared" si="24"/>
        <v>1</v>
      </c>
      <c r="BL95" s="81" t="b">
        <f t="shared" si="25"/>
        <v>1</v>
      </c>
    </row>
    <row r="96" spans="1:64" s="83" customFormat="1" ht="60.65" customHeight="1" x14ac:dyDescent="0.2">
      <c r="A96" s="77">
        <f t="shared" si="17"/>
        <v>91</v>
      </c>
      <c r="B96" s="77" t="str">
        <f t="shared" si="22"/>
        <v/>
      </c>
      <c r="C96" s="77" t="str">
        <f>IF(B96&lt;&gt;1,"",COUNTIF($B$6:B96,1))</f>
        <v/>
      </c>
      <c r="D96" s="77" t="str">
        <f>IF(B96&lt;&gt;2,"",COUNTIF($B$6:B96,2))</f>
        <v/>
      </c>
      <c r="E96" s="77" t="str">
        <f>IF(B96&lt;&gt;3,"",COUNTIF($B$6:B96,3))</f>
        <v/>
      </c>
      <c r="F96" s="77" t="str">
        <f>IF(B96&lt;&gt;4,"",COUNTIF($B$6:B96,4))</f>
        <v/>
      </c>
      <c r="G96" s="1"/>
      <c r="H96" s="20"/>
      <c r="I96" s="20"/>
      <c r="J96" s="20"/>
      <c r="K96" s="1"/>
      <c r="L96" s="1"/>
      <c r="M96" s="21"/>
      <c r="N96" s="20"/>
      <c r="O96" s="22"/>
      <c r="P96" s="26"/>
      <c r="Q96" s="27"/>
      <c r="R96" s="20"/>
      <c r="S96" s="1"/>
      <c r="T96" s="23"/>
      <c r="U96" s="84"/>
      <c r="V96" s="86"/>
      <c r="W96" s="39" t="e">
        <f>IF(OR(T96="他官署で調達手続きを実施のため",AC96=#REF!),"－",IF(V96&lt;&gt;"",ROUNDDOWN(V96/T96,3),(IFERROR(ROUNDDOWN(U96/T96,3),"－"))))</f>
        <v>#REF!</v>
      </c>
      <c r="X96" s="90"/>
      <c r="Y96" s="92"/>
      <c r="Z96" s="25"/>
      <c r="AA96" s="24"/>
      <c r="AB96" s="25"/>
      <c r="AC96" s="24"/>
      <c r="AD96" s="20"/>
      <c r="AE96" s="20"/>
      <c r="AF96" s="20"/>
      <c r="AG96" s="1"/>
      <c r="AH96" s="1"/>
      <c r="AI96" s="41"/>
      <c r="AJ96" s="41"/>
      <c r="AK96" s="41"/>
      <c r="AL96" s="41"/>
      <c r="AM96" s="41"/>
      <c r="AN96" s="1"/>
      <c r="AO96" s="1"/>
      <c r="AP96" s="1"/>
      <c r="AQ96" s="1"/>
      <c r="AR96" s="1"/>
      <c r="AS96" s="1"/>
      <c r="AT96" s="1"/>
      <c r="AU96" s="1"/>
      <c r="AV96" s="1"/>
      <c r="AW96" s="1"/>
      <c r="AX96" s="35"/>
      <c r="AY96" s="78"/>
      <c r="AZ96" s="37" t="e">
        <f>IF(AC96=#REF!,"年間支払金額",IF(AND(OR(COUNTIF(AE96,"*すべて*"),COUNTIF(AE96,"*全て*")),S96="●",OR(K96=#REF!,K96=#REF!)),"年間支払金額(全官署、契約相手方ごと)",IF(AND(OR(COUNTIF(AE96,"*すべて*"),COUNTIF(AE96,"*全て*")),S96="●"),"年間支払金額(契約相手方ごと)",IF(AND(OR(K96=#REF!,K96=#REF!),AC96=#REF!),"契約総額(全官署)",IF(AND(K96=#REF!,AC96=#REF!),"契約総額(自官署のみ)",IF(K96=#REF!,"年間支払金額(自官署のみ)",IF(AC96=#REF!,"契約総額",IF(AND(COUNTIF(BG96,"&lt;&gt;*単価*"),OR(K96=#REF!,K96=#REF!)),"全官署予定価格",IF(AND(COUNTIF(BG96,"*単価*"),OR(K96=#REF!,K96=#REF!)),"全官署支払金額",IF(COUNTIF(BG96,"*単価*"),"年間支払金額","予定価格"))))))))))</f>
        <v>#REF!</v>
      </c>
      <c r="BA96" s="37" t="str">
        <f>IF(T96="","×",IF(令和8年度契約状況調査票!T96&gt;_xlfn.XLOOKUP(令和8年度契約状況調査票!BF96,#REF!,#REF!),"○","×"))</f>
        <v>×</v>
      </c>
      <c r="BB96" s="37" t="str">
        <f>IF(Y96="","×",IF(令和8年度契約状況調査票!Y96&gt;_xlfn.XLOOKUP(令和8年度契約状況調査票!BF96,#REF!,#REF!),"○","×"))</f>
        <v>×</v>
      </c>
      <c r="BC96" s="37" t="str">
        <f t="shared" si="18"/>
        <v>×</v>
      </c>
      <c r="BD96" s="37" t="str">
        <f t="shared" si="23"/>
        <v>×</v>
      </c>
      <c r="BE96" s="79" t="str">
        <f t="shared" si="19"/>
        <v/>
      </c>
      <c r="BF96" s="38">
        <f t="shared" si="20"/>
        <v>0</v>
      </c>
      <c r="BG96" s="1" t="e">
        <f>IF(AC96=#REF!,"",IF(AND(K96&lt;&gt;"",ISTEXT(U96)),"分担契約/単価契約",IF(ISTEXT(U96),"単価契約",IF(K96&lt;&gt;"","分担契約",""))))</f>
        <v>#REF!</v>
      </c>
      <c r="BH96" s="80"/>
      <c r="BI96" s="81" t="e">
        <f>IF(COUNTIF(T96,"**"),"",IF(AND(T96&gt;=#REF!,OR(H96=#REF!,H96=#REF!)),1,IF(AND(T96&gt;=#REF!,H96&lt;&gt;#REF!,H96&lt;&gt;#REF!),1,"")))</f>
        <v>#REF!</v>
      </c>
      <c r="BJ96" s="82" t="str">
        <f t="shared" si="21"/>
        <v>○</v>
      </c>
      <c r="BK96" s="81" t="b">
        <f t="shared" si="24"/>
        <v>1</v>
      </c>
      <c r="BL96" s="81" t="b">
        <f t="shared" si="25"/>
        <v>1</v>
      </c>
    </row>
    <row r="97" spans="1:64" s="83" customFormat="1" ht="60.65" customHeight="1" x14ac:dyDescent="0.2">
      <c r="A97" s="77">
        <f t="shared" si="17"/>
        <v>92</v>
      </c>
      <c r="B97" s="77" t="str">
        <f t="shared" si="22"/>
        <v/>
      </c>
      <c r="C97" s="77" t="str">
        <f>IF(B97&lt;&gt;1,"",COUNTIF($B$6:B97,1))</f>
        <v/>
      </c>
      <c r="D97" s="77" t="str">
        <f>IF(B97&lt;&gt;2,"",COUNTIF($B$6:B97,2))</f>
        <v/>
      </c>
      <c r="E97" s="77" t="str">
        <f>IF(B97&lt;&gt;3,"",COUNTIF($B$6:B97,3))</f>
        <v/>
      </c>
      <c r="F97" s="77" t="str">
        <f>IF(B97&lt;&gt;4,"",COUNTIF($B$6:B97,4))</f>
        <v/>
      </c>
      <c r="G97" s="1"/>
      <c r="H97" s="20"/>
      <c r="I97" s="20"/>
      <c r="J97" s="20"/>
      <c r="K97" s="1"/>
      <c r="L97" s="1"/>
      <c r="M97" s="21"/>
      <c r="N97" s="20"/>
      <c r="O97" s="22"/>
      <c r="P97" s="26"/>
      <c r="Q97" s="27"/>
      <c r="R97" s="20"/>
      <c r="S97" s="1"/>
      <c r="T97" s="23"/>
      <c r="U97" s="84"/>
      <c r="V97" s="86"/>
      <c r="W97" s="39" t="e">
        <f>IF(OR(T97="他官署で調達手続きを実施のため",AC97=#REF!),"－",IF(V97&lt;&gt;"",ROUNDDOWN(V97/T97,3),(IFERROR(ROUNDDOWN(U97/T97,3),"－"))))</f>
        <v>#REF!</v>
      </c>
      <c r="X97" s="90"/>
      <c r="Y97" s="92"/>
      <c r="Z97" s="25"/>
      <c r="AA97" s="24"/>
      <c r="AB97" s="25"/>
      <c r="AC97" s="24"/>
      <c r="AD97" s="20"/>
      <c r="AE97" s="20"/>
      <c r="AF97" s="20"/>
      <c r="AG97" s="1"/>
      <c r="AH97" s="1"/>
      <c r="AI97" s="41"/>
      <c r="AJ97" s="41"/>
      <c r="AK97" s="41"/>
      <c r="AL97" s="41"/>
      <c r="AM97" s="41"/>
      <c r="AN97" s="1"/>
      <c r="AO97" s="1"/>
      <c r="AP97" s="1"/>
      <c r="AQ97" s="1"/>
      <c r="AR97" s="1"/>
      <c r="AS97" s="1"/>
      <c r="AT97" s="1"/>
      <c r="AU97" s="1"/>
      <c r="AV97" s="1"/>
      <c r="AW97" s="1"/>
      <c r="AX97" s="36"/>
      <c r="AY97" s="78"/>
      <c r="AZ97" s="37" t="e">
        <f>IF(AC97=#REF!,"年間支払金額",IF(AND(OR(COUNTIF(AE97,"*すべて*"),COUNTIF(AE97,"*全て*")),S97="●",OR(K97=#REF!,K97=#REF!)),"年間支払金額(全官署、契約相手方ごと)",IF(AND(OR(COUNTIF(AE97,"*すべて*"),COUNTIF(AE97,"*全て*")),S97="●"),"年間支払金額(契約相手方ごと)",IF(AND(OR(K97=#REF!,K97=#REF!),AC97=#REF!),"契約総額(全官署)",IF(AND(K97=#REF!,AC97=#REF!),"契約総額(自官署のみ)",IF(K97=#REF!,"年間支払金額(自官署のみ)",IF(AC97=#REF!,"契約総額",IF(AND(COUNTIF(BG97,"&lt;&gt;*単価*"),OR(K97=#REF!,K97=#REF!)),"全官署予定価格",IF(AND(COUNTIF(BG97,"*単価*"),OR(K97=#REF!,K97=#REF!)),"全官署支払金額",IF(COUNTIF(BG97,"*単価*"),"年間支払金額","予定価格"))))))))))</f>
        <v>#REF!</v>
      </c>
      <c r="BA97" s="37" t="str">
        <f>IF(T97="","×",IF(令和8年度契約状況調査票!T97&gt;_xlfn.XLOOKUP(令和8年度契約状況調査票!BF97,#REF!,#REF!),"○","×"))</f>
        <v>×</v>
      </c>
      <c r="BB97" s="37" t="str">
        <f>IF(Y97="","×",IF(令和8年度契約状況調査票!Y97&gt;_xlfn.XLOOKUP(令和8年度契約状況調査票!BF97,#REF!,#REF!),"○","×"))</f>
        <v>×</v>
      </c>
      <c r="BC97" s="37" t="str">
        <f t="shared" si="18"/>
        <v>×</v>
      </c>
      <c r="BD97" s="37" t="str">
        <f t="shared" si="23"/>
        <v>×</v>
      </c>
      <c r="BE97" s="79" t="str">
        <f t="shared" si="19"/>
        <v/>
      </c>
      <c r="BF97" s="38">
        <f t="shared" si="20"/>
        <v>0</v>
      </c>
      <c r="BG97" s="1" t="e">
        <f>IF(AC97=#REF!,"",IF(AND(K97&lt;&gt;"",ISTEXT(U97)),"分担契約/単価契約",IF(ISTEXT(U97),"単価契約",IF(K97&lt;&gt;"","分担契約",""))))</f>
        <v>#REF!</v>
      </c>
      <c r="BH97" s="80"/>
      <c r="BI97" s="81" t="e">
        <f>IF(COUNTIF(T97,"**"),"",IF(AND(T97&gt;=#REF!,OR(H97=#REF!,H97=#REF!)),1,IF(AND(T97&gt;=#REF!,H97&lt;&gt;#REF!,H97&lt;&gt;#REF!),1,"")))</f>
        <v>#REF!</v>
      </c>
      <c r="BJ97" s="82" t="str">
        <f t="shared" si="21"/>
        <v>○</v>
      </c>
      <c r="BK97" s="81" t="b">
        <f t="shared" si="24"/>
        <v>1</v>
      </c>
      <c r="BL97" s="81" t="b">
        <f t="shared" si="25"/>
        <v>1</v>
      </c>
    </row>
    <row r="98" spans="1:64" s="83" customFormat="1" ht="60.65" customHeight="1" x14ac:dyDescent="0.2">
      <c r="A98" s="77">
        <f t="shared" si="17"/>
        <v>93</v>
      </c>
      <c r="B98" s="77" t="str">
        <f t="shared" si="22"/>
        <v/>
      </c>
      <c r="C98" s="77" t="str">
        <f>IF(B98&lt;&gt;1,"",COUNTIF($B$6:B98,1))</f>
        <v/>
      </c>
      <c r="D98" s="77" t="str">
        <f>IF(B98&lt;&gt;2,"",COUNTIF($B$6:B98,2))</f>
        <v/>
      </c>
      <c r="E98" s="77" t="str">
        <f>IF(B98&lt;&gt;3,"",COUNTIF($B$6:B98,3))</f>
        <v/>
      </c>
      <c r="F98" s="77" t="str">
        <f>IF(B98&lt;&gt;4,"",COUNTIF($B$6:B98,4))</f>
        <v/>
      </c>
      <c r="G98" s="1"/>
      <c r="H98" s="20"/>
      <c r="I98" s="20"/>
      <c r="J98" s="20"/>
      <c r="K98" s="1"/>
      <c r="L98" s="1"/>
      <c r="M98" s="21"/>
      <c r="N98" s="20"/>
      <c r="O98" s="22"/>
      <c r="P98" s="26"/>
      <c r="Q98" s="27"/>
      <c r="R98" s="20"/>
      <c r="S98" s="1"/>
      <c r="T98" s="23"/>
      <c r="U98" s="84"/>
      <c r="V98" s="86"/>
      <c r="W98" s="39" t="e">
        <f>IF(OR(T98="他官署で調達手続きを実施のため",AC98=#REF!),"－",IF(V98&lt;&gt;"",ROUNDDOWN(V98/T98,3),(IFERROR(ROUNDDOWN(U98/T98,3),"－"))))</f>
        <v>#REF!</v>
      </c>
      <c r="X98" s="90"/>
      <c r="Y98" s="92"/>
      <c r="Z98" s="25"/>
      <c r="AA98" s="24"/>
      <c r="AB98" s="25"/>
      <c r="AC98" s="24"/>
      <c r="AD98" s="20"/>
      <c r="AE98" s="20"/>
      <c r="AF98" s="20"/>
      <c r="AG98" s="1"/>
      <c r="AH98" s="1"/>
      <c r="AI98" s="41"/>
      <c r="AJ98" s="41"/>
      <c r="AK98" s="41"/>
      <c r="AL98" s="41"/>
      <c r="AM98" s="41"/>
      <c r="AN98" s="1"/>
      <c r="AO98" s="1"/>
      <c r="AP98" s="1"/>
      <c r="AQ98" s="1"/>
      <c r="AR98" s="1"/>
      <c r="AS98" s="1"/>
      <c r="AT98" s="1"/>
      <c r="AU98" s="1"/>
      <c r="AV98" s="1"/>
      <c r="AW98" s="1"/>
      <c r="AX98" s="35"/>
      <c r="AY98" s="78"/>
      <c r="AZ98" s="37" t="e">
        <f>IF(AC98=#REF!,"年間支払金額",IF(AND(OR(COUNTIF(AE98,"*すべて*"),COUNTIF(AE98,"*全て*")),S98="●",OR(K98=#REF!,K98=#REF!)),"年間支払金額(全官署、契約相手方ごと)",IF(AND(OR(COUNTIF(AE98,"*すべて*"),COUNTIF(AE98,"*全て*")),S98="●"),"年間支払金額(契約相手方ごと)",IF(AND(OR(K98=#REF!,K98=#REF!),AC98=#REF!),"契約総額(全官署)",IF(AND(K98=#REF!,AC98=#REF!),"契約総額(自官署のみ)",IF(K98=#REF!,"年間支払金額(自官署のみ)",IF(AC98=#REF!,"契約総額",IF(AND(COUNTIF(BG98,"&lt;&gt;*単価*"),OR(K98=#REF!,K98=#REF!)),"全官署予定価格",IF(AND(COUNTIF(BG98,"*単価*"),OR(K98=#REF!,K98=#REF!)),"全官署支払金額",IF(COUNTIF(BG98,"*単価*"),"年間支払金額","予定価格"))))))))))</f>
        <v>#REF!</v>
      </c>
      <c r="BA98" s="37" t="str">
        <f>IF(T98="","×",IF(令和8年度契約状況調査票!T98&gt;_xlfn.XLOOKUP(令和8年度契約状況調査票!BF98,#REF!,#REF!),"○","×"))</f>
        <v>×</v>
      </c>
      <c r="BB98" s="37" t="str">
        <f>IF(Y98="","×",IF(令和8年度契約状況調査票!Y98&gt;_xlfn.XLOOKUP(令和8年度契約状況調査票!BF98,#REF!,#REF!),"○","×"))</f>
        <v>×</v>
      </c>
      <c r="BC98" s="37" t="str">
        <f t="shared" si="18"/>
        <v>×</v>
      </c>
      <c r="BD98" s="37" t="str">
        <f t="shared" si="23"/>
        <v>×</v>
      </c>
      <c r="BE98" s="79" t="str">
        <f t="shared" si="19"/>
        <v/>
      </c>
      <c r="BF98" s="38">
        <f t="shared" si="20"/>
        <v>0</v>
      </c>
      <c r="BG98" s="1" t="e">
        <f>IF(AC98=#REF!,"",IF(AND(K98&lt;&gt;"",ISTEXT(U98)),"分担契約/単価契約",IF(ISTEXT(U98),"単価契約",IF(K98&lt;&gt;"","分担契約",""))))</f>
        <v>#REF!</v>
      </c>
      <c r="BH98" s="80"/>
      <c r="BI98" s="81" t="e">
        <f>IF(COUNTIF(T98,"**"),"",IF(AND(T98&gt;=#REF!,OR(H98=#REF!,H98=#REF!)),1,IF(AND(T98&gt;=#REF!,H98&lt;&gt;#REF!,H98&lt;&gt;#REF!),1,"")))</f>
        <v>#REF!</v>
      </c>
      <c r="BJ98" s="82" t="str">
        <f t="shared" si="21"/>
        <v>○</v>
      </c>
      <c r="BK98" s="81" t="b">
        <f t="shared" si="24"/>
        <v>1</v>
      </c>
      <c r="BL98" s="81" t="b">
        <f t="shared" si="25"/>
        <v>1</v>
      </c>
    </row>
    <row r="99" spans="1:64" s="83" customFormat="1" ht="60.65" customHeight="1" x14ac:dyDescent="0.2">
      <c r="A99" s="77">
        <f t="shared" si="17"/>
        <v>94</v>
      </c>
      <c r="B99" s="77" t="str">
        <f t="shared" si="22"/>
        <v/>
      </c>
      <c r="C99" s="77" t="str">
        <f>IF(B99&lt;&gt;1,"",COUNTIF($B$6:B99,1))</f>
        <v/>
      </c>
      <c r="D99" s="77" t="str">
        <f>IF(B99&lt;&gt;2,"",COUNTIF($B$6:B99,2))</f>
        <v/>
      </c>
      <c r="E99" s="77" t="str">
        <f>IF(B99&lt;&gt;3,"",COUNTIF($B$6:B99,3))</f>
        <v/>
      </c>
      <c r="F99" s="77" t="str">
        <f>IF(B99&lt;&gt;4,"",COUNTIF($B$6:B99,4))</f>
        <v/>
      </c>
      <c r="G99" s="1"/>
      <c r="H99" s="20"/>
      <c r="I99" s="20"/>
      <c r="J99" s="20"/>
      <c r="K99" s="1"/>
      <c r="L99" s="1"/>
      <c r="M99" s="21"/>
      <c r="N99" s="20"/>
      <c r="O99" s="22"/>
      <c r="P99" s="26"/>
      <c r="Q99" s="27"/>
      <c r="R99" s="20"/>
      <c r="S99" s="1"/>
      <c r="T99" s="23"/>
      <c r="U99" s="84"/>
      <c r="V99" s="86"/>
      <c r="W99" s="39" t="e">
        <f>IF(OR(T99="他官署で調達手続きを実施のため",AC99=#REF!),"－",IF(V99&lt;&gt;"",ROUNDDOWN(V99/T99,3),(IFERROR(ROUNDDOWN(U99/T99,3),"－"))))</f>
        <v>#REF!</v>
      </c>
      <c r="X99" s="90"/>
      <c r="Y99" s="92"/>
      <c r="Z99" s="25"/>
      <c r="AA99" s="24"/>
      <c r="AB99" s="25"/>
      <c r="AC99" s="24"/>
      <c r="AD99" s="20"/>
      <c r="AE99" s="20"/>
      <c r="AF99" s="20"/>
      <c r="AG99" s="1"/>
      <c r="AH99" s="1"/>
      <c r="AI99" s="41"/>
      <c r="AJ99" s="41"/>
      <c r="AK99" s="41"/>
      <c r="AL99" s="41"/>
      <c r="AM99" s="41"/>
      <c r="AN99" s="1"/>
      <c r="AO99" s="1"/>
      <c r="AP99" s="1"/>
      <c r="AQ99" s="1"/>
      <c r="AR99" s="1"/>
      <c r="AS99" s="1"/>
      <c r="AT99" s="1"/>
      <c r="AU99" s="1"/>
      <c r="AV99" s="1"/>
      <c r="AW99" s="1"/>
      <c r="AX99" s="35"/>
      <c r="AY99" s="78"/>
      <c r="AZ99" s="37" t="e">
        <f>IF(AC99=#REF!,"年間支払金額",IF(AND(OR(COUNTIF(AE99,"*すべて*"),COUNTIF(AE99,"*全て*")),S99="●",OR(K99=#REF!,K99=#REF!)),"年間支払金額(全官署、契約相手方ごと)",IF(AND(OR(COUNTIF(AE99,"*すべて*"),COUNTIF(AE99,"*全て*")),S99="●"),"年間支払金額(契約相手方ごと)",IF(AND(OR(K99=#REF!,K99=#REF!),AC99=#REF!),"契約総額(全官署)",IF(AND(K99=#REF!,AC99=#REF!),"契約総額(自官署のみ)",IF(K99=#REF!,"年間支払金額(自官署のみ)",IF(AC99=#REF!,"契約総額",IF(AND(COUNTIF(BG99,"&lt;&gt;*単価*"),OR(K99=#REF!,K99=#REF!)),"全官署予定価格",IF(AND(COUNTIF(BG99,"*単価*"),OR(K99=#REF!,K99=#REF!)),"全官署支払金額",IF(COUNTIF(BG99,"*単価*"),"年間支払金額","予定価格"))))))))))</f>
        <v>#REF!</v>
      </c>
      <c r="BA99" s="37" t="str">
        <f>IF(T99="","×",IF(令和8年度契約状況調査票!T99&gt;_xlfn.XLOOKUP(令和8年度契約状況調査票!BF99,#REF!,#REF!),"○","×"))</f>
        <v>×</v>
      </c>
      <c r="BB99" s="37" t="str">
        <f>IF(Y99="","×",IF(令和8年度契約状況調査票!Y99&gt;_xlfn.XLOOKUP(令和8年度契約状況調査票!BF99,#REF!,#REF!),"○","×"))</f>
        <v>×</v>
      </c>
      <c r="BC99" s="37" t="str">
        <f t="shared" si="18"/>
        <v>×</v>
      </c>
      <c r="BD99" s="37" t="str">
        <f t="shared" si="23"/>
        <v>×</v>
      </c>
      <c r="BE99" s="79" t="str">
        <f t="shared" si="19"/>
        <v/>
      </c>
      <c r="BF99" s="38">
        <f t="shared" si="20"/>
        <v>0</v>
      </c>
      <c r="BG99" s="1" t="e">
        <f>IF(AC99=#REF!,"",IF(AND(K99&lt;&gt;"",ISTEXT(U99)),"分担契約/単価契約",IF(ISTEXT(U99),"単価契約",IF(K99&lt;&gt;"","分担契約",""))))</f>
        <v>#REF!</v>
      </c>
      <c r="BH99" s="80"/>
      <c r="BI99" s="81" t="e">
        <f>IF(COUNTIF(T99,"**"),"",IF(AND(T99&gt;=#REF!,OR(H99=#REF!,H99=#REF!)),1,IF(AND(T99&gt;=#REF!,H99&lt;&gt;#REF!,H99&lt;&gt;#REF!),1,"")))</f>
        <v>#REF!</v>
      </c>
      <c r="BJ99" s="82" t="str">
        <f t="shared" si="21"/>
        <v>○</v>
      </c>
      <c r="BK99" s="81" t="b">
        <f t="shared" si="24"/>
        <v>1</v>
      </c>
      <c r="BL99" s="81" t="b">
        <f t="shared" si="25"/>
        <v>1</v>
      </c>
    </row>
    <row r="100" spans="1:64" s="83" customFormat="1" ht="60.65" customHeight="1" x14ac:dyDescent="0.2">
      <c r="A100" s="77">
        <f t="shared" si="17"/>
        <v>95</v>
      </c>
      <c r="B100" s="77" t="str">
        <f t="shared" si="22"/>
        <v/>
      </c>
      <c r="C100" s="77" t="str">
        <f>IF(B100&lt;&gt;1,"",COUNTIF($B$6:B100,1))</f>
        <v/>
      </c>
      <c r="D100" s="77" t="str">
        <f>IF(B100&lt;&gt;2,"",COUNTIF($B$6:B100,2))</f>
        <v/>
      </c>
      <c r="E100" s="77" t="str">
        <f>IF(B100&lt;&gt;3,"",COUNTIF($B$6:B100,3))</f>
        <v/>
      </c>
      <c r="F100" s="77" t="str">
        <f>IF(B100&lt;&gt;4,"",COUNTIF($B$6:B100,4))</f>
        <v/>
      </c>
      <c r="G100" s="1"/>
      <c r="H100" s="20"/>
      <c r="I100" s="20"/>
      <c r="J100" s="20"/>
      <c r="K100" s="1"/>
      <c r="L100" s="1"/>
      <c r="M100" s="21"/>
      <c r="N100" s="20"/>
      <c r="O100" s="22"/>
      <c r="P100" s="26"/>
      <c r="Q100" s="27"/>
      <c r="R100" s="20"/>
      <c r="S100" s="1"/>
      <c r="T100" s="28"/>
      <c r="U100" s="85"/>
      <c r="V100" s="86"/>
      <c r="W100" s="39" t="e">
        <f>IF(OR(T100="他官署で調達手続きを実施のため",AC100=#REF!),"－",IF(V100&lt;&gt;"",ROUNDDOWN(V100/T100,3),(IFERROR(ROUNDDOWN(U100/T100,3),"－"))))</f>
        <v>#REF!</v>
      </c>
      <c r="X100" s="90"/>
      <c r="Y100" s="92"/>
      <c r="Z100" s="25"/>
      <c r="AA100" s="24"/>
      <c r="AB100" s="25"/>
      <c r="AC100" s="24"/>
      <c r="AD100" s="20"/>
      <c r="AE100" s="20"/>
      <c r="AF100" s="20"/>
      <c r="AG100" s="1"/>
      <c r="AH100" s="1"/>
      <c r="AI100" s="41"/>
      <c r="AJ100" s="41"/>
      <c r="AK100" s="41"/>
      <c r="AL100" s="41"/>
      <c r="AM100" s="41"/>
      <c r="AN100" s="1"/>
      <c r="AO100" s="1"/>
      <c r="AP100" s="1"/>
      <c r="AQ100" s="1"/>
      <c r="AR100" s="1"/>
      <c r="AS100" s="1"/>
      <c r="AT100" s="1"/>
      <c r="AU100" s="1"/>
      <c r="AV100" s="1"/>
      <c r="AW100" s="1"/>
      <c r="AX100" s="35"/>
      <c r="AY100" s="78"/>
      <c r="AZ100" s="37" t="e">
        <f>IF(AC100=#REF!,"年間支払金額",IF(AND(OR(COUNTIF(AE100,"*すべて*"),COUNTIF(AE100,"*全て*")),S100="●",OR(K100=#REF!,K100=#REF!)),"年間支払金額(全官署、契約相手方ごと)",IF(AND(OR(COUNTIF(AE100,"*すべて*"),COUNTIF(AE100,"*全て*")),S100="●"),"年間支払金額(契約相手方ごと)",IF(AND(OR(K100=#REF!,K100=#REF!),AC100=#REF!),"契約総額(全官署)",IF(AND(K100=#REF!,AC100=#REF!),"契約総額(自官署のみ)",IF(K100=#REF!,"年間支払金額(自官署のみ)",IF(AC100=#REF!,"契約総額",IF(AND(COUNTIF(BG100,"&lt;&gt;*単価*"),OR(K100=#REF!,K100=#REF!)),"全官署予定価格",IF(AND(COUNTIF(BG100,"*単価*"),OR(K100=#REF!,K100=#REF!)),"全官署支払金額",IF(COUNTIF(BG100,"*単価*"),"年間支払金額","予定価格"))))))))))</f>
        <v>#REF!</v>
      </c>
      <c r="BA100" s="37" t="str">
        <f>IF(T100="","×",IF(令和8年度契約状況調査票!T100&gt;_xlfn.XLOOKUP(令和8年度契約状況調査票!BF100,#REF!,#REF!),"○","×"))</f>
        <v>×</v>
      </c>
      <c r="BB100" s="37" t="str">
        <f>IF(Y100="","×",IF(令和8年度契約状況調査票!Y100&gt;_xlfn.XLOOKUP(令和8年度契約状況調査票!BF100,#REF!,#REF!),"○","×"))</f>
        <v>×</v>
      </c>
      <c r="BC100" s="37" t="str">
        <f t="shared" si="18"/>
        <v>×</v>
      </c>
      <c r="BD100" s="37" t="str">
        <f t="shared" si="23"/>
        <v>×</v>
      </c>
      <c r="BE100" s="79" t="str">
        <f t="shared" si="19"/>
        <v/>
      </c>
      <c r="BF100" s="38">
        <f t="shared" si="20"/>
        <v>0</v>
      </c>
      <c r="BG100" s="1" t="e">
        <f>IF(AC100=#REF!,"",IF(AND(K100&lt;&gt;"",ISTEXT(U100)),"分担契約/単価契約",IF(ISTEXT(U100),"単価契約",IF(K100&lt;&gt;"","分担契約",""))))</f>
        <v>#REF!</v>
      </c>
      <c r="BH100" s="80"/>
      <c r="BI100" s="81" t="e">
        <f>IF(COUNTIF(T100,"**"),"",IF(AND(T100&gt;=#REF!,OR(H100=#REF!,H100=#REF!)),1,IF(AND(T100&gt;=#REF!,H100&lt;&gt;#REF!,H100&lt;&gt;#REF!),1,"")))</f>
        <v>#REF!</v>
      </c>
      <c r="BJ100" s="82" t="str">
        <f t="shared" si="21"/>
        <v>○</v>
      </c>
      <c r="BK100" s="81" t="b">
        <f t="shared" si="24"/>
        <v>1</v>
      </c>
      <c r="BL100" s="81" t="b">
        <f t="shared" si="25"/>
        <v>1</v>
      </c>
    </row>
    <row r="101" spans="1:64" s="83" customFormat="1" ht="60.65" customHeight="1" x14ac:dyDescent="0.2">
      <c r="A101" s="77">
        <f t="shared" si="17"/>
        <v>96</v>
      </c>
      <c r="B101" s="77" t="str">
        <f t="shared" si="22"/>
        <v/>
      </c>
      <c r="C101" s="77" t="str">
        <f>IF(B101&lt;&gt;1,"",COUNTIF($B$6:B101,1))</f>
        <v/>
      </c>
      <c r="D101" s="77" t="str">
        <f>IF(B101&lt;&gt;2,"",COUNTIF($B$6:B101,2))</f>
        <v/>
      </c>
      <c r="E101" s="77" t="str">
        <f>IF(B101&lt;&gt;3,"",COUNTIF($B$6:B101,3))</f>
        <v/>
      </c>
      <c r="F101" s="77" t="str">
        <f>IF(B101&lt;&gt;4,"",COUNTIF($B$6:B101,4))</f>
        <v/>
      </c>
      <c r="G101" s="1"/>
      <c r="H101" s="20"/>
      <c r="I101" s="20"/>
      <c r="J101" s="20"/>
      <c r="K101" s="1"/>
      <c r="L101" s="1"/>
      <c r="M101" s="21"/>
      <c r="N101" s="20"/>
      <c r="O101" s="22"/>
      <c r="P101" s="26"/>
      <c r="Q101" s="27"/>
      <c r="R101" s="20"/>
      <c r="S101" s="1"/>
      <c r="T101" s="23"/>
      <c r="U101" s="84"/>
      <c r="V101" s="86"/>
      <c r="W101" s="39" t="e">
        <f>IF(OR(T101="他官署で調達手続きを実施のため",AC101=#REF!),"－",IF(V101&lt;&gt;"",ROUNDDOWN(V101/T101,3),(IFERROR(ROUNDDOWN(U101/T101,3),"－"))))</f>
        <v>#REF!</v>
      </c>
      <c r="X101" s="90"/>
      <c r="Y101" s="92"/>
      <c r="Z101" s="25"/>
      <c r="AA101" s="24"/>
      <c r="AB101" s="25"/>
      <c r="AC101" s="24"/>
      <c r="AD101" s="20"/>
      <c r="AE101" s="20"/>
      <c r="AF101" s="20"/>
      <c r="AG101" s="1"/>
      <c r="AH101" s="1"/>
      <c r="AI101" s="41"/>
      <c r="AJ101" s="41"/>
      <c r="AK101" s="41"/>
      <c r="AL101" s="41"/>
      <c r="AM101" s="41"/>
      <c r="AN101" s="1"/>
      <c r="AO101" s="1"/>
      <c r="AP101" s="1"/>
      <c r="AQ101" s="1"/>
      <c r="AR101" s="1"/>
      <c r="AS101" s="1"/>
      <c r="AT101" s="1"/>
      <c r="AU101" s="1"/>
      <c r="AV101" s="1"/>
      <c r="AW101" s="1"/>
      <c r="AX101" s="35"/>
      <c r="AY101" s="78"/>
      <c r="AZ101" s="37" t="e">
        <f>IF(AC101=#REF!,"年間支払金額",IF(AND(OR(COUNTIF(AE101,"*すべて*"),COUNTIF(AE101,"*全て*")),S101="●",OR(K101=#REF!,K101=#REF!)),"年間支払金額(全官署、契約相手方ごと)",IF(AND(OR(COUNTIF(AE101,"*すべて*"),COUNTIF(AE101,"*全て*")),S101="●"),"年間支払金額(契約相手方ごと)",IF(AND(OR(K101=#REF!,K101=#REF!),AC101=#REF!),"契約総額(全官署)",IF(AND(K101=#REF!,AC101=#REF!),"契約総額(自官署のみ)",IF(K101=#REF!,"年間支払金額(自官署のみ)",IF(AC101=#REF!,"契約総額",IF(AND(COUNTIF(BG101,"&lt;&gt;*単価*"),OR(K101=#REF!,K101=#REF!)),"全官署予定価格",IF(AND(COUNTIF(BG101,"*単価*"),OR(K101=#REF!,K101=#REF!)),"全官署支払金額",IF(COUNTIF(BG101,"*単価*"),"年間支払金額","予定価格"))))))))))</f>
        <v>#REF!</v>
      </c>
      <c r="BA101" s="37" t="str">
        <f>IF(T101="","×",IF(令和8年度契約状況調査票!T101&gt;_xlfn.XLOOKUP(令和8年度契約状況調査票!BF101,#REF!,#REF!),"○","×"))</f>
        <v>×</v>
      </c>
      <c r="BB101" s="37" t="str">
        <f>IF(Y101="","×",IF(令和8年度契約状況調査票!Y101&gt;_xlfn.XLOOKUP(令和8年度契約状況調査票!BF101,#REF!,#REF!),"○","×"))</f>
        <v>×</v>
      </c>
      <c r="BC101" s="37" t="str">
        <f t="shared" si="18"/>
        <v>×</v>
      </c>
      <c r="BD101" s="37" t="str">
        <f t="shared" si="23"/>
        <v>×</v>
      </c>
      <c r="BE101" s="79" t="str">
        <f t="shared" si="19"/>
        <v/>
      </c>
      <c r="BF101" s="38">
        <f t="shared" si="20"/>
        <v>0</v>
      </c>
      <c r="BG101" s="1" t="e">
        <f>IF(AC101=#REF!,"",IF(AND(K101&lt;&gt;"",ISTEXT(U101)),"分担契約/単価契約",IF(ISTEXT(U101),"単価契約",IF(K101&lt;&gt;"","分担契約",""))))</f>
        <v>#REF!</v>
      </c>
      <c r="BH101" s="80"/>
      <c r="BI101" s="81" t="e">
        <f>IF(COUNTIF(T101,"**"),"",IF(AND(T101&gt;=#REF!,OR(H101=#REF!,H101=#REF!)),1,IF(AND(T101&gt;=#REF!,H101&lt;&gt;#REF!,H101&lt;&gt;#REF!),1,"")))</f>
        <v>#REF!</v>
      </c>
      <c r="BJ101" s="82" t="str">
        <f t="shared" si="21"/>
        <v>○</v>
      </c>
      <c r="BK101" s="81" t="b">
        <f t="shared" si="24"/>
        <v>1</v>
      </c>
      <c r="BL101" s="81" t="b">
        <f t="shared" si="25"/>
        <v>1</v>
      </c>
    </row>
    <row r="102" spans="1:64" s="83" customFormat="1" ht="60.65" customHeight="1" x14ac:dyDescent="0.2">
      <c r="A102" s="77">
        <f t="shared" si="17"/>
        <v>97</v>
      </c>
      <c r="B102" s="77" t="str">
        <f t="shared" si="22"/>
        <v/>
      </c>
      <c r="C102" s="77" t="str">
        <f>IF(B102&lt;&gt;1,"",COUNTIF($B$6:B102,1))</f>
        <v/>
      </c>
      <c r="D102" s="77" t="str">
        <f>IF(B102&lt;&gt;2,"",COUNTIF($B$6:B102,2))</f>
        <v/>
      </c>
      <c r="E102" s="77" t="str">
        <f>IF(B102&lt;&gt;3,"",COUNTIF($B$6:B102,3))</f>
        <v/>
      </c>
      <c r="F102" s="77" t="str">
        <f>IF(B102&lt;&gt;4,"",COUNTIF($B$6:B102,4))</f>
        <v/>
      </c>
      <c r="G102" s="1"/>
      <c r="H102" s="20"/>
      <c r="I102" s="20"/>
      <c r="J102" s="20"/>
      <c r="K102" s="1"/>
      <c r="L102" s="1"/>
      <c r="M102" s="21"/>
      <c r="N102" s="20"/>
      <c r="O102" s="22"/>
      <c r="P102" s="26"/>
      <c r="Q102" s="27"/>
      <c r="R102" s="20"/>
      <c r="S102" s="1"/>
      <c r="T102" s="23"/>
      <c r="U102" s="84"/>
      <c r="V102" s="86"/>
      <c r="W102" s="39" t="e">
        <f>IF(OR(T102="他官署で調達手続きを実施のため",AC102=#REF!),"－",IF(V102&lt;&gt;"",ROUNDDOWN(V102/T102,3),(IFERROR(ROUNDDOWN(U102/T102,3),"－"))))</f>
        <v>#REF!</v>
      </c>
      <c r="X102" s="90"/>
      <c r="Y102" s="92"/>
      <c r="Z102" s="25"/>
      <c r="AA102" s="24"/>
      <c r="AB102" s="25"/>
      <c r="AC102" s="24"/>
      <c r="AD102" s="20"/>
      <c r="AE102" s="20"/>
      <c r="AF102" s="20"/>
      <c r="AG102" s="1"/>
      <c r="AH102" s="1"/>
      <c r="AI102" s="41"/>
      <c r="AJ102" s="41"/>
      <c r="AK102" s="41"/>
      <c r="AL102" s="41"/>
      <c r="AM102" s="41"/>
      <c r="AN102" s="1"/>
      <c r="AO102" s="1"/>
      <c r="AP102" s="1"/>
      <c r="AQ102" s="1"/>
      <c r="AR102" s="1"/>
      <c r="AS102" s="1"/>
      <c r="AT102" s="1"/>
      <c r="AU102" s="1"/>
      <c r="AV102" s="1"/>
      <c r="AW102" s="1"/>
      <c r="AX102" s="35"/>
      <c r="AY102" s="78"/>
      <c r="AZ102" s="37" t="e">
        <f>IF(AC102=#REF!,"年間支払金額",IF(AND(OR(COUNTIF(AE102,"*すべて*"),COUNTIF(AE102,"*全て*")),S102="●",OR(K102=#REF!,K102=#REF!)),"年間支払金額(全官署、契約相手方ごと)",IF(AND(OR(COUNTIF(AE102,"*すべて*"),COUNTIF(AE102,"*全て*")),S102="●"),"年間支払金額(契約相手方ごと)",IF(AND(OR(K102=#REF!,K102=#REF!),AC102=#REF!),"契約総額(全官署)",IF(AND(K102=#REF!,AC102=#REF!),"契約総額(自官署のみ)",IF(K102=#REF!,"年間支払金額(自官署のみ)",IF(AC102=#REF!,"契約総額",IF(AND(COUNTIF(BG102,"&lt;&gt;*単価*"),OR(K102=#REF!,K102=#REF!)),"全官署予定価格",IF(AND(COUNTIF(BG102,"*単価*"),OR(K102=#REF!,K102=#REF!)),"全官署支払金額",IF(COUNTIF(BG102,"*単価*"),"年間支払金額","予定価格"))))))))))</f>
        <v>#REF!</v>
      </c>
      <c r="BA102" s="37" t="str">
        <f>IF(T102="","×",IF(令和8年度契約状況調査票!T102&gt;_xlfn.XLOOKUP(令和8年度契約状況調査票!BF102,#REF!,#REF!),"○","×"))</f>
        <v>×</v>
      </c>
      <c r="BB102" s="37" t="str">
        <f>IF(Y102="","×",IF(令和8年度契約状況調査票!Y102&gt;_xlfn.XLOOKUP(令和8年度契約状況調査票!BF102,#REF!,#REF!),"○","×"))</f>
        <v>×</v>
      </c>
      <c r="BC102" s="37" t="str">
        <f t="shared" si="18"/>
        <v>×</v>
      </c>
      <c r="BD102" s="37" t="str">
        <f t="shared" si="23"/>
        <v>×</v>
      </c>
      <c r="BE102" s="79" t="str">
        <f t="shared" si="19"/>
        <v/>
      </c>
      <c r="BF102" s="38">
        <f t="shared" si="20"/>
        <v>0</v>
      </c>
      <c r="BG102" s="1" t="e">
        <f>IF(AC102=#REF!,"",IF(AND(K102&lt;&gt;"",ISTEXT(U102)),"分担契約/単価契約",IF(ISTEXT(U102),"単価契約",IF(K102&lt;&gt;"","分担契約",""))))</f>
        <v>#REF!</v>
      </c>
      <c r="BH102" s="80"/>
      <c r="BI102" s="81" t="e">
        <f>IF(COUNTIF(T102,"**"),"",IF(AND(T102&gt;=#REF!,OR(H102=#REF!,H102=#REF!)),1,IF(AND(T102&gt;=#REF!,H102&lt;&gt;#REF!,H102&lt;&gt;#REF!),1,"")))</f>
        <v>#REF!</v>
      </c>
      <c r="BJ102" s="82" t="str">
        <f t="shared" si="21"/>
        <v>○</v>
      </c>
      <c r="BK102" s="81" t="b">
        <f t="shared" si="24"/>
        <v>1</v>
      </c>
      <c r="BL102" s="81" t="b">
        <f t="shared" si="25"/>
        <v>1</v>
      </c>
    </row>
    <row r="103" spans="1:64" s="83" customFormat="1" ht="60.65" customHeight="1" x14ac:dyDescent="0.2">
      <c r="A103" s="77">
        <f t="shared" si="17"/>
        <v>98</v>
      </c>
      <c r="B103" s="77" t="str">
        <f t="shared" si="22"/>
        <v/>
      </c>
      <c r="C103" s="77" t="str">
        <f>IF(B103&lt;&gt;1,"",COUNTIF($B$6:B103,1))</f>
        <v/>
      </c>
      <c r="D103" s="77" t="str">
        <f>IF(B103&lt;&gt;2,"",COUNTIF($B$6:B103,2))</f>
        <v/>
      </c>
      <c r="E103" s="77" t="str">
        <f>IF(B103&lt;&gt;3,"",COUNTIF($B$6:B103,3))</f>
        <v/>
      </c>
      <c r="F103" s="77" t="str">
        <f>IF(B103&lt;&gt;4,"",COUNTIF($B$6:B103,4))</f>
        <v/>
      </c>
      <c r="G103" s="1"/>
      <c r="H103" s="20"/>
      <c r="I103" s="20"/>
      <c r="J103" s="20"/>
      <c r="K103" s="1"/>
      <c r="L103" s="1"/>
      <c r="M103" s="21"/>
      <c r="N103" s="20"/>
      <c r="O103" s="22"/>
      <c r="P103" s="26"/>
      <c r="Q103" s="27"/>
      <c r="R103" s="20"/>
      <c r="S103" s="1"/>
      <c r="T103" s="23"/>
      <c r="U103" s="84"/>
      <c r="V103" s="86"/>
      <c r="W103" s="39" t="e">
        <f>IF(OR(T103="他官署で調達手続きを実施のため",AC103=#REF!),"－",IF(V103&lt;&gt;"",ROUNDDOWN(V103/T103,3),(IFERROR(ROUNDDOWN(U103/T103,3),"－"))))</f>
        <v>#REF!</v>
      </c>
      <c r="X103" s="90"/>
      <c r="Y103" s="92"/>
      <c r="Z103" s="25"/>
      <c r="AA103" s="24"/>
      <c r="AB103" s="25"/>
      <c r="AC103" s="24"/>
      <c r="AD103" s="20"/>
      <c r="AE103" s="20"/>
      <c r="AF103" s="20"/>
      <c r="AG103" s="1"/>
      <c r="AH103" s="1"/>
      <c r="AI103" s="41"/>
      <c r="AJ103" s="41"/>
      <c r="AK103" s="41"/>
      <c r="AL103" s="41"/>
      <c r="AM103" s="41"/>
      <c r="AN103" s="1"/>
      <c r="AO103" s="1"/>
      <c r="AP103" s="1"/>
      <c r="AQ103" s="1"/>
      <c r="AR103" s="1"/>
      <c r="AS103" s="1"/>
      <c r="AT103" s="1"/>
      <c r="AU103" s="1"/>
      <c r="AV103" s="1"/>
      <c r="AW103" s="1"/>
      <c r="AX103" s="35"/>
      <c r="AY103" s="78"/>
      <c r="AZ103" s="37" t="e">
        <f>IF(AC103=#REF!,"年間支払金額",IF(AND(OR(COUNTIF(AE103,"*すべて*"),COUNTIF(AE103,"*全て*")),S103="●",OR(K103=#REF!,K103=#REF!)),"年間支払金額(全官署、契約相手方ごと)",IF(AND(OR(COUNTIF(AE103,"*すべて*"),COUNTIF(AE103,"*全て*")),S103="●"),"年間支払金額(契約相手方ごと)",IF(AND(OR(K103=#REF!,K103=#REF!),AC103=#REF!),"契約総額(全官署)",IF(AND(K103=#REF!,AC103=#REF!),"契約総額(自官署のみ)",IF(K103=#REF!,"年間支払金額(自官署のみ)",IF(AC103=#REF!,"契約総額",IF(AND(COUNTIF(BG103,"&lt;&gt;*単価*"),OR(K103=#REF!,K103=#REF!)),"全官署予定価格",IF(AND(COUNTIF(BG103,"*単価*"),OR(K103=#REF!,K103=#REF!)),"全官署支払金額",IF(COUNTIF(BG103,"*単価*"),"年間支払金額","予定価格"))))))))))</f>
        <v>#REF!</v>
      </c>
      <c r="BA103" s="37" t="str">
        <f>IF(T103="","×",IF(令和8年度契約状況調査票!T103&gt;_xlfn.XLOOKUP(令和8年度契約状況調査票!BF103,#REF!,#REF!),"○","×"))</f>
        <v>×</v>
      </c>
      <c r="BB103" s="37" t="str">
        <f>IF(Y103="","×",IF(令和8年度契約状況調査票!Y103&gt;_xlfn.XLOOKUP(令和8年度契約状況調査票!BF103,#REF!,#REF!),"○","×"))</f>
        <v>×</v>
      </c>
      <c r="BC103" s="37" t="str">
        <f t="shared" si="18"/>
        <v>×</v>
      </c>
      <c r="BD103" s="37" t="str">
        <f t="shared" si="23"/>
        <v>×</v>
      </c>
      <c r="BE103" s="79" t="str">
        <f t="shared" si="19"/>
        <v/>
      </c>
      <c r="BF103" s="38">
        <f t="shared" si="20"/>
        <v>0</v>
      </c>
      <c r="BG103" s="1" t="e">
        <f>IF(AC103=#REF!,"",IF(AND(K103&lt;&gt;"",ISTEXT(U103)),"分担契約/単価契約",IF(ISTEXT(U103),"単価契約",IF(K103&lt;&gt;"","分担契約",""))))</f>
        <v>#REF!</v>
      </c>
      <c r="BH103" s="80"/>
      <c r="BI103" s="81" t="e">
        <f>IF(COUNTIF(T103,"**"),"",IF(AND(T103&gt;=#REF!,OR(H103=#REF!,H103=#REF!)),1,IF(AND(T103&gt;=#REF!,H103&lt;&gt;#REF!,H103&lt;&gt;#REF!),1,"")))</f>
        <v>#REF!</v>
      </c>
      <c r="BJ103" s="82" t="str">
        <f t="shared" si="21"/>
        <v>○</v>
      </c>
      <c r="BK103" s="81" t="b">
        <f t="shared" si="24"/>
        <v>1</v>
      </c>
      <c r="BL103" s="81" t="b">
        <f t="shared" si="25"/>
        <v>1</v>
      </c>
    </row>
    <row r="104" spans="1:64" s="83" customFormat="1" ht="60.65" customHeight="1" x14ac:dyDescent="0.2">
      <c r="A104" s="77">
        <f t="shared" si="17"/>
        <v>99</v>
      </c>
      <c r="B104" s="77" t="str">
        <f t="shared" si="22"/>
        <v/>
      </c>
      <c r="C104" s="77" t="str">
        <f>IF(B104&lt;&gt;1,"",COUNTIF($B$6:B104,1))</f>
        <v/>
      </c>
      <c r="D104" s="77" t="str">
        <f>IF(B104&lt;&gt;2,"",COUNTIF($B$6:B104,2))</f>
        <v/>
      </c>
      <c r="E104" s="77" t="str">
        <f>IF(B104&lt;&gt;3,"",COUNTIF($B$6:B104,3))</f>
        <v/>
      </c>
      <c r="F104" s="77" t="str">
        <f>IF(B104&lt;&gt;4,"",COUNTIF($B$6:B104,4))</f>
        <v/>
      </c>
      <c r="G104" s="1"/>
      <c r="H104" s="20"/>
      <c r="I104" s="20"/>
      <c r="J104" s="20"/>
      <c r="K104" s="1"/>
      <c r="L104" s="1"/>
      <c r="M104" s="21"/>
      <c r="N104" s="20"/>
      <c r="O104" s="22"/>
      <c r="P104" s="26"/>
      <c r="Q104" s="27"/>
      <c r="R104" s="20"/>
      <c r="S104" s="1"/>
      <c r="T104" s="23"/>
      <c r="U104" s="84"/>
      <c r="V104" s="86"/>
      <c r="W104" s="39" t="e">
        <f>IF(OR(T104="他官署で調達手続きを実施のため",AC104=#REF!),"－",IF(V104&lt;&gt;"",ROUNDDOWN(V104/T104,3),(IFERROR(ROUNDDOWN(U104/T104,3),"－"))))</f>
        <v>#REF!</v>
      </c>
      <c r="X104" s="90"/>
      <c r="Y104" s="92"/>
      <c r="Z104" s="25"/>
      <c r="AA104" s="24"/>
      <c r="AB104" s="25"/>
      <c r="AC104" s="24"/>
      <c r="AD104" s="20"/>
      <c r="AE104" s="20"/>
      <c r="AF104" s="20"/>
      <c r="AG104" s="1"/>
      <c r="AH104" s="1"/>
      <c r="AI104" s="41"/>
      <c r="AJ104" s="41"/>
      <c r="AK104" s="41"/>
      <c r="AL104" s="41"/>
      <c r="AM104" s="41"/>
      <c r="AN104" s="1"/>
      <c r="AO104" s="1"/>
      <c r="AP104" s="1"/>
      <c r="AQ104" s="1"/>
      <c r="AR104" s="1"/>
      <c r="AS104" s="1"/>
      <c r="AT104" s="1"/>
      <c r="AU104" s="1"/>
      <c r="AV104" s="1"/>
      <c r="AW104" s="1"/>
      <c r="AX104" s="36"/>
      <c r="AY104" s="78"/>
      <c r="AZ104" s="37" t="e">
        <f>IF(AC104=#REF!,"年間支払金額",IF(AND(OR(COUNTIF(AE104,"*すべて*"),COUNTIF(AE104,"*全て*")),S104="●",OR(K104=#REF!,K104=#REF!)),"年間支払金額(全官署、契約相手方ごと)",IF(AND(OR(COUNTIF(AE104,"*すべて*"),COUNTIF(AE104,"*全て*")),S104="●"),"年間支払金額(契約相手方ごと)",IF(AND(OR(K104=#REF!,K104=#REF!),AC104=#REF!),"契約総額(全官署)",IF(AND(K104=#REF!,AC104=#REF!),"契約総額(自官署のみ)",IF(K104=#REF!,"年間支払金額(自官署のみ)",IF(AC104=#REF!,"契約総額",IF(AND(COUNTIF(BG104,"&lt;&gt;*単価*"),OR(K104=#REF!,K104=#REF!)),"全官署予定価格",IF(AND(COUNTIF(BG104,"*単価*"),OR(K104=#REF!,K104=#REF!)),"全官署支払金額",IF(COUNTIF(BG104,"*単価*"),"年間支払金額","予定価格"))))))))))</f>
        <v>#REF!</v>
      </c>
      <c r="BA104" s="37" t="str">
        <f>IF(T104="","×",IF(令和8年度契約状況調査票!T104&gt;_xlfn.XLOOKUP(令和8年度契約状況調査票!BF104,#REF!,#REF!),"○","×"))</f>
        <v>×</v>
      </c>
      <c r="BB104" s="37" t="str">
        <f>IF(Y104="","×",IF(令和8年度契約状況調査票!Y104&gt;_xlfn.XLOOKUP(令和8年度契約状況調査票!BF104,#REF!,#REF!),"○","×"))</f>
        <v>×</v>
      </c>
      <c r="BC104" s="37" t="str">
        <f t="shared" si="18"/>
        <v>×</v>
      </c>
      <c r="BD104" s="37" t="str">
        <f t="shared" si="23"/>
        <v>×</v>
      </c>
      <c r="BE104" s="79" t="str">
        <f t="shared" si="19"/>
        <v/>
      </c>
      <c r="BF104" s="38">
        <f t="shared" si="20"/>
        <v>0</v>
      </c>
      <c r="BG104" s="1" t="e">
        <f>IF(AC104=#REF!,"",IF(AND(K104&lt;&gt;"",ISTEXT(U104)),"分担契約/単価契約",IF(ISTEXT(U104),"単価契約",IF(K104&lt;&gt;"","分担契約",""))))</f>
        <v>#REF!</v>
      </c>
      <c r="BH104" s="80"/>
      <c r="BI104" s="81" t="e">
        <f>IF(COUNTIF(T104,"**"),"",IF(AND(T104&gt;=#REF!,OR(H104=#REF!,H104=#REF!)),1,IF(AND(T104&gt;=#REF!,H104&lt;&gt;#REF!,H104&lt;&gt;#REF!),1,"")))</f>
        <v>#REF!</v>
      </c>
      <c r="BJ104" s="82" t="str">
        <f t="shared" si="21"/>
        <v>○</v>
      </c>
      <c r="BK104" s="81" t="b">
        <f t="shared" si="24"/>
        <v>1</v>
      </c>
      <c r="BL104" s="81" t="b">
        <f t="shared" si="25"/>
        <v>1</v>
      </c>
    </row>
    <row r="105" spans="1:64" s="83" customFormat="1" ht="60.65" customHeight="1" x14ac:dyDescent="0.2">
      <c r="A105" s="77">
        <f t="shared" si="17"/>
        <v>100</v>
      </c>
      <c r="B105" s="77" t="str">
        <f t="shared" si="22"/>
        <v/>
      </c>
      <c r="C105" s="77" t="str">
        <f>IF(B105&lt;&gt;1,"",COUNTIF($B$6:B105,1))</f>
        <v/>
      </c>
      <c r="D105" s="77" t="str">
        <f>IF(B105&lt;&gt;2,"",COUNTIF($B$6:B105,2))</f>
        <v/>
      </c>
      <c r="E105" s="77" t="str">
        <f>IF(B105&lt;&gt;3,"",COUNTIF($B$6:B105,3))</f>
        <v/>
      </c>
      <c r="F105" s="77" t="str">
        <f>IF(B105&lt;&gt;4,"",COUNTIF($B$6:B105,4))</f>
        <v/>
      </c>
      <c r="G105" s="1"/>
      <c r="H105" s="20"/>
      <c r="I105" s="20"/>
      <c r="J105" s="20"/>
      <c r="K105" s="1"/>
      <c r="L105" s="1"/>
      <c r="M105" s="21"/>
      <c r="N105" s="20"/>
      <c r="O105" s="22"/>
      <c r="P105" s="26"/>
      <c r="Q105" s="27"/>
      <c r="R105" s="20"/>
      <c r="S105" s="1"/>
      <c r="T105" s="23"/>
      <c r="U105" s="84"/>
      <c r="V105" s="86"/>
      <c r="W105" s="39" t="e">
        <f>IF(OR(T105="他官署で調達手続きを実施のため",AC105=#REF!),"－",IF(V105&lt;&gt;"",ROUNDDOWN(V105/T105,3),(IFERROR(ROUNDDOWN(U105/T105,3),"－"))))</f>
        <v>#REF!</v>
      </c>
      <c r="X105" s="90"/>
      <c r="Y105" s="92"/>
      <c r="Z105" s="25"/>
      <c r="AA105" s="24"/>
      <c r="AB105" s="25"/>
      <c r="AC105" s="24"/>
      <c r="AD105" s="20"/>
      <c r="AE105" s="20"/>
      <c r="AF105" s="20"/>
      <c r="AG105" s="1"/>
      <c r="AH105" s="1"/>
      <c r="AI105" s="41"/>
      <c r="AJ105" s="41"/>
      <c r="AK105" s="41"/>
      <c r="AL105" s="41"/>
      <c r="AM105" s="41"/>
      <c r="AN105" s="1"/>
      <c r="AO105" s="1"/>
      <c r="AP105" s="1"/>
      <c r="AQ105" s="1"/>
      <c r="AR105" s="1"/>
      <c r="AS105" s="1"/>
      <c r="AT105" s="1"/>
      <c r="AU105" s="1"/>
      <c r="AV105" s="1"/>
      <c r="AW105" s="1"/>
      <c r="AX105" s="35"/>
      <c r="AY105" s="78"/>
      <c r="AZ105" s="37" t="e">
        <f>IF(AC105=#REF!,"年間支払金額",IF(AND(OR(COUNTIF(AE105,"*すべて*"),COUNTIF(AE105,"*全て*")),S105="●",OR(K105=#REF!,K105=#REF!)),"年間支払金額(全官署、契約相手方ごと)",IF(AND(OR(COUNTIF(AE105,"*すべて*"),COUNTIF(AE105,"*全て*")),S105="●"),"年間支払金額(契約相手方ごと)",IF(AND(OR(K105=#REF!,K105=#REF!),AC105=#REF!),"契約総額(全官署)",IF(AND(K105=#REF!,AC105=#REF!),"契約総額(自官署のみ)",IF(K105=#REF!,"年間支払金額(自官署のみ)",IF(AC105=#REF!,"契約総額",IF(AND(COUNTIF(BG105,"&lt;&gt;*単価*"),OR(K105=#REF!,K105=#REF!)),"全官署予定価格",IF(AND(COUNTIF(BG105,"*単価*"),OR(K105=#REF!,K105=#REF!)),"全官署支払金額",IF(COUNTIF(BG105,"*単価*"),"年間支払金額","予定価格"))))))))))</f>
        <v>#REF!</v>
      </c>
      <c r="BA105" s="37" t="str">
        <f>IF(T105="","×",IF(令和8年度契約状況調査票!T105&gt;_xlfn.XLOOKUP(令和8年度契約状況調査票!BF105,#REF!,#REF!),"○","×"))</f>
        <v>×</v>
      </c>
      <c r="BB105" s="37" t="str">
        <f>IF(Y105="","×",IF(令和8年度契約状況調査票!Y105&gt;_xlfn.XLOOKUP(令和8年度契約状況調査票!BF105,#REF!,#REF!),"○","×"))</f>
        <v>×</v>
      </c>
      <c r="BC105" s="37" t="str">
        <f t="shared" si="18"/>
        <v>×</v>
      </c>
      <c r="BD105" s="37" t="str">
        <f t="shared" si="23"/>
        <v>×</v>
      </c>
      <c r="BE105" s="79" t="str">
        <f t="shared" si="19"/>
        <v/>
      </c>
      <c r="BF105" s="38">
        <f t="shared" si="20"/>
        <v>0</v>
      </c>
      <c r="BG105" s="1" t="e">
        <f>IF(AC105=#REF!,"",IF(AND(K105&lt;&gt;"",ISTEXT(U105)),"分担契約/単価契約",IF(ISTEXT(U105),"単価契約",IF(K105&lt;&gt;"","分担契約",""))))</f>
        <v>#REF!</v>
      </c>
      <c r="BH105" s="80"/>
      <c r="BI105" s="81" t="e">
        <f>IF(COUNTIF(T105,"**"),"",IF(AND(T105&gt;=#REF!,OR(H105=#REF!,H105=#REF!)),1,IF(AND(T105&gt;=#REF!,H105&lt;&gt;#REF!,H105&lt;&gt;#REF!),1,"")))</f>
        <v>#REF!</v>
      </c>
      <c r="BJ105" s="82" t="str">
        <f t="shared" si="21"/>
        <v>○</v>
      </c>
      <c r="BK105" s="81" t="b">
        <f t="shared" si="24"/>
        <v>1</v>
      </c>
      <c r="BL105" s="81" t="b">
        <f t="shared" si="25"/>
        <v>1</v>
      </c>
    </row>
    <row r="106" spans="1:64" s="83" customFormat="1" ht="60.65" customHeight="1" x14ac:dyDescent="0.2">
      <c r="A106" s="77">
        <f t="shared" si="17"/>
        <v>101</v>
      </c>
      <c r="B106" s="77" t="str">
        <f t="shared" si="22"/>
        <v/>
      </c>
      <c r="C106" s="77" t="str">
        <f>IF(B106&lt;&gt;1,"",COUNTIF($B$6:B106,1))</f>
        <v/>
      </c>
      <c r="D106" s="77" t="str">
        <f>IF(B106&lt;&gt;2,"",COUNTIF($B$6:B106,2))</f>
        <v/>
      </c>
      <c r="E106" s="77" t="str">
        <f>IF(B106&lt;&gt;3,"",COUNTIF($B$6:B106,3))</f>
        <v/>
      </c>
      <c r="F106" s="77" t="str">
        <f>IF(B106&lt;&gt;4,"",COUNTIF($B$6:B106,4))</f>
        <v/>
      </c>
      <c r="G106" s="1"/>
      <c r="H106" s="20"/>
      <c r="I106" s="20"/>
      <c r="J106" s="20"/>
      <c r="K106" s="1"/>
      <c r="L106" s="1"/>
      <c r="M106" s="21"/>
      <c r="N106" s="20"/>
      <c r="O106" s="22"/>
      <c r="P106" s="26"/>
      <c r="Q106" s="27"/>
      <c r="R106" s="20"/>
      <c r="S106" s="1"/>
      <c r="T106" s="23"/>
      <c r="U106" s="84"/>
      <c r="V106" s="86"/>
      <c r="W106" s="39" t="e">
        <f>IF(OR(T106="他官署で調達手続きを実施のため",AC106=#REF!),"－",IF(V106&lt;&gt;"",ROUNDDOWN(V106/T106,3),(IFERROR(ROUNDDOWN(U106/T106,3),"－"))))</f>
        <v>#REF!</v>
      </c>
      <c r="X106" s="90"/>
      <c r="Y106" s="92"/>
      <c r="Z106" s="25"/>
      <c r="AA106" s="24"/>
      <c r="AB106" s="25"/>
      <c r="AC106" s="24"/>
      <c r="AD106" s="20"/>
      <c r="AE106" s="20"/>
      <c r="AF106" s="20"/>
      <c r="AG106" s="1"/>
      <c r="AH106" s="1"/>
      <c r="AI106" s="41"/>
      <c r="AJ106" s="41"/>
      <c r="AK106" s="41"/>
      <c r="AL106" s="41"/>
      <c r="AM106" s="41"/>
      <c r="AN106" s="1"/>
      <c r="AO106" s="1"/>
      <c r="AP106" s="1"/>
      <c r="AQ106" s="1"/>
      <c r="AR106" s="1"/>
      <c r="AS106" s="1"/>
      <c r="AT106" s="1"/>
      <c r="AU106" s="1"/>
      <c r="AV106" s="1"/>
      <c r="AW106" s="1"/>
      <c r="AX106" s="35"/>
      <c r="AY106" s="78"/>
      <c r="AZ106" s="37" t="e">
        <f>IF(AC106=#REF!,"年間支払金額",IF(AND(OR(COUNTIF(AE106,"*すべて*"),COUNTIF(AE106,"*全て*")),S106="●",OR(K106=#REF!,K106=#REF!)),"年間支払金額(全官署、契約相手方ごと)",IF(AND(OR(COUNTIF(AE106,"*すべて*"),COUNTIF(AE106,"*全て*")),S106="●"),"年間支払金額(契約相手方ごと)",IF(AND(OR(K106=#REF!,K106=#REF!),AC106=#REF!),"契約総額(全官署)",IF(AND(K106=#REF!,AC106=#REF!),"契約総額(自官署のみ)",IF(K106=#REF!,"年間支払金額(自官署のみ)",IF(AC106=#REF!,"契約総額",IF(AND(COUNTIF(BG106,"&lt;&gt;*単価*"),OR(K106=#REF!,K106=#REF!)),"全官署予定価格",IF(AND(COUNTIF(BG106,"*単価*"),OR(K106=#REF!,K106=#REF!)),"全官署支払金額",IF(COUNTIF(BG106,"*単価*"),"年間支払金額","予定価格"))))))))))</f>
        <v>#REF!</v>
      </c>
      <c r="BA106" s="37" t="str">
        <f>IF(T106="","×",IF(令和8年度契約状況調査票!T106&gt;_xlfn.XLOOKUP(令和8年度契約状況調査票!BF106,#REF!,#REF!),"○","×"))</f>
        <v>×</v>
      </c>
      <c r="BB106" s="37" t="str">
        <f>IF(Y106="","×",IF(令和8年度契約状況調査票!Y106&gt;_xlfn.XLOOKUP(令和8年度契約状況調査票!BF106,#REF!,#REF!),"○","×"))</f>
        <v>×</v>
      </c>
      <c r="BC106" s="37" t="str">
        <f t="shared" si="18"/>
        <v>×</v>
      </c>
      <c r="BD106" s="37" t="str">
        <f t="shared" si="23"/>
        <v>×</v>
      </c>
      <c r="BE106" s="79" t="str">
        <f t="shared" si="19"/>
        <v/>
      </c>
      <c r="BF106" s="38">
        <f t="shared" si="20"/>
        <v>0</v>
      </c>
      <c r="BG106" s="1" t="e">
        <f>IF(AC106=#REF!,"",IF(AND(K106&lt;&gt;"",ISTEXT(U106)),"分担契約/単価契約",IF(ISTEXT(U106),"単価契約",IF(K106&lt;&gt;"","分担契約",""))))</f>
        <v>#REF!</v>
      </c>
      <c r="BH106" s="80"/>
      <c r="BI106" s="81" t="e">
        <f>IF(COUNTIF(T106,"**"),"",IF(AND(T106&gt;=#REF!,OR(H106=#REF!,H106=#REF!)),1,IF(AND(T106&gt;=#REF!,H106&lt;&gt;#REF!,H106&lt;&gt;#REF!),1,"")))</f>
        <v>#REF!</v>
      </c>
      <c r="BJ106" s="82" t="str">
        <f t="shared" si="21"/>
        <v>○</v>
      </c>
      <c r="BK106" s="81" t="b">
        <f t="shared" si="24"/>
        <v>1</v>
      </c>
      <c r="BL106" s="81" t="b">
        <f t="shared" si="25"/>
        <v>1</v>
      </c>
    </row>
    <row r="107" spans="1:64" s="83" customFormat="1" ht="60.65" customHeight="1" x14ac:dyDescent="0.2">
      <c r="A107" s="77">
        <f t="shared" si="17"/>
        <v>102</v>
      </c>
      <c r="B107" s="77" t="str">
        <f t="shared" si="22"/>
        <v/>
      </c>
      <c r="C107" s="77" t="str">
        <f>IF(B107&lt;&gt;1,"",COUNTIF($B$6:B107,1))</f>
        <v/>
      </c>
      <c r="D107" s="77" t="str">
        <f>IF(B107&lt;&gt;2,"",COUNTIF($B$6:B107,2))</f>
        <v/>
      </c>
      <c r="E107" s="77" t="str">
        <f>IF(B107&lt;&gt;3,"",COUNTIF($B$6:B107,3))</f>
        <v/>
      </c>
      <c r="F107" s="77" t="str">
        <f>IF(B107&lt;&gt;4,"",COUNTIF($B$6:B107,4))</f>
        <v/>
      </c>
      <c r="G107" s="1"/>
      <c r="H107" s="20"/>
      <c r="I107" s="20"/>
      <c r="J107" s="20"/>
      <c r="K107" s="1"/>
      <c r="L107" s="1"/>
      <c r="M107" s="21"/>
      <c r="N107" s="20"/>
      <c r="O107" s="22"/>
      <c r="P107" s="26"/>
      <c r="Q107" s="27"/>
      <c r="R107" s="20"/>
      <c r="S107" s="1"/>
      <c r="T107" s="28"/>
      <c r="U107" s="85"/>
      <c r="V107" s="86"/>
      <c r="W107" s="39" t="e">
        <f>IF(OR(T107="他官署で調達手続きを実施のため",AC107=#REF!),"－",IF(V107&lt;&gt;"",ROUNDDOWN(V107/T107,3),(IFERROR(ROUNDDOWN(U107/T107,3),"－"))))</f>
        <v>#REF!</v>
      </c>
      <c r="X107" s="90"/>
      <c r="Y107" s="92"/>
      <c r="Z107" s="25"/>
      <c r="AA107" s="24"/>
      <c r="AB107" s="25"/>
      <c r="AC107" s="24"/>
      <c r="AD107" s="20"/>
      <c r="AE107" s="20"/>
      <c r="AF107" s="20"/>
      <c r="AG107" s="1"/>
      <c r="AH107" s="1"/>
      <c r="AI107" s="41"/>
      <c r="AJ107" s="41"/>
      <c r="AK107" s="41"/>
      <c r="AL107" s="41"/>
      <c r="AM107" s="41"/>
      <c r="AN107" s="1"/>
      <c r="AO107" s="1"/>
      <c r="AP107" s="1"/>
      <c r="AQ107" s="1"/>
      <c r="AR107" s="1"/>
      <c r="AS107" s="1"/>
      <c r="AT107" s="1"/>
      <c r="AU107" s="1"/>
      <c r="AV107" s="1"/>
      <c r="AW107" s="1"/>
      <c r="AX107" s="35"/>
      <c r="AY107" s="78"/>
      <c r="AZ107" s="37" t="e">
        <f>IF(AC107=#REF!,"年間支払金額",IF(AND(OR(COUNTIF(AE107,"*すべて*"),COUNTIF(AE107,"*全て*")),S107="●",OR(K107=#REF!,K107=#REF!)),"年間支払金額(全官署、契約相手方ごと)",IF(AND(OR(COUNTIF(AE107,"*すべて*"),COUNTIF(AE107,"*全て*")),S107="●"),"年間支払金額(契約相手方ごと)",IF(AND(OR(K107=#REF!,K107=#REF!),AC107=#REF!),"契約総額(全官署)",IF(AND(K107=#REF!,AC107=#REF!),"契約総額(自官署のみ)",IF(K107=#REF!,"年間支払金額(自官署のみ)",IF(AC107=#REF!,"契約総額",IF(AND(COUNTIF(BG107,"&lt;&gt;*単価*"),OR(K107=#REF!,K107=#REF!)),"全官署予定価格",IF(AND(COUNTIF(BG107,"*単価*"),OR(K107=#REF!,K107=#REF!)),"全官署支払金額",IF(COUNTIF(BG107,"*単価*"),"年間支払金額","予定価格"))))))))))</f>
        <v>#REF!</v>
      </c>
      <c r="BA107" s="37" t="str">
        <f>IF(T107="","×",IF(令和8年度契約状況調査票!T107&gt;_xlfn.XLOOKUP(令和8年度契約状況調査票!BF107,#REF!,#REF!),"○","×"))</f>
        <v>×</v>
      </c>
      <c r="BB107" s="37" t="str">
        <f>IF(Y107="","×",IF(令和8年度契約状況調査票!Y107&gt;_xlfn.XLOOKUP(令和8年度契約状況調査票!BF107,#REF!,#REF!),"○","×"))</f>
        <v>×</v>
      </c>
      <c r="BC107" s="37" t="str">
        <f t="shared" si="18"/>
        <v>×</v>
      </c>
      <c r="BD107" s="37" t="str">
        <f t="shared" si="23"/>
        <v>×</v>
      </c>
      <c r="BE107" s="79" t="str">
        <f t="shared" si="19"/>
        <v/>
      </c>
      <c r="BF107" s="38">
        <f t="shared" si="20"/>
        <v>0</v>
      </c>
      <c r="BG107" s="1" t="e">
        <f>IF(AC107=#REF!,"",IF(AND(K107&lt;&gt;"",ISTEXT(U107)),"分担契約/単価契約",IF(ISTEXT(U107),"単価契約",IF(K107&lt;&gt;"","分担契約",""))))</f>
        <v>#REF!</v>
      </c>
      <c r="BH107" s="80"/>
      <c r="BI107" s="81" t="e">
        <f>IF(COUNTIF(T107,"**"),"",IF(AND(T107&gt;=#REF!,OR(H107=#REF!,H107=#REF!)),1,IF(AND(T107&gt;=#REF!,H107&lt;&gt;#REF!,H107&lt;&gt;#REF!),1,"")))</f>
        <v>#REF!</v>
      </c>
      <c r="BJ107" s="82" t="str">
        <f t="shared" si="21"/>
        <v>○</v>
      </c>
      <c r="BK107" s="81" t="b">
        <f t="shared" si="24"/>
        <v>1</v>
      </c>
      <c r="BL107" s="81" t="b">
        <f t="shared" si="25"/>
        <v>1</v>
      </c>
    </row>
    <row r="108" spans="1:64" s="83" customFormat="1" ht="60.65" customHeight="1" x14ac:dyDescent="0.2">
      <c r="A108" s="77">
        <f t="shared" si="17"/>
        <v>103</v>
      </c>
      <c r="B108" s="77" t="str">
        <f t="shared" si="22"/>
        <v/>
      </c>
      <c r="C108" s="77" t="str">
        <f>IF(B108&lt;&gt;1,"",COUNTIF($B$6:B108,1))</f>
        <v/>
      </c>
      <c r="D108" s="77" t="str">
        <f>IF(B108&lt;&gt;2,"",COUNTIF($B$6:B108,2))</f>
        <v/>
      </c>
      <c r="E108" s="77" t="str">
        <f>IF(B108&lt;&gt;3,"",COUNTIF($B$6:B108,3))</f>
        <v/>
      </c>
      <c r="F108" s="77" t="str">
        <f>IF(B108&lt;&gt;4,"",COUNTIF($B$6:B108,4))</f>
        <v/>
      </c>
      <c r="G108" s="1"/>
      <c r="H108" s="20"/>
      <c r="I108" s="20"/>
      <c r="J108" s="20"/>
      <c r="K108" s="1"/>
      <c r="L108" s="1"/>
      <c r="M108" s="21"/>
      <c r="N108" s="20"/>
      <c r="O108" s="22"/>
      <c r="P108" s="26"/>
      <c r="Q108" s="27"/>
      <c r="R108" s="20"/>
      <c r="S108" s="1"/>
      <c r="T108" s="23"/>
      <c r="U108" s="84"/>
      <c r="V108" s="86"/>
      <c r="W108" s="39" t="e">
        <f>IF(OR(T108="他官署で調達手続きを実施のため",AC108=#REF!),"－",IF(V108&lt;&gt;"",ROUNDDOWN(V108/T108,3),(IFERROR(ROUNDDOWN(U108/T108,3),"－"))))</f>
        <v>#REF!</v>
      </c>
      <c r="X108" s="90"/>
      <c r="Y108" s="92"/>
      <c r="Z108" s="25"/>
      <c r="AA108" s="24"/>
      <c r="AB108" s="25"/>
      <c r="AC108" s="24"/>
      <c r="AD108" s="20"/>
      <c r="AE108" s="20"/>
      <c r="AF108" s="20"/>
      <c r="AG108" s="1"/>
      <c r="AH108" s="1"/>
      <c r="AI108" s="41"/>
      <c r="AJ108" s="41"/>
      <c r="AK108" s="41"/>
      <c r="AL108" s="41"/>
      <c r="AM108" s="41"/>
      <c r="AN108" s="1"/>
      <c r="AO108" s="1"/>
      <c r="AP108" s="1"/>
      <c r="AQ108" s="1"/>
      <c r="AR108" s="1"/>
      <c r="AS108" s="1"/>
      <c r="AT108" s="1"/>
      <c r="AU108" s="1"/>
      <c r="AV108" s="1"/>
      <c r="AW108" s="1"/>
      <c r="AX108" s="35"/>
      <c r="AY108" s="78"/>
      <c r="AZ108" s="37" t="e">
        <f>IF(AC108=#REF!,"年間支払金額",IF(AND(OR(COUNTIF(AE108,"*すべて*"),COUNTIF(AE108,"*全て*")),S108="●",OR(K108=#REF!,K108=#REF!)),"年間支払金額(全官署、契約相手方ごと)",IF(AND(OR(COUNTIF(AE108,"*すべて*"),COUNTIF(AE108,"*全て*")),S108="●"),"年間支払金額(契約相手方ごと)",IF(AND(OR(K108=#REF!,K108=#REF!),AC108=#REF!),"契約総額(全官署)",IF(AND(K108=#REF!,AC108=#REF!),"契約総額(自官署のみ)",IF(K108=#REF!,"年間支払金額(自官署のみ)",IF(AC108=#REF!,"契約総額",IF(AND(COUNTIF(BG108,"&lt;&gt;*単価*"),OR(K108=#REF!,K108=#REF!)),"全官署予定価格",IF(AND(COUNTIF(BG108,"*単価*"),OR(K108=#REF!,K108=#REF!)),"全官署支払金額",IF(COUNTIF(BG108,"*単価*"),"年間支払金額","予定価格"))))))))))</f>
        <v>#REF!</v>
      </c>
      <c r="BA108" s="37" t="str">
        <f>IF(T108="","×",IF(令和8年度契約状況調査票!T108&gt;_xlfn.XLOOKUP(令和8年度契約状況調査票!BF108,#REF!,#REF!),"○","×"))</f>
        <v>×</v>
      </c>
      <c r="BB108" s="37" t="str">
        <f>IF(Y108="","×",IF(令和8年度契約状況調査票!Y108&gt;_xlfn.XLOOKUP(令和8年度契約状況調査票!BF108,#REF!,#REF!),"○","×"))</f>
        <v>×</v>
      </c>
      <c r="BC108" s="37" t="str">
        <f t="shared" si="18"/>
        <v>×</v>
      </c>
      <c r="BD108" s="37" t="str">
        <f t="shared" si="23"/>
        <v>×</v>
      </c>
      <c r="BE108" s="79" t="str">
        <f t="shared" si="19"/>
        <v/>
      </c>
      <c r="BF108" s="38">
        <f t="shared" si="20"/>
        <v>0</v>
      </c>
      <c r="BG108" s="1" t="e">
        <f>IF(AC108=#REF!,"",IF(AND(K108&lt;&gt;"",ISTEXT(U108)),"分担契約/単価契約",IF(ISTEXT(U108),"単価契約",IF(K108&lt;&gt;"","分担契約",""))))</f>
        <v>#REF!</v>
      </c>
      <c r="BH108" s="80"/>
      <c r="BI108" s="81" t="e">
        <f>IF(COUNTIF(T108,"**"),"",IF(AND(T108&gt;=#REF!,OR(H108=#REF!,H108=#REF!)),1,IF(AND(T108&gt;=#REF!,H108&lt;&gt;#REF!,H108&lt;&gt;#REF!),1,"")))</f>
        <v>#REF!</v>
      </c>
      <c r="BJ108" s="82" t="str">
        <f t="shared" si="21"/>
        <v>○</v>
      </c>
      <c r="BK108" s="81" t="b">
        <f t="shared" si="24"/>
        <v>1</v>
      </c>
      <c r="BL108" s="81" t="b">
        <f t="shared" si="25"/>
        <v>1</v>
      </c>
    </row>
    <row r="109" spans="1:64" s="83" customFormat="1" ht="60.65" customHeight="1" x14ac:dyDescent="0.2">
      <c r="A109" s="77">
        <f t="shared" si="17"/>
        <v>104</v>
      </c>
      <c r="B109" s="77" t="str">
        <f t="shared" si="22"/>
        <v/>
      </c>
      <c r="C109" s="77" t="str">
        <f>IF(B109&lt;&gt;1,"",COUNTIF($B$6:B109,1))</f>
        <v/>
      </c>
      <c r="D109" s="77" t="str">
        <f>IF(B109&lt;&gt;2,"",COUNTIF($B$6:B109,2))</f>
        <v/>
      </c>
      <c r="E109" s="77" t="str">
        <f>IF(B109&lt;&gt;3,"",COUNTIF($B$6:B109,3))</f>
        <v/>
      </c>
      <c r="F109" s="77" t="str">
        <f>IF(B109&lt;&gt;4,"",COUNTIF($B$6:B109,4))</f>
        <v/>
      </c>
      <c r="G109" s="1"/>
      <c r="H109" s="20"/>
      <c r="I109" s="20"/>
      <c r="J109" s="20"/>
      <c r="K109" s="1"/>
      <c r="L109" s="1"/>
      <c r="M109" s="21"/>
      <c r="N109" s="20"/>
      <c r="O109" s="22"/>
      <c r="P109" s="26"/>
      <c r="Q109" s="27"/>
      <c r="R109" s="20"/>
      <c r="S109" s="1"/>
      <c r="T109" s="23"/>
      <c r="U109" s="84"/>
      <c r="V109" s="86"/>
      <c r="W109" s="39" t="e">
        <f>IF(OR(T109="他官署で調達手続きを実施のため",AC109=#REF!),"－",IF(V109&lt;&gt;"",ROUNDDOWN(V109/T109,3),(IFERROR(ROUNDDOWN(U109/T109,3),"－"))))</f>
        <v>#REF!</v>
      </c>
      <c r="X109" s="90"/>
      <c r="Y109" s="92"/>
      <c r="Z109" s="25"/>
      <c r="AA109" s="24"/>
      <c r="AB109" s="25"/>
      <c r="AC109" s="24"/>
      <c r="AD109" s="20"/>
      <c r="AE109" s="20"/>
      <c r="AF109" s="20"/>
      <c r="AG109" s="1"/>
      <c r="AH109" s="1"/>
      <c r="AI109" s="41"/>
      <c r="AJ109" s="41"/>
      <c r="AK109" s="41"/>
      <c r="AL109" s="41"/>
      <c r="AM109" s="41"/>
      <c r="AN109" s="1"/>
      <c r="AO109" s="1"/>
      <c r="AP109" s="1"/>
      <c r="AQ109" s="1"/>
      <c r="AR109" s="1"/>
      <c r="AS109" s="1"/>
      <c r="AT109" s="1"/>
      <c r="AU109" s="1"/>
      <c r="AV109" s="1"/>
      <c r="AW109" s="1"/>
      <c r="AX109" s="35"/>
      <c r="AY109" s="78"/>
      <c r="AZ109" s="37" t="e">
        <f>IF(AC109=#REF!,"年間支払金額",IF(AND(OR(COUNTIF(AE109,"*すべて*"),COUNTIF(AE109,"*全て*")),S109="●",OR(K109=#REF!,K109=#REF!)),"年間支払金額(全官署、契約相手方ごと)",IF(AND(OR(COUNTIF(AE109,"*すべて*"),COUNTIF(AE109,"*全て*")),S109="●"),"年間支払金額(契約相手方ごと)",IF(AND(OR(K109=#REF!,K109=#REF!),AC109=#REF!),"契約総額(全官署)",IF(AND(K109=#REF!,AC109=#REF!),"契約総額(自官署のみ)",IF(K109=#REF!,"年間支払金額(自官署のみ)",IF(AC109=#REF!,"契約総額",IF(AND(COUNTIF(BG109,"&lt;&gt;*単価*"),OR(K109=#REF!,K109=#REF!)),"全官署予定価格",IF(AND(COUNTIF(BG109,"*単価*"),OR(K109=#REF!,K109=#REF!)),"全官署支払金額",IF(COUNTIF(BG109,"*単価*"),"年間支払金額","予定価格"))))))))))</f>
        <v>#REF!</v>
      </c>
      <c r="BA109" s="37" t="str">
        <f>IF(T109="","×",IF(令和8年度契約状況調査票!T109&gt;_xlfn.XLOOKUP(令和8年度契約状況調査票!BF109,#REF!,#REF!),"○","×"))</f>
        <v>×</v>
      </c>
      <c r="BB109" s="37" t="str">
        <f>IF(Y109="","×",IF(令和8年度契約状況調査票!Y109&gt;_xlfn.XLOOKUP(令和8年度契約状況調査票!BF109,#REF!,#REF!),"○","×"))</f>
        <v>×</v>
      </c>
      <c r="BC109" s="37" t="str">
        <f t="shared" si="18"/>
        <v>×</v>
      </c>
      <c r="BD109" s="37" t="str">
        <f t="shared" si="23"/>
        <v>×</v>
      </c>
      <c r="BE109" s="79" t="str">
        <f t="shared" si="19"/>
        <v/>
      </c>
      <c r="BF109" s="38">
        <f t="shared" si="20"/>
        <v>0</v>
      </c>
      <c r="BG109" s="1" t="e">
        <f>IF(AC109=#REF!,"",IF(AND(K109&lt;&gt;"",ISTEXT(U109)),"分担契約/単価契約",IF(ISTEXT(U109),"単価契約",IF(K109&lt;&gt;"","分担契約",""))))</f>
        <v>#REF!</v>
      </c>
      <c r="BH109" s="80"/>
      <c r="BI109" s="81" t="e">
        <f>IF(COUNTIF(T109,"**"),"",IF(AND(T109&gt;=#REF!,OR(H109=#REF!,H109=#REF!)),1,IF(AND(T109&gt;=#REF!,H109&lt;&gt;#REF!,H109&lt;&gt;#REF!),1,"")))</f>
        <v>#REF!</v>
      </c>
      <c r="BJ109" s="82" t="str">
        <f t="shared" si="21"/>
        <v>○</v>
      </c>
      <c r="BK109" s="81" t="b">
        <f t="shared" si="24"/>
        <v>1</v>
      </c>
      <c r="BL109" s="81" t="b">
        <f t="shared" si="25"/>
        <v>1</v>
      </c>
    </row>
    <row r="110" spans="1:64" s="83" customFormat="1" ht="60.65" customHeight="1" x14ac:dyDescent="0.2">
      <c r="A110" s="77">
        <f t="shared" si="17"/>
        <v>105</v>
      </c>
      <c r="B110" s="77" t="str">
        <f t="shared" si="22"/>
        <v/>
      </c>
      <c r="C110" s="77" t="str">
        <f>IF(B110&lt;&gt;1,"",COUNTIF($B$6:B110,1))</f>
        <v/>
      </c>
      <c r="D110" s="77" t="str">
        <f>IF(B110&lt;&gt;2,"",COUNTIF($B$6:B110,2))</f>
        <v/>
      </c>
      <c r="E110" s="77" t="str">
        <f>IF(B110&lt;&gt;3,"",COUNTIF($B$6:B110,3))</f>
        <v/>
      </c>
      <c r="F110" s="77" t="str">
        <f>IF(B110&lt;&gt;4,"",COUNTIF($B$6:B110,4))</f>
        <v/>
      </c>
      <c r="G110" s="1"/>
      <c r="H110" s="20"/>
      <c r="I110" s="20"/>
      <c r="J110" s="20"/>
      <c r="K110" s="1"/>
      <c r="L110" s="1"/>
      <c r="M110" s="21"/>
      <c r="N110" s="20"/>
      <c r="O110" s="22"/>
      <c r="P110" s="26"/>
      <c r="Q110" s="27"/>
      <c r="R110" s="20"/>
      <c r="S110" s="1"/>
      <c r="T110" s="23"/>
      <c r="U110" s="84"/>
      <c r="V110" s="86"/>
      <c r="W110" s="39" t="e">
        <f>IF(OR(T110="他官署で調達手続きを実施のため",AC110=#REF!),"－",IF(V110&lt;&gt;"",ROUNDDOWN(V110/T110,3),(IFERROR(ROUNDDOWN(U110/T110,3),"－"))))</f>
        <v>#REF!</v>
      </c>
      <c r="X110" s="90"/>
      <c r="Y110" s="92"/>
      <c r="Z110" s="25"/>
      <c r="AA110" s="24"/>
      <c r="AB110" s="25"/>
      <c r="AC110" s="24"/>
      <c r="AD110" s="20"/>
      <c r="AE110" s="20"/>
      <c r="AF110" s="20"/>
      <c r="AG110" s="1"/>
      <c r="AH110" s="1"/>
      <c r="AI110" s="41"/>
      <c r="AJ110" s="41"/>
      <c r="AK110" s="41"/>
      <c r="AL110" s="41"/>
      <c r="AM110" s="41"/>
      <c r="AN110" s="1"/>
      <c r="AO110" s="1"/>
      <c r="AP110" s="1"/>
      <c r="AQ110" s="1"/>
      <c r="AR110" s="1"/>
      <c r="AS110" s="1"/>
      <c r="AT110" s="1"/>
      <c r="AU110" s="1"/>
      <c r="AV110" s="1"/>
      <c r="AW110" s="1"/>
      <c r="AX110" s="35"/>
      <c r="AY110" s="78"/>
      <c r="AZ110" s="37" t="e">
        <f>IF(AC110=#REF!,"年間支払金額",IF(AND(OR(COUNTIF(AE110,"*すべて*"),COUNTIF(AE110,"*全て*")),S110="●",OR(K110=#REF!,K110=#REF!)),"年間支払金額(全官署、契約相手方ごと)",IF(AND(OR(COUNTIF(AE110,"*すべて*"),COUNTIF(AE110,"*全て*")),S110="●"),"年間支払金額(契約相手方ごと)",IF(AND(OR(K110=#REF!,K110=#REF!),AC110=#REF!),"契約総額(全官署)",IF(AND(K110=#REF!,AC110=#REF!),"契約総額(自官署のみ)",IF(K110=#REF!,"年間支払金額(自官署のみ)",IF(AC110=#REF!,"契約総額",IF(AND(COUNTIF(BG110,"&lt;&gt;*単価*"),OR(K110=#REF!,K110=#REF!)),"全官署予定価格",IF(AND(COUNTIF(BG110,"*単価*"),OR(K110=#REF!,K110=#REF!)),"全官署支払金額",IF(COUNTIF(BG110,"*単価*"),"年間支払金額","予定価格"))))))))))</f>
        <v>#REF!</v>
      </c>
      <c r="BA110" s="37" t="str">
        <f>IF(T110="","×",IF(令和8年度契約状況調査票!T110&gt;_xlfn.XLOOKUP(令和8年度契約状況調査票!BF110,#REF!,#REF!),"○","×"))</f>
        <v>×</v>
      </c>
      <c r="BB110" s="37" t="str">
        <f>IF(Y110="","×",IF(令和8年度契約状況調査票!Y110&gt;_xlfn.XLOOKUP(令和8年度契約状況調査票!BF110,#REF!,#REF!),"○","×"))</f>
        <v>×</v>
      </c>
      <c r="BC110" s="37" t="str">
        <f t="shared" si="18"/>
        <v>×</v>
      </c>
      <c r="BD110" s="37" t="str">
        <f t="shared" si="23"/>
        <v>×</v>
      </c>
      <c r="BE110" s="79" t="str">
        <f t="shared" si="19"/>
        <v/>
      </c>
      <c r="BF110" s="38">
        <f t="shared" si="20"/>
        <v>0</v>
      </c>
      <c r="BG110" s="1" t="e">
        <f>IF(AC110=#REF!,"",IF(AND(K110&lt;&gt;"",ISTEXT(U110)),"分担契約/単価契約",IF(ISTEXT(U110),"単価契約",IF(K110&lt;&gt;"","分担契約",""))))</f>
        <v>#REF!</v>
      </c>
      <c r="BH110" s="80"/>
      <c r="BI110" s="81" t="e">
        <f>IF(COUNTIF(T110,"**"),"",IF(AND(T110&gt;=#REF!,OR(H110=#REF!,H110=#REF!)),1,IF(AND(T110&gt;=#REF!,H110&lt;&gt;#REF!,H110&lt;&gt;#REF!),1,"")))</f>
        <v>#REF!</v>
      </c>
      <c r="BJ110" s="82" t="str">
        <f t="shared" si="21"/>
        <v>○</v>
      </c>
      <c r="BK110" s="81" t="b">
        <f t="shared" si="24"/>
        <v>1</v>
      </c>
      <c r="BL110" s="81" t="b">
        <f t="shared" si="25"/>
        <v>1</v>
      </c>
    </row>
    <row r="111" spans="1:64" s="83" customFormat="1" ht="60.65" customHeight="1" x14ac:dyDescent="0.2">
      <c r="A111" s="77">
        <f t="shared" si="17"/>
        <v>106</v>
      </c>
      <c r="B111" s="77" t="str">
        <f t="shared" si="22"/>
        <v/>
      </c>
      <c r="C111" s="77" t="str">
        <f>IF(B111&lt;&gt;1,"",COUNTIF($B$6:B111,1))</f>
        <v/>
      </c>
      <c r="D111" s="77" t="str">
        <f>IF(B111&lt;&gt;2,"",COUNTIF($B$6:B111,2))</f>
        <v/>
      </c>
      <c r="E111" s="77" t="str">
        <f>IF(B111&lt;&gt;3,"",COUNTIF($B$6:B111,3))</f>
        <v/>
      </c>
      <c r="F111" s="77" t="str">
        <f>IF(B111&lt;&gt;4,"",COUNTIF($B$6:B111,4))</f>
        <v/>
      </c>
      <c r="G111" s="1"/>
      <c r="H111" s="20"/>
      <c r="I111" s="20"/>
      <c r="J111" s="20"/>
      <c r="K111" s="1"/>
      <c r="L111" s="1"/>
      <c r="M111" s="21"/>
      <c r="N111" s="20"/>
      <c r="O111" s="22"/>
      <c r="P111" s="26"/>
      <c r="Q111" s="27"/>
      <c r="R111" s="20"/>
      <c r="S111" s="1"/>
      <c r="T111" s="23"/>
      <c r="U111" s="84"/>
      <c r="V111" s="86"/>
      <c r="W111" s="39" t="e">
        <f>IF(OR(T111="他官署で調達手続きを実施のため",AC111=#REF!),"－",IF(V111&lt;&gt;"",ROUNDDOWN(V111/T111,3),(IFERROR(ROUNDDOWN(U111/T111,3),"－"))))</f>
        <v>#REF!</v>
      </c>
      <c r="X111" s="90"/>
      <c r="Y111" s="92"/>
      <c r="Z111" s="25"/>
      <c r="AA111" s="24"/>
      <c r="AB111" s="25"/>
      <c r="AC111" s="24"/>
      <c r="AD111" s="20"/>
      <c r="AE111" s="20"/>
      <c r="AF111" s="20"/>
      <c r="AG111" s="1"/>
      <c r="AH111" s="1"/>
      <c r="AI111" s="41"/>
      <c r="AJ111" s="41"/>
      <c r="AK111" s="41"/>
      <c r="AL111" s="41"/>
      <c r="AM111" s="41"/>
      <c r="AN111" s="1"/>
      <c r="AO111" s="1"/>
      <c r="AP111" s="1"/>
      <c r="AQ111" s="1"/>
      <c r="AR111" s="1"/>
      <c r="AS111" s="1"/>
      <c r="AT111" s="1"/>
      <c r="AU111" s="1"/>
      <c r="AV111" s="1"/>
      <c r="AW111" s="1"/>
      <c r="AX111" s="36"/>
      <c r="AY111" s="78"/>
      <c r="AZ111" s="37" t="e">
        <f>IF(AC111=#REF!,"年間支払金額",IF(AND(OR(COUNTIF(AE111,"*すべて*"),COUNTIF(AE111,"*全て*")),S111="●",OR(K111=#REF!,K111=#REF!)),"年間支払金額(全官署、契約相手方ごと)",IF(AND(OR(COUNTIF(AE111,"*すべて*"),COUNTIF(AE111,"*全て*")),S111="●"),"年間支払金額(契約相手方ごと)",IF(AND(OR(K111=#REF!,K111=#REF!),AC111=#REF!),"契約総額(全官署)",IF(AND(K111=#REF!,AC111=#REF!),"契約総額(自官署のみ)",IF(K111=#REF!,"年間支払金額(自官署のみ)",IF(AC111=#REF!,"契約総額",IF(AND(COUNTIF(BG111,"&lt;&gt;*単価*"),OR(K111=#REF!,K111=#REF!)),"全官署予定価格",IF(AND(COUNTIF(BG111,"*単価*"),OR(K111=#REF!,K111=#REF!)),"全官署支払金額",IF(COUNTIF(BG111,"*単価*"),"年間支払金額","予定価格"))))))))))</f>
        <v>#REF!</v>
      </c>
      <c r="BA111" s="37" t="str">
        <f>IF(T111="","×",IF(令和8年度契約状況調査票!T111&gt;_xlfn.XLOOKUP(令和8年度契約状況調査票!BF111,#REF!,#REF!),"○","×"))</f>
        <v>×</v>
      </c>
      <c r="BB111" s="37" t="str">
        <f>IF(Y111="","×",IF(令和8年度契約状況調査票!Y111&gt;_xlfn.XLOOKUP(令和8年度契約状況調査票!BF111,#REF!,#REF!),"○","×"))</f>
        <v>×</v>
      </c>
      <c r="BC111" s="37" t="str">
        <f t="shared" si="18"/>
        <v>×</v>
      </c>
      <c r="BD111" s="37" t="str">
        <f t="shared" si="23"/>
        <v>×</v>
      </c>
      <c r="BE111" s="79" t="str">
        <f t="shared" si="19"/>
        <v/>
      </c>
      <c r="BF111" s="38">
        <f t="shared" si="20"/>
        <v>0</v>
      </c>
      <c r="BG111" s="1" t="e">
        <f>IF(AC111=#REF!,"",IF(AND(K111&lt;&gt;"",ISTEXT(U111)),"分担契約/単価契約",IF(ISTEXT(U111),"単価契約",IF(K111&lt;&gt;"","分担契約",""))))</f>
        <v>#REF!</v>
      </c>
      <c r="BH111" s="80"/>
      <c r="BI111" s="81" t="e">
        <f>IF(COUNTIF(T111,"**"),"",IF(AND(T111&gt;=#REF!,OR(H111=#REF!,H111=#REF!)),1,IF(AND(T111&gt;=#REF!,H111&lt;&gt;#REF!,H111&lt;&gt;#REF!),1,"")))</f>
        <v>#REF!</v>
      </c>
      <c r="BJ111" s="82" t="str">
        <f t="shared" si="21"/>
        <v>○</v>
      </c>
      <c r="BK111" s="81" t="b">
        <f t="shared" si="24"/>
        <v>1</v>
      </c>
      <c r="BL111" s="81" t="b">
        <f t="shared" si="25"/>
        <v>1</v>
      </c>
    </row>
    <row r="112" spans="1:64" s="83" customFormat="1" ht="60.65" customHeight="1" x14ac:dyDescent="0.2">
      <c r="A112" s="77">
        <f t="shared" si="17"/>
        <v>107</v>
      </c>
      <c r="B112" s="77" t="str">
        <f t="shared" si="22"/>
        <v/>
      </c>
      <c r="C112" s="77" t="str">
        <f>IF(B112&lt;&gt;1,"",COUNTIF($B$6:B112,1))</f>
        <v/>
      </c>
      <c r="D112" s="77" t="str">
        <f>IF(B112&lt;&gt;2,"",COUNTIF($B$6:B112,2))</f>
        <v/>
      </c>
      <c r="E112" s="77" t="str">
        <f>IF(B112&lt;&gt;3,"",COUNTIF($B$6:B112,3))</f>
        <v/>
      </c>
      <c r="F112" s="77" t="str">
        <f>IF(B112&lt;&gt;4,"",COUNTIF($B$6:B112,4))</f>
        <v/>
      </c>
      <c r="G112" s="1"/>
      <c r="H112" s="20"/>
      <c r="I112" s="20"/>
      <c r="J112" s="20"/>
      <c r="K112" s="1"/>
      <c r="L112" s="1"/>
      <c r="M112" s="21"/>
      <c r="N112" s="20"/>
      <c r="O112" s="22"/>
      <c r="P112" s="26"/>
      <c r="Q112" s="27"/>
      <c r="R112" s="20"/>
      <c r="S112" s="1"/>
      <c r="T112" s="23"/>
      <c r="U112" s="84"/>
      <c r="V112" s="86"/>
      <c r="W112" s="39" t="e">
        <f>IF(OR(T112="他官署で調達手続きを実施のため",AC112=#REF!),"－",IF(V112&lt;&gt;"",ROUNDDOWN(V112/T112,3),(IFERROR(ROUNDDOWN(U112/T112,3),"－"))))</f>
        <v>#REF!</v>
      </c>
      <c r="X112" s="90"/>
      <c r="Y112" s="92"/>
      <c r="Z112" s="25"/>
      <c r="AA112" s="24"/>
      <c r="AB112" s="25"/>
      <c r="AC112" s="24"/>
      <c r="AD112" s="20"/>
      <c r="AE112" s="20"/>
      <c r="AF112" s="20"/>
      <c r="AG112" s="1"/>
      <c r="AH112" s="1"/>
      <c r="AI112" s="41"/>
      <c r="AJ112" s="41"/>
      <c r="AK112" s="41"/>
      <c r="AL112" s="41"/>
      <c r="AM112" s="41"/>
      <c r="AN112" s="1"/>
      <c r="AO112" s="1"/>
      <c r="AP112" s="1"/>
      <c r="AQ112" s="1"/>
      <c r="AR112" s="1"/>
      <c r="AS112" s="1"/>
      <c r="AT112" s="1"/>
      <c r="AU112" s="1"/>
      <c r="AV112" s="1"/>
      <c r="AW112" s="1"/>
      <c r="AX112" s="35"/>
      <c r="AY112" s="78"/>
      <c r="AZ112" s="37" t="e">
        <f>IF(AC112=#REF!,"年間支払金額",IF(AND(OR(COUNTIF(AE112,"*すべて*"),COUNTIF(AE112,"*全て*")),S112="●",OR(K112=#REF!,K112=#REF!)),"年間支払金額(全官署、契約相手方ごと)",IF(AND(OR(COUNTIF(AE112,"*すべて*"),COUNTIF(AE112,"*全て*")),S112="●"),"年間支払金額(契約相手方ごと)",IF(AND(OR(K112=#REF!,K112=#REF!),AC112=#REF!),"契約総額(全官署)",IF(AND(K112=#REF!,AC112=#REF!),"契約総額(自官署のみ)",IF(K112=#REF!,"年間支払金額(自官署のみ)",IF(AC112=#REF!,"契約総額",IF(AND(COUNTIF(BG112,"&lt;&gt;*単価*"),OR(K112=#REF!,K112=#REF!)),"全官署予定価格",IF(AND(COUNTIF(BG112,"*単価*"),OR(K112=#REF!,K112=#REF!)),"全官署支払金額",IF(COUNTIF(BG112,"*単価*"),"年間支払金額","予定価格"))))))))))</f>
        <v>#REF!</v>
      </c>
      <c r="BA112" s="37" t="str">
        <f>IF(T112="","×",IF(令和8年度契約状況調査票!T112&gt;_xlfn.XLOOKUP(令和8年度契約状況調査票!BF112,#REF!,#REF!),"○","×"))</f>
        <v>×</v>
      </c>
      <c r="BB112" s="37" t="str">
        <f>IF(Y112="","×",IF(令和8年度契約状況調査票!Y112&gt;_xlfn.XLOOKUP(令和8年度契約状況調査票!BF112,#REF!,#REF!),"○","×"))</f>
        <v>×</v>
      </c>
      <c r="BC112" s="37" t="str">
        <f t="shared" si="18"/>
        <v>×</v>
      </c>
      <c r="BD112" s="37" t="str">
        <f t="shared" si="23"/>
        <v>×</v>
      </c>
      <c r="BE112" s="79" t="str">
        <f t="shared" si="19"/>
        <v/>
      </c>
      <c r="BF112" s="38">
        <f t="shared" si="20"/>
        <v>0</v>
      </c>
      <c r="BG112" s="1" t="e">
        <f>IF(AC112=#REF!,"",IF(AND(K112&lt;&gt;"",ISTEXT(U112)),"分担契約/単価契約",IF(ISTEXT(U112),"単価契約",IF(K112&lt;&gt;"","分担契約",""))))</f>
        <v>#REF!</v>
      </c>
      <c r="BH112" s="80"/>
      <c r="BI112" s="81" t="e">
        <f>IF(COUNTIF(T112,"**"),"",IF(AND(T112&gt;=#REF!,OR(H112=#REF!,H112=#REF!)),1,IF(AND(T112&gt;=#REF!,H112&lt;&gt;#REF!,H112&lt;&gt;#REF!),1,"")))</f>
        <v>#REF!</v>
      </c>
      <c r="BJ112" s="82" t="str">
        <f t="shared" si="21"/>
        <v>○</v>
      </c>
      <c r="BK112" s="81" t="b">
        <f t="shared" si="24"/>
        <v>1</v>
      </c>
      <c r="BL112" s="81" t="b">
        <f t="shared" si="25"/>
        <v>1</v>
      </c>
    </row>
    <row r="113" spans="1:64" s="83" customFormat="1" ht="60.65" customHeight="1" x14ac:dyDescent="0.2">
      <c r="A113" s="77">
        <f t="shared" si="17"/>
        <v>108</v>
      </c>
      <c r="B113" s="77" t="str">
        <f t="shared" si="22"/>
        <v/>
      </c>
      <c r="C113" s="77" t="str">
        <f>IF(B113&lt;&gt;1,"",COUNTIF($B$6:B113,1))</f>
        <v/>
      </c>
      <c r="D113" s="77" t="str">
        <f>IF(B113&lt;&gt;2,"",COUNTIF($B$6:B113,2))</f>
        <v/>
      </c>
      <c r="E113" s="77" t="str">
        <f>IF(B113&lt;&gt;3,"",COUNTIF($B$6:B113,3))</f>
        <v/>
      </c>
      <c r="F113" s="77" t="str">
        <f>IF(B113&lt;&gt;4,"",COUNTIF($B$6:B113,4))</f>
        <v/>
      </c>
      <c r="G113" s="1"/>
      <c r="H113" s="20"/>
      <c r="I113" s="20"/>
      <c r="J113" s="20"/>
      <c r="K113" s="1"/>
      <c r="L113" s="1"/>
      <c r="M113" s="21"/>
      <c r="N113" s="20"/>
      <c r="O113" s="22"/>
      <c r="P113" s="26"/>
      <c r="Q113" s="27"/>
      <c r="R113" s="20"/>
      <c r="S113" s="1"/>
      <c r="T113" s="23"/>
      <c r="U113" s="84"/>
      <c r="V113" s="86"/>
      <c r="W113" s="39" t="e">
        <f>IF(OR(T113="他官署で調達手続きを実施のため",AC113=#REF!),"－",IF(V113&lt;&gt;"",ROUNDDOWN(V113/T113,3),(IFERROR(ROUNDDOWN(U113/T113,3),"－"))))</f>
        <v>#REF!</v>
      </c>
      <c r="X113" s="90"/>
      <c r="Y113" s="92"/>
      <c r="Z113" s="25"/>
      <c r="AA113" s="24"/>
      <c r="AB113" s="25"/>
      <c r="AC113" s="24"/>
      <c r="AD113" s="20"/>
      <c r="AE113" s="20"/>
      <c r="AF113" s="20"/>
      <c r="AG113" s="1"/>
      <c r="AH113" s="1"/>
      <c r="AI113" s="41"/>
      <c r="AJ113" s="41"/>
      <c r="AK113" s="41"/>
      <c r="AL113" s="41"/>
      <c r="AM113" s="41"/>
      <c r="AN113" s="1"/>
      <c r="AO113" s="1"/>
      <c r="AP113" s="1"/>
      <c r="AQ113" s="1"/>
      <c r="AR113" s="1"/>
      <c r="AS113" s="1"/>
      <c r="AT113" s="1"/>
      <c r="AU113" s="1"/>
      <c r="AV113" s="1"/>
      <c r="AW113" s="1"/>
      <c r="AX113" s="35"/>
      <c r="AY113" s="78"/>
      <c r="AZ113" s="37" t="e">
        <f>IF(AC113=#REF!,"年間支払金額",IF(AND(OR(COUNTIF(AE113,"*すべて*"),COUNTIF(AE113,"*全て*")),S113="●",OR(K113=#REF!,K113=#REF!)),"年間支払金額(全官署、契約相手方ごと)",IF(AND(OR(COUNTIF(AE113,"*すべて*"),COUNTIF(AE113,"*全て*")),S113="●"),"年間支払金額(契約相手方ごと)",IF(AND(OR(K113=#REF!,K113=#REF!),AC113=#REF!),"契約総額(全官署)",IF(AND(K113=#REF!,AC113=#REF!),"契約総額(自官署のみ)",IF(K113=#REF!,"年間支払金額(自官署のみ)",IF(AC113=#REF!,"契約総額",IF(AND(COUNTIF(BG113,"&lt;&gt;*単価*"),OR(K113=#REF!,K113=#REF!)),"全官署予定価格",IF(AND(COUNTIF(BG113,"*単価*"),OR(K113=#REF!,K113=#REF!)),"全官署支払金額",IF(COUNTIF(BG113,"*単価*"),"年間支払金額","予定価格"))))))))))</f>
        <v>#REF!</v>
      </c>
      <c r="BA113" s="37" t="str">
        <f>IF(T113="","×",IF(令和8年度契約状況調査票!T113&gt;_xlfn.XLOOKUP(令和8年度契約状況調査票!BF113,#REF!,#REF!),"○","×"))</f>
        <v>×</v>
      </c>
      <c r="BB113" s="37" t="str">
        <f>IF(Y113="","×",IF(令和8年度契約状況調査票!Y113&gt;_xlfn.XLOOKUP(令和8年度契約状況調査票!BF113,#REF!,#REF!),"○","×"))</f>
        <v>×</v>
      </c>
      <c r="BC113" s="37" t="str">
        <f t="shared" si="18"/>
        <v>×</v>
      </c>
      <c r="BD113" s="37" t="str">
        <f t="shared" si="23"/>
        <v>×</v>
      </c>
      <c r="BE113" s="79" t="str">
        <f t="shared" si="19"/>
        <v/>
      </c>
      <c r="BF113" s="38">
        <f t="shared" si="20"/>
        <v>0</v>
      </c>
      <c r="BG113" s="1" t="e">
        <f>IF(AC113=#REF!,"",IF(AND(K113&lt;&gt;"",ISTEXT(U113)),"分担契約/単価契約",IF(ISTEXT(U113),"単価契約",IF(K113&lt;&gt;"","分担契約",""))))</f>
        <v>#REF!</v>
      </c>
      <c r="BH113" s="80"/>
      <c r="BI113" s="81" t="e">
        <f>IF(COUNTIF(T113,"**"),"",IF(AND(T113&gt;=#REF!,OR(H113=#REF!,H113=#REF!)),1,IF(AND(T113&gt;=#REF!,H113&lt;&gt;#REF!,H113&lt;&gt;#REF!),1,"")))</f>
        <v>#REF!</v>
      </c>
      <c r="BJ113" s="82" t="str">
        <f t="shared" si="21"/>
        <v>○</v>
      </c>
      <c r="BK113" s="81" t="b">
        <f t="shared" si="24"/>
        <v>1</v>
      </c>
      <c r="BL113" s="81" t="b">
        <f t="shared" si="25"/>
        <v>1</v>
      </c>
    </row>
    <row r="114" spans="1:64" s="83" customFormat="1" ht="60.65" customHeight="1" x14ac:dyDescent="0.2">
      <c r="A114" s="77">
        <f t="shared" si="17"/>
        <v>109</v>
      </c>
      <c r="B114" s="77" t="str">
        <f t="shared" si="22"/>
        <v/>
      </c>
      <c r="C114" s="77" t="str">
        <f>IF(B114&lt;&gt;1,"",COUNTIF($B$6:B114,1))</f>
        <v/>
      </c>
      <c r="D114" s="77" t="str">
        <f>IF(B114&lt;&gt;2,"",COUNTIF($B$6:B114,2))</f>
        <v/>
      </c>
      <c r="E114" s="77" t="str">
        <f>IF(B114&lt;&gt;3,"",COUNTIF($B$6:B114,3))</f>
        <v/>
      </c>
      <c r="F114" s="77" t="str">
        <f>IF(B114&lt;&gt;4,"",COUNTIF($B$6:B114,4))</f>
        <v/>
      </c>
      <c r="G114" s="1"/>
      <c r="H114" s="20"/>
      <c r="I114" s="20"/>
      <c r="J114" s="20"/>
      <c r="K114" s="1"/>
      <c r="L114" s="1"/>
      <c r="M114" s="21"/>
      <c r="N114" s="20"/>
      <c r="O114" s="22"/>
      <c r="P114" s="26"/>
      <c r="Q114" s="27"/>
      <c r="R114" s="20"/>
      <c r="S114" s="1"/>
      <c r="T114" s="28"/>
      <c r="U114" s="85"/>
      <c r="V114" s="86"/>
      <c r="W114" s="39" t="e">
        <f>IF(OR(T114="他官署で調達手続きを実施のため",AC114=#REF!),"－",IF(V114&lt;&gt;"",ROUNDDOWN(V114/T114,3),(IFERROR(ROUNDDOWN(U114/T114,3),"－"))))</f>
        <v>#REF!</v>
      </c>
      <c r="X114" s="90"/>
      <c r="Y114" s="92"/>
      <c r="Z114" s="25"/>
      <c r="AA114" s="24"/>
      <c r="AB114" s="25"/>
      <c r="AC114" s="24"/>
      <c r="AD114" s="20"/>
      <c r="AE114" s="20"/>
      <c r="AF114" s="20"/>
      <c r="AG114" s="1"/>
      <c r="AH114" s="1"/>
      <c r="AI114" s="41"/>
      <c r="AJ114" s="41"/>
      <c r="AK114" s="41"/>
      <c r="AL114" s="41"/>
      <c r="AM114" s="41"/>
      <c r="AN114" s="1"/>
      <c r="AO114" s="1"/>
      <c r="AP114" s="1"/>
      <c r="AQ114" s="1"/>
      <c r="AR114" s="1"/>
      <c r="AS114" s="1"/>
      <c r="AT114" s="1"/>
      <c r="AU114" s="1"/>
      <c r="AV114" s="1"/>
      <c r="AW114" s="1"/>
      <c r="AX114" s="35"/>
      <c r="AY114" s="78"/>
      <c r="AZ114" s="37" t="e">
        <f>IF(AC114=#REF!,"年間支払金額",IF(AND(OR(COUNTIF(AE114,"*すべて*"),COUNTIF(AE114,"*全て*")),S114="●",OR(K114=#REF!,K114=#REF!)),"年間支払金額(全官署、契約相手方ごと)",IF(AND(OR(COUNTIF(AE114,"*すべて*"),COUNTIF(AE114,"*全て*")),S114="●"),"年間支払金額(契約相手方ごと)",IF(AND(OR(K114=#REF!,K114=#REF!),AC114=#REF!),"契約総額(全官署)",IF(AND(K114=#REF!,AC114=#REF!),"契約総額(自官署のみ)",IF(K114=#REF!,"年間支払金額(自官署のみ)",IF(AC114=#REF!,"契約総額",IF(AND(COUNTIF(BG114,"&lt;&gt;*単価*"),OR(K114=#REF!,K114=#REF!)),"全官署予定価格",IF(AND(COUNTIF(BG114,"*単価*"),OR(K114=#REF!,K114=#REF!)),"全官署支払金額",IF(COUNTIF(BG114,"*単価*"),"年間支払金額","予定価格"))))))))))</f>
        <v>#REF!</v>
      </c>
      <c r="BA114" s="37" t="str">
        <f>IF(T114="","×",IF(令和8年度契約状況調査票!T114&gt;_xlfn.XLOOKUP(令和8年度契約状況調査票!BF114,#REF!,#REF!),"○","×"))</f>
        <v>×</v>
      </c>
      <c r="BB114" s="37" t="str">
        <f>IF(Y114="","×",IF(令和8年度契約状況調査票!Y114&gt;_xlfn.XLOOKUP(令和8年度契約状況調査票!BF114,#REF!,#REF!),"○","×"))</f>
        <v>×</v>
      </c>
      <c r="BC114" s="37" t="str">
        <f t="shared" si="18"/>
        <v>×</v>
      </c>
      <c r="BD114" s="37" t="str">
        <f t="shared" si="23"/>
        <v>×</v>
      </c>
      <c r="BE114" s="79" t="str">
        <f t="shared" si="19"/>
        <v/>
      </c>
      <c r="BF114" s="38">
        <f t="shared" si="20"/>
        <v>0</v>
      </c>
      <c r="BG114" s="1" t="e">
        <f>IF(AC114=#REF!,"",IF(AND(K114&lt;&gt;"",ISTEXT(U114)),"分担契約/単価契約",IF(ISTEXT(U114),"単価契約",IF(K114&lt;&gt;"","分担契約",""))))</f>
        <v>#REF!</v>
      </c>
      <c r="BH114" s="80"/>
      <c r="BI114" s="81" t="e">
        <f>IF(COUNTIF(T114,"**"),"",IF(AND(T114&gt;=#REF!,OR(H114=#REF!,H114=#REF!)),1,IF(AND(T114&gt;=#REF!,H114&lt;&gt;#REF!,H114&lt;&gt;#REF!),1,"")))</f>
        <v>#REF!</v>
      </c>
      <c r="BJ114" s="82" t="str">
        <f t="shared" si="21"/>
        <v>○</v>
      </c>
      <c r="BK114" s="81" t="b">
        <f t="shared" si="24"/>
        <v>1</v>
      </c>
      <c r="BL114" s="81" t="b">
        <f t="shared" si="25"/>
        <v>1</v>
      </c>
    </row>
    <row r="115" spans="1:64" s="83" customFormat="1" ht="60.65" customHeight="1" x14ac:dyDescent="0.2">
      <c r="A115" s="77">
        <f t="shared" si="17"/>
        <v>110</v>
      </c>
      <c r="B115" s="77" t="str">
        <f t="shared" si="22"/>
        <v/>
      </c>
      <c r="C115" s="77" t="str">
        <f>IF(B115&lt;&gt;1,"",COUNTIF($B$6:B115,1))</f>
        <v/>
      </c>
      <c r="D115" s="77" t="str">
        <f>IF(B115&lt;&gt;2,"",COUNTIF($B$6:B115,2))</f>
        <v/>
      </c>
      <c r="E115" s="77" t="str">
        <f>IF(B115&lt;&gt;3,"",COUNTIF($B$6:B115,3))</f>
        <v/>
      </c>
      <c r="F115" s="77" t="str">
        <f>IF(B115&lt;&gt;4,"",COUNTIF($B$6:B115,4))</f>
        <v/>
      </c>
      <c r="G115" s="1"/>
      <c r="H115" s="20"/>
      <c r="I115" s="20"/>
      <c r="J115" s="20"/>
      <c r="K115" s="1"/>
      <c r="L115" s="1"/>
      <c r="M115" s="21"/>
      <c r="N115" s="20"/>
      <c r="O115" s="22"/>
      <c r="P115" s="26"/>
      <c r="Q115" s="27"/>
      <c r="R115" s="20"/>
      <c r="S115" s="1"/>
      <c r="T115" s="23"/>
      <c r="U115" s="84"/>
      <c r="V115" s="86"/>
      <c r="W115" s="39" t="e">
        <f>IF(OR(T115="他官署で調達手続きを実施のため",AC115=#REF!),"－",IF(V115&lt;&gt;"",ROUNDDOWN(V115/T115,3),(IFERROR(ROUNDDOWN(U115/T115,3),"－"))))</f>
        <v>#REF!</v>
      </c>
      <c r="X115" s="90"/>
      <c r="Y115" s="92"/>
      <c r="Z115" s="25"/>
      <c r="AA115" s="24"/>
      <c r="AB115" s="25"/>
      <c r="AC115" s="24"/>
      <c r="AD115" s="20"/>
      <c r="AE115" s="20"/>
      <c r="AF115" s="20"/>
      <c r="AG115" s="1"/>
      <c r="AH115" s="1"/>
      <c r="AI115" s="41"/>
      <c r="AJ115" s="41"/>
      <c r="AK115" s="41"/>
      <c r="AL115" s="41"/>
      <c r="AM115" s="41"/>
      <c r="AN115" s="1"/>
      <c r="AO115" s="1"/>
      <c r="AP115" s="1"/>
      <c r="AQ115" s="1"/>
      <c r="AR115" s="1"/>
      <c r="AS115" s="1"/>
      <c r="AT115" s="1"/>
      <c r="AU115" s="1"/>
      <c r="AV115" s="1"/>
      <c r="AW115" s="1"/>
      <c r="AX115" s="35"/>
      <c r="AY115" s="78"/>
      <c r="AZ115" s="37" t="e">
        <f>IF(AC115=#REF!,"年間支払金額",IF(AND(OR(COUNTIF(AE115,"*すべて*"),COUNTIF(AE115,"*全て*")),S115="●",OR(K115=#REF!,K115=#REF!)),"年間支払金額(全官署、契約相手方ごと)",IF(AND(OR(COUNTIF(AE115,"*すべて*"),COUNTIF(AE115,"*全て*")),S115="●"),"年間支払金額(契約相手方ごと)",IF(AND(OR(K115=#REF!,K115=#REF!),AC115=#REF!),"契約総額(全官署)",IF(AND(K115=#REF!,AC115=#REF!),"契約総額(自官署のみ)",IF(K115=#REF!,"年間支払金額(自官署のみ)",IF(AC115=#REF!,"契約総額",IF(AND(COUNTIF(BG115,"&lt;&gt;*単価*"),OR(K115=#REF!,K115=#REF!)),"全官署予定価格",IF(AND(COUNTIF(BG115,"*単価*"),OR(K115=#REF!,K115=#REF!)),"全官署支払金額",IF(COUNTIF(BG115,"*単価*"),"年間支払金額","予定価格"))))))))))</f>
        <v>#REF!</v>
      </c>
      <c r="BA115" s="37" t="str">
        <f>IF(T115="","×",IF(令和8年度契約状況調査票!T115&gt;_xlfn.XLOOKUP(令和8年度契約状況調査票!BF115,#REF!,#REF!),"○","×"))</f>
        <v>×</v>
      </c>
      <c r="BB115" s="37" t="str">
        <f>IF(Y115="","×",IF(令和8年度契約状況調査票!Y115&gt;_xlfn.XLOOKUP(令和8年度契約状況調査票!BF115,#REF!,#REF!),"○","×"))</f>
        <v>×</v>
      </c>
      <c r="BC115" s="37" t="str">
        <f t="shared" si="18"/>
        <v>×</v>
      </c>
      <c r="BD115" s="37" t="str">
        <f t="shared" si="23"/>
        <v>×</v>
      </c>
      <c r="BE115" s="79" t="str">
        <f t="shared" si="19"/>
        <v/>
      </c>
      <c r="BF115" s="38">
        <f t="shared" si="20"/>
        <v>0</v>
      </c>
      <c r="BG115" s="1" t="e">
        <f>IF(AC115=#REF!,"",IF(AND(K115&lt;&gt;"",ISTEXT(U115)),"分担契約/単価契約",IF(ISTEXT(U115),"単価契約",IF(K115&lt;&gt;"","分担契約",""))))</f>
        <v>#REF!</v>
      </c>
      <c r="BH115" s="80"/>
      <c r="BI115" s="81" t="e">
        <f>IF(COUNTIF(T115,"**"),"",IF(AND(T115&gt;=#REF!,OR(H115=#REF!,H115=#REF!)),1,IF(AND(T115&gt;=#REF!,H115&lt;&gt;#REF!,H115&lt;&gt;#REF!),1,"")))</f>
        <v>#REF!</v>
      </c>
      <c r="BJ115" s="82" t="str">
        <f t="shared" si="21"/>
        <v>○</v>
      </c>
      <c r="BK115" s="81" t="b">
        <f t="shared" si="24"/>
        <v>1</v>
      </c>
      <c r="BL115" s="81" t="b">
        <f t="shared" si="25"/>
        <v>1</v>
      </c>
    </row>
    <row r="116" spans="1:64" s="83" customFormat="1" ht="60.65" customHeight="1" x14ac:dyDescent="0.2">
      <c r="A116" s="77">
        <f t="shared" si="17"/>
        <v>111</v>
      </c>
      <c r="B116" s="77" t="str">
        <f t="shared" si="22"/>
        <v/>
      </c>
      <c r="C116" s="77" t="str">
        <f>IF(B116&lt;&gt;1,"",COUNTIF($B$6:B116,1))</f>
        <v/>
      </c>
      <c r="D116" s="77" t="str">
        <f>IF(B116&lt;&gt;2,"",COUNTIF($B$6:B116,2))</f>
        <v/>
      </c>
      <c r="E116" s="77" t="str">
        <f>IF(B116&lt;&gt;3,"",COUNTIF($B$6:B116,3))</f>
        <v/>
      </c>
      <c r="F116" s="77" t="str">
        <f>IF(B116&lt;&gt;4,"",COUNTIF($B$6:B116,4))</f>
        <v/>
      </c>
      <c r="G116" s="1"/>
      <c r="H116" s="20"/>
      <c r="I116" s="20"/>
      <c r="J116" s="20"/>
      <c r="K116" s="1"/>
      <c r="L116" s="1"/>
      <c r="M116" s="21"/>
      <c r="N116" s="20"/>
      <c r="O116" s="22"/>
      <c r="P116" s="26"/>
      <c r="Q116" s="27"/>
      <c r="R116" s="20"/>
      <c r="S116" s="1"/>
      <c r="T116" s="23"/>
      <c r="U116" s="84"/>
      <c r="V116" s="86"/>
      <c r="W116" s="39" t="e">
        <f>IF(OR(T116="他官署で調達手続きを実施のため",AC116=#REF!),"－",IF(V116&lt;&gt;"",ROUNDDOWN(V116/T116,3),(IFERROR(ROUNDDOWN(U116/T116,3),"－"))))</f>
        <v>#REF!</v>
      </c>
      <c r="X116" s="90"/>
      <c r="Y116" s="92"/>
      <c r="Z116" s="25"/>
      <c r="AA116" s="24"/>
      <c r="AB116" s="25"/>
      <c r="AC116" s="24"/>
      <c r="AD116" s="20"/>
      <c r="AE116" s="20"/>
      <c r="AF116" s="20"/>
      <c r="AG116" s="1"/>
      <c r="AH116" s="1"/>
      <c r="AI116" s="41"/>
      <c r="AJ116" s="41"/>
      <c r="AK116" s="41"/>
      <c r="AL116" s="41"/>
      <c r="AM116" s="41"/>
      <c r="AN116" s="1"/>
      <c r="AO116" s="1"/>
      <c r="AP116" s="1"/>
      <c r="AQ116" s="1"/>
      <c r="AR116" s="1"/>
      <c r="AS116" s="1"/>
      <c r="AT116" s="1"/>
      <c r="AU116" s="1"/>
      <c r="AV116" s="1"/>
      <c r="AW116" s="1"/>
      <c r="AX116" s="35"/>
      <c r="AY116" s="78"/>
      <c r="AZ116" s="37" t="e">
        <f>IF(AC116=#REF!,"年間支払金額",IF(AND(OR(COUNTIF(AE116,"*すべて*"),COUNTIF(AE116,"*全て*")),S116="●",OR(K116=#REF!,K116=#REF!)),"年間支払金額(全官署、契約相手方ごと)",IF(AND(OR(COUNTIF(AE116,"*すべて*"),COUNTIF(AE116,"*全て*")),S116="●"),"年間支払金額(契約相手方ごと)",IF(AND(OR(K116=#REF!,K116=#REF!),AC116=#REF!),"契約総額(全官署)",IF(AND(K116=#REF!,AC116=#REF!),"契約総額(自官署のみ)",IF(K116=#REF!,"年間支払金額(自官署のみ)",IF(AC116=#REF!,"契約総額",IF(AND(COUNTIF(BG116,"&lt;&gt;*単価*"),OR(K116=#REF!,K116=#REF!)),"全官署予定価格",IF(AND(COUNTIF(BG116,"*単価*"),OR(K116=#REF!,K116=#REF!)),"全官署支払金額",IF(COUNTIF(BG116,"*単価*"),"年間支払金額","予定価格"))))))))))</f>
        <v>#REF!</v>
      </c>
      <c r="BA116" s="37" t="str">
        <f>IF(T116="","×",IF(令和8年度契約状況調査票!T116&gt;_xlfn.XLOOKUP(令和8年度契約状況調査票!BF116,#REF!,#REF!),"○","×"))</f>
        <v>×</v>
      </c>
      <c r="BB116" s="37" t="str">
        <f>IF(Y116="","×",IF(令和8年度契約状況調査票!Y116&gt;_xlfn.XLOOKUP(令和8年度契約状況調査票!BF116,#REF!,#REF!),"○","×"))</f>
        <v>×</v>
      </c>
      <c r="BC116" s="37" t="str">
        <f t="shared" si="18"/>
        <v>×</v>
      </c>
      <c r="BD116" s="37" t="str">
        <f t="shared" si="23"/>
        <v>×</v>
      </c>
      <c r="BE116" s="79" t="str">
        <f t="shared" si="19"/>
        <v/>
      </c>
      <c r="BF116" s="38">
        <f t="shared" si="20"/>
        <v>0</v>
      </c>
      <c r="BG116" s="1" t="e">
        <f>IF(AC116=#REF!,"",IF(AND(K116&lt;&gt;"",ISTEXT(U116)),"分担契約/単価契約",IF(ISTEXT(U116),"単価契約",IF(K116&lt;&gt;"","分担契約",""))))</f>
        <v>#REF!</v>
      </c>
      <c r="BH116" s="80"/>
      <c r="BI116" s="81" t="e">
        <f>IF(COUNTIF(T116,"**"),"",IF(AND(T116&gt;=#REF!,OR(H116=#REF!,H116=#REF!)),1,IF(AND(T116&gt;=#REF!,H116&lt;&gt;#REF!,H116&lt;&gt;#REF!),1,"")))</f>
        <v>#REF!</v>
      </c>
      <c r="BJ116" s="82" t="str">
        <f t="shared" si="21"/>
        <v>○</v>
      </c>
      <c r="BK116" s="81" t="b">
        <f t="shared" si="24"/>
        <v>1</v>
      </c>
      <c r="BL116" s="81" t="b">
        <f t="shared" si="25"/>
        <v>1</v>
      </c>
    </row>
    <row r="117" spans="1:64" s="83" customFormat="1" ht="60.65" customHeight="1" x14ac:dyDescent="0.2">
      <c r="A117" s="77">
        <f t="shared" si="17"/>
        <v>112</v>
      </c>
      <c r="B117" s="77" t="str">
        <f t="shared" si="22"/>
        <v/>
      </c>
      <c r="C117" s="77" t="str">
        <f>IF(B117&lt;&gt;1,"",COUNTIF($B$6:B117,1))</f>
        <v/>
      </c>
      <c r="D117" s="77" t="str">
        <f>IF(B117&lt;&gt;2,"",COUNTIF($B$6:B117,2))</f>
        <v/>
      </c>
      <c r="E117" s="77" t="str">
        <f>IF(B117&lt;&gt;3,"",COUNTIF($B$6:B117,3))</f>
        <v/>
      </c>
      <c r="F117" s="77" t="str">
        <f>IF(B117&lt;&gt;4,"",COUNTIF($B$6:B117,4))</f>
        <v/>
      </c>
      <c r="G117" s="1"/>
      <c r="H117" s="20"/>
      <c r="I117" s="20"/>
      <c r="J117" s="20"/>
      <c r="K117" s="1"/>
      <c r="L117" s="1"/>
      <c r="M117" s="21"/>
      <c r="N117" s="20"/>
      <c r="O117" s="22"/>
      <c r="P117" s="26"/>
      <c r="Q117" s="27"/>
      <c r="R117" s="20"/>
      <c r="S117" s="1"/>
      <c r="T117" s="23"/>
      <c r="U117" s="84"/>
      <c r="V117" s="86"/>
      <c r="W117" s="39" t="e">
        <f>IF(OR(T117="他官署で調達手続きを実施のため",AC117=#REF!),"－",IF(V117&lt;&gt;"",ROUNDDOWN(V117/T117,3),(IFERROR(ROUNDDOWN(U117/T117,3),"－"))))</f>
        <v>#REF!</v>
      </c>
      <c r="X117" s="90"/>
      <c r="Y117" s="92"/>
      <c r="Z117" s="25"/>
      <c r="AA117" s="24"/>
      <c r="AB117" s="25"/>
      <c r="AC117" s="24"/>
      <c r="AD117" s="20"/>
      <c r="AE117" s="20"/>
      <c r="AF117" s="20"/>
      <c r="AG117" s="1"/>
      <c r="AH117" s="1"/>
      <c r="AI117" s="41"/>
      <c r="AJ117" s="41"/>
      <c r="AK117" s="41"/>
      <c r="AL117" s="41"/>
      <c r="AM117" s="41"/>
      <c r="AN117" s="1"/>
      <c r="AO117" s="1"/>
      <c r="AP117" s="1"/>
      <c r="AQ117" s="1"/>
      <c r="AR117" s="1"/>
      <c r="AS117" s="1"/>
      <c r="AT117" s="1"/>
      <c r="AU117" s="1"/>
      <c r="AV117" s="1"/>
      <c r="AW117" s="1"/>
      <c r="AX117" s="35"/>
      <c r="AY117" s="78"/>
      <c r="AZ117" s="37" t="e">
        <f>IF(AC117=#REF!,"年間支払金額",IF(AND(OR(COUNTIF(AE117,"*すべて*"),COUNTIF(AE117,"*全て*")),S117="●",OR(K117=#REF!,K117=#REF!)),"年間支払金額(全官署、契約相手方ごと)",IF(AND(OR(COUNTIF(AE117,"*すべて*"),COUNTIF(AE117,"*全て*")),S117="●"),"年間支払金額(契約相手方ごと)",IF(AND(OR(K117=#REF!,K117=#REF!),AC117=#REF!),"契約総額(全官署)",IF(AND(K117=#REF!,AC117=#REF!),"契約総額(自官署のみ)",IF(K117=#REF!,"年間支払金額(自官署のみ)",IF(AC117=#REF!,"契約総額",IF(AND(COUNTIF(BG117,"&lt;&gt;*単価*"),OR(K117=#REF!,K117=#REF!)),"全官署予定価格",IF(AND(COUNTIF(BG117,"*単価*"),OR(K117=#REF!,K117=#REF!)),"全官署支払金額",IF(COUNTIF(BG117,"*単価*"),"年間支払金額","予定価格"))))))))))</f>
        <v>#REF!</v>
      </c>
      <c r="BA117" s="37" t="str">
        <f>IF(T117="","×",IF(令和8年度契約状況調査票!T117&gt;_xlfn.XLOOKUP(令和8年度契約状況調査票!BF117,#REF!,#REF!),"○","×"))</f>
        <v>×</v>
      </c>
      <c r="BB117" s="37" t="str">
        <f>IF(Y117="","×",IF(令和8年度契約状況調査票!Y117&gt;_xlfn.XLOOKUP(令和8年度契約状況調査票!BF117,#REF!,#REF!),"○","×"))</f>
        <v>×</v>
      </c>
      <c r="BC117" s="37" t="str">
        <f t="shared" si="18"/>
        <v>×</v>
      </c>
      <c r="BD117" s="37" t="str">
        <f t="shared" si="23"/>
        <v>×</v>
      </c>
      <c r="BE117" s="79" t="str">
        <f t="shared" si="19"/>
        <v/>
      </c>
      <c r="BF117" s="38">
        <f t="shared" si="20"/>
        <v>0</v>
      </c>
      <c r="BG117" s="1" t="e">
        <f>IF(AC117=#REF!,"",IF(AND(K117&lt;&gt;"",ISTEXT(U117)),"分担契約/単価契約",IF(ISTEXT(U117),"単価契約",IF(K117&lt;&gt;"","分担契約",""))))</f>
        <v>#REF!</v>
      </c>
      <c r="BH117" s="80"/>
      <c r="BI117" s="81" t="e">
        <f>IF(COUNTIF(T117,"**"),"",IF(AND(T117&gt;=#REF!,OR(H117=#REF!,H117=#REF!)),1,IF(AND(T117&gt;=#REF!,H117&lt;&gt;#REF!,H117&lt;&gt;#REF!),1,"")))</f>
        <v>#REF!</v>
      </c>
      <c r="BJ117" s="82" t="str">
        <f t="shared" si="21"/>
        <v>○</v>
      </c>
      <c r="BK117" s="81" t="b">
        <f t="shared" si="24"/>
        <v>1</v>
      </c>
      <c r="BL117" s="81" t="b">
        <f t="shared" si="25"/>
        <v>1</v>
      </c>
    </row>
    <row r="118" spans="1:64" s="83" customFormat="1" ht="60.65" customHeight="1" x14ac:dyDescent="0.2">
      <c r="A118" s="77">
        <f t="shared" si="17"/>
        <v>113</v>
      </c>
      <c r="B118" s="77" t="str">
        <f t="shared" si="22"/>
        <v/>
      </c>
      <c r="C118" s="77" t="str">
        <f>IF(B118&lt;&gt;1,"",COUNTIF($B$6:B118,1))</f>
        <v/>
      </c>
      <c r="D118" s="77" t="str">
        <f>IF(B118&lt;&gt;2,"",COUNTIF($B$6:B118,2))</f>
        <v/>
      </c>
      <c r="E118" s="77" t="str">
        <f>IF(B118&lt;&gt;3,"",COUNTIF($B$6:B118,3))</f>
        <v/>
      </c>
      <c r="F118" s="77" t="str">
        <f>IF(B118&lt;&gt;4,"",COUNTIF($B$6:B118,4))</f>
        <v/>
      </c>
      <c r="G118" s="1"/>
      <c r="H118" s="20"/>
      <c r="I118" s="20"/>
      <c r="J118" s="20"/>
      <c r="K118" s="1"/>
      <c r="L118" s="1"/>
      <c r="M118" s="21"/>
      <c r="N118" s="20"/>
      <c r="O118" s="22"/>
      <c r="P118" s="26"/>
      <c r="Q118" s="27"/>
      <c r="R118" s="20"/>
      <c r="S118" s="1"/>
      <c r="T118" s="23"/>
      <c r="U118" s="84"/>
      <c r="V118" s="86"/>
      <c r="W118" s="39" t="e">
        <f>IF(OR(T118="他官署で調達手続きを実施のため",AC118=#REF!),"－",IF(V118&lt;&gt;"",ROUNDDOWN(V118/T118,3),(IFERROR(ROUNDDOWN(U118/T118,3),"－"))))</f>
        <v>#REF!</v>
      </c>
      <c r="X118" s="90"/>
      <c r="Y118" s="92"/>
      <c r="Z118" s="25"/>
      <c r="AA118" s="24"/>
      <c r="AB118" s="25"/>
      <c r="AC118" s="24"/>
      <c r="AD118" s="20"/>
      <c r="AE118" s="20"/>
      <c r="AF118" s="20"/>
      <c r="AG118" s="1"/>
      <c r="AH118" s="1"/>
      <c r="AI118" s="41"/>
      <c r="AJ118" s="41"/>
      <c r="AK118" s="41"/>
      <c r="AL118" s="41"/>
      <c r="AM118" s="41"/>
      <c r="AN118" s="1"/>
      <c r="AO118" s="1"/>
      <c r="AP118" s="1"/>
      <c r="AQ118" s="1"/>
      <c r="AR118" s="1"/>
      <c r="AS118" s="1"/>
      <c r="AT118" s="1"/>
      <c r="AU118" s="1"/>
      <c r="AV118" s="1"/>
      <c r="AW118" s="1"/>
      <c r="AX118" s="36"/>
      <c r="AY118" s="78"/>
      <c r="AZ118" s="37" t="e">
        <f>IF(AC118=#REF!,"年間支払金額",IF(AND(OR(COUNTIF(AE118,"*すべて*"),COUNTIF(AE118,"*全て*")),S118="●",OR(K118=#REF!,K118=#REF!)),"年間支払金額(全官署、契約相手方ごと)",IF(AND(OR(COUNTIF(AE118,"*すべて*"),COUNTIF(AE118,"*全て*")),S118="●"),"年間支払金額(契約相手方ごと)",IF(AND(OR(K118=#REF!,K118=#REF!),AC118=#REF!),"契約総額(全官署)",IF(AND(K118=#REF!,AC118=#REF!),"契約総額(自官署のみ)",IF(K118=#REF!,"年間支払金額(自官署のみ)",IF(AC118=#REF!,"契約総額",IF(AND(COUNTIF(BG118,"&lt;&gt;*単価*"),OR(K118=#REF!,K118=#REF!)),"全官署予定価格",IF(AND(COUNTIF(BG118,"*単価*"),OR(K118=#REF!,K118=#REF!)),"全官署支払金額",IF(COUNTIF(BG118,"*単価*"),"年間支払金額","予定価格"))))))))))</f>
        <v>#REF!</v>
      </c>
      <c r="BA118" s="37" t="str">
        <f>IF(T118="","×",IF(令和8年度契約状況調査票!T118&gt;_xlfn.XLOOKUP(令和8年度契約状況調査票!BF118,#REF!,#REF!),"○","×"))</f>
        <v>×</v>
      </c>
      <c r="BB118" s="37" t="str">
        <f>IF(Y118="","×",IF(令和8年度契約状況調査票!Y118&gt;_xlfn.XLOOKUP(令和8年度契約状況調査票!BF118,#REF!,#REF!),"○","×"))</f>
        <v>×</v>
      </c>
      <c r="BC118" s="37" t="str">
        <f t="shared" si="18"/>
        <v>×</v>
      </c>
      <c r="BD118" s="37" t="str">
        <f t="shared" si="23"/>
        <v>×</v>
      </c>
      <c r="BE118" s="79" t="str">
        <f t="shared" si="19"/>
        <v/>
      </c>
      <c r="BF118" s="38">
        <f t="shared" si="20"/>
        <v>0</v>
      </c>
      <c r="BG118" s="1" t="e">
        <f>IF(AC118=#REF!,"",IF(AND(K118&lt;&gt;"",ISTEXT(U118)),"分担契約/単価契約",IF(ISTEXT(U118),"単価契約",IF(K118&lt;&gt;"","分担契約",""))))</f>
        <v>#REF!</v>
      </c>
      <c r="BH118" s="80"/>
      <c r="BI118" s="81" t="e">
        <f>IF(COUNTIF(T118,"**"),"",IF(AND(T118&gt;=#REF!,OR(H118=#REF!,H118=#REF!)),1,IF(AND(T118&gt;=#REF!,H118&lt;&gt;#REF!,H118&lt;&gt;#REF!),1,"")))</f>
        <v>#REF!</v>
      </c>
      <c r="BJ118" s="82" t="str">
        <f t="shared" si="21"/>
        <v>○</v>
      </c>
      <c r="BK118" s="81" t="b">
        <f t="shared" si="24"/>
        <v>1</v>
      </c>
      <c r="BL118" s="81" t="b">
        <f t="shared" si="25"/>
        <v>1</v>
      </c>
    </row>
    <row r="119" spans="1:64" s="83" customFormat="1" ht="60.65" customHeight="1" x14ac:dyDescent="0.2">
      <c r="A119" s="77">
        <f t="shared" si="17"/>
        <v>114</v>
      </c>
      <c r="B119" s="77" t="str">
        <f t="shared" si="22"/>
        <v/>
      </c>
      <c r="C119" s="77" t="str">
        <f>IF(B119&lt;&gt;1,"",COUNTIF($B$6:B119,1))</f>
        <v/>
      </c>
      <c r="D119" s="77" t="str">
        <f>IF(B119&lt;&gt;2,"",COUNTIF($B$6:B119,2))</f>
        <v/>
      </c>
      <c r="E119" s="77" t="str">
        <f>IF(B119&lt;&gt;3,"",COUNTIF($B$6:B119,3))</f>
        <v/>
      </c>
      <c r="F119" s="77" t="str">
        <f>IF(B119&lt;&gt;4,"",COUNTIF($B$6:B119,4))</f>
        <v/>
      </c>
      <c r="G119" s="1"/>
      <c r="H119" s="20"/>
      <c r="I119" s="20"/>
      <c r="J119" s="20"/>
      <c r="K119" s="1"/>
      <c r="L119" s="1"/>
      <c r="M119" s="21"/>
      <c r="N119" s="20"/>
      <c r="O119" s="22"/>
      <c r="P119" s="26"/>
      <c r="Q119" s="27"/>
      <c r="R119" s="20"/>
      <c r="S119" s="1"/>
      <c r="T119" s="23"/>
      <c r="U119" s="84"/>
      <c r="V119" s="86"/>
      <c r="W119" s="39" t="e">
        <f>IF(OR(T119="他官署で調達手続きを実施のため",AC119=#REF!),"－",IF(V119&lt;&gt;"",ROUNDDOWN(V119/T119,3),(IFERROR(ROUNDDOWN(U119/T119,3),"－"))))</f>
        <v>#REF!</v>
      </c>
      <c r="X119" s="90"/>
      <c r="Y119" s="92"/>
      <c r="Z119" s="25"/>
      <c r="AA119" s="24"/>
      <c r="AB119" s="25"/>
      <c r="AC119" s="24"/>
      <c r="AD119" s="20"/>
      <c r="AE119" s="20"/>
      <c r="AF119" s="20"/>
      <c r="AG119" s="1"/>
      <c r="AH119" s="1"/>
      <c r="AI119" s="41"/>
      <c r="AJ119" s="41"/>
      <c r="AK119" s="41"/>
      <c r="AL119" s="41"/>
      <c r="AM119" s="41"/>
      <c r="AN119" s="1"/>
      <c r="AO119" s="1"/>
      <c r="AP119" s="1"/>
      <c r="AQ119" s="1"/>
      <c r="AR119" s="1"/>
      <c r="AS119" s="1"/>
      <c r="AT119" s="1"/>
      <c r="AU119" s="1"/>
      <c r="AV119" s="1"/>
      <c r="AW119" s="1"/>
      <c r="AX119" s="35"/>
      <c r="AY119" s="78"/>
      <c r="AZ119" s="37" t="e">
        <f>IF(AC119=#REF!,"年間支払金額",IF(AND(OR(COUNTIF(AE119,"*すべて*"),COUNTIF(AE119,"*全て*")),S119="●",OR(K119=#REF!,K119=#REF!)),"年間支払金額(全官署、契約相手方ごと)",IF(AND(OR(COUNTIF(AE119,"*すべて*"),COUNTIF(AE119,"*全て*")),S119="●"),"年間支払金額(契約相手方ごと)",IF(AND(OR(K119=#REF!,K119=#REF!),AC119=#REF!),"契約総額(全官署)",IF(AND(K119=#REF!,AC119=#REF!),"契約総額(自官署のみ)",IF(K119=#REF!,"年間支払金額(自官署のみ)",IF(AC119=#REF!,"契約総額",IF(AND(COUNTIF(BG119,"&lt;&gt;*単価*"),OR(K119=#REF!,K119=#REF!)),"全官署予定価格",IF(AND(COUNTIF(BG119,"*単価*"),OR(K119=#REF!,K119=#REF!)),"全官署支払金額",IF(COUNTIF(BG119,"*単価*"),"年間支払金額","予定価格"))))))))))</f>
        <v>#REF!</v>
      </c>
      <c r="BA119" s="37" t="str">
        <f>IF(T119="","×",IF(令和8年度契約状況調査票!T119&gt;_xlfn.XLOOKUP(令和8年度契約状況調査票!BF119,#REF!,#REF!),"○","×"))</f>
        <v>×</v>
      </c>
      <c r="BB119" s="37" t="str">
        <f>IF(Y119="","×",IF(令和8年度契約状況調査票!Y119&gt;_xlfn.XLOOKUP(令和8年度契約状況調査票!BF119,#REF!,#REF!),"○","×"))</f>
        <v>×</v>
      </c>
      <c r="BC119" s="37" t="str">
        <f t="shared" si="18"/>
        <v>×</v>
      </c>
      <c r="BD119" s="37" t="str">
        <f t="shared" si="23"/>
        <v>×</v>
      </c>
      <c r="BE119" s="79" t="str">
        <f t="shared" si="19"/>
        <v/>
      </c>
      <c r="BF119" s="38">
        <f t="shared" si="20"/>
        <v>0</v>
      </c>
      <c r="BG119" s="1" t="e">
        <f>IF(AC119=#REF!,"",IF(AND(K119&lt;&gt;"",ISTEXT(U119)),"分担契約/単価契約",IF(ISTEXT(U119),"単価契約",IF(K119&lt;&gt;"","分担契約",""))))</f>
        <v>#REF!</v>
      </c>
      <c r="BH119" s="80"/>
      <c r="BI119" s="81" t="e">
        <f>IF(COUNTIF(T119,"**"),"",IF(AND(T119&gt;=#REF!,OR(H119=#REF!,H119=#REF!)),1,IF(AND(T119&gt;=#REF!,H119&lt;&gt;#REF!,H119&lt;&gt;#REF!),1,"")))</f>
        <v>#REF!</v>
      </c>
      <c r="BJ119" s="82" t="str">
        <f t="shared" si="21"/>
        <v>○</v>
      </c>
      <c r="BK119" s="81" t="b">
        <f t="shared" si="24"/>
        <v>1</v>
      </c>
      <c r="BL119" s="81" t="b">
        <f t="shared" si="25"/>
        <v>1</v>
      </c>
    </row>
    <row r="120" spans="1:64" s="83" customFormat="1" ht="60.65" customHeight="1" x14ac:dyDescent="0.2">
      <c r="A120" s="77">
        <f t="shared" si="17"/>
        <v>115</v>
      </c>
      <c r="B120" s="77" t="str">
        <f t="shared" si="22"/>
        <v/>
      </c>
      <c r="C120" s="77" t="str">
        <f>IF(B120&lt;&gt;1,"",COUNTIF($B$6:B120,1))</f>
        <v/>
      </c>
      <c r="D120" s="77" t="str">
        <f>IF(B120&lt;&gt;2,"",COUNTIF($B$6:B120,2))</f>
        <v/>
      </c>
      <c r="E120" s="77" t="str">
        <f>IF(B120&lt;&gt;3,"",COUNTIF($B$6:B120,3))</f>
        <v/>
      </c>
      <c r="F120" s="77" t="str">
        <f>IF(B120&lt;&gt;4,"",COUNTIF($B$6:B120,4))</f>
        <v/>
      </c>
      <c r="G120" s="1"/>
      <c r="H120" s="20"/>
      <c r="I120" s="20"/>
      <c r="J120" s="20"/>
      <c r="K120" s="1"/>
      <c r="L120" s="1"/>
      <c r="M120" s="21"/>
      <c r="N120" s="20"/>
      <c r="O120" s="22"/>
      <c r="P120" s="26"/>
      <c r="Q120" s="27"/>
      <c r="R120" s="20"/>
      <c r="S120" s="1"/>
      <c r="T120" s="23"/>
      <c r="U120" s="84"/>
      <c r="V120" s="86"/>
      <c r="W120" s="39" t="e">
        <f>IF(OR(T120="他官署で調達手続きを実施のため",AC120=#REF!),"－",IF(V120&lt;&gt;"",ROUNDDOWN(V120/T120,3),(IFERROR(ROUNDDOWN(U120/T120,3),"－"))))</f>
        <v>#REF!</v>
      </c>
      <c r="X120" s="90"/>
      <c r="Y120" s="92"/>
      <c r="Z120" s="25"/>
      <c r="AA120" s="24"/>
      <c r="AB120" s="25"/>
      <c r="AC120" s="24"/>
      <c r="AD120" s="20"/>
      <c r="AE120" s="20"/>
      <c r="AF120" s="20"/>
      <c r="AG120" s="1"/>
      <c r="AH120" s="1"/>
      <c r="AI120" s="41"/>
      <c r="AJ120" s="41"/>
      <c r="AK120" s="41"/>
      <c r="AL120" s="41"/>
      <c r="AM120" s="41"/>
      <c r="AN120" s="1"/>
      <c r="AO120" s="1"/>
      <c r="AP120" s="1"/>
      <c r="AQ120" s="1"/>
      <c r="AR120" s="1"/>
      <c r="AS120" s="1"/>
      <c r="AT120" s="1"/>
      <c r="AU120" s="1"/>
      <c r="AV120" s="1"/>
      <c r="AW120" s="1"/>
      <c r="AX120" s="35"/>
      <c r="AY120" s="78"/>
      <c r="AZ120" s="37" t="e">
        <f>IF(AC120=#REF!,"年間支払金額",IF(AND(OR(COUNTIF(AE120,"*すべて*"),COUNTIF(AE120,"*全て*")),S120="●",OR(K120=#REF!,K120=#REF!)),"年間支払金額(全官署、契約相手方ごと)",IF(AND(OR(COUNTIF(AE120,"*すべて*"),COUNTIF(AE120,"*全て*")),S120="●"),"年間支払金額(契約相手方ごと)",IF(AND(OR(K120=#REF!,K120=#REF!),AC120=#REF!),"契約総額(全官署)",IF(AND(K120=#REF!,AC120=#REF!),"契約総額(自官署のみ)",IF(K120=#REF!,"年間支払金額(自官署のみ)",IF(AC120=#REF!,"契約総額",IF(AND(COUNTIF(BG120,"&lt;&gt;*単価*"),OR(K120=#REF!,K120=#REF!)),"全官署予定価格",IF(AND(COUNTIF(BG120,"*単価*"),OR(K120=#REF!,K120=#REF!)),"全官署支払金額",IF(COUNTIF(BG120,"*単価*"),"年間支払金額","予定価格"))))))))))</f>
        <v>#REF!</v>
      </c>
      <c r="BA120" s="37" t="str">
        <f>IF(T120="","×",IF(令和8年度契約状況調査票!T120&gt;_xlfn.XLOOKUP(令和8年度契約状況調査票!BF120,#REF!,#REF!),"○","×"))</f>
        <v>×</v>
      </c>
      <c r="BB120" s="37" t="str">
        <f>IF(Y120="","×",IF(令和8年度契約状況調査票!Y120&gt;_xlfn.XLOOKUP(令和8年度契約状況調査票!BF120,#REF!,#REF!),"○","×"))</f>
        <v>×</v>
      </c>
      <c r="BC120" s="37" t="str">
        <f t="shared" si="18"/>
        <v>×</v>
      </c>
      <c r="BD120" s="37" t="str">
        <f t="shared" si="23"/>
        <v>×</v>
      </c>
      <c r="BE120" s="79" t="str">
        <f t="shared" si="19"/>
        <v/>
      </c>
      <c r="BF120" s="38">
        <f t="shared" si="20"/>
        <v>0</v>
      </c>
      <c r="BG120" s="1" t="e">
        <f>IF(AC120=#REF!,"",IF(AND(K120&lt;&gt;"",ISTEXT(U120)),"分担契約/単価契約",IF(ISTEXT(U120),"単価契約",IF(K120&lt;&gt;"","分担契約",""))))</f>
        <v>#REF!</v>
      </c>
      <c r="BH120" s="80"/>
      <c r="BI120" s="81" t="e">
        <f>IF(COUNTIF(T120,"**"),"",IF(AND(T120&gt;=#REF!,OR(H120=#REF!,H120=#REF!)),1,IF(AND(T120&gt;=#REF!,H120&lt;&gt;#REF!,H120&lt;&gt;#REF!),1,"")))</f>
        <v>#REF!</v>
      </c>
      <c r="BJ120" s="82" t="str">
        <f t="shared" si="21"/>
        <v>○</v>
      </c>
      <c r="BK120" s="81" t="b">
        <f t="shared" si="24"/>
        <v>1</v>
      </c>
      <c r="BL120" s="81" t="b">
        <f t="shared" si="25"/>
        <v>1</v>
      </c>
    </row>
    <row r="121" spans="1:64" s="83" customFormat="1" ht="60.65" customHeight="1" x14ac:dyDescent="0.2">
      <c r="A121" s="77">
        <f t="shared" si="17"/>
        <v>116</v>
      </c>
      <c r="B121" s="77" t="str">
        <f t="shared" si="22"/>
        <v/>
      </c>
      <c r="C121" s="77" t="str">
        <f>IF(B121&lt;&gt;1,"",COUNTIF($B$6:B121,1))</f>
        <v/>
      </c>
      <c r="D121" s="77" t="str">
        <f>IF(B121&lt;&gt;2,"",COUNTIF($B$6:B121,2))</f>
        <v/>
      </c>
      <c r="E121" s="77" t="str">
        <f>IF(B121&lt;&gt;3,"",COUNTIF($B$6:B121,3))</f>
        <v/>
      </c>
      <c r="F121" s="77" t="str">
        <f>IF(B121&lt;&gt;4,"",COUNTIF($B$6:B121,4))</f>
        <v/>
      </c>
      <c r="G121" s="1"/>
      <c r="H121" s="20"/>
      <c r="I121" s="20"/>
      <c r="J121" s="20"/>
      <c r="K121" s="1"/>
      <c r="L121" s="1"/>
      <c r="M121" s="21"/>
      <c r="N121" s="20"/>
      <c r="O121" s="22"/>
      <c r="P121" s="26"/>
      <c r="Q121" s="27"/>
      <c r="R121" s="20"/>
      <c r="S121" s="1"/>
      <c r="T121" s="28"/>
      <c r="U121" s="85"/>
      <c r="V121" s="86"/>
      <c r="W121" s="39" t="e">
        <f>IF(OR(T121="他官署で調達手続きを実施のため",AC121=#REF!),"－",IF(V121&lt;&gt;"",ROUNDDOWN(V121/T121,3),(IFERROR(ROUNDDOWN(U121/T121,3),"－"))))</f>
        <v>#REF!</v>
      </c>
      <c r="X121" s="90"/>
      <c r="Y121" s="92"/>
      <c r="Z121" s="25"/>
      <c r="AA121" s="24"/>
      <c r="AB121" s="25"/>
      <c r="AC121" s="24"/>
      <c r="AD121" s="20"/>
      <c r="AE121" s="20"/>
      <c r="AF121" s="20"/>
      <c r="AG121" s="1"/>
      <c r="AH121" s="1"/>
      <c r="AI121" s="41"/>
      <c r="AJ121" s="41"/>
      <c r="AK121" s="41"/>
      <c r="AL121" s="41"/>
      <c r="AM121" s="41"/>
      <c r="AN121" s="1"/>
      <c r="AO121" s="1"/>
      <c r="AP121" s="1"/>
      <c r="AQ121" s="1"/>
      <c r="AR121" s="1"/>
      <c r="AS121" s="1"/>
      <c r="AT121" s="1"/>
      <c r="AU121" s="1"/>
      <c r="AV121" s="1"/>
      <c r="AW121" s="1"/>
      <c r="AX121" s="35"/>
      <c r="AY121" s="78"/>
      <c r="AZ121" s="37" t="e">
        <f>IF(AC121=#REF!,"年間支払金額",IF(AND(OR(COUNTIF(AE121,"*すべて*"),COUNTIF(AE121,"*全て*")),S121="●",OR(K121=#REF!,K121=#REF!)),"年間支払金額(全官署、契約相手方ごと)",IF(AND(OR(COUNTIF(AE121,"*すべて*"),COUNTIF(AE121,"*全て*")),S121="●"),"年間支払金額(契約相手方ごと)",IF(AND(OR(K121=#REF!,K121=#REF!),AC121=#REF!),"契約総額(全官署)",IF(AND(K121=#REF!,AC121=#REF!),"契約総額(自官署のみ)",IF(K121=#REF!,"年間支払金額(自官署のみ)",IF(AC121=#REF!,"契約総額",IF(AND(COUNTIF(BG121,"&lt;&gt;*単価*"),OR(K121=#REF!,K121=#REF!)),"全官署予定価格",IF(AND(COUNTIF(BG121,"*単価*"),OR(K121=#REF!,K121=#REF!)),"全官署支払金額",IF(COUNTIF(BG121,"*単価*"),"年間支払金額","予定価格"))))))))))</f>
        <v>#REF!</v>
      </c>
      <c r="BA121" s="37" t="str">
        <f>IF(T121="","×",IF(令和8年度契約状況調査票!T121&gt;_xlfn.XLOOKUP(令和8年度契約状況調査票!BF121,#REF!,#REF!),"○","×"))</f>
        <v>×</v>
      </c>
      <c r="BB121" s="37" t="str">
        <f>IF(Y121="","×",IF(令和8年度契約状況調査票!Y121&gt;_xlfn.XLOOKUP(令和8年度契約状況調査票!BF121,#REF!,#REF!),"○","×"))</f>
        <v>×</v>
      </c>
      <c r="BC121" s="37" t="str">
        <f t="shared" si="18"/>
        <v>×</v>
      </c>
      <c r="BD121" s="37" t="str">
        <f t="shared" si="23"/>
        <v>×</v>
      </c>
      <c r="BE121" s="79" t="str">
        <f t="shared" si="19"/>
        <v/>
      </c>
      <c r="BF121" s="38">
        <f t="shared" si="20"/>
        <v>0</v>
      </c>
      <c r="BG121" s="1" t="e">
        <f>IF(AC121=#REF!,"",IF(AND(K121&lt;&gt;"",ISTEXT(U121)),"分担契約/単価契約",IF(ISTEXT(U121),"単価契約",IF(K121&lt;&gt;"","分担契約",""))))</f>
        <v>#REF!</v>
      </c>
      <c r="BH121" s="80"/>
      <c r="BI121" s="81" t="e">
        <f>IF(COUNTIF(T121,"**"),"",IF(AND(T121&gt;=#REF!,OR(H121=#REF!,H121=#REF!)),1,IF(AND(T121&gt;=#REF!,H121&lt;&gt;#REF!,H121&lt;&gt;#REF!),1,"")))</f>
        <v>#REF!</v>
      </c>
      <c r="BJ121" s="82" t="str">
        <f t="shared" si="21"/>
        <v>○</v>
      </c>
      <c r="BK121" s="81" t="b">
        <f t="shared" si="24"/>
        <v>1</v>
      </c>
      <c r="BL121" s="81" t="b">
        <f t="shared" si="25"/>
        <v>1</v>
      </c>
    </row>
    <row r="122" spans="1:64" s="83" customFormat="1" ht="60.65" customHeight="1" x14ac:dyDescent="0.2">
      <c r="A122" s="77">
        <f t="shared" si="17"/>
        <v>117</v>
      </c>
      <c r="B122" s="77" t="str">
        <f t="shared" si="22"/>
        <v/>
      </c>
      <c r="C122" s="77" t="str">
        <f>IF(B122&lt;&gt;1,"",COUNTIF($B$6:B122,1))</f>
        <v/>
      </c>
      <c r="D122" s="77" t="str">
        <f>IF(B122&lt;&gt;2,"",COUNTIF($B$6:B122,2))</f>
        <v/>
      </c>
      <c r="E122" s="77" t="str">
        <f>IF(B122&lt;&gt;3,"",COUNTIF($B$6:B122,3))</f>
        <v/>
      </c>
      <c r="F122" s="77" t="str">
        <f>IF(B122&lt;&gt;4,"",COUNTIF($B$6:B122,4))</f>
        <v/>
      </c>
      <c r="G122" s="1"/>
      <c r="H122" s="20"/>
      <c r="I122" s="20"/>
      <c r="J122" s="20"/>
      <c r="K122" s="1"/>
      <c r="L122" s="1"/>
      <c r="M122" s="21"/>
      <c r="N122" s="20"/>
      <c r="O122" s="22"/>
      <c r="P122" s="26"/>
      <c r="Q122" s="27"/>
      <c r="R122" s="20"/>
      <c r="S122" s="1"/>
      <c r="T122" s="23"/>
      <c r="U122" s="84"/>
      <c r="V122" s="86"/>
      <c r="W122" s="39" t="e">
        <f>IF(OR(T122="他官署で調達手続きを実施のため",AC122=#REF!),"－",IF(V122&lt;&gt;"",ROUNDDOWN(V122/T122,3),(IFERROR(ROUNDDOWN(U122/T122,3),"－"))))</f>
        <v>#REF!</v>
      </c>
      <c r="X122" s="90"/>
      <c r="Y122" s="92"/>
      <c r="Z122" s="25"/>
      <c r="AA122" s="24"/>
      <c r="AB122" s="25"/>
      <c r="AC122" s="24"/>
      <c r="AD122" s="20"/>
      <c r="AE122" s="20"/>
      <c r="AF122" s="20"/>
      <c r="AG122" s="1"/>
      <c r="AH122" s="1"/>
      <c r="AI122" s="41"/>
      <c r="AJ122" s="41"/>
      <c r="AK122" s="41"/>
      <c r="AL122" s="41"/>
      <c r="AM122" s="41"/>
      <c r="AN122" s="1"/>
      <c r="AO122" s="1"/>
      <c r="AP122" s="1"/>
      <c r="AQ122" s="1"/>
      <c r="AR122" s="1"/>
      <c r="AS122" s="1"/>
      <c r="AT122" s="1"/>
      <c r="AU122" s="1"/>
      <c r="AV122" s="1"/>
      <c r="AW122" s="1"/>
      <c r="AX122" s="35"/>
      <c r="AY122" s="78"/>
      <c r="AZ122" s="37" t="e">
        <f>IF(AC122=#REF!,"年間支払金額",IF(AND(OR(COUNTIF(AE122,"*すべて*"),COUNTIF(AE122,"*全て*")),S122="●",OR(K122=#REF!,K122=#REF!)),"年間支払金額(全官署、契約相手方ごと)",IF(AND(OR(COUNTIF(AE122,"*すべて*"),COUNTIF(AE122,"*全て*")),S122="●"),"年間支払金額(契約相手方ごと)",IF(AND(OR(K122=#REF!,K122=#REF!),AC122=#REF!),"契約総額(全官署)",IF(AND(K122=#REF!,AC122=#REF!),"契約総額(自官署のみ)",IF(K122=#REF!,"年間支払金額(自官署のみ)",IF(AC122=#REF!,"契約総額",IF(AND(COUNTIF(BG122,"&lt;&gt;*単価*"),OR(K122=#REF!,K122=#REF!)),"全官署予定価格",IF(AND(COUNTIF(BG122,"*単価*"),OR(K122=#REF!,K122=#REF!)),"全官署支払金額",IF(COUNTIF(BG122,"*単価*"),"年間支払金額","予定価格"))))))))))</f>
        <v>#REF!</v>
      </c>
      <c r="BA122" s="37" t="str">
        <f>IF(T122="","×",IF(令和8年度契約状況調査票!T122&gt;_xlfn.XLOOKUP(令和8年度契約状況調査票!BF122,#REF!,#REF!),"○","×"))</f>
        <v>×</v>
      </c>
      <c r="BB122" s="37" t="str">
        <f>IF(Y122="","×",IF(令和8年度契約状況調査票!Y122&gt;_xlfn.XLOOKUP(令和8年度契約状況調査票!BF122,#REF!,#REF!),"○","×"))</f>
        <v>×</v>
      </c>
      <c r="BC122" s="37" t="str">
        <f t="shared" si="18"/>
        <v>×</v>
      </c>
      <c r="BD122" s="37" t="str">
        <f t="shared" si="23"/>
        <v>×</v>
      </c>
      <c r="BE122" s="79" t="str">
        <f t="shared" si="19"/>
        <v/>
      </c>
      <c r="BF122" s="38">
        <f t="shared" si="20"/>
        <v>0</v>
      </c>
      <c r="BG122" s="1" t="e">
        <f>IF(AC122=#REF!,"",IF(AND(K122&lt;&gt;"",ISTEXT(U122)),"分担契約/単価契約",IF(ISTEXT(U122),"単価契約",IF(K122&lt;&gt;"","分担契約",""))))</f>
        <v>#REF!</v>
      </c>
      <c r="BH122" s="80"/>
      <c r="BI122" s="81" t="e">
        <f>IF(COUNTIF(T122,"**"),"",IF(AND(T122&gt;=#REF!,OR(H122=#REF!,H122=#REF!)),1,IF(AND(T122&gt;=#REF!,H122&lt;&gt;#REF!,H122&lt;&gt;#REF!),1,"")))</f>
        <v>#REF!</v>
      </c>
      <c r="BJ122" s="82" t="str">
        <f t="shared" si="21"/>
        <v>○</v>
      </c>
      <c r="BK122" s="81" t="b">
        <f t="shared" si="24"/>
        <v>1</v>
      </c>
      <c r="BL122" s="81" t="b">
        <f t="shared" si="25"/>
        <v>1</v>
      </c>
    </row>
    <row r="123" spans="1:64" s="83" customFormat="1" ht="60.65" customHeight="1" x14ac:dyDescent="0.2">
      <c r="A123" s="77">
        <f t="shared" si="17"/>
        <v>118</v>
      </c>
      <c r="B123" s="77" t="str">
        <f t="shared" si="22"/>
        <v/>
      </c>
      <c r="C123" s="77" t="str">
        <f>IF(B123&lt;&gt;1,"",COUNTIF($B$6:B123,1))</f>
        <v/>
      </c>
      <c r="D123" s="77" t="str">
        <f>IF(B123&lt;&gt;2,"",COUNTIF($B$6:B123,2))</f>
        <v/>
      </c>
      <c r="E123" s="77" t="str">
        <f>IF(B123&lt;&gt;3,"",COUNTIF($B$6:B123,3))</f>
        <v/>
      </c>
      <c r="F123" s="77" t="str">
        <f>IF(B123&lt;&gt;4,"",COUNTIF($B$6:B123,4))</f>
        <v/>
      </c>
      <c r="G123" s="1"/>
      <c r="H123" s="20"/>
      <c r="I123" s="20"/>
      <c r="J123" s="20"/>
      <c r="K123" s="1"/>
      <c r="L123" s="1"/>
      <c r="M123" s="21"/>
      <c r="N123" s="20"/>
      <c r="O123" s="22"/>
      <c r="P123" s="26"/>
      <c r="Q123" s="27"/>
      <c r="R123" s="20"/>
      <c r="S123" s="1"/>
      <c r="T123" s="23"/>
      <c r="U123" s="84"/>
      <c r="V123" s="86"/>
      <c r="W123" s="39" t="e">
        <f>IF(OR(T123="他官署で調達手続きを実施のため",AC123=#REF!),"－",IF(V123&lt;&gt;"",ROUNDDOWN(V123/T123,3),(IFERROR(ROUNDDOWN(U123/T123,3),"－"))))</f>
        <v>#REF!</v>
      </c>
      <c r="X123" s="90"/>
      <c r="Y123" s="92"/>
      <c r="Z123" s="25"/>
      <c r="AA123" s="24"/>
      <c r="AB123" s="25"/>
      <c r="AC123" s="24"/>
      <c r="AD123" s="20"/>
      <c r="AE123" s="20"/>
      <c r="AF123" s="20"/>
      <c r="AG123" s="1"/>
      <c r="AH123" s="1"/>
      <c r="AI123" s="41"/>
      <c r="AJ123" s="41"/>
      <c r="AK123" s="41"/>
      <c r="AL123" s="41"/>
      <c r="AM123" s="41"/>
      <c r="AN123" s="1"/>
      <c r="AO123" s="1"/>
      <c r="AP123" s="1"/>
      <c r="AQ123" s="1"/>
      <c r="AR123" s="1"/>
      <c r="AS123" s="1"/>
      <c r="AT123" s="1"/>
      <c r="AU123" s="1"/>
      <c r="AV123" s="1"/>
      <c r="AW123" s="1"/>
      <c r="AX123" s="35"/>
      <c r="AY123" s="78"/>
      <c r="AZ123" s="37" t="e">
        <f>IF(AC123=#REF!,"年間支払金額",IF(AND(OR(COUNTIF(AE123,"*すべて*"),COUNTIF(AE123,"*全て*")),S123="●",OR(K123=#REF!,K123=#REF!)),"年間支払金額(全官署、契約相手方ごと)",IF(AND(OR(COUNTIF(AE123,"*すべて*"),COUNTIF(AE123,"*全て*")),S123="●"),"年間支払金額(契約相手方ごと)",IF(AND(OR(K123=#REF!,K123=#REF!),AC123=#REF!),"契約総額(全官署)",IF(AND(K123=#REF!,AC123=#REF!),"契約総額(自官署のみ)",IF(K123=#REF!,"年間支払金額(自官署のみ)",IF(AC123=#REF!,"契約総額",IF(AND(COUNTIF(BG123,"&lt;&gt;*単価*"),OR(K123=#REF!,K123=#REF!)),"全官署予定価格",IF(AND(COUNTIF(BG123,"*単価*"),OR(K123=#REF!,K123=#REF!)),"全官署支払金額",IF(COUNTIF(BG123,"*単価*"),"年間支払金額","予定価格"))))))))))</f>
        <v>#REF!</v>
      </c>
      <c r="BA123" s="37" t="str">
        <f>IF(T123="","×",IF(令和8年度契約状況調査票!T123&gt;_xlfn.XLOOKUP(令和8年度契約状況調査票!BF123,#REF!,#REF!),"○","×"))</f>
        <v>×</v>
      </c>
      <c r="BB123" s="37" t="str">
        <f>IF(Y123="","×",IF(令和8年度契約状況調査票!Y123&gt;_xlfn.XLOOKUP(令和8年度契約状況調査票!BF123,#REF!,#REF!),"○","×"))</f>
        <v>×</v>
      </c>
      <c r="BC123" s="37" t="str">
        <f t="shared" si="18"/>
        <v>×</v>
      </c>
      <c r="BD123" s="37" t="str">
        <f t="shared" si="23"/>
        <v>×</v>
      </c>
      <c r="BE123" s="79" t="str">
        <f t="shared" si="19"/>
        <v/>
      </c>
      <c r="BF123" s="38">
        <f t="shared" si="20"/>
        <v>0</v>
      </c>
      <c r="BG123" s="1" t="e">
        <f>IF(AC123=#REF!,"",IF(AND(K123&lt;&gt;"",ISTEXT(U123)),"分担契約/単価契約",IF(ISTEXT(U123),"単価契約",IF(K123&lt;&gt;"","分担契約",""))))</f>
        <v>#REF!</v>
      </c>
      <c r="BH123" s="80"/>
      <c r="BI123" s="81" t="e">
        <f>IF(COUNTIF(T123,"**"),"",IF(AND(T123&gt;=#REF!,OR(H123=#REF!,H123=#REF!)),1,IF(AND(T123&gt;=#REF!,H123&lt;&gt;#REF!,H123&lt;&gt;#REF!),1,"")))</f>
        <v>#REF!</v>
      </c>
      <c r="BJ123" s="82" t="str">
        <f t="shared" si="21"/>
        <v>○</v>
      </c>
      <c r="BK123" s="81" t="b">
        <f t="shared" si="24"/>
        <v>1</v>
      </c>
      <c r="BL123" s="81" t="b">
        <f t="shared" si="25"/>
        <v>1</v>
      </c>
    </row>
    <row r="124" spans="1:64" s="83" customFormat="1" ht="60.65" customHeight="1" x14ac:dyDescent="0.2">
      <c r="A124" s="77">
        <f t="shared" si="17"/>
        <v>119</v>
      </c>
      <c r="B124" s="77" t="str">
        <f t="shared" si="22"/>
        <v/>
      </c>
      <c r="C124" s="77" t="str">
        <f>IF(B124&lt;&gt;1,"",COUNTIF($B$6:B124,1))</f>
        <v/>
      </c>
      <c r="D124" s="77" t="str">
        <f>IF(B124&lt;&gt;2,"",COUNTIF($B$6:B124,2))</f>
        <v/>
      </c>
      <c r="E124" s="77" t="str">
        <f>IF(B124&lt;&gt;3,"",COUNTIF($B$6:B124,3))</f>
        <v/>
      </c>
      <c r="F124" s="77" t="str">
        <f>IF(B124&lt;&gt;4,"",COUNTIF($B$6:B124,4))</f>
        <v/>
      </c>
      <c r="G124" s="1"/>
      <c r="H124" s="20"/>
      <c r="I124" s="20"/>
      <c r="J124" s="20"/>
      <c r="K124" s="1"/>
      <c r="L124" s="1"/>
      <c r="M124" s="21"/>
      <c r="N124" s="20"/>
      <c r="O124" s="22"/>
      <c r="P124" s="26"/>
      <c r="Q124" s="27"/>
      <c r="R124" s="20"/>
      <c r="S124" s="1"/>
      <c r="T124" s="23"/>
      <c r="U124" s="84"/>
      <c r="V124" s="86"/>
      <c r="W124" s="39" t="e">
        <f>IF(OR(T124="他官署で調達手続きを実施のため",AC124=#REF!),"－",IF(V124&lt;&gt;"",ROUNDDOWN(V124/T124,3),(IFERROR(ROUNDDOWN(U124/T124,3),"－"))))</f>
        <v>#REF!</v>
      </c>
      <c r="X124" s="90"/>
      <c r="Y124" s="92"/>
      <c r="Z124" s="25"/>
      <c r="AA124" s="24"/>
      <c r="AB124" s="25"/>
      <c r="AC124" s="24"/>
      <c r="AD124" s="20"/>
      <c r="AE124" s="20"/>
      <c r="AF124" s="20"/>
      <c r="AG124" s="1"/>
      <c r="AH124" s="1"/>
      <c r="AI124" s="41"/>
      <c r="AJ124" s="41"/>
      <c r="AK124" s="41"/>
      <c r="AL124" s="41"/>
      <c r="AM124" s="41"/>
      <c r="AN124" s="1"/>
      <c r="AO124" s="1"/>
      <c r="AP124" s="1"/>
      <c r="AQ124" s="1"/>
      <c r="AR124" s="1"/>
      <c r="AS124" s="1"/>
      <c r="AT124" s="1"/>
      <c r="AU124" s="1"/>
      <c r="AV124" s="1"/>
      <c r="AW124" s="1"/>
      <c r="AX124" s="35"/>
      <c r="AY124" s="78"/>
      <c r="AZ124" s="37" t="e">
        <f>IF(AC124=#REF!,"年間支払金額",IF(AND(OR(COUNTIF(AE124,"*すべて*"),COUNTIF(AE124,"*全て*")),S124="●",OR(K124=#REF!,K124=#REF!)),"年間支払金額(全官署、契約相手方ごと)",IF(AND(OR(COUNTIF(AE124,"*すべて*"),COUNTIF(AE124,"*全て*")),S124="●"),"年間支払金額(契約相手方ごと)",IF(AND(OR(K124=#REF!,K124=#REF!),AC124=#REF!),"契約総額(全官署)",IF(AND(K124=#REF!,AC124=#REF!),"契約総額(自官署のみ)",IF(K124=#REF!,"年間支払金額(自官署のみ)",IF(AC124=#REF!,"契約総額",IF(AND(COUNTIF(BG124,"&lt;&gt;*単価*"),OR(K124=#REF!,K124=#REF!)),"全官署予定価格",IF(AND(COUNTIF(BG124,"*単価*"),OR(K124=#REF!,K124=#REF!)),"全官署支払金額",IF(COUNTIF(BG124,"*単価*"),"年間支払金額","予定価格"))))))))))</f>
        <v>#REF!</v>
      </c>
      <c r="BA124" s="37" t="str">
        <f>IF(T124="","×",IF(令和8年度契約状況調査票!T124&gt;_xlfn.XLOOKUP(令和8年度契約状況調査票!BF124,#REF!,#REF!),"○","×"))</f>
        <v>×</v>
      </c>
      <c r="BB124" s="37" t="str">
        <f>IF(Y124="","×",IF(令和8年度契約状況調査票!Y124&gt;_xlfn.XLOOKUP(令和8年度契約状況調査票!BF124,#REF!,#REF!),"○","×"))</f>
        <v>×</v>
      </c>
      <c r="BC124" s="37" t="str">
        <f t="shared" si="18"/>
        <v>×</v>
      </c>
      <c r="BD124" s="37" t="str">
        <f t="shared" si="23"/>
        <v>×</v>
      </c>
      <c r="BE124" s="79" t="str">
        <f t="shared" si="19"/>
        <v/>
      </c>
      <c r="BF124" s="38">
        <f t="shared" si="20"/>
        <v>0</v>
      </c>
      <c r="BG124" s="1" t="e">
        <f>IF(AC124=#REF!,"",IF(AND(K124&lt;&gt;"",ISTEXT(U124)),"分担契約/単価契約",IF(ISTEXT(U124),"単価契約",IF(K124&lt;&gt;"","分担契約",""))))</f>
        <v>#REF!</v>
      </c>
      <c r="BH124" s="80"/>
      <c r="BI124" s="81" t="e">
        <f>IF(COUNTIF(T124,"**"),"",IF(AND(T124&gt;=#REF!,OR(H124=#REF!,H124=#REF!)),1,IF(AND(T124&gt;=#REF!,H124&lt;&gt;#REF!,H124&lt;&gt;#REF!),1,"")))</f>
        <v>#REF!</v>
      </c>
      <c r="BJ124" s="82" t="str">
        <f t="shared" si="21"/>
        <v>○</v>
      </c>
      <c r="BK124" s="81" t="b">
        <f t="shared" si="24"/>
        <v>1</v>
      </c>
      <c r="BL124" s="81" t="b">
        <f t="shared" si="25"/>
        <v>1</v>
      </c>
    </row>
    <row r="125" spans="1:64" s="83" customFormat="1" ht="60.65" customHeight="1" x14ac:dyDescent="0.2">
      <c r="A125" s="77">
        <f t="shared" si="17"/>
        <v>120</v>
      </c>
      <c r="B125" s="77" t="str">
        <f t="shared" si="22"/>
        <v/>
      </c>
      <c r="C125" s="77" t="str">
        <f>IF(B125&lt;&gt;1,"",COUNTIF($B$6:B125,1))</f>
        <v/>
      </c>
      <c r="D125" s="77" t="str">
        <f>IF(B125&lt;&gt;2,"",COUNTIF($B$6:B125,2))</f>
        <v/>
      </c>
      <c r="E125" s="77" t="str">
        <f>IF(B125&lt;&gt;3,"",COUNTIF($B$6:B125,3))</f>
        <v/>
      </c>
      <c r="F125" s="77" t="str">
        <f>IF(B125&lt;&gt;4,"",COUNTIF($B$6:B125,4))</f>
        <v/>
      </c>
      <c r="G125" s="1"/>
      <c r="H125" s="20"/>
      <c r="I125" s="20"/>
      <c r="J125" s="20"/>
      <c r="K125" s="1"/>
      <c r="L125" s="1"/>
      <c r="M125" s="21"/>
      <c r="N125" s="20"/>
      <c r="O125" s="22"/>
      <c r="P125" s="26"/>
      <c r="Q125" s="27"/>
      <c r="R125" s="20"/>
      <c r="S125" s="1"/>
      <c r="T125" s="23"/>
      <c r="U125" s="84"/>
      <c r="V125" s="86"/>
      <c r="W125" s="39" t="e">
        <f>IF(OR(T125="他官署で調達手続きを実施のため",AC125=#REF!),"－",IF(V125&lt;&gt;"",ROUNDDOWN(V125/T125,3),(IFERROR(ROUNDDOWN(U125/T125,3),"－"))))</f>
        <v>#REF!</v>
      </c>
      <c r="X125" s="90"/>
      <c r="Y125" s="92"/>
      <c r="Z125" s="25"/>
      <c r="AA125" s="24"/>
      <c r="AB125" s="25"/>
      <c r="AC125" s="24"/>
      <c r="AD125" s="20"/>
      <c r="AE125" s="20"/>
      <c r="AF125" s="20"/>
      <c r="AG125" s="1"/>
      <c r="AH125" s="1"/>
      <c r="AI125" s="41"/>
      <c r="AJ125" s="41"/>
      <c r="AK125" s="41"/>
      <c r="AL125" s="41"/>
      <c r="AM125" s="41"/>
      <c r="AN125" s="1"/>
      <c r="AO125" s="1"/>
      <c r="AP125" s="1"/>
      <c r="AQ125" s="1"/>
      <c r="AR125" s="1"/>
      <c r="AS125" s="1"/>
      <c r="AT125" s="1"/>
      <c r="AU125" s="1"/>
      <c r="AV125" s="1"/>
      <c r="AW125" s="1"/>
      <c r="AX125" s="36"/>
      <c r="AY125" s="78"/>
      <c r="AZ125" s="37" t="e">
        <f>IF(AC125=#REF!,"年間支払金額",IF(AND(OR(COUNTIF(AE125,"*すべて*"),COUNTIF(AE125,"*全て*")),S125="●",OR(K125=#REF!,K125=#REF!)),"年間支払金額(全官署、契約相手方ごと)",IF(AND(OR(COUNTIF(AE125,"*すべて*"),COUNTIF(AE125,"*全て*")),S125="●"),"年間支払金額(契約相手方ごと)",IF(AND(OR(K125=#REF!,K125=#REF!),AC125=#REF!),"契約総額(全官署)",IF(AND(K125=#REF!,AC125=#REF!),"契約総額(自官署のみ)",IF(K125=#REF!,"年間支払金額(自官署のみ)",IF(AC125=#REF!,"契約総額",IF(AND(COUNTIF(BG125,"&lt;&gt;*単価*"),OR(K125=#REF!,K125=#REF!)),"全官署予定価格",IF(AND(COUNTIF(BG125,"*単価*"),OR(K125=#REF!,K125=#REF!)),"全官署支払金額",IF(COUNTIF(BG125,"*単価*"),"年間支払金額","予定価格"))))))))))</f>
        <v>#REF!</v>
      </c>
      <c r="BA125" s="37" t="str">
        <f>IF(T125="","×",IF(令和8年度契約状況調査票!T125&gt;_xlfn.XLOOKUP(令和8年度契約状況調査票!BF125,#REF!,#REF!),"○","×"))</f>
        <v>×</v>
      </c>
      <c r="BB125" s="37" t="str">
        <f>IF(Y125="","×",IF(令和8年度契約状況調査票!Y125&gt;_xlfn.XLOOKUP(令和8年度契約状況調査票!BF125,#REF!,#REF!),"○","×"))</f>
        <v>×</v>
      </c>
      <c r="BC125" s="37" t="str">
        <f t="shared" si="18"/>
        <v>×</v>
      </c>
      <c r="BD125" s="37" t="str">
        <f t="shared" si="23"/>
        <v>×</v>
      </c>
      <c r="BE125" s="79" t="str">
        <f t="shared" si="19"/>
        <v/>
      </c>
      <c r="BF125" s="38">
        <f t="shared" si="20"/>
        <v>0</v>
      </c>
      <c r="BG125" s="1" t="e">
        <f>IF(AC125=#REF!,"",IF(AND(K125&lt;&gt;"",ISTEXT(U125)),"分担契約/単価契約",IF(ISTEXT(U125),"単価契約",IF(K125&lt;&gt;"","分担契約",""))))</f>
        <v>#REF!</v>
      </c>
      <c r="BH125" s="80"/>
      <c r="BI125" s="81" t="e">
        <f>IF(COUNTIF(T125,"**"),"",IF(AND(T125&gt;=#REF!,OR(H125=#REF!,H125=#REF!)),1,IF(AND(T125&gt;=#REF!,H125&lt;&gt;#REF!,H125&lt;&gt;#REF!),1,"")))</f>
        <v>#REF!</v>
      </c>
      <c r="BJ125" s="82" t="str">
        <f t="shared" si="21"/>
        <v>○</v>
      </c>
      <c r="BK125" s="81" t="b">
        <f t="shared" si="24"/>
        <v>1</v>
      </c>
      <c r="BL125" s="81" t="b">
        <f t="shared" si="25"/>
        <v>1</v>
      </c>
    </row>
    <row r="126" spans="1:64" s="83" customFormat="1" ht="60.65" customHeight="1" x14ac:dyDescent="0.2">
      <c r="A126" s="77">
        <f t="shared" si="17"/>
        <v>121</v>
      </c>
      <c r="B126" s="77" t="str">
        <f t="shared" si="22"/>
        <v/>
      </c>
      <c r="C126" s="77" t="str">
        <f>IF(B126&lt;&gt;1,"",COUNTIF($B$6:B126,1))</f>
        <v/>
      </c>
      <c r="D126" s="77" t="str">
        <f>IF(B126&lt;&gt;2,"",COUNTIF($B$6:B126,2))</f>
        <v/>
      </c>
      <c r="E126" s="77" t="str">
        <f>IF(B126&lt;&gt;3,"",COUNTIF($B$6:B126,3))</f>
        <v/>
      </c>
      <c r="F126" s="77" t="str">
        <f>IF(B126&lt;&gt;4,"",COUNTIF($B$6:B126,4))</f>
        <v/>
      </c>
      <c r="G126" s="1"/>
      <c r="H126" s="20"/>
      <c r="I126" s="20"/>
      <c r="J126" s="20"/>
      <c r="K126" s="1"/>
      <c r="L126" s="1"/>
      <c r="M126" s="21"/>
      <c r="N126" s="20"/>
      <c r="O126" s="22"/>
      <c r="P126" s="26"/>
      <c r="Q126" s="27"/>
      <c r="R126" s="20"/>
      <c r="S126" s="1"/>
      <c r="T126" s="23"/>
      <c r="U126" s="84"/>
      <c r="V126" s="86"/>
      <c r="W126" s="39" t="e">
        <f>IF(OR(T126="他官署で調達手続きを実施のため",AC126=#REF!),"－",IF(V126&lt;&gt;"",ROUNDDOWN(V126/T126,3),(IFERROR(ROUNDDOWN(U126/T126,3),"－"))))</f>
        <v>#REF!</v>
      </c>
      <c r="X126" s="90"/>
      <c r="Y126" s="92"/>
      <c r="Z126" s="25"/>
      <c r="AA126" s="24"/>
      <c r="AB126" s="25"/>
      <c r="AC126" s="24"/>
      <c r="AD126" s="20"/>
      <c r="AE126" s="20"/>
      <c r="AF126" s="20"/>
      <c r="AG126" s="1"/>
      <c r="AH126" s="1"/>
      <c r="AI126" s="41"/>
      <c r="AJ126" s="41"/>
      <c r="AK126" s="41"/>
      <c r="AL126" s="41"/>
      <c r="AM126" s="41"/>
      <c r="AN126" s="1"/>
      <c r="AO126" s="1"/>
      <c r="AP126" s="1"/>
      <c r="AQ126" s="1"/>
      <c r="AR126" s="1"/>
      <c r="AS126" s="1"/>
      <c r="AT126" s="1"/>
      <c r="AU126" s="1"/>
      <c r="AV126" s="1"/>
      <c r="AW126" s="1"/>
      <c r="AX126" s="35"/>
      <c r="AY126" s="78"/>
      <c r="AZ126" s="37" t="e">
        <f>IF(AC126=#REF!,"年間支払金額",IF(AND(OR(COUNTIF(AE126,"*すべて*"),COUNTIF(AE126,"*全て*")),S126="●",OR(K126=#REF!,K126=#REF!)),"年間支払金額(全官署、契約相手方ごと)",IF(AND(OR(COUNTIF(AE126,"*すべて*"),COUNTIF(AE126,"*全て*")),S126="●"),"年間支払金額(契約相手方ごと)",IF(AND(OR(K126=#REF!,K126=#REF!),AC126=#REF!),"契約総額(全官署)",IF(AND(K126=#REF!,AC126=#REF!),"契約総額(自官署のみ)",IF(K126=#REF!,"年間支払金額(自官署のみ)",IF(AC126=#REF!,"契約総額",IF(AND(COUNTIF(BG126,"&lt;&gt;*単価*"),OR(K126=#REF!,K126=#REF!)),"全官署予定価格",IF(AND(COUNTIF(BG126,"*単価*"),OR(K126=#REF!,K126=#REF!)),"全官署支払金額",IF(COUNTIF(BG126,"*単価*"),"年間支払金額","予定価格"))))))))))</f>
        <v>#REF!</v>
      </c>
      <c r="BA126" s="37" t="str">
        <f>IF(T126="","×",IF(令和8年度契約状況調査票!T126&gt;_xlfn.XLOOKUP(令和8年度契約状況調査票!BF126,#REF!,#REF!),"○","×"))</f>
        <v>×</v>
      </c>
      <c r="BB126" s="37" t="str">
        <f>IF(Y126="","×",IF(令和8年度契約状況調査票!Y126&gt;_xlfn.XLOOKUP(令和8年度契約状況調査票!BF126,#REF!,#REF!),"○","×"))</f>
        <v>×</v>
      </c>
      <c r="BC126" s="37" t="str">
        <f t="shared" si="18"/>
        <v>×</v>
      </c>
      <c r="BD126" s="37" t="str">
        <f t="shared" si="23"/>
        <v>×</v>
      </c>
      <c r="BE126" s="79" t="str">
        <f t="shared" si="19"/>
        <v/>
      </c>
      <c r="BF126" s="38">
        <f t="shared" si="20"/>
        <v>0</v>
      </c>
      <c r="BG126" s="1" t="e">
        <f>IF(AC126=#REF!,"",IF(AND(K126&lt;&gt;"",ISTEXT(U126)),"分担契約/単価契約",IF(ISTEXT(U126),"単価契約",IF(K126&lt;&gt;"","分担契約",""))))</f>
        <v>#REF!</v>
      </c>
      <c r="BH126" s="80"/>
      <c r="BI126" s="81" t="e">
        <f>IF(COUNTIF(T126,"**"),"",IF(AND(T126&gt;=#REF!,OR(H126=#REF!,H126=#REF!)),1,IF(AND(T126&gt;=#REF!,H126&lt;&gt;#REF!,H126&lt;&gt;#REF!),1,"")))</f>
        <v>#REF!</v>
      </c>
      <c r="BJ126" s="82" t="str">
        <f t="shared" si="21"/>
        <v>○</v>
      </c>
      <c r="BK126" s="81" t="b">
        <f t="shared" si="24"/>
        <v>1</v>
      </c>
      <c r="BL126" s="81" t="b">
        <f t="shared" si="25"/>
        <v>1</v>
      </c>
    </row>
    <row r="127" spans="1:64" s="83" customFormat="1" ht="60.65" customHeight="1" x14ac:dyDescent="0.2">
      <c r="A127" s="77">
        <f t="shared" si="17"/>
        <v>122</v>
      </c>
      <c r="B127" s="77" t="str">
        <f t="shared" si="22"/>
        <v/>
      </c>
      <c r="C127" s="77" t="str">
        <f>IF(B127&lt;&gt;1,"",COUNTIF($B$6:B127,1))</f>
        <v/>
      </c>
      <c r="D127" s="77" t="str">
        <f>IF(B127&lt;&gt;2,"",COUNTIF($B$6:B127,2))</f>
        <v/>
      </c>
      <c r="E127" s="77" t="str">
        <f>IF(B127&lt;&gt;3,"",COUNTIF($B$6:B127,3))</f>
        <v/>
      </c>
      <c r="F127" s="77" t="str">
        <f>IF(B127&lt;&gt;4,"",COUNTIF($B$6:B127,4))</f>
        <v/>
      </c>
      <c r="G127" s="1"/>
      <c r="H127" s="20"/>
      <c r="I127" s="20"/>
      <c r="J127" s="20"/>
      <c r="K127" s="1"/>
      <c r="L127" s="1"/>
      <c r="M127" s="21"/>
      <c r="N127" s="20"/>
      <c r="O127" s="22"/>
      <c r="P127" s="26"/>
      <c r="Q127" s="27"/>
      <c r="R127" s="20"/>
      <c r="S127" s="1"/>
      <c r="T127" s="23"/>
      <c r="U127" s="84"/>
      <c r="V127" s="86"/>
      <c r="W127" s="39" t="e">
        <f>IF(OR(T127="他官署で調達手続きを実施のため",AC127=#REF!),"－",IF(V127&lt;&gt;"",ROUNDDOWN(V127/T127,3),(IFERROR(ROUNDDOWN(U127/T127,3),"－"))))</f>
        <v>#REF!</v>
      </c>
      <c r="X127" s="90"/>
      <c r="Y127" s="92"/>
      <c r="Z127" s="25"/>
      <c r="AA127" s="24"/>
      <c r="AB127" s="25"/>
      <c r="AC127" s="24"/>
      <c r="AD127" s="20"/>
      <c r="AE127" s="20"/>
      <c r="AF127" s="20"/>
      <c r="AG127" s="1"/>
      <c r="AH127" s="1"/>
      <c r="AI127" s="41"/>
      <c r="AJ127" s="41"/>
      <c r="AK127" s="41"/>
      <c r="AL127" s="41"/>
      <c r="AM127" s="41"/>
      <c r="AN127" s="1"/>
      <c r="AO127" s="1"/>
      <c r="AP127" s="1"/>
      <c r="AQ127" s="1"/>
      <c r="AR127" s="1"/>
      <c r="AS127" s="1"/>
      <c r="AT127" s="1"/>
      <c r="AU127" s="1"/>
      <c r="AV127" s="1"/>
      <c r="AW127" s="1"/>
      <c r="AX127" s="35"/>
      <c r="AY127" s="78"/>
      <c r="AZ127" s="37" t="e">
        <f>IF(AC127=#REF!,"年間支払金額",IF(AND(OR(COUNTIF(AE127,"*すべて*"),COUNTIF(AE127,"*全て*")),S127="●",OR(K127=#REF!,K127=#REF!)),"年間支払金額(全官署、契約相手方ごと)",IF(AND(OR(COUNTIF(AE127,"*すべて*"),COUNTIF(AE127,"*全て*")),S127="●"),"年間支払金額(契約相手方ごと)",IF(AND(OR(K127=#REF!,K127=#REF!),AC127=#REF!),"契約総額(全官署)",IF(AND(K127=#REF!,AC127=#REF!),"契約総額(自官署のみ)",IF(K127=#REF!,"年間支払金額(自官署のみ)",IF(AC127=#REF!,"契約総額",IF(AND(COUNTIF(BG127,"&lt;&gt;*単価*"),OR(K127=#REF!,K127=#REF!)),"全官署予定価格",IF(AND(COUNTIF(BG127,"*単価*"),OR(K127=#REF!,K127=#REF!)),"全官署支払金額",IF(COUNTIF(BG127,"*単価*"),"年間支払金額","予定価格"))))))))))</f>
        <v>#REF!</v>
      </c>
      <c r="BA127" s="37" t="str">
        <f>IF(T127="","×",IF(令和8年度契約状況調査票!T127&gt;_xlfn.XLOOKUP(令和8年度契約状況調査票!BF127,#REF!,#REF!),"○","×"))</f>
        <v>×</v>
      </c>
      <c r="BB127" s="37" t="str">
        <f>IF(Y127="","×",IF(令和8年度契約状況調査票!Y127&gt;_xlfn.XLOOKUP(令和8年度契約状況調査票!BF127,#REF!,#REF!),"○","×"))</f>
        <v>×</v>
      </c>
      <c r="BC127" s="37" t="str">
        <f t="shared" si="18"/>
        <v>×</v>
      </c>
      <c r="BD127" s="37" t="str">
        <f t="shared" si="23"/>
        <v>×</v>
      </c>
      <c r="BE127" s="79" t="str">
        <f t="shared" si="19"/>
        <v/>
      </c>
      <c r="BF127" s="38">
        <f t="shared" si="20"/>
        <v>0</v>
      </c>
      <c r="BG127" s="1" t="e">
        <f>IF(AC127=#REF!,"",IF(AND(K127&lt;&gt;"",ISTEXT(U127)),"分担契約/単価契約",IF(ISTEXT(U127),"単価契約",IF(K127&lt;&gt;"","分担契約",""))))</f>
        <v>#REF!</v>
      </c>
      <c r="BH127" s="80"/>
      <c r="BI127" s="81" t="e">
        <f>IF(COUNTIF(T127,"**"),"",IF(AND(T127&gt;=#REF!,OR(H127=#REF!,H127=#REF!)),1,IF(AND(T127&gt;=#REF!,H127&lt;&gt;#REF!,H127&lt;&gt;#REF!),1,"")))</f>
        <v>#REF!</v>
      </c>
      <c r="BJ127" s="82" t="str">
        <f t="shared" si="21"/>
        <v>○</v>
      </c>
      <c r="BK127" s="81" t="b">
        <f t="shared" si="24"/>
        <v>1</v>
      </c>
      <c r="BL127" s="81" t="b">
        <f t="shared" si="25"/>
        <v>1</v>
      </c>
    </row>
    <row r="128" spans="1:64" s="83" customFormat="1" ht="60.65" customHeight="1" x14ac:dyDescent="0.2">
      <c r="A128" s="77">
        <f t="shared" si="17"/>
        <v>123</v>
      </c>
      <c r="B128" s="77" t="str">
        <f t="shared" si="22"/>
        <v/>
      </c>
      <c r="C128" s="77" t="str">
        <f>IF(B128&lt;&gt;1,"",COUNTIF($B$6:B128,1))</f>
        <v/>
      </c>
      <c r="D128" s="77" t="str">
        <f>IF(B128&lt;&gt;2,"",COUNTIF($B$6:B128,2))</f>
        <v/>
      </c>
      <c r="E128" s="77" t="str">
        <f>IF(B128&lt;&gt;3,"",COUNTIF($B$6:B128,3))</f>
        <v/>
      </c>
      <c r="F128" s="77" t="str">
        <f>IF(B128&lt;&gt;4,"",COUNTIF($B$6:B128,4))</f>
        <v/>
      </c>
      <c r="G128" s="1"/>
      <c r="H128" s="20"/>
      <c r="I128" s="20"/>
      <c r="J128" s="20"/>
      <c r="K128" s="1"/>
      <c r="L128" s="1"/>
      <c r="M128" s="21"/>
      <c r="N128" s="20"/>
      <c r="O128" s="22"/>
      <c r="P128" s="26"/>
      <c r="Q128" s="27"/>
      <c r="R128" s="20"/>
      <c r="S128" s="1"/>
      <c r="T128" s="28"/>
      <c r="U128" s="85"/>
      <c r="V128" s="86"/>
      <c r="W128" s="39" t="e">
        <f>IF(OR(T128="他官署で調達手続きを実施のため",AC128=#REF!),"－",IF(V128&lt;&gt;"",ROUNDDOWN(V128/T128,3),(IFERROR(ROUNDDOWN(U128/T128,3),"－"))))</f>
        <v>#REF!</v>
      </c>
      <c r="X128" s="90"/>
      <c r="Y128" s="92"/>
      <c r="Z128" s="25"/>
      <c r="AA128" s="24"/>
      <c r="AB128" s="25"/>
      <c r="AC128" s="24"/>
      <c r="AD128" s="20"/>
      <c r="AE128" s="20"/>
      <c r="AF128" s="20"/>
      <c r="AG128" s="1"/>
      <c r="AH128" s="1"/>
      <c r="AI128" s="41"/>
      <c r="AJ128" s="41"/>
      <c r="AK128" s="41"/>
      <c r="AL128" s="41"/>
      <c r="AM128" s="41"/>
      <c r="AN128" s="1"/>
      <c r="AO128" s="1"/>
      <c r="AP128" s="1"/>
      <c r="AQ128" s="1"/>
      <c r="AR128" s="1"/>
      <c r="AS128" s="1"/>
      <c r="AT128" s="1"/>
      <c r="AU128" s="1"/>
      <c r="AV128" s="1"/>
      <c r="AW128" s="1"/>
      <c r="AX128" s="35"/>
      <c r="AY128" s="78"/>
      <c r="AZ128" s="37" t="e">
        <f>IF(AC128=#REF!,"年間支払金額",IF(AND(OR(COUNTIF(AE128,"*すべて*"),COUNTIF(AE128,"*全て*")),S128="●",OR(K128=#REF!,K128=#REF!)),"年間支払金額(全官署、契約相手方ごと)",IF(AND(OR(COUNTIF(AE128,"*すべて*"),COUNTIF(AE128,"*全て*")),S128="●"),"年間支払金額(契約相手方ごと)",IF(AND(OR(K128=#REF!,K128=#REF!),AC128=#REF!),"契約総額(全官署)",IF(AND(K128=#REF!,AC128=#REF!),"契約総額(自官署のみ)",IF(K128=#REF!,"年間支払金額(自官署のみ)",IF(AC128=#REF!,"契約総額",IF(AND(COUNTIF(BG128,"&lt;&gt;*単価*"),OR(K128=#REF!,K128=#REF!)),"全官署予定価格",IF(AND(COUNTIF(BG128,"*単価*"),OR(K128=#REF!,K128=#REF!)),"全官署支払金額",IF(COUNTIF(BG128,"*単価*"),"年間支払金額","予定価格"))))))))))</f>
        <v>#REF!</v>
      </c>
      <c r="BA128" s="37" t="str">
        <f>IF(T128="","×",IF(令和8年度契約状況調査票!T128&gt;_xlfn.XLOOKUP(令和8年度契約状況調査票!BF128,#REF!,#REF!),"○","×"))</f>
        <v>×</v>
      </c>
      <c r="BB128" s="37" t="str">
        <f>IF(Y128="","×",IF(令和8年度契約状況調査票!Y128&gt;_xlfn.XLOOKUP(令和8年度契約状況調査票!BF128,#REF!,#REF!),"○","×"))</f>
        <v>×</v>
      </c>
      <c r="BC128" s="37" t="str">
        <f t="shared" si="18"/>
        <v>×</v>
      </c>
      <c r="BD128" s="37" t="str">
        <f t="shared" si="23"/>
        <v>×</v>
      </c>
      <c r="BE128" s="79" t="str">
        <f t="shared" si="19"/>
        <v/>
      </c>
      <c r="BF128" s="38">
        <f t="shared" si="20"/>
        <v>0</v>
      </c>
      <c r="BG128" s="1" t="e">
        <f>IF(AC128=#REF!,"",IF(AND(K128&lt;&gt;"",ISTEXT(U128)),"分担契約/単価契約",IF(ISTEXT(U128),"単価契約",IF(K128&lt;&gt;"","分担契約",""))))</f>
        <v>#REF!</v>
      </c>
      <c r="BH128" s="80"/>
      <c r="BI128" s="81" t="e">
        <f>IF(COUNTIF(T128,"**"),"",IF(AND(T128&gt;=#REF!,OR(H128=#REF!,H128=#REF!)),1,IF(AND(T128&gt;=#REF!,H128&lt;&gt;#REF!,H128&lt;&gt;#REF!),1,"")))</f>
        <v>#REF!</v>
      </c>
      <c r="BJ128" s="82" t="str">
        <f t="shared" si="21"/>
        <v>○</v>
      </c>
      <c r="BK128" s="81" t="b">
        <f t="shared" si="24"/>
        <v>1</v>
      </c>
      <c r="BL128" s="81" t="b">
        <f t="shared" si="25"/>
        <v>1</v>
      </c>
    </row>
    <row r="129" spans="1:64" s="83" customFormat="1" ht="60.65" customHeight="1" x14ac:dyDescent="0.2">
      <c r="A129" s="77">
        <f t="shared" si="17"/>
        <v>124</v>
      </c>
      <c r="B129" s="77" t="str">
        <f t="shared" si="22"/>
        <v/>
      </c>
      <c r="C129" s="77" t="str">
        <f>IF(B129&lt;&gt;1,"",COUNTIF($B$6:B129,1))</f>
        <v/>
      </c>
      <c r="D129" s="77" t="str">
        <f>IF(B129&lt;&gt;2,"",COUNTIF($B$6:B129,2))</f>
        <v/>
      </c>
      <c r="E129" s="77" t="str">
        <f>IF(B129&lt;&gt;3,"",COUNTIF($B$6:B129,3))</f>
        <v/>
      </c>
      <c r="F129" s="77" t="str">
        <f>IF(B129&lt;&gt;4,"",COUNTIF($B$6:B129,4))</f>
        <v/>
      </c>
      <c r="G129" s="1"/>
      <c r="H129" s="20"/>
      <c r="I129" s="20"/>
      <c r="J129" s="20"/>
      <c r="K129" s="1"/>
      <c r="L129" s="1"/>
      <c r="M129" s="21"/>
      <c r="N129" s="20"/>
      <c r="O129" s="22"/>
      <c r="P129" s="26"/>
      <c r="Q129" s="27"/>
      <c r="R129" s="20"/>
      <c r="S129" s="1"/>
      <c r="T129" s="23"/>
      <c r="U129" s="84"/>
      <c r="V129" s="86"/>
      <c r="W129" s="39" t="e">
        <f>IF(OR(T129="他官署で調達手続きを実施のため",AC129=#REF!),"－",IF(V129&lt;&gt;"",ROUNDDOWN(V129/T129,3),(IFERROR(ROUNDDOWN(U129/T129,3),"－"))))</f>
        <v>#REF!</v>
      </c>
      <c r="X129" s="90"/>
      <c r="Y129" s="92"/>
      <c r="Z129" s="25"/>
      <c r="AA129" s="24"/>
      <c r="AB129" s="25"/>
      <c r="AC129" s="24"/>
      <c r="AD129" s="20"/>
      <c r="AE129" s="20"/>
      <c r="AF129" s="20"/>
      <c r="AG129" s="1"/>
      <c r="AH129" s="1"/>
      <c r="AI129" s="41"/>
      <c r="AJ129" s="41"/>
      <c r="AK129" s="41"/>
      <c r="AL129" s="41"/>
      <c r="AM129" s="41"/>
      <c r="AN129" s="1"/>
      <c r="AO129" s="1"/>
      <c r="AP129" s="1"/>
      <c r="AQ129" s="1"/>
      <c r="AR129" s="1"/>
      <c r="AS129" s="1"/>
      <c r="AT129" s="1"/>
      <c r="AU129" s="1"/>
      <c r="AV129" s="1"/>
      <c r="AW129" s="1"/>
      <c r="AX129" s="35"/>
      <c r="AY129" s="78"/>
      <c r="AZ129" s="37" t="e">
        <f>IF(AC129=#REF!,"年間支払金額",IF(AND(OR(COUNTIF(AE129,"*すべて*"),COUNTIF(AE129,"*全て*")),S129="●",OR(K129=#REF!,K129=#REF!)),"年間支払金額(全官署、契約相手方ごと)",IF(AND(OR(COUNTIF(AE129,"*すべて*"),COUNTIF(AE129,"*全て*")),S129="●"),"年間支払金額(契約相手方ごと)",IF(AND(OR(K129=#REF!,K129=#REF!),AC129=#REF!),"契約総額(全官署)",IF(AND(K129=#REF!,AC129=#REF!),"契約総額(自官署のみ)",IF(K129=#REF!,"年間支払金額(自官署のみ)",IF(AC129=#REF!,"契約総額",IF(AND(COUNTIF(BG129,"&lt;&gt;*単価*"),OR(K129=#REF!,K129=#REF!)),"全官署予定価格",IF(AND(COUNTIF(BG129,"*単価*"),OR(K129=#REF!,K129=#REF!)),"全官署支払金額",IF(COUNTIF(BG129,"*単価*"),"年間支払金額","予定価格"))))))))))</f>
        <v>#REF!</v>
      </c>
      <c r="BA129" s="37" t="str">
        <f>IF(T129="","×",IF(令和8年度契約状況調査票!T129&gt;_xlfn.XLOOKUP(令和8年度契約状況調査票!BF129,#REF!,#REF!),"○","×"))</f>
        <v>×</v>
      </c>
      <c r="BB129" s="37" t="str">
        <f>IF(Y129="","×",IF(令和8年度契約状況調査票!Y129&gt;_xlfn.XLOOKUP(令和8年度契約状況調査票!BF129,#REF!,#REF!),"○","×"))</f>
        <v>×</v>
      </c>
      <c r="BC129" s="37" t="str">
        <f t="shared" si="18"/>
        <v>×</v>
      </c>
      <c r="BD129" s="37" t="str">
        <f t="shared" si="23"/>
        <v>×</v>
      </c>
      <c r="BE129" s="79" t="str">
        <f t="shared" si="19"/>
        <v/>
      </c>
      <c r="BF129" s="38">
        <f t="shared" si="20"/>
        <v>0</v>
      </c>
      <c r="BG129" s="1" t="e">
        <f>IF(AC129=#REF!,"",IF(AND(K129&lt;&gt;"",ISTEXT(U129)),"分担契約/単価契約",IF(ISTEXT(U129),"単価契約",IF(K129&lt;&gt;"","分担契約",""))))</f>
        <v>#REF!</v>
      </c>
      <c r="BH129" s="80"/>
      <c r="BI129" s="81" t="e">
        <f>IF(COUNTIF(T129,"**"),"",IF(AND(T129&gt;=#REF!,OR(H129=#REF!,H129=#REF!)),1,IF(AND(T129&gt;=#REF!,H129&lt;&gt;#REF!,H129&lt;&gt;#REF!),1,"")))</f>
        <v>#REF!</v>
      </c>
      <c r="BJ129" s="82" t="str">
        <f t="shared" si="21"/>
        <v>○</v>
      </c>
      <c r="BK129" s="81" t="b">
        <f t="shared" si="24"/>
        <v>1</v>
      </c>
      <c r="BL129" s="81" t="b">
        <f t="shared" si="25"/>
        <v>1</v>
      </c>
    </row>
    <row r="130" spans="1:64" s="83" customFormat="1" ht="60.65" customHeight="1" x14ac:dyDescent="0.2">
      <c r="A130" s="77">
        <f t="shared" si="17"/>
        <v>125</v>
      </c>
      <c r="B130" s="77" t="str">
        <f t="shared" si="22"/>
        <v/>
      </c>
      <c r="C130" s="77" t="str">
        <f>IF(B130&lt;&gt;1,"",COUNTIF($B$6:B130,1))</f>
        <v/>
      </c>
      <c r="D130" s="77" t="str">
        <f>IF(B130&lt;&gt;2,"",COUNTIF($B$6:B130,2))</f>
        <v/>
      </c>
      <c r="E130" s="77" t="str">
        <f>IF(B130&lt;&gt;3,"",COUNTIF($B$6:B130,3))</f>
        <v/>
      </c>
      <c r="F130" s="77" t="str">
        <f>IF(B130&lt;&gt;4,"",COUNTIF($B$6:B130,4))</f>
        <v/>
      </c>
      <c r="G130" s="1"/>
      <c r="H130" s="20"/>
      <c r="I130" s="20"/>
      <c r="J130" s="20"/>
      <c r="K130" s="1"/>
      <c r="L130" s="1"/>
      <c r="M130" s="21"/>
      <c r="N130" s="20"/>
      <c r="O130" s="22"/>
      <c r="P130" s="26"/>
      <c r="Q130" s="27"/>
      <c r="R130" s="20"/>
      <c r="S130" s="1"/>
      <c r="T130" s="23"/>
      <c r="U130" s="84"/>
      <c r="V130" s="86"/>
      <c r="W130" s="39" t="e">
        <f>IF(OR(T130="他官署で調達手続きを実施のため",AC130=#REF!),"－",IF(V130&lt;&gt;"",ROUNDDOWN(V130/T130,3),(IFERROR(ROUNDDOWN(U130/T130,3),"－"))))</f>
        <v>#REF!</v>
      </c>
      <c r="X130" s="90"/>
      <c r="Y130" s="92"/>
      <c r="Z130" s="25"/>
      <c r="AA130" s="24"/>
      <c r="AB130" s="25"/>
      <c r="AC130" s="24"/>
      <c r="AD130" s="20"/>
      <c r="AE130" s="20"/>
      <c r="AF130" s="20"/>
      <c r="AG130" s="1"/>
      <c r="AH130" s="1"/>
      <c r="AI130" s="41"/>
      <c r="AJ130" s="41"/>
      <c r="AK130" s="41"/>
      <c r="AL130" s="41"/>
      <c r="AM130" s="41"/>
      <c r="AN130" s="1"/>
      <c r="AO130" s="1"/>
      <c r="AP130" s="1"/>
      <c r="AQ130" s="1"/>
      <c r="AR130" s="1"/>
      <c r="AS130" s="1"/>
      <c r="AT130" s="1"/>
      <c r="AU130" s="1"/>
      <c r="AV130" s="1"/>
      <c r="AW130" s="1"/>
      <c r="AX130" s="35"/>
      <c r="AY130" s="78"/>
      <c r="AZ130" s="37" t="e">
        <f>IF(AC130=#REF!,"年間支払金額",IF(AND(OR(COUNTIF(AE130,"*すべて*"),COUNTIF(AE130,"*全て*")),S130="●",OR(K130=#REF!,K130=#REF!)),"年間支払金額(全官署、契約相手方ごと)",IF(AND(OR(COUNTIF(AE130,"*すべて*"),COUNTIF(AE130,"*全て*")),S130="●"),"年間支払金額(契約相手方ごと)",IF(AND(OR(K130=#REF!,K130=#REF!),AC130=#REF!),"契約総額(全官署)",IF(AND(K130=#REF!,AC130=#REF!),"契約総額(自官署のみ)",IF(K130=#REF!,"年間支払金額(自官署のみ)",IF(AC130=#REF!,"契約総額",IF(AND(COUNTIF(BG130,"&lt;&gt;*単価*"),OR(K130=#REF!,K130=#REF!)),"全官署予定価格",IF(AND(COUNTIF(BG130,"*単価*"),OR(K130=#REF!,K130=#REF!)),"全官署支払金額",IF(COUNTIF(BG130,"*単価*"),"年間支払金額","予定価格"))))))))))</f>
        <v>#REF!</v>
      </c>
      <c r="BA130" s="37" t="str">
        <f>IF(T130="","×",IF(令和8年度契約状況調査票!T130&gt;_xlfn.XLOOKUP(令和8年度契約状況調査票!BF130,#REF!,#REF!),"○","×"))</f>
        <v>×</v>
      </c>
      <c r="BB130" s="37" t="str">
        <f>IF(Y130="","×",IF(令和8年度契約状況調査票!Y130&gt;_xlfn.XLOOKUP(令和8年度契約状況調査票!BF130,#REF!,#REF!),"○","×"))</f>
        <v>×</v>
      </c>
      <c r="BC130" s="37" t="str">
        <f t="shared" si="18"/>
        <v>×</v>
      </c>
      <c r="BD130" s="37" t="str">
        <f t="shared" si="23"/>
        <v>×</v>
      </c>
      <c r="BE130" s="79" t="str">
        <f t="shared" si="19"/>
        <v/>
      </c>
      <c r="BF130" s="38">
        <f t="shared" si="20"/>
        <v>0</v>
      </c>
      <c r="BG130" s="1" t="e">
        <f>IF(AC130=#REF!,"",IF(AND(K130&lt;&gt;"",ISTEXT(U130)),"分担契約/単価契約",IF(ISTEXT(U130),"単価契約",IF(K130&lt;&gt;"","分担契約",""))))</f>
        <v>#REF!</v>
      </c>
      <c r="BH130" s="80"/>
      <c r="BI130" s="81" t="e">
        <f>IF(COUNTIF(T130,"**"),"",IF(AND(T130&gt;=#REF!,OR(H130=#REF!,H130=#REF!)),1,IF(AND(T130&gt;=#REF!,H130&lt;&gt;#REF!,H130&lt;&gt;#REF!),1,"")))</f>
        <v>#REF!</v>
      </c>
      <c r="BJ130" s="82" t="str">
        <f t="shared" si="21"/>
        <v>○</v>
      </c>
      <c r="BK130" s="81" t="b">
        <f t="shared" si="24"/>
        <v>1</v>
      </c>
      <c r="BL130" s="81" t="b">
        <f t="shared" si="25"/>
        <v>1</v>
      </c>
    </row>
    <row r="131" spans="1:64" s="83" customFormat="1" ht="60.65" customHeight="1" x14ac:dyDescent="0.2">
      <c r="A131" s="77">
        <f t="shared" si="17"/>
        <v>126</v>
      </c>
      <c r="B131" s="77" t="str">
        <f t="shared" si="22"/>
        <v/>
      </c>
      <c r="C131" s="77" t="str">
        <f>IF(B131&lt;&gt;1,"",COUNTIF($B$6:B131,1))</f>
        <v/>
      </c>
      <c r="D131" s="77" t="str">
        <f>IF(B131&lt;&gt;2,"",COUNTIF($B$6:B131,2))</f>
        <v/>
      </c>
      <c r="E131" s="77" t="str">
        <f>IF(B131&lt;&gt;3,"",COUNTIF($B$6:B131,3))</f>
        <v/>
      </c>
      <c r="F131" s="77" t="str">
        <f>IF(B131&lt;&gt;4,"",COUNTIF($B$6:B131,4))</f>
        <v/>
      </c>
      <c r="G131" s="1"/>
      <c r="H131" s="20"/>
      <c r="I131" s="20"/>
      <c r="J131" s="20"/>
      <c r="K131" s="1"/>
      <c r="L131" s="1"/>
      <c r="M131" s="21"/>
      <c r="N131" s="20"/>
      <c r="O131" s="22"/>
      <c r="P131" s="26"/>
      <c r="Q131" s="27"/>
      <c r="R131" s="20"/>
      <c r="S131" s="1"/>
      <c r="T131" s="23"/>
      <c r="U131" s="84"/>
      <c r="V131" s="86"/>
      <c r="W131" s="39" t="e">
        <f>IF(OR(T131="他官署で調達手続きを実施のため",AC131=#REF!),"－",IF(V131&lt;&gt;"",ROUNDDOWN(V131/T131,3),(IFERROR(ROUNDDOWN(U131/T131,3),"－"))))</f>
        <v>#REF!</v>
      </c>
      <c r="X131" s="90"/>
      <c r="Y131" s="92"/>
      <c r="Z131" s="25"/>
      <c r="AA131" s="24"/>
      <c r="AB131" s="25"/>
      <c r="AC131" s="24"/>
      <c r="AD131" s="20"/>
      <c r="AE131" s="20"/>
      <c r="AF131" s="20"/>
      <c r="AG131" s="1"/>
      <c r="AH131" s="1"/>
      <c r="AI131" s="41"/>
      <c r="AJ131" s="41"/>
      <c r="AK131" s="41"/>
      <c r="AL131" s="41"/>
      <c r="AM131" s="41"/>
      <c r="AN131" s="1"/>
      <c r="AO131" s="1"/>
      <c r="AP131" s="1"/>
      <c r="AQ131" s="1"/>
      <c r="AR131" s="1"/>
      <c r="AS131" s="1"/>
      <c r="AT131" s="1"/>
      <c r="AU131" s="1"/>
      <c r="AV131" s="1"/>
      <c r="AW131" s="1"/>
      <c r="AX131" s="35"/>
      <c r="AY131" s="78"/>
      <c r="AZ131" s="37" t="e">
        <f>IF(AC131=#REF!,"年間支払金額",IF(AND(OR(COUNTIF(AE131,"*すべて*"),COUNTIF(AE131,"*全て*")),S131="●",OR(K131=#REF!,K131=#REF!)),"年間支払金額(全官署、契約相手方ごと)",IF(AND(OR(COUNTIF(AE131,"*すべて*"),COUNTIF(AE131,"*全て*")),S131="●"),"年間支払金額(契約相手方ごと)",IF(AND(OR(K131=#REF!,K131=#REF!),AC131=#REF!),"契約総額(全官署)",IF(AND(K131=#REF!,AC131=#REF!),"契約総額(自官署のみ)",IF(K131=#REF!,"年間支払金額(自官署のみ)",IF(AC131=#REF!,"契約総額",IF(AND(COUNTIF(BG131,"&lt;&gt;*単価*"),OR(K131=#REF!,K131=#REF!)),"全官署予定価格",IF(AND(COUNTIF(BG131,"*単価*"),OR(K131=#REF!,K131=#REF!)),"全官署支払金額",IF(COUNTIF(BG131,"*単価*"),"年間支払金額","予定価格"))))))))))</f>
        <v>#REF!</v>
      </c>
      <c r="BA131" s="37" t="str">
        <f>IF(T131="","×",IF(令和8年度契約状況調査票!T131&gt;_xlfn.XLOOKUP(令和8年度契約状況調査票!BF131,#REF!,#REF!),"○","×"))</f>
        <v>×</v>
      </c>
      <c r="BB131" s="37" t="str">
        <f>IF(Y131="","×",IF(令和8年度契約状況調査票!Y131&gt;_xlfn.XLOOKUP(令和8年度契約状況調査票!BF131,#REF!,#REF!),"○","×"))</f>
        <v>×</v>
      </c>
      <c r="BC131" s="37" t="str">
        <f t="shared" si="18"/>
        <v>×</v>
      </c>
      <c r="BD131" s="37" t="str">
        <f t="shared" si="23"/>
        <v>×</v>
      </c>
      <c r="BE131" s="79" t="str">
        <f t="shared" si="19"/>
        <v/>
      </c>
      <c r="BF131" s="38">
        <f t="shared" si="20"/>
        <v>0</v>
      </c>
      <c r="BG131" s="1" t="e">
        <f>IF(AC131=#REF!,"",IF(AND(K131&lt;&gt;"",ISTEXT(U131)),"分担契約/単価契約",IF(ISTEXT(U131),"単価契約",IF(K131&lt;&gt;"","分担契約",""))))</f>
        <v>#REF!</v>
      </c>
      <c r="BH131" s="80"/>
      <c r="BI131" s="81" t="e">
        <f>IF(COUNTIF(T131,"**"),"",IF(AND(T131&gt;=#REF!,OR(H131=#REF!,H131=#REF!)),1,IF(AND(T131&gt;=#REF!,H131&lt;&gt;#REF!,H131&lt;&gt;#REF!),1,"")))</f>
        <v>#REF!</v>
      </c>
      <c r="BJ131" s="82" t="str">
        <f t="shared" si="21"/>
        <v>○</v>
      </c>
      <c r="BK131" s="81" t="b">
        <f t="shared" si="24"/>
        <v>1</v>
      </c>
      <c r="BL131" s="81" t="b">
        <f t="shared" si="25"/>
        <v>1</v>
      </c>
    </row>
    <row r="132" spans="1:64" s="83" customFormat="1" ht="60.65" customHeight="1" x14ac:dyDescent="0.2">
      <c r="A132" s="77">
        <f t="shared" si="17"/>
        <v>127</v>
      </c>
      <c r="B132" s="77" t="str">
        <f t="shared" si="22"/>
        <v/>
      </c>
      <c r="C132" s="77" t="str">
        <f>IF(B132&lt;&gt;1,"",COUNTIF($B$6:B132,1))</f>
        <v/>
      </c>
      <c r="D132" s="77" t="str">
        <f>IF(B132&lt;&gt;2,"",COUNTIF($B$6:B132,2))</f>
        <v/>
      </c>
      <c r="E132" s="77" t="str">
        <f>IF(B132&lt;&gt;3,"",COUNTIF($B$6:B132,3))</f>
        <v/>
      </c>
      <c r="F132" s="77" t="str">
        <f>IF(B132&lt;&gt;4,"",COUNTIF($B$6:B132,4))</f>
        <v/>
      </c>
      <c r="G132" s="1"/>
      <c r="H132" s="20"/>
      <c r="I132" s="20"/>
      <c r="J132" s="20"/>
      <c r="K132" s="1"/>
      <c r="L132" s="1"/>
      <c r="M132" s="21"/>
      <c r="N132" s="20"/>
      <c r="O132" s="22"/>
      <c r="P132" s="26"/>
      <c r="Q132" s="27"/>
      <c r="R132" s="20"/>
      <c r="S132" s="1"/>
      <c r="T132" s="23"/>
      <c r="U132" s="84"/>
      <c r="V132" s="86"/>
      <c r="W132" s="39" t="e">
        <f>IF(OR(T132="他官署で調達手続きを実施のため",AC132=#REF!),"－",IF(V132&lt;&gt;"",ROUNDDOWN(V132/T132,3),(IFERROR(ROUNDDOWN(U132/T132,3),"－"))))</f>
        <v>#REF!</v>
      </c>
      <c r="X132" s="90"/>
      <c r="Y132" s="92"/>
      <c r="Z132" s="25"/>
      <c r="AA132" s="24"/>
      <c r="AB132" s="25"/>
      <c r="AC132" s="24"/>
      <c r="AD132" s="20"/>
      <c r="AE132" s="20"/>
      <c r="AF132" s="20"/>
      <c r="AG132" s="1"/>
      <c r="AH132" s="1"/>
      <c r="AI132" s="41"/>
      <c r="AJ132" s="41"/>
      <c r="AK132" s="41"/>
      <c r="AL132" s="41"/>
      <c r="AM132" s="41"/>
      <c r="AN132" s="1"/>
      <c r="AO132" s="1"/>
      <c r="AP132" s="1"/>
      <c r="AQ132" s="1"/>
      <c r="AR132" s="1"/>
      <c r="AS132" s="1"/>
      <c r="AT132" s="1"/>
      <c r="AU132" s="1"/>
      <c r="AV132" s="1"/>
      <c r="AW132" s="1"/>
      <c r="AX132" s="36"/>
      <c r="AY132" s="78"/>
      <c r="AZ132" s="37" t="e">
        <f>IF(AC132=#REF!,"年間支払金額",IF(AND(OR(COUNTIF(AE132,"*すべて*"),COUNTIF(AE132,"*全て*")),S132="●",OR(K132=#REF!,K132=#REF!)),"年間支払金額(全官署、契約相手方ごと)",IF(AND(OR(COUNTIF(AE132,"*すべて*"),COUNTIF(AE132,"*全て*")),S132="●"),"年間支払金額(契約相手方ごと)",IF(AND(OR(K132=#REF!,K132=#REF!),AC132=#REF!),"契約総額(全官署)",IF(AND(K132=#REF!,AC132=#REF!),"契約総額(自官署のみ)",IF(K132=#REF!,"年間支払金額(自官署のみ)",IF(AC132=#REF!,"契約総額",IF(AND(COUNTIF(BG132,"&lt;&gt;*単価*"),OR(K132=#REF!,K132=#REF!)),"全官署予定価格",IF(AND(COUNTIF(BG132,"*単価*"),OR(K132=#REF!,K132=#REF!)),"全官署支払金額",IF(COUNTIF(BG132,"*単価*"),"年間支払金額","予定価格"))))))))))</f>
        <v>#REF!</v>
      </c>
      <c r="BA132" s="37" t="str">
        <f>IF(T132="","×",IF(令和8年度契約状況調査票!T132&gt;_xlfn.XLOOKUP(令和8年度契約状況調査票!BF132,#REF!,#REF!),"○","×"))</f>
        <v>×</v>
      </c>
      <c r="BB132" s="37" t="str">
        <f>IF(Y132="","×",IF(令和8年度契約状況調査票!Y132&gt;_xlfn.XLOOKUP(令和8年度契約状況調査票!BF132,#REF!,#REF!),"○","×"))</f>
        <v>×</v>
      </c>
      <c r="BC132" s="37" t="str">
        <f t="shared" si="18"/>
        <v>×</v>
      </c>
      <c r="BD132" s="37" t="str">
        <f t="shared" si="23"/>
        <v>×</v>
      </c>
      <c r="BE132" s="79" t="str">
        <f t="shared" si="19"/>
        <v/>
      </c>
      <c r="BF132" s="38">
        <f t="shared" si="20"/>
        <v>0</v>
      </c>
      <c r="BG132" s="1" t="e">
        <f>IF(AC132=#REF!,"",IF(AND(K132&lt;&gt;"",ISTEXT(U132)),"分担契約/単価契約",IF(ISTEXT(U132),"単価契約",IF(K132&lt;&gt;"","分担契約",""))))</f>
        <v>#REF!</v>
      </c>
      <c r="BH132" s="80"/>
      <c r="BI132" s="81" t="e">
        <f>IF(COUNTIF(T132,"**"),"",IF(AND(T132&gt;=#REF!,OR(H132=#REF!,H132=#REF!)),1,IF(AND(T132&gt;=#REF!,H132&lt;&gt;#REF!,H132&lt;&gt;#REF!),1,"")))</f>
        <v>#REF!</v>
      </c>
      <c r="BJ132" s="82" t="str">
        <f t="shared" si="21"/>
        <v>○</v>
      </c>
      <c r="BK132" s="81" t="b">
        <f t="shared" si="24"/>
        <v>1</v>
      </c>
      <c r="BL132" s="81" t="b">
        <f t="shared" si="25"/>
        <v>1</v>
      </c>
    </row>
    <row r="133" spans="1:64" s="83" customFormat="1" ht="60.65" customHeight="1" x14ac:dyDescent="0.2">
      <c r="A133" s="77">
        <f t="shared" si="17"/>
        <v>128</v>
      </c>
      <c r="B133" s="77" t="str">
        <f t="shared" si="22"/>
        <v/>
      </c>
      <c r="C133" s="77" t="str">
        <f>IF(B133&lt;&gt;1,"",COUNTIF($B$6:B133,1))</f>
        <v/>
      </c>
      <c r="D133" s="77" t="str">
        <f>IF(B133&lt;&gt;2,"",COUNTIF($B$6:B133,2))</f>
        <v/>
      </c>
      <c r="E133" s="77" t="str">
        <f>IF(B133&lt;&gt;3,"",COUNTIF($B$6:B133,3))</f>
        <v/>
      </c>
      <c r="F133" s="77" t="str">
        <f>IF(B133&lt;&gt;4,"",COUNTIF($B$6:B133,4))</f>
        <v/>
      </c>
      <c r="G133" s="1"/>
      <c r="H133" s="20"/>
      <c r="I133" s="20"/>
      <c r="J133" s="20"/>
      <c r="K133" s="1"/>
      <c r="L133" s="1"/>
      <c r="M133" s="21"/>
      <c r="N133" s="20"/>
      <c r="O133" s="22"/>
      <c r="P133" s="26"/>
      <c r="Q133" s="27"/>
      <c r="R133" s="20"/>
      <c r="S133" s="1"/>
      <c r="T133" s="23"/>
      <c r="U133" s="84"/>
      <c r="V133" s="86"/>
      <c r="W133" s="39" t="e">
        <f>IF(OR(T133="他官署で調達手続きを実施のため",AC133=#REF!),"－",IF(V133&lt;&gt;"",ROUNDDOWN(V133/T133,3),(IFERROR(ROUNDDOWN(U133/T133,3),"－"))))</f>
        <v>#REF!</v>
      </c>
      <c r="X133" s="90"/>
      <c r="Y133" s="92"/>
      <c r="Z133" s="25"/>
      <c r="AA133" s="24"/>
      <c r="AB133" s="25"/>
      <c r="AC133" s="24"/>
      <c r="AD133" s="20"/>
      <c r="AE133" s="20"/>
      <c r="AF133" s="20"/>
      <c r="AG133" s="1"/>
      <c r="AH133" s="1"/>
      <c r="AI133" s="41"/>
      <c r="AJ133" s="41"/>
      <c r="AK133" s="41"/>
      <c r="AL133" s="41"/>
      <c r="AM133" s="41"/>
      <c r="AN133" s="1"/>
      <c r="AO133" s="1"/>
      <c r="AP133" s="1"/>
      <c r="AQ133" s="1"/>
      <c r="AR133" s="1"/>
      <c r="AS133" s="1"/>
      <c r="AT133" s="1"/>
      <c r="AU133" s="1"/>
      <c r="AV133" s="1"/>
      <c r="AW133" s="1"/>
      <c r="AX133" s="35"/>
      <c r="AY133" s="78"/>
      <c r="AZ133" s="37" t="e">
        <f>IF(AC133=#REF!,"年間支払金額",IF(AND(OR(COUNTIF(AE133,"*すべて*"),COUNTIF(AE133,"*全て*")),S133="●",OR(K133=#REF!,K133=#REF!)),"年間支払金額(全官署、契約相手方ごと)",IF(AND(OR(COUNTIF(AE133,"*すべて*"),COUNTIF(AE133,"*全て*")),S133="●"),"年間支払金額(契約相手方ごと)",IF(AND(OR(K133=#REF!,K133=#REF!),AC133=#REF!),"契約総額(全官署)",IF(AND(K133=#REF!,AC133=#REF!),"契約総額(自官署のみ)",IF(K133=#REF!,"年間支払金額(自官署のみ)",IF(AC133=#REF!,"契約総額",IF(AND(COUNTIF(BG133,"&lt;&gt;*単価*"),OR(K133=#REF!,K133=#REF!)),"全官署予定価格",IF(AND(COUNTIF(BG133,"*単価*"),OR(K133=#REF!,K133=#REF!)),"全官署支払金額",IF(COUNTIF(BG133,"*単価*"),"年間支払金額","予定価格"))))))))))</f>
        <v>#REF!</v>
      </c>
      <c r="BA133" s="37" t="str">
        <f>IF(T133="","×",IF(令和8年度契約状況調査票!T133&gt;_xlfn.XLOOKUP(令和8年度契約状況調査票!BF133,#REF!,#REF!),"○","×"))</f>
        <v>×</v>
      </c>
      <c r="BB133" s="37" t="str">
        <f>IF(Y133="","×",IF(令和8年度契約状況調査票!Y133&gt;_xlfn.XLOOKUP(令和8年度契約状況調査票!BF133,#REF!,#REF!),"○","×"))</f>
        <v>×</v>
      </c>
      <c r="BC133" s="37" t="str">
        <f t="shared" si="18"/>
        <v>×</v>
      </c>
      <c r="BD133" s="37" t="str">
        <f t="shared" si="23"/>
        <v>×</v>
      </c>
      <c r="BE133" s="79" t="str">
        <f t="shared" si="19"/>
        <v/>
      </c>
      <c r="BF133" s="38">
        <f t="shared" si="20"/>
        <v>0</v>
      </c>
      <c r="BG133" s="1" t="e">
        <f>IF(AC133=#REF!,"",IF(AND(K133&lt;&gt;"",ISTEXT(U133)),"分担契約/単価契約",IF(ISTEXT(U133),"単価契約",IF(K133&lt;&gt;"","分担契約",""))))</f>
        <v>#REF!</v>
      </c>
      <c r="BH133" s="80"/>
      <c r="BI133" s="81" t="e">
        <f>IF(COUNTIF(T133,"**"),"",IF(AND(T133&gt;=#REF!,OR(H133=#REF!,H133=#REF!)),1,IF(AND(T133&gt;=#REF!,H133&lt;&gt;#REF!,H133&lt;&gt;#REF!),1,"")))</f>
        <v>#REF!</v>
      </c>
      <c r="BJ133" s="82" t="str">
        <f t="shared" si="21"/>
        <v>○</v>
      </c>
      <c r="BK133" s="81" t="b">
        <f t="shared" si="24"/>
        <v>1</v>
      </c>
      <c r="BL133" s="81" t="b">
        <f t="shared" si="25"/>
        <v>1</v>
      </c>
    </row>
    <row r="134" spans="1:64" s="83" customFormat="1" ht="60.65" customHeight="1" x14ac:dyDescent="0.2">
      <c r="A134" s="77">
        <f t="shared" ref="A134:A197" si="26">ROW()-5</f>
        <v>129</v>
      </c>
      <c r="B134" s="77" t="str">
        <f t="shared" si="22"/>
        <v/>
      </c>
      <c r="C134" s="77" t="str">
        <f>IF(B134&lt;&gt;1,"",COUNTIF($B$6:B134,1))</f>
        <v/>
      </c>
      <c r="D134" s="77" t="str">
        <f>IF(B134&lt;&gt;2,"",COUNTIF($B$6:B134,2))</f>
        <v/>
      </c>
      <c r="E134" s="77" t="str">
        <f>IF(B134&lt;&gt;3,"",COUNTIF($B$6:B134,3))</f>
        <v/>
      </c>
      <c r="F134" s="77" t="str">
        <f>IF(B134&lt;&gt;4,"",COUNTIF($B$6:B134,4))</f>
        <v/>
      </c>
      <c r="G134" s="1"/>
      <c r="H134" s="20"/>
      <c r="I134" s="20"/>
      <c r="J134" s="20"/>
      <c r="K134" s="1"/>
      <c r="L134" s="1"/>
      <c r="M134" s="21"/>
      <c r="N134" s="20"/>
      <c r="O134" s="22"/>
      <c r="P134" s="26"/>
      <c r="Q134" s="27"/>
      <c r="R134" s="20"/>
      <c r="S134" s="1"/>
      <c r="T134" s="23"/>
      <c r="U134" s="84"/>
      <c r="V134" s="86"/>
      <c r="W134" s="39" t="e">
        <f>IF(OR(T134="他官署で調達手続きを実施のため",AC134=#REF!),"－",IF(V134&lt;&gt;"",ROUNDDOWN(V134/T134,3),(IFERROR(ROUNDDOWN(U134/T134,3),"－"))))</f>
        <v>#REF!</v>
      </c>
      <c r="X134" s="90"/>
      <c r="Y134" s="92"/>
      <c r="Z134" s="25"/>
      <c r="AA134" s="24"/>
      <c r="AB134" s="25"/>
      <c r="AC134" s="24"/>
      <c r="AD134" s="20"/>
      <c r="AE134" s="20"/>
      <c r="AF134" s="20"/>
      <c r="AG134" s="1"/>
      <c r="AH134" s="1"/>
      <c r="AI134" s="41"/>
      <c r="AJ134" s="41"/>
      <c r="AK134" s="41"/>
      <c r="AL134" s="41"/>
      <c r="AM134" s="41"/>
      <c r="AN134" s="1"/>
      <c r="AO134" s="1"/>
      <c r="AP134" s="1"/>
      <c r="AQ134" s="1"/>
      <c r="AR134" s="1"/>
      <c r="AS134" s="1"/>
      <c r="AT134" s="1"/>
      <c r="AU134" s="1"/>
      <c r="AV134" s="1"/>
      <c r="AW134" s="1"/>
      <c r="AX134" s="35"/>
      <c r="AY134" s="78"/>
      <c r="AZ134" s="37" t="e">
        <f>IF(AC134=#REF!,"年間支払金額",IF(AND(OR(COUNTIF(AE134,"*すべて*"),COUNTIF(AE134,"*全て*")),S134="●",OR(K134=#REF!,K134=#REF!)),"年間支払金額(全官署、契約相手方ごと)",IF(AND(OR(COUNTIF(AE134,"*すべて*"),COUNTIF(AE134,"*全て*")),S134="●"),"年間支払金額(契約相手方ごと)",IF(AND(OR(K134=#REF!,K134=#REF!),AC134=#REF!),"契約総額(全官署)",IF(AND(K134=#REF!,AC134=#REF!),"契約総額(自官署のみ)",IF(K134=#REF!,"年間支払金額(自官署のみ)",IF(AC134=#REF!,"契約総額",IF(AND(COUNTIF(BG134,"&lt;&gt;*単価*"),OR(K134=#REF!,K134=#REF!)),"全官署予定価格",IF(AND(COUNTIF(BG134,"*単価*"),OR(K134=#REF!,K134=#REF!)),"全官署支払金額",IF(COUNTIF(BG134,"*単価*"),"年間支払金額","予定価格"))))))))))</f>
        <v>#REF!</v>
      </c>
      <c r="BA134" s="37" t="str">
        <f>IF(T134="","×",IF(令和8年度契約状況調査票!T134&gt;_xlfn.XLOOKUP(令和8年度契約状況調査票!BF134,#REF!,#REF!),"○","×"))</f>
        <v>×</v>
      </c>
      <c r="BB134" s="37" t="str">
        <f>IF(Y134="","×",IF(令和8年度契約状況調査票!Y134&gt;_xlfn.XLOOKUP(令和8年度契約状況調査票!BF134,#REF!,#REF!),"○","×"))</f>
        <v>×</v>
      </c>
      <c r="BC134" s="37" t="str">
        <f t="shared" ref="BC134:BC197" si="27">IF(AND(L134="×",BD134="○"),"×",BD134)</f>
        <v>×</v>
      </c>
      <c r="BD134" s="37" t="str">
        <f t="shared" si="23"/>
        <v>×</v>
      </c>
      <c r="BE134" s="79" t="str">
        <f t="shared" ref="BE134:BE197" si="28">IF(BD134="○",X134,"")</f>
        <v/>
      </c>
      <c r="BF134" s="38">
        <f t="shared" ref="BF134:BF197" si="29">IF(H134="③情報システム",IF(COUNTIF(I134,"*借入*")+COUNTIF(I134,"*賃貸*")+COUNTIF(I134,"*リース*"),"⑨物品等賃借",IF(COUNTIF(I134,"*購入*")+COUNTIF(DJ134,"*調達*"),"⑦物品等購入",IF(COUNTIF(I134,"*製造*"),"⑧物品等製造","⑩役務"))),H134)</f>
        <v>0</v>
      </c>
      <c r="BG134" s="1" t="e">
        <f>IF(AC134=#REF!,"",IF(AND(K134&lt;&gt;"",ISTEXT(U134)),"分担契約/単価契約",IF(ISTEXT(U134),"単価契約",IF(K134&lt;&gt;"","分担契約",""))))</f>
        <v>#REF!</v>
      </c>
      <c r="BH134" s="80"/>
      <c r="BI134" s="81" t="e">
        <f>IF(COUNTIF(T134,"**"),"",IF(AND(T134&gt;=#REF!,OR(H134=#REF!,H134=#REF!)),1,IF(AND(T134&gt;=#REF!,H134&lt;&gt;#REF!,H134&lt;&gt;#REF!),1,"")))</f>
        <v>#REF!</v>
      </c>
      <c r="BJ134" s="82" t="str">
        <f t="shared" ref="BJ134:BJ197" si="30">IF(LEN(O134)=0,"○",IF(LEN(O134)=1,"○",IF(LEN(O134)=13,"○",IF(LEN(O134)=27,"○",IF(LEN(O134)=41,"○","×")))))</f>
        <v>○</v>
      </c>
      <c r="BK134" s="81" t="b">
        <f t="shared" si="24"/>
        <v>1</v>
      </c>
      <c r="BL134" s="81" t="b">
        <f t="shared" si="25"/>
        <v>1</v>
      </c>
    </row>
    <row r="135" spans="1:64" s="83" customFormat="1" ht="60.65" customHeight="1" x14ac:dyDescent="0.2">
      <c r="A135" s="77">
        <f t="shared" si="26"/>
        <v>130</v>
      </c>
      <c r="B135" s="77" t="str">
        <f t="shared" si="22"/>
        <v/>
      </c>
      <c r="C135" s="77" t="str">
        <f>IF(B135&lt;&gt;1,"",COUNTIF($B$6:B135,1))</f>
        <v/>
      </c>
      <c r="D135" s="77" t="str">
        <f>IF(B135&lt;&gt;2,"",COUNTIF($B$6:B135,2))</f>
        <v/>
      </c>
      <c r="E135" s="77" t="str">
        <f>IF(B135&lt;&gt;3,"",COUNTIF($B$6:B135,3))</f>
        <v/>
      </c>
      <c r="F135" s="77" t="str">
        <f>IF(B135&lt;&gt;4,"",COUNTIF($B$6:B135,4))</f>
        <v/>
      </c>
      <c r="G135" s="1"/>
      <c r="H135" s="20"/>
      <c r="I135" s="20"/>
      <c r="J135" s="20"/>
      <c r="K135" s="1"/>
      <c r="L135" s="1"/>
      <c r="M135" s="21"/>
      <c r="N135" s="20"/>
      <c r="O135" s="22"/>
      <c r="P135" s="26"/>
      <c r="Q135" s="27"/>
      <c r="R135" s="20"/>
      <c r="S135" s="1"/>
      <c r="T135" s="28"/>
      <c r="U135" s="85"/>
      <c r="V135" s="86"/>
      <c r="W135" s="39" t="e">
        <f>IF(OR(T135="他官署で調達手続きを実施のため",AC135=#REF!),"－",IF(V135&lt;&gt;"",ROUNDDOWN(V135/T135,3),(IFERROR(ROUNDDOWN(U135/T135,3),"－"))))</f>
        <v>#REF!</v>
      </c>
      <c r="X135" s="90"/>
      <c r="Y135" s="92"/>
      <c r="Z135" s="25"/>
      <c r="AA135" s="24"/>
      <c r="AB135" s="25"/>
      <c r="AC135" s="24"/>
      <c r="AD135" s="20"/>
      <c r="AE135" s="20"/>
      <c r="AF135" s="20"/>
      <c r="AG135" s="1"/>
      <c r="AH135" s="1"/>
      <c r="AI135" s="41"/>
      <c r="AJ135" s="41"/>
      <c r="AK135" s="41"/>
      <c r="AL135" s="41"/>
      <c r="AM135" s="41"/>
      <c r="AN135" s="1"/>
      <c r="AO135" s="1"/>
      <c r="AP135" s="1"/>
      <c r="AQ135" s="1"/>
      <c r="AR135" s="1"/>
      <c r="AS135" s="1"/>
      <c r="AT135" s="1"/>
      <c r="AU135" s="1"/>
      <c r="AV135" s="1"/>
      <c r="AW135" s="1"/>
      <c r="AX135" s="35"/>
      <c r="AY135" s="78"/>
      <c r="AZ135" s="37" t="e">
        <f>IF(AC135=#REF!,"年間支払金額",IF(AND(OR(COUNTIF(AE135,"*すべて*"),COUNTIF(AE135,"*全て*")),S135="●",OR(K135=#REF!,K135=#REF!)),"年間支払金額(全官署、契約相手方ごと)",IF(AND(OR(COUNTIF(AE135,"*すべて*"),COUNTIF(AE135,"*全て*")),S135="●"),"年間支払金額(契約相手方ごと)",IF(AND(OR(K135=#REF!,K135=#REF!),AC135=#REF!),"契約総額(全官署)",IF(AND(K135=#REF!,AC135=#REF!),"契約総額(自官署のみ)",IF(K135=#REF!,"年間支払金額(自官署のみ)",IF(AC135=#REF!,"契約総額",IF(AND(COUNTIF(BG135,"&lt;&gt;*単価*"),OR(K135=#REF!,K135=#REF!)),"全官署予定価格",IF(AND(COUNTIF(BG135,"*単価*"),OR(K135=#REF!,K135=#REF!)),"全官署支払金額",IF(COUNTIF(BG135,"*単価*"),"年間支払金額","予定価格"))))))))))</f>
        <v>#REF!</v>
      </c>
      <c r="BA135" s="37" t="str">
        <f>IF(T135="","×",IF(令和8年度契約状況調査票!T135&gt;_xlfn.XLOOKUP(令和8年度契約状況調査票!BF135,#REF!,#REF!),"○","×"))</f>
        <v>×</v>
      </c>
      <c r="BB135" s="37" t="str">
        <f>IF(Y135="","×",IF(令和8年度契約状況調査票!Y135&gt;_xlfn.XLOOKUP(令和8年度契約状況調査票!BF135,#REF!,#REF!),"○","×"))</f>
        <v>×</v>
      </c>
      <c r="BC135" s="37" t="str">
        <f t="shared" si="27"/>
        <v>×</v>
      </c>
      <c r="BD135" s="37" t="str">
        <f t="shared" si="23"/>
        <v>×</v>
      </c>
      <c r="BE135" s="79" t="str">
        <f t="shared" si="28"/>
        <v/>
      </c>
      <c r="BF135" s="38">
        <f t="shared" si="29"/>
        <v>0</v>
      </c>
      <c r="BG135" s="1" t="e">
        <f>IF(AC135=#REF!,"",IF(AND(K135&lt;&gt;"",ISTEXT(U135)),"分担契約/単価契約",IF(ISTEXT(U135),"単価契約",IF(K135&lt;&gt;"","分担契約",""))))</f>
        <v>#REF!</v>
      </c>
      <c r="BH135" s="80"/>
      <c r="BI135" s="81" t="e">
        <f>IF(COUNTIF(T135,"**"),"",IF(AND(T135&gt;=#REF!,OR(H135=#REF!,H135=#REF!)),1,IF(AND(T135&gt;=#REF!,H135&lt;&gt;#REF!,H135&lt;&gt;#REF!),1,"")))</f>
        <v>#REF!</v>
      </c>
      <c r="BJ135" s="82" t="str">
        <f t="shared" si="30"/>
        <v>○</v>
      </c>
      <c r="BK135" s="81" t="b">
        <f t="shared" si="24"/>
        <v>1</v>
      </c>
      <c r="BL135" s="81" t="b">
        <f t="shared" si="25"/>
        <v>1</v>
      </c>
    </row>
    <row r="136" spans="1:64" s="83" customFormat="1" ht="60.65" customHeight="1" x14ac:dyDescent="0.2">
      <c r="A136" s="77">
        <f t="shared" si="26"/>
        <v>131</v>
      </c>
      <c r="B136" s="77" t="str">
        <f t="shared" si="22"/>
        <v/>
      </c>
      <c r="C136" s="77" t="str">
        <f>IF(B136&lt;&gt;1,"",COUNTIF($B$6:B136,1))</f>
        <v/>
      </c>
      <c r="D136" s="77" t="str">
        <f>IF(B136&lt;&gt;2,"",COUNTIF($B$6:B136,2))</f>
        <v/>
      </c>
      <c r="E136" s="77" t="str">
        <f>IF(B136&lt;&gt;3,"",COUNTIF($B$6:B136,3))</f>
        <v/>
      </c>
      <c r="F136" s="77" t="str">
        <f>IF(B136&lt;&gt;4,"",COUNTIF($B$6:B136,4))</f>
        <v/>
      </c>
      <c r="G136" s="1"/>
      <c r="H136" s="20"/>
      <c r="I136" s="20"/>
      <c r="J136" s="20"/>
      <c r="K136" s="1"/>
      <c r="L136" s="1"/>
      <c r="M136" s="21"/>
      <c r="N136" s="20"/>
      <c r="O136" s="22"/>
      <c r="P136" s="26"/>
      <c r="Q136" s="27"/>
      <c r="R136" s="20"/>
      <c r="S136" s="1"/>
      <c r="T136" s="23"/>
      <c r="U136" s="84"/>
      <c r="V136" s="86"/>
      <c r="W136" s="39" t="e">
        <f>IF(OR(T136="他官署で調達手続きを実施のため",AC136=#REF!),"－",IF(V136&lt;&gt;"",ROUNDDOWN(V136/T136,3),(IFERROR(ROUNDDOWN(U136/T136,3),"－"))))</f>
        <v>#REF!</v>
      </c>
      <c r="X136" s="90"/>
      <c r="Y136" s="92"/>
      <c r="Z136" s="25"/>
      <c r="AA136" s="24"/>
      <c r="AB136" s="25"/>
      <c r="AC136" s="24"/>
      <c r="AD136" s="20"/>
      <c r="AE136" s="20"/>
      <c r="AF136" s="20"/>
      <c r="AG136" s="1"/>
      <c r="AH136" s="1"/>
      <c r="AI136" s="41"/>
      <c r="AJ136" s="41"/>
      <c r="AK136" s="41"/>
      <c r="AL136" s="41"/>
      <c r="AM136" s="41"/>
      <c r="AN136" s="1"/>
      <c r="AO136" s="1"/>
      <c r="AP136" s="1"/>
      <c r="AQ136" s="1"/>
      <c r="AR136" s="1"/>
      <c r="AS136" s="1"/>
      <c r="AT136" s="1"/>
      <c r="AU136" s="1"/>
      <c r="AV136" s="1"/>
      <c r="AW136" s="1"/>
      <c r="AX136" s="35"/>
      <c r="AY136" s="78"/>
      <c r="AZ136" s="37" t="e">
        <f>IF(AC136=#REF!,"年間支払金額",IF(AND(OR(COUNTIF(AE136,"*すべて*"),COUNTIF(AE136,"*全て*")),S136="●",OR(K136=#REF!,K136=#REF!)),"年間支払金額(全官署、契約相手方ごと)",IF(AND(OR(COUNTIF(AE136,"*すべて*"),COUNTIF(AE136,"*全て*")),S136="●"),"年間支払金額(契約相手方ごと)",IF(AND(OR(K136=#REF!,K136=#REF!),AC136=#REF!),"契約総額(全官署)",IF(AND(K136=#REF!,AC136=#REF!),"契約総額(自官署のみ)",IF(K136=#REF!,"年間支払金額(自官署のみ)",IF(AC136=#REF!,"契約総額",IF(AND(COUNTIF(BG136,"&lt;&gt;*単価*"),OR(K136=#REF!,K136=#REF!)),"全官署予定価格",IF(AND(COUNTIF(BG136,"*単価*"),OR(K136=#REF!,K136=#REF!)),"全官署支払金額",IF(COUNTIF(BG136,"*単価*"),"年間支払金額","予定価格"))))))))))</f>
        <v>#REF!</v>
      </c>
      <c r="BA136" s="37" t="str">
        <f>IF(T136="","×",IF(令和8年度契約状況調査票!T136&gt;_xlfn.XLOOKUP(令和8年度契約状況調査票!BF136,#REF!,#REF!),"○","×"))</f>
        <v>×</v>
      </c>
      <c r="BB136" s="37" t="str">
        <f>IF(Y136="","×",IF(令和8年度契約状況調査票!Y136&gt;_xlfn.XLOOKUP(令和8年度契約状況調査票!BF136,#REF!,#REF!),"○","×"))</f>
        <v>×</v>
      </c>
      <c r="BC136" s="37" t="str">
        <f t="shared" si="27"/>
        <v>×</v>
      </c>
      <c r="BD136" s="37" t="str">
        <f t="shared" si="23"/>
        <v>×</v>
      </c>
      <c r="BE136" s="79" t="str">
        <f t="shared" si="28"/>
        <v/>
      </c>
      <c r="BF136" s="38">
        <f t="shared" si="29"/>
        <v>0</v>
      </c>
      <c r="BG136" s="1" t="e">
        <f>IF(AC136=#REF!,"",IF(AND(K136&lt;&gt;"",ISTEXT(U136)),"分担契約/単価契約",IF(ISTEXT(U136),"単価契約",IF(K136&lt;&gt;"","分担契約",""))))</f>
        <v>#REF!</v>
      </c>
      <c r="BH136" s="80"/>
      <c r="BI136" s="81" t="e">
        <f>IF(COUNTIF(T136,"**"),"",IF(AND(T136&gt;=#REF!,OR(H136=#REF!,H136=#REF!)),1,IF(AND(T136&gt;=#REF!,H136&lt;&gt;#REF!,H136&lt;&gt;#REF!),1,"")))</f>
        <v>#REF!</v>
      </c>
      <c r="BJ136" s="82" t="str">
        <f t="shared" si="30"/>
        <v>○</v>
      </c>
      <c r="BK136" s="81" t="b">
        <f t="shared" si="24"/>
        <v>1</v>
      </c>
      <c r="BL136" s="81" t="b">
        <f t="shared" si="25"/>
        <v>1</v>
      </c>
    </row>
    <row r="137" spans="1:64" s="83" customFormat="1" ht="60.65" customHeight="1" x14ac:dyDescent="0.2">
      <c r="A137" s="77">
        <f t="shared" si="26"/>
        <v>132</v>
      </c>
      <c r="B137" s="77" t="str">
        <f t="shared" si="22"/>
        <v/>
      </c>
      <c r="C137" s="77" t="str">
        <f>IF(B137&lt;&gt;1,"",COUNTIF($B$6:B137,1))</f>
        <v/>
      </c>
      <c r="D137" s="77" t="str">
        <f>IF(B137&lt;&gt;2,"",COUNTIF($B$6:B137,2))</f>
        <v/>
      </c>
      <c r="E137" s="77" t="str">
        <f>IF(B137&lt;&gt;3,"",COUNTIF($B$6:B137,3))</f>
        <v/>
      </c>
      <c r="F137" s="77" t="str">
        <f>IF(B137&lt;&gt;4,"",COUNTIF($B$6:B137,4))</f>
        <v/>
      </c>
      <c r="G137" s="1"/>
      <c r="H137" s="20"/>
      <c r="I137" s="20"/>
      <c r="J137" s="20"/>
      <c r="K137" s="1"/>
      <c r="L137" s="1"/>
      <c r="M137" s="21"/>
      <c r="N137" s="20"/>
      <c r="O137" s="22"/>
      <c r="P137" s="26"/>
      <c r="Q137" s="27"/>
      <c r="R137" s="20"/>
      <c r="S137" s="1"/>
      <c r="T137" s="23"/>
      <c r="U137" s="84"/>
      <c r="V137" s="86"/>
      <c r="W137" s="39" t="e">
        <f>IF(OR(T137="他官署で調達手続きを実施のため",AC137=#REF!),"－",IF(V137&lt;&gt;"",ROUNDDOWN(V137/T137,3),(IFERROR(ROUNDDOWN(U137/T137,3),"－"))))</f>
        <v>#REF!</v>
      </c>
      <c r="X137" s="90"/>
      <c r="Y137" s="92"/>
      <c r="Z137" s="25"/>
      <c r="AA137" s="24"/>
      <c r="AB137" s="25"/>
      <c r="AC137" s="24"/>
      <c r="AD137" s="20"/>
      <c r="AE137" s="20"/>
      <c r="AF137" s="20"/>
      <c r="AG137" s="1"/>
      <c r="AH137" s="1"/>
      <c r="AI137" s="41"/>
      <c r="AJ137" s="41"/>
      <c r="AK137" s="41"/>
      <c r="AL137" s="41"/>
      <c r="AM137" s="41"/>
      <c r="AN137" s="1"/>
      <c r="AO137" s="1"/>
      <c r="AP137" s="1"/>
      <c r="AQ137" s="1"/>
      <c r="AR137" s="1"/>
      <c r="AS137" s="1"/>
      <c r="AT137" s="1"/>
      <c r="AU137" s="1"/>
      <c r="AV137" s="1"/>
      <c r="AW137" s="1"/>
      <c r="AX137" s="35"/>
      <c r="AY137" s="78"/>
      <c r="AZ137" s="37" t="e">
        <f>IF(AC137=#REF!,"年間支払金額",IF(AND(OR(COUNTIF(AE137,"*すべて*"),COUNTIF(AE137,"*全て*")),S137="●",OR(K137=#REF!,K137=#REF!)),"年間支払金額(全官署、契約相手方ごと)",IF(AND(OR(COUNTIF(AE137,"*すべて*"),COUNTIF(AE137,"*全て*")),S137="●"),"年間支払金額(契約相手方ごと)",IF(AND(OR(K137=#REF!,K137=#REF!),AC137=#REF!),"契約総額(全官署)",IF(AND(K137=#REF!,AC137=#REF!),"契約総額(自官署のみ)",IF(K137=#REF!,"年間支払金額(自官署のみ)",IF(AC137=#REF!,"契約総額",IF(AND(COUNTIF(BG137,"&lt;&gt;*単価*"),OR(K137=#REF!,K137=#REF!)),"全官署予定価格",IF(AND(COUNTIF(BG137,"*単価*"),OR(K137=#REF!,K137=#REF!)),"全官署支払金額",IF(COUNTIF(BG137,"*単価*"),"年間支払金額","予定価格"))))))))))</f>
        <v>#REF!</v>
      </c>
      <c r="BA137" s="37" t="str">
        <f>IF(T137="","×",IF(令和8年度契約状況調査票!T137&gt;_xlfn.XLOOKUP(令和8年度契約状況調査票!BF137,#REF!,#REF!),"○","×"))</f>
        <v>×</v>
      </c>
      <c r="BB137" s="37" t="str">
        <f>IF(Y137="","×",IF(令和8年度契約状況調査票!Y137&gt;_xlfn.XLOOKUP(令和8年度契約状況調査票!BF137,#REF!,#REF!),"○","×"))</f>
        <v>×</v>
      </c>
      <c r="BC137" s="37" t="str">
        <f t="shared" si="27"/>
        <v>×</v>
      </c>
      <c r="BD137" s="37" t="str">
        <f t="shared" si="23"/>
        <v>×</v>
      </c>
      <c r="BE137" s="79" t="str">
        <f t="shared" si="28"/>
        <v/>
      </c>
      <c r="BF137" s="38">
        <f t="shared" si="29"/>
        <v>0</v>
      </c>
      <c r="BG137" s="1" t="e">
        <f>IF(AC137=#REF!,"",IF(AND(K137&lt;&gt;"",ISTEXT(U137)),"分担契約/単価契約",IF(ISTEXT(U137),"単価契約",IF(K137&lt;&gt;"","分担契約",""))))</f>
        <v>#REF!</v>
      </c>
      <c r="BH137" s="80"/>
      <c r="BI137" s="81" t="e">
        <f>IF(COUNTIF(T137,"**"),"",IF(AND(T137&gt;=#REF!,OR(H137=#REF!,H137=#REF!)),1,IF(AND(T137&gt;=#REF!,H137&lt;&gt;#REF!,H137&lt;&gt;#REF!),1,"")))</f>
        <v>#REF!</v>
      </c>
      <c r="BJ137" s="82" t="str">
        <f t="shared" si="30"/>
        <v>○</v>
      </c>
      <c r="BK137" s="81" t="b">
        <f t="shared" si="24"/>
        <v>1</v>
      </c>
      <c r="BL137" s="81" t="b">
        <f t="shared" si="25"/>
        <v>1</v>
      </c>
    </row>
    <row r="138" spans="1:64" s="83" customFormat="1" ht="60.65" customHeight="1" x14ac:dyDescent="0.2">
      <c r="A138" s="77">
        <f t="shared" si="26"/>
        <v>133</v>
      </c>
      <c r="B138" s="77" t="str">
        <f t="shared" si="22"/>
        <v/>
      </c>
      <c r="C138" s="77" t="str">
        <f>IF(B138&lt;&gt;1,"",COUNTIF($B$6:B138,1))</f>
        <v/>
      </c>
      <c r="D138" s="77" t="str">
        <f>IF(B138&lt;&gt;2,"",COUNTIF($B$6:B138,2))</f>
        <v/>
      </c>
      <c r="E138" s="77" t="str">
        <f>IF(B138&lt;&gt;3,"",COUNTIF($B$6:B138,3))</f>
        <v/>
      </c>
      <c r="F138" s="77" t="str">
        <f>IF(B138&lt;&gt;4,"",COUNTIF($B$6:B138,4))</f>
        <v/>
      </c>
      <c r="G138" s="1"/>
      <c r="H138" s="20"/>
      <c r="I138" s="20"/>
      <c r="J138" s="20"/>
      <c r="K138" s="1"/>
      <c r="L138" s="1"/>
      <c r="M138" s="21"/>
      <c r="N138" s="20"/>
      <c r="O138" s="22"/>
      <c r="P138" s="26"/>
      <c r="Q138" s="27"/>
      <c r="R138" s="20"/>
      <c r="S138" s="1"/>
      <c r="T138" s="23"/>
      <c r="U138" s="84"/>
      <c r="V138" s="86"/>
      <c r="W138" s="39" t="e">
        <f>IF(OR(T138="他官署で調達手続きを実施のため",AC138=#REF!),"－",IF(V138&lt;&gt;"",ROUNDDOWN(V138/T138,3),(IFERROR(ROUNDDOWN(U138/T138,3),"－"))))</f>
        <v>#REF!</v>
      </c>
      <c r="X138" s="90"/>
      <c r="Y138" s="92"/>
      <c r="Z138" s="25"/>
      <c r="AA138" s="24"/>
      <c r="AB138" s="25"/>
      <c r="AC138" s="24"/>
      <c r="AD138" s="20"/>
      <c r="AE138" s="20"/>
      <c r="AF138" s="20"/>
      <c r="AG138" s="1"/>
      <c r="AH138" s="1"/>
      <c r="AI138" s="41"/>
      <c r="AJ138" s="41"/>
      <c r="AK138" s="41"/>
      <c r="AL138" s="41"/>
      <c r="AM138" s="41"/>
      <c r="AN138" s="1"/>
      <c r="AO138" s="1"/>
      <c r="AP138" s="1"/>
      <c r="AQ138" s="1"/>
      <c r="AR138" s="1"/>
      <c r="AS138" s="1"/>
      <c r="AT138" s="1"/>
      <c r="AU138" s="1"/>
      <c r="AV138" s="1"/>
      <c r="AW138" s="1"/>
      <c r="AX138" s="35"/>
      <c r="AY138" s="78"/>
      <c r="AZ138" s="37" t="e">
        <f>IF(AC138=#REF!,"年間支払金額",IF(AND(OR(COUNTIF(AE138,"*すべて*"),COUNTIF(AE138,"*全て*")),S138="●",OR(K138=#REF!,K138=#REF!)),"年間支払金額(全官署、契約相手方ごと)",IF(AND(OR(COUNTIF(AE138,"*すべて*"),COUNTIF(AE138,"*全て*")),S138="●"),"年間支払金額(契約相手方ごと)",IF(AND(OR(K138=#REF!,K138=#REF!),AC138=#REF!),"契約総額(全官署)",IF(AND(K138=#REF!,AC138=#REF!),"契約総額(自官署のみ)",IF(K138=#REF!,"年間支払金額(自官署のみ)",IF(AC138=#REF!,"契約総額",IF(AND(COUNTIF(BG138,"&lt;&gt;*単価*"),OR(K138=#REF!,K138=#REF!)),"全官署予定価格",IF(AND(COUNTIF(BG138,"*単価*"),OR(K138=#REF!,K138=#REF!)),"全官署支払金額",IF(COUNTIF(BG138,"*単価*"),"年間支払金額","予定価格"))))))))))</f>
        <v>#REF!</v>
      </c>
      <c r="BA138" s="37" t="str">
        <f>IF(T138="","×",IF(令和8年度契約状況調査票!T138&gt;_xlfn.XLOOKUP(令和8年度契約状況調査票!BF138,#REF!,#REF!),"○","×"))</f>
        <v>×</v>
      </c>
      <c r="BB138" s="37" t="str">
        <f>IF(Y138="","×",IF(令和8年度契約状況調査票!Y138&gt;_xlfn.XLOOKUP(令和8年度契約状況調査票!BF138,#REF!,#REF!),"○","×"))</f>
        <v>×</v>
      </c>
      <c r="BC138" s="37" t="str">
        <f t="shared" si="27"/>
        <v>×</v>
      </c>
      <c r="BD138" s="37" t="str">
        <f t="shared" si="23"/>
        <v>×</v>
      </c>
      <c r="BE138" s="79" t="str">
        <f t="shared" si="28"/>
        <v/>
      </c>
      <c r="BF138" s="38">
        <f t="shared" si="29"/>
        <v>0</v>
      </c>
      <c r="BG138" s="1" t="e">
        <f>IF(AC138=#REF!,"",IF(AND(K138&lt;&gt;"",ISTEXT(U138)),"分担契約/単価契約",IF(ISTEXT(U138),"単価契約",IF(K138&lt;&gt;"","分担契約",""))))</f>
        <v>#REF!</v>
      </c>
      <c r="BH138" s="80"/>
      <c r="BI138" s="81" t="e">
        <f>IF(COUNTIF(T138,"**"),"",IF(AND(T138&gt;=#REF!,OR(H138=#REF!,H138=#REF!)),1,IF(AND(T138&gt;=#REF!,H138&lt;&gt;#REF!,H138&lt;&gt;#REF!),1,"")))</f>
        <v>#REF!</v>
      </c>
      <c r="BJ138" s="82" t="str">
        <f t="shared" si="30"/>
        <v>○</v>
      </c>
      <c r="BK138" s="81" t="b">
        <f t="shared" si="24"/>
        <v>1</v>
      </c>
      <c r="BL138" s="81" t="b">
        <f t="shared" si="25"/>
        <v>1</v>
      </c>
    </row>
    <row r="139" spans="1:64" s="83" customFormat="1" ht="60.65" customHeight="1" x14ac:dyDescent="0.2">
      <c r="A139" s="77">
        <f t="shared" si="26"/>
        <v>134</v>
      </c>
      <c r="B139" s="77" t="str">
        <f t="shared" si="22"/>
        <v/>
      </c>
      <c r="C139" s="77" t="str">
        <f>IF(B139&lt;&gt;1,"",COUNTIF($B$6:B139,1))</f>
        <v/>
      </c>
      <c r="D139" s="77" t="str">
        <f>IF(B139&lt;&gt;2,"",COUNTIF($B$6:B139,2))</f>
        <v/>
      </c>
      <c r="E139" s="77" t="str">
        <f>IF(B139&lt;&gt;3,"",COUNTIF($B$6:B139,3))</f>
        <v/>
      </c>
      <c r="F139" s="77" t="str">
        <f>IF(B139&lt;&gt;4,"",COUNTIF($B$6:B139,4))</f>
        <v/>
      </c>
      <c r="G139" s="1"/>
      <c r="H139" s="20"/>
      <c r="I139" s="20"/>
      <c r="J139" s="20"/>
      <c r="K139" s="1"/>
      <c r="L139" s="1"/>
      <c r="M139" s="21"/>
      <c r="N139" s="20"/>
      <c r="O139" s="22"/>
      <c r="P139" s="26"/>
      <c r="Q139" s="27"/>
      <c r="R139" s="20"/>
      <c r="S139" s="1"/>
      <c r="T139" s="23"/>
      <c r="U139" s="84"/>
      <c r="V139" s="86"/>
      <c r="W139" s="39" t="e">
        <f>IF(OR(T139="他官署で調達手続きを実施のため",AC139=#REF!),"－",IF(V139&lt;&gt;"",ROUNDDOWN(V139/T139,3),(IFERROR(ROUNDDOWN(U139/T139,3),"－"))))</f>
        <v>#REF!</v>
      </c>
      <c r="X139" s="90"/>
      <c r="Y139" s="92"/>
      <c r="Z139" s="25"/>
      <c r="AA139" s="24"/>
      <c r="AB139" s="25"/>
      <c r="AC139" s="24"/>
      <c r="AD139" s="20"/>
      <c r="AE139" s="20"/>
      <c r="AF139" s="20"/>
      <c r="AG139" s="1"/>
      <c r="AH139" s="1"/>
      <c r="AI139" s="41"/>
      <c r="AJ139" s="41"/>
      <c r="AK139" s="41"/>
      <c r="AL139" s="41"/>
      <c r="AM139" s="41"/>
      <c r="AN139" s="1"/>
      <c r="AO139" s="1"/>
      <c r="AP139" s="1"/>
      <c r="AQ139" s="1"/>
      <c r="AR139" s="1"/>
      <c r="AS139" s="1"/>
      <c r="AT139" s="1"/>
      <c r="AU139" s="1"/>
      <c r="AV139" s="1"/>
      <c r="AW139" s="1"/>
      <c r="AX139" s="36"/>
      <c r="AY139" s="78"/>
      <c r="AZ139" s="37" t="e">
        <f>IF(AC139=#REF!,"年間支払金額",IF(AND(OR(COUNTIF(AE139,"*すべて*"),COUNTIF(AE139,"*全て*")),S139="●",OR(K139=#REF!,K139=#REF!)),"年間支払金額(全官署、契約相手方ごと)",IF(AND(OR(COUNTIF(AE139,"*すべて*"),COUNTIF(AE139,"*全て*")),S139="●"),"年間支払金額(契約相手方ごと)",IF(AND(OR(K139=#REF!,K139=#REF!),AC139=#REF!),"契約総額(全官署)",IF(AND(K139=#REF!,AC139=#REF!),"契約総額(自官署のみ)",IF(K139=#REF!,"年間支払金額(自官署のみ)",IF(AC139=#REF!,"契約総額",IF(AND(COUNTIF(BG139,"&lt;&gt;*単価*"),OR(K139=#REF!,K139=#REF!)),"全官署予定価格",IF(AND(COUNTIF(BG139,"*単価*"),OR(K139=#REF!,K139=#REF!)),"全官署支払金額",IF(COUNTIF(BG139,"*単価*"),"年間支払金額","予定価格"))))))))))</f>
        <v>#REF!</v>
      </c>
      <c r="BA139" s="37" t="str">
        <f>IF(T139="","×",IF(令和8年度契約状況調査票!T139&gt;_xlfn.XLOOKUP(令和8年度契約状況調査票!BF139,#REF!,#REF!),"○","×"))</f>
        <v>×</v>
      </c>
      <c r="BB139" s="37" t="str">
        <f>IF(Y139="","×",IF(令和8年度契約状況調査票!Y139&gt;_xlfn.XLOOKUP(令和8年度契約状況調査票!BF139,#REF!,#REF!),"○","×"))</f>
        <v>×</v>
      </c>
      <c r="BC139" s="37" t="str">
        <f t="shared" si="27"/>
        <v>×</v>
      </c>
      <c r="BD139" s="37" t="str">
        <f t="shared" si="23"/>
        <v>×</v>
      </c>
      <c r="BE139" s="79" t="str">
        <f t="shared" si="28"/>
        <v/>
      </c>
      <c r="BF139" s="38">
        <f t="shared" si="29"/>
        <v>0</v>
      </c>
      <c r="BG139" s="1" t="e">
        <f>IF(AC139=#REF!,"",IF(AND(K139&lt;&gt;"",ISTEXT(U139)),"分担契約/単価契約",IF(ISTEXT(U139),"単価契約",IF(K139&lt;&gt;"","分担契約",""))))</f>
        <v>#REF!</v>
      </c>
      <c r="BH139" s="80"/>
      <c r="BI139" s="81" t="e">
        <f>IF(COUNTIF(T139,"**"),"",IF(AND(T139&gt;=#REF!,OR(H139=#REF!,H139=#REF!)),1,IF(AND(T139&gt;=#REF!,H139&lt;&gt;#REF!,H139&lt;&gt;#REF!),1,"")))</f>
        <v>#REF!</v>
      </c>
      <c r="BJ139" s="82" t="str">
        <f t="shared" si="30"/>
        <v>○</v>
      </c>
      <c r="BK139" s="81" t="b">
        <f t="shared" si="24"/>
        <v>1</v>
      </c>
      <c r="BL139" s="81" t="b">
        <f t="shared" si="25"/>
        <v>1</v>
      </c>
    </row>
    <row r="140" spans="1:64" s="83" customFormat="1" ht="60.65" customHeight="1" x14ac:dyDescent="0.2">
      <c r="A140" s="77">
        <f t="shared" si="26"/>
        <v>135</v>
      </c>
      <c r="B140" s="77" t="str">
        <f t="shared" si="22"/>
        <v/>
      </c>
      <c r="C140" s="77" t="str">
        <f>IF(B140&lt;&gt;1,"",COUNTIF($B$6:B140,1))</f>
        <v/>
      </c>
      <c r="D140" s="77" t="str">
        <f>IF(B140&lt;&gt;2,"",COUNTIF($B$6:B140,2))</f>
        <v/>
      </c>
      <c r="E140" s="77" t="str">
        <f>IF(B140&lt;&gt;3,"",COUNTIF($B$6:B140,3))</f>
        <v/>
      </c>
      <c r="F140" s="77" t="str">
        <f>IF(B140&lt;&gt;4,"",COUNTIF($B$6:B140,4))</f>
        <v/>
      </c>
      <c r="G140" s="1"/>
      <c r="H140" s="20"/>
      <c r="I140" s="20"/>
      <c r="J140" s="20"/>
      <c r="K140" s="1"/>
      <c r="L140" s="1"/>
      <c r="M140" s="21"/>
      <c r="N140" s="20"/>
      <c r="O140" s="22"/>
      <c r="P140" s="26"/>
      <c r="Q140" s="27"/>
      <c r="R140" s="20"/>
      <c r="S140" s="1"/>
      <c r="T140" s="23"/>
      <c r="U140" s="84"/>
      <c r="V140" s="86"/>
      <c r="W140" s="39" t="e">
        <f>IF(OR(T140="他官署で調達手続きを実施のため",AC140=#REF!),"－",IF(V140&lt;&gt;"",ROUNDDOWN(V140/T140,3),(IFERROR(ROUNDDOWN(U140/T140,3),"－"))))</f>
        <v>#REF!</v>
      </c>
      <c r="X140" s="90"/>
      <c r="Y140" s="92"/>
      <c r="Z140" s="25"/>
      <c r="AA140" s="24"/>
      <c r="AB140" s="25"/>
      <c r="AC140" s="24"/>
      <c r="AD140" s="20"/>
      <c r="AE140" s="20"/>
      <c r="AF140" s="20"/>
      <c r="AG140" s="1"/>
      <c r="AH140" s="1"/>
      <c r="AI140" s="41"/>
      <c r="AJ140" s="41"/>
      <c r="AK140" s="41"/>
      <c r="AL140" s="41"/>
      <c r="AM140" s="41"/>
      <c r="AN140" s="1"/>
      <c r="AO140" s="1"/>
      <c r="AP140" s="1"/>
      <c r="AQ140" s="1"/>
      <c r="AR140" s="1"/>
      <c r="AS140" s="1"/>
      <c r="AT140" s="1"/>
      <c r="AU140" s="1"/>
      <c r="AV140" s="1"/>
      <c r="AW140" s="1"/>
      <c r="AX140" s="35"/>
      <c r="AY140" s="78"/>
      <c r="AZ140" s="37" t="e">
        <f>IF(AC140=#REF!,"年間支払金額",IF(AND(OR(COUNTIF(AE140,"*すべて*"),COUNTIF(AE140,"*全て*")),S140="●",OR(K140=#REF!,K140=#REF!)),"年間支払金額(全官署、契約相手方ごと)",IF(AND(OR(COUNTIF(AE140,"*すべて*"),COUNTIF(AE140,"*全て*")),S140="●"),"年間支払金額(契約相手方ごと)",IF(AND(OR(K140=#REF!,K140=#REF!),AC140=#REF!),"契約総額(全官署)",IF(AND(K140=#REF!,AC140=#REF!),"契約総額(自官署のみ)",IF(K140=#REF!,"年間支払金額(自官署のみ)",IF(AC140=#REF!,"契約総額",IF(AND(COUNTIF(BG140,"&lt;&gt;*単価*"),OR(K140=#REF!,K140=#REF!)),"全官署予定価格",IF(AND(COUNTIF(BG140,"*単価*"),OR(K140=#REF!,K140=#REF!)),"全官署支払金額",IF(COUNTIF(BG140,"*単価*"),"年間支払金額","予定価格"))))))))))</f>
        <v>#REF!</v>
      </c>
      <c r="BA140" s="37" t="str">
        <f>IF(T140="","×",IF(令和8年度契約状況調査票!T140&gt;_xlfn.XLOOKUP(令和8年度契約状況調査票!BF140,#REF!,#REF!),"○","×"))</f>
        <v>×</v>
      </c>
      <c r="BB140" s="37" t="str">
        <f>IF(Y140="","×",IF(令和8年度契約状況調査票!Y140&gt;_xlfn.XLOOKUP(令和8年度契約状況調査票!BF140,#REF!,#REF!),"○","×"))</f>
        <v>×</v>
      </c>
      <c r="BC140" s="37" t="str">
        <f t="shared" si="27"/>
        <v>×</v>
      </c>
      <c r="BD140" s="37" t="str">
        <f t="shared" si="23"/>
        <v>×</v>
      </c>
      <c r="BE140" s="79" t="str">
        <f t="shared" si="28"/>
        <v/>
      </c>
      <c r="BF140" s="38">
        <f t="shared" si="29"/>
        <v>0</v>
      </c>
      <c r="BG140" s="1" t="e">
        <f>IF(AC140=#REF!,"",IF(AND(K140&lt;&gt;"",ISTEXT(U140)),"分担契約/単価契約",IF(ISTEXT(U140),"単価契約",IF(K140&lt;&gt;"","分担契約",""))))</f>
        <v>#REF!</v>
      </c>
      <c r="BH140" s="80"/>
      <c r="BI140" s="81" t="e">
        <f>IF(COUNTIF(T140,"**"),"",IF(AND(T140&gt;=#REF!,OR(H140=#REF!,H140=#REF!)),1,IF(AND(T140&gt;=#REF!,H140&lt;&gt;#REF!,H140&lt;&gt;#REF!),1,"")))</f>
        <v>#REF!</v>
      </c>
      <c r="BJ140" s="82" t="str">
        <f t="shared" si="30"/>
        <v>○</v>
      </c>
      <c r="BK140" s="81" t="b">
        <f t="shared" si="24"/>
        <v>1</v>
      </c>
      <c r="BL140" s="81" t="b">
        <f t="shared" si="25"/>
        <v>1</v>
      </c>
    </row>
    <row r="141" spans="1:64" s="83" customFormat="1" ht="60.65" customHeight="1" x14ac:dyDescent="0.2">
      <c r="A141" s="77">
        <f t="shared" si="26"/>
        <v>136</v>
      </c>
      <c r="B141" s="77" t="str">
        <f t="shared" si="22"/>
        <v/>
      </c>
      <c r="C141" s="77" t="str">
        <f>IF(B141&lt;&gt;1,"",COUNTIF($B$6:B141,1))</f>
        <v/>
      </c>
      <c r="D141" s="77" t="str">
        <f>IF(B141&lt;&gt;2,"",COUNTIF($B$6:B141,2))</f>
        <v/>
      </c>
      <c r="E141" s="77" t="str">
        <f>IF(B141&lt;&gt;3,"",COUNTIF($B$6:B141,3))</f>
        <v/>
      </c>
      <c r="F141" s="77" t="str">
        <f>IF(B141&lt;&gt;4,"",COUNTIF($B$6:B141,4))</f>
        <v/>
      </c>
      <c r="G141" s="1"/>
      <c r="H141" s="20"/>
      <c r="I141" s="20"/>
      <c r="J141" s="20"/>
      <c r="K141" s="1"/>
      <c r="L141" s="1"/>
      <c r="M141" s="21"/>
      <c r="N141" s="20"/>
      <c r="O141" s="22"/>
      <c r="P141" s="26"/>
      <c r="Q141" s="27"/>
      <c r="R141" s="20"/>
      <c r="S141" s="1"/>
      <c r="T141" s="23"/>
      <c r="U141" s="84"/>
      <c r="V141" s="86"/>
      <c r="W141" s="39" t="e">
        <f>IF(OR(T141="他官署で調達手続きを実施のため",AC141=#REF!),"－",IF(V141&lt;&gt;"",ROUNDDOWN(V141/T141,3),(IFERROR(ROUNDDOWN(U141/T141,3),"－"))))</f>
        <v>#REF!</v>
      </c>
      <c r="X141" s="90"/>
      <c r="Y141" s="92"/>
      <c r="Z141" s="25"/>
      <c r="AA141" s="24"/>
      <c r="AB141" s="25"/>
      <c r="AC141" s="24"/>
      <c r="AD141" s="20"/>
      <c r="AE141" s="20"/>
      <c r="AF141" s="20"/>
      <c r="AG141" s="1"/>
      <c r="AH141" s="1"/>
      <c r="AI141" s="41"/>
      <c r="AJ141" s="41"/>
      <c r="AK141" s="41"/>
      <c r="AL141" s="41"/>
      <c r="AM141" s="41"/>
      <c r="AN141" s="1"/>
      <c r="AO141" s="1"/>
      <c r="AP141" s="1"/>
      <c r="AQ141" s="1"/>
      <c r="AR141" s="1"/>
      <c r="AS141" s="1"/>
      <c r="AT141" s="1"/>
      <c r="AU141" s="1"/>
      <c r="AV141" s="1"/>
      <c r="AW141" s="1"/>
      <c r="AX141" s="35"/>
      <c r="AY141" s="78"/>
      <c r="AZ141" s="37" t="e">
        <f>IF(AC141=#REF!,"年間支払金額",IF(AND(OR(COUNTIF(AE141,"*すべて*"),COUNTIF(AE141,"*全て*")),S141="●",OR(K141=#REF!,K141=#REF!)),"年間支払金額(全官署、契約相手方ごと)",IF(AND(OR(COUNTIF(AE141,"*すべて*"),COUNTIF(AE141,"*全て*")),S141="●"),"年間支払金額(契約相手方ごと)",IF(AND(OR(K141=#REF!,K141=#REF!),AC141=#REF!),"契約総額(全官署)",IF(AND(K141=#REF!,AC141=#REF!),"契約総額(自官署のみ)",IF(K141=#REF!,"年間支払金額(自官署のみ)",IF(AC141=#REF!,"契約総額",IF(AND(COUNTIF(BG141,"&lt;&gt;*単価*"),OR(K141=#REF!,K141=#REF!)),"全官署予定価格",IF(AND(COUNTIF(BG141,"*単価*"),OR(K141=#REF!,K141=#REF!)),"全官署支払金額",IF(COUNTIF(BG141,"*単価*"),"年間支払金額","予定価格"))))))))))</f>
        <v>#REF!</v>
      </c>
      <c r="BA141" s="37" t="str">
        <f>IF(T141="","×",IF(令和8年度契約状況調査票!T141&gt;_xlfn.XLOOKUP(令和8年度契約状況調査票!BF141,#REF!,#REF!),"○","×"))</f>
        <v>×</v>
      </c>
      <c r="BB141" s="37" t="str">
        <f>IF(Y141="","×",IF(令和8年度契約状況調査票!Y141&gt;_xlfn.XLOOKUP(令和8年度契約状況調査票!BF141,#REF!,#REF!),"○","×"))</f>
        <v>×</v>
      </c>
      <c r="BC141" s="37" t="str">
        <f t="shared" si="27"/>
        <v>×</v>
      </c>
      <c r="BD141" s="37" t="str">
        <f t="shared" si="23"/>
        <v>×</v>
      </c>
      <c r="BE141" s="79" t="str">
        <f t="shared" si="28"/>
        <v/>
      </c>
      <c r="BF141" s="38">
        <f t="shared" si="29"/>
        <v>0</v>
      </c>
      <c r="BG141" s="1" t="e">
        <f>IF(AC141=#REF!,"",IF(AND(K141&lt;&gt;"",ISTEXT(U141)),"分担契約/単価契約",IF(ISTEXT(U141),"単価契約",IF(K141&lt;&gt;"","分担契約",""))))</f>
        <v>#REF!</v>
      </c>
      <c r="BH141" s="80"/>
      <c r="BI141" s="81" t="e">
        <f>IF(COUNTIF(T141,"**"),"",IF(AND(T141&gt;=#REF!,OR(H141=#REF!,H141=#REF!)),1,IF(AND(T141&gt;=#REF!,H141&lt;&gt;#REF!,H141&lt;&gt;#REF!),1,"")))</f>
        <v>#REF!</v>
      </c>
      <c r="BJ141" s="82" t="str">
        <f t="shared" si="30"/>
        <v>○</v>
      </c>
      <c r="BK141" s="81" t="b">
        <f t="shared" si="24"/>
        <v>1</v>
      </c>
      <c r="BL141" s="81" t="b">
        <f t="shared" si="25"/>
        <v>1</v>
      </c>
    </row>
    <row r="142" spans="1:64" s="83" customFormat="1" ht="60.65" customHeight="1" x14ac:dyDescent="0.2">
      <c r="A142" s="77">
        <f t="shared" si="26"/>
        <v>137</v>
      </c>
      <c r="B142" s="77" t="str">
        <f t="shared" si="22"/>
        <v/>
      </c>
      <c r="C142" s="77" t="str">
        <f>IF(B142&lt;&gt;1,"",COUNTIF($B$6:B142,1))</f>
        <v/>
      </c>
      <c r="D142" s="77" t="str">
        <f>IF(B142&lt;&gt;2,"",COUNTIF($B$6:B142,2))</f>
        <v/>
      </c>
      <c r="E142" s="77" t="str">
        <f>IF(B142&lt;&gt;3,"",COUNTIF($B$6:B142,3))</f>
        <v/>
      </c>
      <c r="F142" s="77" t="str">
        <f>IF(B142&lt;&gt;4,"",COUNTIF($B$6:B142,4))</f>
        <v/>
      </c>
      <c r="G142" s="1"/>
      <c r="H142" s="20"/>
      <c r="I142" s="20"/>
      <c r="J142" s="20"/>
      <c r="K142" s="1"/>
      <c r="L142" s="1"/>
      <c r="M142" s="21"/>
      <c r="N142" s="20"/>
      <c r="O142" s="22"/>
      <c r="P142" s="26"/>
      <c r="Q142" s="27"/>
      <c r="R142" s="20"/>
      <c r="S142" s="1"/>
      <c r="T142" s="28"/>
      <c r="U142" s="85"/>
      <c r="V142" s="86"/>
      <c r="W142" s="39" t="e">
        <f>IF(OR(T142="他官署で調達手続きを実施のため",AC142=#REF!),"－",IF(V142&lt;&gt;"",ROUNDDOWN(V142/T142,3),(IFERROR(ROUNDDOWN(U142/T142,3),"－"))))</f>
        <v>#REF!</v>
      </c>
      <c r="X142" s="90"/>
      <c r="Y142" s="92"/>
      <c r="Z142" s="25"/>
      <c r="AA142" s="24"/>
      <c r="AB142" s="25"/>
      <c r="AC142" s="24"/>
      <c r="AD142" s="20"/>
      <c r="AE142" s="20"/>
      <c r="AF142" s="20"/>
      <c r="AG142" s="1"/>
      <c r="AH142" s="1"/>
      <c r="AI142" s="41"/>
      <c r="AJ142" s="41"/>
      <c r="AK142" s="41"/>
      <c r="AL142" s="41"/>
      <c r="AM142" s="41"/>
      <c r="AN142" s="1"/>
      <c r="AO142" s="1"/>
      <c r="AP142" s="1"/>
      <c r="AQ142" s="1"/>
      <c r="AR142" s="1"/>
      <c r="AS142" s="1"/>
      <c r="AT142" s="1"/>
      <c r="AU142" s="1"/>
      <c r="AV142" s="1"/>
      <c r="AW142" s="1"/>
      <c r="AX142" s="35"/>
      <c r="AY142" s="78"/>
      <c r="AZ142" s="37" t="e">
        <f>IF(AC142=#REF!,"年間支払金額",IF(AND(OR(COUNTIF(AE142,"*すべて*"),COUNTIF(AE142,"*全て*")),S142="●",OR(K142=#REF!,K142=#REF!)),"年間支払金額(全官署、契約相手方ごと)",IF(AND(OR(COUNTIF(AE142,"*すべて*"),COUNTIF(AE142,"*全て*")),S142="●"),"年間支払金額(契約相手方ごと)",IF(AND(OR(K142=#REF!,K142=#REF!),AC142=#REF!),"契約総額(全官署)",IF(AND(K142=#REF!,AC142=#REF!),"契約総額(自官署のみ)",IF(K142=#REF!,"年間支払金額(自官署のみ)",IF(AC142=#REF!,"契約総額",IF(AND(COUNTIF(BG142,"&lt;&gt;*単価*"),OR(K142=#REF!,K142=#REF!)),"全官署予定価格",IF(AND(COUNTIF(BG142,"*単価*"),OR(K142=#REF!,K142=#REF!)),"全官署支払金額",IF(COUNTIF(BG142,"*単価*"),"年間支払金額","予定価格"))))))))))</f>
        <v>#REF!</v>
      </c>
      <c r="BA142" s="37" t="str">
        <f>IF(T142="","×",IF(令和8年度契約状況調査票!T142&gt;_xlfn.XLOOKUP(令和8年度契約状況調査票!BF142,#REF!,#REF!),"○","×"))</f>
        <v>×</v>
      </c>
      <c r="BB142" s="37" t="str">
        <f>IF(Y142="","×",IF(令和8年度契約状況調査票!Y142&gt;_xlfn.XLOOKUP(令和8年度契約状況調査票!BF142,#REF!,#REF!),"○","×"))</f>
        <v>×</v>
      </c>
      <c r="BC142" s="37" t="str">
        <f t="shared" si="27"/>
        <v>×</v>
      </c>
      <c r="BD142" s="37" t="str">
        <f t="shared" si="23"/>
        <v>×</v>
      </c>
      <c r="BE142" s="79" t="str">
        <f t="shared" si="28"/>
        <v/>
      </c>
      <c r="BF142" s="38">
        <f t="shared" si="29"/>
        <v>0</v>
      </c>
      <c r="BG142" s="1" t="e">
        <f>IF(AC142=#REF!,"",IF(AND(K142&lt;&gt;"",ISTEXT(U142)),"分担契約/単価契約",IF(ISTEXT(U142),"単価契約",IF(K142&lt;&gt;"","分担契約",""))))</f>
        <v>#REF!</v>
      </c>
      <c r="BH142" s="80"/>
      <c r="BI142" s="81" t="e">
        <f>IF(COUNTIF(T142,"**"),"",IF(AND(T142&gt;=#REF!,OR(H142=#REF!,H142=#REF!)),1,IF(AND(T142&gt;=#REF!,H142&lt;&gt;#REF!,H142&lt;&gt;#REF!),1,"")))</f>
        <v>#REF!</v>
      </c>
      <c r="BJ142" s="82" t="str">
        <f t="shared" si="30"/>
        <v>○</v>
      </c>
      <c r="BK142" s="81" t="b">
        <f t="shared" si="24"/>
        <v>1</v>
      </c>
      <c r="BL142" s="81" t="b">
        <f t="shared" si="25"/>
        <v>1</v>
      </c>
    </row>
    <row r="143" spans="1:64" s="83" customFormat="1" ht="60.65" customHeight="1" x14ac:dyDescent="0.2">
      <c r="A143" s="77">
        <f t="shared" si="26"/>
        <v>138</v>
      </c>
      <c r="B143" s="77" t="str">
        <f t="shared" si="22"/>
        <v/>
      </c>
      <c r="C143" s="77" t="str">
        <f>IF(B143&lt;&gt;1,"",COUNTIF($B$6:B143,1))</f>
        <v/>
      </c>
      <c r="D143" s="77" t="str">
        <f>IF(B143&lt;&gt;2,"",COUNTIF($B$6:B143,2))</f>
        <v/>
      </c>
      <c r="E143" s="77" t="str">
        <f>IF(B143&lt;&gt;3,"",COUNTIF($B$6:B143,3))</f>
        <v/>
      </c>
      <c r="F143" s="77" t="str">
        <f>IF(B143&lt;&gt;4,"",COUNTIF($B$6:B143,4))</f>
        <v/>
      </c>
      <c r="G143" s="1"/>
      <c r="H143" s="20"/>
      <c r="I143" s="20"/>
      <c r="J143" s="20"/>
      <c r="K143" s="1"/>
      <c r="L143" s="1"/>
      <c r="M143" s="21"/>
      <c r="N143" s="20"/>
      <c r="O143" s="22"/>
      <c r="P143" s="26"/>
      <c r="Q143" s="27"/>
      <c r="R143" s="20"/>
      <c r="S143" s="1"/>
      <c r="T143" s="23"/>
      <c r="U143" s="84"/>
      <c r="V143" s="86"/>
      <c r="W143" s="39" t="e">
        <f>IF(OR(T143="他官署で調達手続きを実施のため",AC143=#REF!),"－",IF(V143&lt;&gt;"",ROUNDDOWN(V143/T143,3),(IFERROR(ROUNDDOWN(U143/T143,3),"－"))))</f>
        <v>#REF!</v>
      </c>
      <c r="X143" s="90"/>
      <c r="Y143" s="92"/>
      <c r="Z143" s="25"/>
      <c r="AA143" s="24"/>
      <c r="AB143" s="25"/>
      <c r="AC143" s="24"/>
      <c r="AD143" s="20"/>
      <c r="AE143" s="20"/>
      <c r="AF143" s="20"/>
      <c r="AG143" s="1"/>
      <c r="AH143" s="1"/>
      <c r="AI143" s="41"/>
      <c r="AJ143" s="41"/>
      <c r="AK143" s="41"/>
      <c r="AL143" s="41"/>
      <c r="AM143" s="41"/>
      <c r="AN143" s="1"/>
      <c r="AO143" s="1"/>
      <c r="AP143" s="1"/>
      <c r="AQ143" s="1"/>
      <c r="AR143" s="1"/>
      <c r="AS143" s="1"/>
      <c r="AT143" s="1"/>
      <c r="AU143" s="1"/>
      <c r="AV143" s="1"/>
      <c r="AW143" s="1"/>
      <c r="AX143" s="35"/>
      <c r="AY143" s="78"/>
      <c r="AZ143" s="37" t="e">
        <f>IF(AC143=#REF!,"年間支払金額",IF(AND(OR(COUNTIF(AE143,"*すべて*"),COUNTIF(AE143,"*全て*")),S143="●",OR(K143=#REF!,K143=#REF!)),"年間支払金額(全官署、契約相手方ごと)",IF(AND(OR(COUNTIF(AE143,"*すべて*"),COUNTIF(AE143,"*全て*")),S143="●"),"年間支払金額(契約相手方ごと)",IF(AND(OR(K143=#REF!,K143=#REF!),AC143=#REF!),"契約総額(全官署)",IF(AND(K143=#REF!,AC143=#REF!),"契約総額(自官署のみ)",IF(K143=#REF!,"年間支払金額(自官署のみ)",IF(AC143=#REF!,"契約総額",IF(AND(COUNTIF(BG143,"&lt;&gt;*単価*"),OR(K143=#REF!,K143=#REF!)),"全官署予定価格",IF(AND(COUNTIF(BG143,"*単価*"),OR(K143=#REF!,K143=#REF!)),"全官署支払金額",IF(COUNTIF(BG143,"*単価*"),"年間支払金額","予定価格"))))))))))</f>
        <v>#REF!</v>
      </c>
      <c r="BA143" s="37" t="str">
        <f>IF(T143="","×",IF(令和8年度契約状況調査票!T143&gt;_xlfn.XLOOKUP(令和8年度契約状況調査票!BF143,#REF!,#REF!),"○","×"))</f>
        <v>×</v>
      </c>
      <c r="BB143" s="37" t="str">
        <f>IF(Y143="","×",IF(令和8年度契約状況調査票!Y143&gt;_xlfn.XLOOKUP(令和8年度契約状況調査票!BF143,#REF!,#REF!),"○","×"))</f>
        <v>×</v>
      </c>
      <c r="BC143" s="37" t="str">
        <f t="shared" si="27"/>
        <v>×</v>
      </c>
      <c r="BD143" s="37" t="str">
        <f t="shared" si="23"/>
        <v>×</v>
      </c>
      <c r="BE143" s="79" t="str">
        <f t="shared" si="28"/>
        <v/>
      </c>
      <c r="BF143" s="38">
        <f t="shared" si="29"/>
        <v>0</v>
      </c>
      <c r="BG143" s="1" t="e">
        <f>IF(AC143=#REF!,"",IF(AND(K143&lt;&gt;"",ISTEXT(U143)),"分担契約/単価契約",IF(ISTEXT(U143),"単価契約",IF(K143&lt;&gt;"","分担契約",""))))</f>
        <v>#REF!</v>
      </c>
      <c r="BH143" s="80"/>
      <c r="BI143" s="81" t="e">
        <f>IF(COUNTIF(T143,"**"),"",IF(AND(T143&gt;=#REF!,OR(H143=#REF!,H143=#REF!)),1,IF(AND(T143&gt;=#REF!,H143&lt;&gt;#REF!,H143&lt;&gt;#REF!),1,"")))</f>
        <v>#REF!</v>
      </c>
      <c r="BJ143" s="82" t="str">
        <f t="shared" si="30"/>
        <v>○</v>
      </c>
      <c r="BK143" s="81" t="b">
        <f t="shared" si="24"/>
        <v>1</v>
      </c>
      <c r="BL143" s="81" t="b">
        <f t="shared" si="25"/>
        <v>1</v>
      </c>
    </row>
    <row r="144" spans="1:64" s="83" customFormat="1" ht="60.65" customHeight="1" x14ac:dyDescent="0.2">
      <c r="A144" s="77">
        <f t="shared" si="26"/>
        <v>139</v>
      </c>
      <c r="B144" s="77" t="str">
        <f t="shared" si="22"/>
        <v/>
      </c>
      <c r="C144" s="77" t="str">
        <f>IF(B144&lt;&gt;1,"",COUNTIF($B$6:B144,1))</f>
        <v/>
      </c>
      <c r="D144" s="77" t="str">
        <f>IF(B144&lt;&gt;2,"",COUNTIF($B$6:B144,2))</f>
        <v/>
      </c>
      <c r="E144" s="77" t="str">
        <f>IF(B144&lt;&gt;3,"",COUNTIF($B$6:B144,3))</f>
        <v/>
      </c>
      <c r="F144" s="77" t="str">
        <f>IF(B144&lt;&gt;4,"",COUNTIF($B$6:B144,4))</f>
        <v/>
      </c>
      <c r="G144" s="1"/>
      <c r="H144" s="20"/>
      <c r="I144" s="20"/>
      <c r="J144" s="20"/>
      <c r="K144" s="1"/>
      <c r="L144" s="1"/>
      <c r="M144" s="21"/>
      <c r="N144" s="20"/>
      <c r="O144" s="22"/>
      <c r="P144" s="26"/>
      <c r="Q144" s="27"/>
      <c r="R144" s="20"/>
      <c r="S144" s="1"/>
      <c r="T144" s="23"/>
      <c r="U144" s="84"/>
      <c r="V144" s="86"/>
      <c r="W144" s="39" t="e">
        <f>IF(OR(T144="他官署で調達手続きを実施のため",AC144=#REF!),"－",IF(V144&lt;&gt;"",ROUNDDOWN(V144/T144,3),(IFERROR(ROUNDDOWN(U144/T144,3),"－"))))</f>
        <v>#REF!</v>
      </c>
      <c r="X144" s="90"/>
      <c r="Y144" s="92"/>
      <c r="Z144" s="25"/>
      <c r="AA144" s="24"/>
      <c r="AB144" s="25"/>
      <c r="AC144" s="24"/>
      <c r="AD144" s="20"/>
      <c r="AE144" s="20"/>
      <c r="AF144" s="20"/>
      <c r="AG144" s="1"/>
      <c r="AH144" s="1"/>
      <c r="AI144" s="41"/>
      <c r="AJ144" s="41"/>
      <c r="AK144" s="41"/>
      <c r="AL144" s="41"/>
      <c r="AM144" s="41"/>
      <c r="AN144" s="1"/>
      <c r="AO144" s="1"/>
      <c r="AP144" s="1"/>
      <c r="AQ144" s="1"/>
      <c r="AR144" s="1"/>
      <c r="AS144" s="1"/>
      <c r="AT144" s="1"/>
      <c r="AU144" s="1"/>
      <c r="AV144" s="1"/>
      <c r="AW144" s="1"/>
      <c r="AX144" s="35"/>
      <c r="AY144" s="78"/>
      <c r="AZ144" s="37" t="e">
        <f>IF(AC144=#REF!,"年間支払金額",IF(AND(OR(COUNTIF(AE144,"*すべて*"),COUNTIF(AE144,"*全て*")),S144="●",OR(K144=#REF!,K144=#REF!)),"年間支払金額(全官署、契約相手方ごと)",IF(AND(OR(COUNTIF(AE144,"*すべて*"),COUNTIF(AE144,"*全て*")),S144="●"),"年間支払金額(契約相手方ごと)",IF(AND(OR(K144=#REF!,K144=#REF!),AC144=#REF!),"契約総額(全官署)",IF(AND(K144=#REF!,AC144=#REF!),"契約総額(自官署のみ)",IF(K144=#REF!,"年間支払金額(自官署のみ)",IF(AC144=#REF!,"契約総額",IF(AND(COUNTIF(BG144,"&lt;&gt;*単価*"),OR(K144=#REF!,K144=#REF!)),"全官署予定価格",IF(AND(COUNTIF(BG144,"*単価*"),OR(K144=#REF!,K144=#REF!)),"全官署支払金額",IF(COUNTIF(BG144,"*単価*"),"年間支払金額","予定価格"))))))))))</f>
        <v>#REF!</v>
      </c>
      <c r="BA144" s="37" t="str">
        <f>IF(T144="","×",IF(令和8年度契約状況調査票!T144&gt;_xlfn.XLOOKUP(令和8年度契約状況調査票!BF144,#REF!,#REF!),"○","×"))</f>
        <v>×</v>
      </c>
      <c r="BB144" s="37" t="str">
        <f>IF(Y144="","×",IF(令和8年度契約状況調査票!Y144&gt;_xlfn.XLOOKUP(令和8年度契約状況調査票!BF144,#REF!,#REF!),"○","×"))</f>
        <v>×</v>
      </c>
      <c r="BC144" s="37" t="str">
        <f t="shared" si="27"/>
        <v>×</v>
      </c>
      <c r="BD144" s="37" t="str">
        <f t="shared" si="23"/>
        <v>×</v>
      </c>
      <c r="BE144" s="79" t="str">
        <f t="shared" si="28"/>
        <v/>
      </c>
      <c r="BF144" s="38">
        <f t="shared" si="29"/>
        <v>0</v>
      </c>
      <c r="BG144" s="1" t="e">
        <f>IF(AC144=#REF!,"",IF(AND(K144&lt;&gt;"",ISTEXT(U144)),"分担契約/単価契約",IF(ISTEXT(U144),"単価契約",IF(K144&lt;&gt;"","分担契約",""))))</f>
        <v>#REF!</v>
      </c>
      <c r="BH144" s="80"/>
      <c r="BI144" s="81" t="e">
        <f>IF(COUNTIF(T144,"**"),"",IF(AND(T144&gt;=#REF!,OR(H144=#REF!,H144=#REF!)),1,IF(AND(T144&gt;=#REF!,H144&lt;&gt;#REF!,H144&lt;&gt;#REF!),1,"")))</f>
        <v>#REF!</v>
      </c>
      <c r="BJ144" s="82" t="str">
        <f t="shared" si="30"/>
        <v>○</v>
      </c>
      <c r="BK144" s="81" t="b">
        <f t="shared" si="24"/>
        <v>1</v>
      </c>
      <c r="BL144" s="81" t="b">
        <f t="shared" si="25"/>
        <v>1</v>
      </c>
    </row>
    <row r="145" spans="1:64" s="83" customFormat="1" ht="60.65" customHeight="1" x14ac:dyDescent="0.2">
      <c r="A145" s="77">
        <f t="shared" si="26"/>
        <v>140</v>
      </c>
      <c r="B145" s="77" t="str">
        <f t="shared" si="22"/>
        <v/>
      </c>
      <c r="C145" s="77" t="str">
        <f>IF(B145&lt;&gt;1,"",COUNTIF($B$6:B145,1))</f>
        <v/>
      </c>
      <c r="D145" s="77" t="str">
        <f>IF(B145&lt;&gt;2,"",COUNTIF($B$6:B145,2))</f>
        <v/>
      </c>
      <c r="E145" s="77" t="str">
        <f>IF(B145&lt;&gt;3,"",COUNTIF($B$6:B145,3))</f>
        <v/>
      </c>
      <c r="F145" s="77" t="str">
        <f>IF(B145&lt;&gt;4,"",COUNTIF($B$6:B145,4))</f>
        <v/>
      </c>
      <c r="G145" s="1"/>
      <c r="H145" s="20"/>
      <c r="I145" s="20"/>
      <c r="J145" s="20"/>
      <c r="K145" s="1"/>
      <c r="L145" s="1"/>
      <c r="M145" s="21"/>
      <c r="N145" s="20"/>
      <c r="O145" s="22"/>
      <c r="P145" s="26"/>
      <c r="Q145" s="27"/>
      <c r="R145" s="20"/>
      <c r="S145" s="1"/>
      <c r="T145" s="23"/>
      <c r="U145" s="84"/>
      <c r="V145" s="86"/>
      <c r="W145" s="39" t="e">
        <f>IF(OR(T145="他官署で調達手続きを実施のため",AC145=#REF!),"－",IF(V145&lt;&gt;"",ROUNDDOWN(V145/T145,3),(IFERROR(ROUNDDOWN(U145/T145,3),"－"))))</f>
        <v>#REF!</v>
      </c>
      <c r="X145" s="90"/>
      <c r="Y145" s="92"/>
      <c r="Z145" s="25"/>
      <c r="AA145" s="24"/>
      <c r="AB145" s="25"/>
      <c r="AC145" s="24"/>
      <c r="AD145" s="20"/>
      <c r="AE145" s="20"/>
      <c r="AF145" s="20"/>
      <c r="AG145" s="1"/>
      <c r="AH145" s="1"/>
      <c r="AI145" s="41"/>
      <c r="AJ145" s="41"/>
      <c r="AK145" s="41"/>
      <c r="AL145" s="41"/>
      <c r="AM145" s="41"/>
      <c r="AN145" s="1"/>
      <c r="AO145" s="1"/>
      <c r="AP145" s="1"/>
      <c r="AQ145" s="1"/>
      <c r="AR145" s="1"/>
      <c r="AS145" s="1"/>
      <c r="AT145" s="1"/>
      <c r="AU145" s="1"/>
      <c r="AV145" s="1"/>
      <c r="AW145" s="1"/>
      <c r="AX145" s="35"/>
      <c r="AY145" s="78"/>
      <c r="AZ145" s="37" t="e">
        <f>IF(AC145=#REF!,"年間支払金額",IF(AND(OR(COUNTIF(AE145,"*すべて*"),COUNTIF(AE145,"*全て*")),S145="●",OR(K145=#REF!,K145=#REF!)),"年間支払金額(全官署、契約相手方ごと)",IF(AND(OR(COUNTIF(AE145,"*すべて*"),COUNTIF(AE145,"*全て*")),S145="●"),"年間支払金額(契約相手方ごと)",IF(AND(OR(K145=#REF!,K145=#REF!),AC145=#REF!),"契約総額(全官署)",IF(AND(K145=#REF!,AC145=#REF!),"契約総額(自官署のみ)",IF(K145=#REF!,"年間支払金額(自官署のみ)",IF(AC145=#REF!,"契約総額",IF(AND(COUNTIF(BG145,"&lt;&gt;*単価*"),OR(K145=#REF!,K145=#REF!)),"全官署予定価格",IF(AND(COUNTIF(BG145,"*単価*"),OR(K145=#REF!,K145=#REF!)),"全官署支払金額",IF(COUNTIF(BG145,"*単価*"),"年間支払金額","予定価格"))))))))))</f>
        <v>#REF!</v>
      </c>
      <c r="BA145" s="37" t="str">
        <f>IF(T145="","×",IF(令和8年度契約状況調査票!T145&gt;_xlfn.XLOOKUP(令和8年度契約状況調査票!BF145,#REF!,#REF!),"○","×"))</f>
        <v>×</v>
      </c>
      <c r="BB145" s="37" t="str">
        <f>IF(Y145="","×",IF(令和8年度契約状況調査票!Y145&gt;_xlfn.XLOOKUP(令和8年度契約状況調査票!BF145,#REF!,#REF!),"○","×"))</f>
        <v>×</v>
      </c>
      <c r="BC145" s="37" t="str">
        <f t="shared" si="27"/>
        <v>×</v>
      </c>
      <c r="BD145" s="37" t="str">
        <f t="shared" si="23"/>
        <v>×</v>
      </c>
      <c r="BE145" s="79" t="str">
        <f t="shared" si="28"/>
        <v/>
      </c>
      <c r="BF145" s="38">
        <f t="shared" si="29"/>
        <v>0</v>
      </c>
      <c r="BG145" s="1" t="e">
        <f>IF(AC145=#REF!,"",IF(AND(K145&lt;&gt;"",ISTEXT(U145)),"分担契約/単価契約",IF(ISTEXT(U145),"単価契約",IF(K145&lt;&gt;"","分担契約",""))))</f>
        <v>#REF!</v>
      </c>
      <c r="BH145" s="80"/>
      <c r="BI145" s="81" t="e">
        <f>IF(COUNTIF(T145,"**"),"",IF(AND(T145&gt;=#REF!,OR(H145=#REF!,H145=#REF!)),1,IF(AND(T145&gt;=#REF!,H145&lt;&gt;#REF!,H145&lt;&gt;#REF!),1,"")))</f>
        <v>#REF!</v>
      </c>
      <c r="BJ145" s="82" t="str">
        <f t="shared" si="30"/>
        <v>○</v>
      </c>
      <c r="BK145" s="81" t="b">
        <f t="shared" si="24"/>
        <v>1</v>
      </c>
      <c r="BL145" s="81" t="b">
        <f t="shared" si="25"/>
        <v>1</v>
      </c>
    </row>
    <row r="146" spans="1:64" s="83" customFormat="1" ht="60.65" customHeight="1" x14ac:dyDescent="0.2">
      <c r="A146" s="77">
        <f t="shared" si="26"/>
        <v>141</v>
      </c>
      <c r="B146" s="77" t="str">
        <f t="shared" si="22"/>
        <v/>
      </c>
      <c r="C146" s="77" t="str">
        <f>IF(B146&lt;&gt;1,"",COUNTIF($B$6:B146,1))</f>
        <v/>
      </c>
      <c r="D146" s="77" t="str">
        <f>IF(B146&lt;&gt;2,"",COUNTIF($B$6:B146,2))</f>
        <v/>
      </c>
      <c r="E146" s="77" t="str">
        <f>IF(B146&lt;&gt;3,"",COUNTIF($B$6:B146,3))</f>
        <v/>
      </c>
      <c r="F146" s="77" t="str">
        <f>IF(B146&lt;&gt;4,"",COUNTIF($B$6:B146,4))</f>
        <v/>
      </c>
      <c r="G146" s="1"/>
      <c r="H146" s="20"/>
      <c r="I146" s="20"/>
      <c r="J146" s="20"/>
      <c r="K146" s="1"/>
      <c r="L146" s="1"/>
      <c r="M146" s="21"/>
      <c r="N146" s="20"/>
      <c r="O146" s="22"/>
      <c r="P146" s="26"/>
      <c r="Q146" s="27"/>
      <c r="R146" s="20"/>
      <c r="S146" s="1"/>
      <c r="T146" s="23"/>
      <c r="U146" s="84"/>
      <c r="V146" s="86"/>
      <c r="W146" s="39" t="e">
        <f>IF(OR(T146="他官署で調達手続きを実施のため",AC146=#REF!),"－",IF(V146&lt;&gt;"",ROUNDDOWN(V146/T146,3),(IFERROR(ROUNDDOWN(U146/T146,3),"－"))))</f>
        <v>#REF!</v>
      </c>
      <c r="X146" s="90"/>
      <c r="Y146" s="92"/>
      <c r="Z146" s="25"/>
      <c r="AA146" s="24"/>
      <c r="AB146" s="25"/>
      <c r="AC146" s="24"/>
      <c r="AD146" s="20"/>
      <c r="AE146" s="20"/>
      <c r="AF146" s="20"/>
      <c r="AG146" s="1"/>
      <c r="AH146" s="1"/>
      <c r="AI146" s="41"/>
      <c r="AJ146" s="41"/>
      <c r="AK146" s="41"/>
      <c r="AL146" s="41"/>
      <c r="AM146" s="41"/>
      <c r="AN146" s="1"/>
      <c r="AO146" s="1"/>
      <c r="AP146" s="1"/>
      <c r="AQ146" s="1"/>
      <c r="AR146" s="1"/>
      <c r="AS146" s="1"/>
      <c r="AT146" s="1"/>
      <c r="AU146" s="1"/>
      <c r="AV146" s="1"/>
      <c r="AW146" s="1"/>
      <c r="AX146" s="36"/>
      <c r="AY146" s="78"/>
      <c r="AZ146" s="37" t="e">
        <f>IF(AC146=#REF!,"年間支払金額",IF(AND(OR(COUNTIF(AE146,"*すべて*"),COUNTIF(AE146,"*全て*")),S146="●",OR(K146=#REF!,K146=#REF!)),"年間支払金額(全官署、契約相手方ごと)",IF(AND(OR(COUNTIF(AE146,"*すべて*"),COUNTIF(AE146,"*全て*")),S146="●"),"年間支払金額(契約相手方ごと)",IF(AND(OR(K146=#REF!,K146=#REF!),AC146=#REF!),"契約総額(全官署)",IF(AND(K146=#REF!,AC146=#REF!),"契約総額(自官署のみ)",IF(K146=#REF!,"年間支払金額(自官署のみ)",IF(AC146=#REF!,"契約総額",IF(AND(COUNTIF(BG146,"&lt;&gt;*単価*"),OR(K146=#REF!,K146=#REF!)),"全官署予定価格",IF(AND(COUNTIF(BG146,"*単価*"),OR(K146=#REF!,K146=#REF!)),"全官署支払金額",IF(COUNTIF(BG146,"*単価*"),"年間支払金額","予定価格"))))))))))</f>
        <v>#REF!</v>
      </c>
      <c r="BA146" s="37" t="str">
        <f>IF(T146="","×",IF(令和8年度契約状況調査票!T146&gt;_xlfn.XLOOKUP(令和8年度契約状況調査票!BF146,#REF!,#REF!),"○","×"))</f>
        <v>×</v>
      </c>
      <c r="BB146" s="37" t="str">
        <f>IF(Y146="","×",IF(令和8年度契約状況調査票!Y146&gt;_xlfn.XLOOKUP(令和8年度契約状況調査票!BF146,#REF!,#REF!),"○","×"))</f>
        <v>×</v>
      </c>
      <c r="BC146" s="37" t="str">
        <f t="shared" si="27"/>
        <v>×</v>
      </c>
      <c r="BD146" s="37" t="str">
        <f t="shared" si="23"/>
        <v>×</v>
      </c>
      <c r="BE146" s="79" t="str">
        <f t="shared" si="28"/>
        <v/>
      </c>
      <c r="BF146" s="38">
        <f t="shared" si="29"/>
        <v>0</v>
      </c>
      <c r="BG146" s="1" t="e">
        <f>IF(AC146=#REF!,"",IF(AND(K146&lt;&gt;"",ISTEXT(U146)),"分担契約/単価契約",IF(ISTEXT(U146),"単価契約",IF(K146&lt;&gt;"","分担契約",""))))</f>
        <v>#REF!</v>
      </c>
      <c r="BH146" s="80"/>
      <c r="BI146" s="81" t="e">
        <f>IF(COUNTIF(T146,"**"),"",IF(AND(T146&gt;=#REF!,OR(H146=#REF!,H146=#REF!)),1,IF(AND(T146&gt;=#REF!,H146&lt;&gt;#REF!,H146&lt;&gt;#REF!),1,"")))</f>
        <v>#REF!</v>
      </c>
      <c r="BJ146" s="82" t="str">
        <f t="shared" si="30"/>
        <v>○</v>
      </c>
      <c r="BK146" s="81" t="b">
        <f t="shared" si="24"/>
        <v>1</v>
      </c>
      <c r="BL146" s="81" t="b">
        <f t="shared" si="25"/>
        <v>1</v>
      </c>
    </row>
    <row r="147" spans="1:64" s="83" customFormat="1" ht="60.65" customHeight="1" x14ac:dyDescent="0.2">
      <c r="A147" s="77">
        <f t="shared" si="26"/>
        <v>142</v>
      </c>
      <c r="B147" s="77" t="str">
        <f t="shared" si="22"/>
        <v/>
      </c>
      <c r="C147" s="77" t="str">
        <f>IF(B147&lt;&gt;1,"",COUNTIF($B$6:B147,1))</f>
        <v/>
      </c>
      <c r="D147" s="77" t="str">
        <f>IF(B147&lt;&gt;2,"",COUNTIF($B$6:B147,2))</f>
        <v/>
      </c>
      <c r="E147" s="77" t="str">
        <f>IF(B147&lt;&gt;3,"",COUNTIF($B$6:B147,3))</f>
        <v/>
      </c>
      <c r="F147" s="77" t="str">
        <f>IF(B147&lt;&gt;4,"",COUNTIF($B$6:B147,4))</f>
        <v/>
      </c>
      <c r="G147" s="1"/>
      <c r="H147" s="20"/>
      <c r="I147" s="20"/>
      <c r="J147" s="20"/>
      <c r="K147" s="1"/>
      <c r="L147" s="1"/>
      <c r="M147" s="21"/>
      <c r="N147" s="20"/>
      <c r="O147" s="22"/>
      <c r="P147" s="26"/>
      <c r="Q147" s="27"/>
      <c r="R147" s="20"/>
      <c r="S147" s="1"/>
      <c r="T147" s="23"/>
      <c r="U147" s="84"/>
      <c r="V147" s="86"/>
      <c r="W147" s="39" t="e">
        <f>IF(OR(T147="他官署で調達手続きを実施のため",AC147=#REF!),"－",IF(V147&lt;&gt;"",ROUNDDOWN(V147/T147,3),(IFERROR(ROUNDDOWN(U147/T147,3),"－"))))</f>
        <v>#REF!</v>
      </c>
      <c r="X147" s="90"/>
      <c r="Y147" s="92"/>
      <c r="Z147" s="25"/>
      <c r="AA147" s="24"/>
      <c r="AB147" s="25"/>
      <c r="AC147" s="24"/>
      <c r="AD147" s="20"/>
      <c r="AE147" s="20"/>
      <c r="AF147" s="20"/>
      <c r="AG147" s="1"/>
      <c r="AH147" s="1"/>
      <c r="AI147" s="41"/>
      <c r="AJ147" s="41"/>
      <c r="AK147" s="41"/>
      <c r="AL147" s="41"/>
      <c r="AM147" s="41"/>
      <c r="AN147" s="1"/>
      <c r="AO147" s="1"/>
      <c r="AP147" s="1"/>
      <c r="AQ147" s="1"/>
      <c r="AR147" s="1"/>
      <c r="AS147" s="1"/>
      <c r="AT147" s="1"/>
      <c r="AU147" s="1"/>
      <c r="AV147" s="1"/>
      <c r="AW147" s="1"/>
      <c r="AX147" s="35"/>
      <c r="AY147" s="78"/>
      <c r="AZ147" s="37" t="e">
        <f>IF(AC147=#REF!,"年間支払金額",IF(AND(OR(COUNTIF(AE147,"*すべて*"),COUNTIF(AE147,"*全て*")),S147="●",OR(K147=#REF!,K147=#REF!)),"年間支払金額(全官署、契約相手方ごと)",IF(AND(OR(COUNTIF(AE147,"*すべて*"),COUNTIF(AE147,"*全て*")),S147="●"),"年間支払金額(契約相手方ごと)",IF(AND(OR(K147=#REF!,K147=#REF!),AC147=#REF!),"契約総額(全官署)",IF(AND(K147=#REF!,AC147=#REF!),"契約総額(自官署のみ)",IF(K147=#REF!,"年間支払金額(自官署のみ)",IF(AC147=#REF!,"契約総額",IF(AND(COUNTIF(BG147,"&lt;&gt;*単価*"),OR(K147=#REF!,K147=#REF!)),"全官署予定価格",IF(AND(COUNTIF(BG147,"*単価*"),OR(K147=#REF!,K147=#REF!)),"全官署支払金額",IF(COUNTIF(BG147,"*単価*"),"年間支払金額","予定価格"))))))))))</f>
        <v>#REF!</v>
      </c>
      <c r="BA147" s="37" t="str">
        <f>IF(T147="","×",IF(令和8年度契約状況調査票!T147&gt;_xlfn.XLOOKUP(令和8年度契約状況調査票!BF147,#REF!,#REF!),"○","×"))</f>
        <v>×</v>
      </c>
      <c r="BB147" s="37" t="str">
        <f>IF(Y147="","×",IF(令和8年度契約状況調査票!Y147&gt;_xlfn.XLOOKUP(令和8年度契約状況調査票!BF147,#REF!,#REF!),"○","×"))</f>
        <v>×</v>
      </c>
      <c r="BC147" s="37" t="str">
        <f t="shared" si="27"/>
        <v>×</v>
      </c>
      <c r="BD147" s="37" t="str">
        <f t="shared" si="23"/>
        <v>×</v>
      </c>
      <c r="BE147" s="79" t="str">
        <f t="shared" si="28"/>
        <v/>
      </c>
      <c r="BF147" s="38">
        <f t="shared" si="29"/>
        <v>0</v>
      </c>
      <c r="BG147" s="1" t="e">
        <f>IF(AC147=#REF!,"",IF(AND(K147&lt;&gt;"",ISTEXT(U147)),"分担契約/単価契約",IF(ISTEXT(U147),"単価契約",IF(K147&lt;&gt;"","分担契約",""))))</f>
        <v>#REF!</v>
      </c>
      <c r="BH147" s="80"/>
      <c r="BI147" s="81" t="e">
        <f>IF(COUNTIF(T147,"**"),"",IF(AND(T147&gt;=#REF!,OR(H147=#REF!,H147=#REF!)),1,IF(AND(T147&gt;=#REF!,H147&lt;&gt;#REF!,H147&lt;&gt;#REF!),1,"")))</f>
        <v>#REF!</v>
      </c>
      <c r="BJ147" s="82" t="str">
        <f t="shared" si="30"/>
        <v>○</v>
      </c>
      <c r="BK147" s="81" t="b">
        <f t="shared" si="24"/>
        <v>1</v>
      </c>
      <c r="BL147" s="81" t="b">
        <f t="shared" si="25"/>
        <v>1</v>
      </c>
    </row>
    <row r="148" spans="1:64" s="83" customFormat="1" ht="60.65" customHeight="1" x14ac:dyDescent="0.2">
      <c r="A148" s="77">
        <f t="shared" si="26"/>
        <v>143</v>
      </c>
      <c r="B148" s="77" t="str">
        <f t="shared" si="22"/>
        <v/>
      </c>
      <c r="C148" s="77" t="str">
        <f>IF(B148&lt;&gt;1,"",COUNTIF($B$6:B148,1))</f>
        <v/>
      </c>
      <c r="D148" s="77" t="str">
        <f>IF(B148&lt;&gt;2,"",COUNTIF($B$6:B148,2))</f>
        <v/>
      </c>
      <c r="E148" s="77" t="str">
        <f>IF(B148&lt;&gt;3,"",COUNTIF($B$6:B148,3))</f>
        <v/>
      </c>
      <c r="F148" s="77" t="str">
        <f>IF(B148&lt;&gt;4,"",COUNTIF($B$6:B148,4))</f>
        <v/>
      </c>
      <c r="G148" s="1"/>
      <c r="H148" s="20"/>
      <c r="I148" s="20"/>
      <c r="J148" s="20"/>
      <c r="K148" s="1"/>
      <c r="L148" s="1"/>
      <c r="M148" s="21"/>
      <c r="N148" s="20"/>
      <c r="O148" s="22"/>
      <c r="P148" s="26"/>
      <c r="Q148" s="27"/>
      <c r="R148" s="20"/>
      <c r="S148" s="1"/>
      <c r="T148" s="23"/>
      <c r="U148" s="84"/>
      <c r="V148" s="86"/>
      <c r="W148" s="39" t="e">
        <f>IF(OR(T148="他官署で調達手続きを実施のため",AC148=#REF!),"－",IF(V148&lt;&gt;"",ROUNDDOWN(V148/T148,3),(IFERROR(ROUNDDOWN(U148/T148,3),"－"))))</f>
        <v>#REF!</v>
      </c>
      <c r="X148" s="90"/>
      <c r="Y148" s="92"/>
      <c r="Z148" s="25"/>
      <c r="AA148" s="24"/>
      <c r="AB148" s="25"/>
      <c r="AC148" s="24"/>
      <c r="AD148" s="20"/>
      <c r="AE148" s="20"/>
      <c r="AF148" s="20"/>
      <c r="AG148" s="1"/>
      <c r="AH148" s="1"/>
      <c r="AI148" s="41"/>
      <c r="AJ148" s="41"/>
      <c r="AK148" s="41"/>
      <c r="AL148" s="41"/>
      <c r="AM148" s="41"/>
      <c r="AN148" s="1"/>
      <c r="AO148" s="1"/>
      <c r="AP148" s="1"/>
      <c r="AQ148" s="1"/>
      <c r="AR148" s="1"/>
      <c r="AS148" s="1"/>
      <c r="AT148" s="1"/>
      <c r="AU148" s="1"/>
      <c r="AV148" s="1"/>
      <c r="AW148" s="1"/>
      <c r="AX148" s="35"/>
      <c r="AY148" s="78"/>
      <c r="AZ148" s="37" t="e">
        <f>IF(AC148=#REF!,"年間支払金額",IF(AND(OR(COUNTIF(AE148,"*すべて*"),COUNTIF(AE148,"*全て*")),S148="●",OR(K148=#REF!,K148=#REF!)),"年間支払金額(全官署、契約相手方ごと)",IF(AND(OR(COUNTIF(AE148,"*すべて*"),COUNTIF(AE148,"*全て*")),S148="●"),"年間支払金額(契約相手方ごと)",IF(AND(OR(K148=#REF!,K148=#REF!),AC148=#REF!),"契約総額(全官署)",IF(AND(K148=#REF!,AC148=#REF!),"契約総額(自官署のみ)",IF(K148=#REF!,"年間支払金額(自官署のみ)",IF(AC148=#REF!,"契約総額",IF(AND(COUNTIF(BG148,"&lt;&gt;*単価*"),OR(K148=#REF!,K148=#REF!)),"全官署予定価格",IF(AND(COUNTIF(BG148,"*単価*"),OR(K148=#REF!,K148=#REF!)),"全官署支払金額",IF(COUNTIF(BG148,"*単価*"),"年間支払金額","予定価格"))))))))))</f>
        <v>#REF!</v>
      </c>
      <c r="BA148" s="37" t="str">
        <f>IF(T148="","×",IF(令和8年度契約状況調査票!T148&gt;_xlfn.XLOOKUP(令和8年度契約状況調査票!BF148,#REF!,#REF!),"○","×"))</f>
        <v>×</v>
      </c>
      <c r="BB148" s="37" t="str">
        <f>IF(Y148="","×",IF(令和8年度契約状況調査票!Y148&gt;_xlfn.XLOOKUP(令和8年度契約状況調査票!BF148,#REF!,#REF!),"○","×"))</f>
        <v>×</v>
      </c>
      <c r="BC148" s="37" t="str">
        <f t="shared" si="27"/>
        <v>×</v>
      </c>
      <c r="BD148" s="37" t="str">
        <f t="shared" si="23"/>
        <v>×</v>
      </c>
      <c r="BE148" s="79" t="str">
        <f t="shared" si="28"/>
        <v/>
      </c>
      <c r="BF148" s="38">
        <f t="shared" si="29"/>
        <v>0</v>
      </c>
      <c r="BG148" s="1" t="e">
        <f>IF(AC148=#REF!,"",IF(AND(K148&lt;&gt;"",ISTEXT(U148)),"分担契約/単価契約",IF(ISTEXT(U148),"単価契約",IF(K148&lt;&gt;"","分担契約",""))))</f>
        <v>#REF!</v>
      </c>
      <c r="BH148" s="80"/>
      <c r="BI148" s="81" t="e">
        <f>IF(COUNTIF(T148,"**"),"",IF(AND(T148&gt;=#REF!,OR(H148=#REF!,H148=#REF!)),1,IF(AND(T148&gt;=#REF!,H148&lt;&gt;#REF!,H148&lt;&gt;#REF!),1,"")))</f>
        <v>#REF!</v>
      </c>
      <c r="BJ148" s="82" t="str">
        <f t="shared" si="30"/>
        <v>○</v>
      </c>
      <c r="BK148" s="81" t="b">
        <f t="shared" si="24"/>
        <v>1</v>
      </c>
      <c r="BL148" s="81" t="b">
        <f t="shared" si="25"/>
        <v>1</v>
      </c>
    </row>
    <row r="149" spans="1:64" s="83" customFormat="1" ht="60.65" customHeight="1" x14ac:dyDescent="0.2">
      <c r="A149" s="77">
        <f t="shared" si="26"/>
        <v>144</v>
      </c>
      <c r="B149" s="77" t="str">
        <f t="shared" ref="B149:B212" si="31">IF(AND(COUNTIF(H149,"*工事*"),COUNTIF(R149,"*入札*")),1,IF(AND(COUNTIF(H149,"*工事*"),COUNTIF(R149,"*随意契約*")),2,IF(AND(R149&lt;&gt;"*工事*",COUNTIF(R149,"*入札*")),3,IF(AND(H149&lt;&gt;"*工事*",COUNTIF(R149,"*随意契約*")),4,""))))</f>
        <v/>
      </c>
      <c r="C149" s="77" t="str">
        <f>IF(B149&lt;&gt;1,"",COUNTIF($B$6:B149,1))</f>
        <v/>
      </c>
      <c r="D149" s="77" t="str">
        <f>IF(B149&lt;&gt;2,"",COUNTIF($B$6:B149,2))</f>
        <v/>
      </c>
      <c r="E149" s="77" t="str">
        <f>IF(B149&lt;&gt;3,"",COUNTIF($B$6:B149,3))</f>
        <v/>
      </c>
      <c r="F149" s="77" t="str">
        <f>IF(B149&lt;&gt;4,"",COUNTIF($B$6:B149,4))</f>
        <v/>
      </c>
      <c r="G149" s="1"/>
      <c r="H149" s="20"/>
      <c r="I149" s="20"/>
      <c r="J149" s="20"/>
      <c r="K149" s="1"/>
      <c r="L149" s="1"/>
      <c r="M149" s="21"/>
      <c r="N149" s="20"/>
      <c r="O149" s="22"/>
      <c r="P149" s="26"/>
      <c r="Q149" s="27"/>
      <c r="R149" s="20"/>
      <c r="S149" s="1"/>
      <c r="T149" s="28"/>
      <c r="U149" s="85"/>
      <c r="V149" s="86"/>
      <c r="W149" s="39" t="e">
        <f>IF(OR(T149="他官署で調達手続きを実施のため",AC149=#REF!),"－",IF(V149&lt;&gt;"",ROUNDDOWN(V149/T149,3),(IFERROR(ROUNDDOWN(U149/T149,3),"－"))))</f>
        <v>#REF!</v>
      </c>
      <c r="X149" s="90"/>
      <c r="Y149" s="92"/>
      <c r="Z149" s="25"/>
      <c r="AA149" s="24"/>
      <c r="AB149" s="25"/>
      <c r="AC149" s="24"/>
      <c r="AD149" s="20"/>
      <c r="AE149" s="20"/>
      <c r="AF149" s="20"/>
      <c r="AG149" s="1"/>
      <c r="AH149" s="1"/>
      <c r="AI149" s="41"/>
      <c r="AJ149" s="41"/>
      <c r="AK149" s="41"/>
      <c r="AL149" s="41"/>
      <c r="AM149" s="41"/>
      <c r="AN149" s="1"/>
      <c r="AO149" s="1"/>
      <c r="AP149" s="1"/>
      <c r="AQ149" s="1"/>
      <c r="AR149" s="1"/>
      <c r="AS149" s="1"/>
      <c r="AT149" s="1"/>
      <c r="AU149" s="1"/>
      <c r="AV149" s="1"/>
      <c r="AW149" s="1"/>
      <c r="AX149" s="35"/>
      <c r="AY149" s="78"/>
      <c r="AZ149" s="37" t="e">
        <f>IF(AC149=#REF!,"年間支払金額",IF(AND(OR(COUNTIF(AE149,"*すべて*"),COUNTIF(AE149,"*全て*")),S149="●",OR(K149=#REF!,K149=#REF!)),"年間支払金額(全官署、契約相手方ごと)",IF(AND(OR(COUNTIF(AE149,"*すべて*"),COUNTIF(AE149,"*全て*")),S149="●"),"年間支払金額(契約相手方ごと)",IF(AND(OR(K149=#REF!,K149=#REF!),AC149=#REF!),"契約総額(全官署)",IF(AND(K149=#REF!,AC149=#REF!),"契約総額(自官署のみ)",IF(K149=#REF!,"年間支払金額(自官署のみ)",IF(AC149=#REF!,"契約総額",IF(AND(COUNTIF(BG149,"&lt;&gt;*単価*"),OR(K149=#REF!,K149=#REF!)),"全官署予定価格",IF(AND(COUNTIF(BG149,"*単価*"),OR(K149=#REF!,K149=#REF!)),"全官署支払金額",IF(COUNTIF(BG149,"*単価*"),"年間支払金額","予定価格"))))))))))</f>
        <v>#REF!</v>
      </c>
      <c r="BA149" s="37" t="str">
        <f>IF(T149="","×",IF(令和8年度契約状況調査票!T149&gt;_xlfn.XLOOKUP(令和8年度契約状況調査票!BF149,#REF!,#REF!),"○","×"))</f>
        <v>×</v>
      </c>
      <c r="BB149" s="37" t="str">
        <f>IF(Y149="","×",IF(令和8年度契約状況調査票!Y149&gt;_xlfn.XLOOKUP(令和8年度契約状況調査票!BF149,#REF!,#REF!),"○","×"))</f>
        <v>×</v>
      </c>
      <c r="BC149" s="37" t="str">
        <f t="shared" si="27"/>
        <v>×</v>
      </c>
      <c r="BD149" s="37" t="str">
        <f t="shared" si="23"/>
        <v>×</v>
      </c>
      <c r="BE149" s="79" t="str">
        <f t="shared" si="28"/>
        <v/>
      </c>
      <c r="BF149" s="38">
        <f t="shared" si="29"/>
        <v>0</v>
      </c>
      <c r="BG149" s="1" t="e">
        <f>IF(AC149=#REF!,"",IF(AND(K149&lt;&gt;"",ISTEXT(U149)),"分担契約/単価契約",IF(ISTEXT(U149),"単価契約",IF(K149&lt;&gt;"","分担契約",""))))</f>
        <v>#REF!</v>
      </c>
      <c r="BH149" s="80"/>
      <c r="BI149" s="81" t="e">
        <f>IF(COUNTIF(T149,"**"),"",IF(AND(T149&gt;=#REF!,OR(H149=#REF!,H149=#REF!)),1,IF(AND(T149&gt;=#REF!,H149&lt;&gt;#REF!,H149&lt;&gt;#REF!),1,"")))</f>
        <v>#REF!</v>
      </c>
      <c r="BJ149" s="82" t="str">
        <f t="shared" si="30"/>
        <v>○</v>
      </c>
      <c r="BK149" s="81" t="b">
        <f t="shared" si="24"/>
        <v>1</v>
      </c>
      <c r="BL149" s="81" t="b">
        <f t="shared" si="25"/>
        <v>1</v>
      </c>
    </row>
    <row r="150" spans="1:64" s="83" customFormat="1" ht="60.65" customHeight="1" x14ac:dyDescent="0.2">
      <c r="A150" s="77">
        <f t="shared" si="26"/>
        <v>145</v>
      </c>
      <c r="B150" s="77" t="str">
        <f t="shared" si="31"/>
        <v/>
      </c>
      <c r="C150" s="77" t="str">
        <f>IF(B150&lt;&gt;1,"",COUNTIF($B$6:B150,1))</f>
        <v/>
      </c>
      <c r="D150" s="77" t="str">
        <f>IF(B150&lt;&gt;2,"",COUNTIF($B$6:B150,2))</f>
        <v/>
      </c>
      <c r="E150" s="77" t="str">
        <f>IF(B150&lt;&gt;3,"",COUNTIF($B$6:B150,3))</f>
        <v/>
      </c>
      <c r="F150" s="77" t="str">
        <f>IF(B150&lt;&gt;4,"",COUNTIF($B$6:B150,4))</f>
        <v/>
      </c>
      <c r="G150" s="1"/>
      <c r="H150" s="20"/>
      <c r="I150" s="20"/>
      <c r="J150" s="20"/>
      <c r="K150" s="1"/>
      <c r="L150" s="1"/>
      <c r="M150" s="21"/>
      <c r="N150" s="20"/>
      <c r="O150" s="22"/>
      <c r="P150" s="26"/>
      <c r="Q150" s="27"/>
      <c r="R150" s="20"/>
      <c r="S150" s="1"/>
      <c r="T150" s="23"/>
      <c r="U150" s="84"/>
      <c r="V150" s="86"/>
      <c r="W150" s="39" t="e">
        <f>IF(OR(T150="他官署で調達手続きを実施のため",AC150=#REF!),"－",IF(V150&lt;&gt;"",ROUNDDOWN(V150/T150,3),(IFERROR(ROUNDDOWN(U150/T150,3),"－"))))</f>
        <v>#REF!</v>
      </c>
      <c r="X150" s="90"/>
      <c r="Y150" s="92"/>
      <c r="Z150" s="25"/>
      <c r="AA150" s="24"/>
      <c r="AB150" s="25"/>
      <c r="AC150" s="24"/>
      <c r="AD150" s="20"/>
      <c r="AE150" s="20"/>
      <c r="AF150" s="20"/>
      <c r="AG150" s="1"/>
      <c r="AH150" s="1"/>
      <c r="AI150" s="41"/>
      <c r="AJ150" s="41"/>
      <c r="AK150" s="41"/>
      <c r="AL150" s="41"/>
      <c r="AM150" s="41"/>
      <c r="AN150" s="1"/>
      <c r="AO150" s="1"/>
      <c r="AP150" s="1"/>
      <c r="AQ150" s="1"/>
      <c r="AR150" s="1"/>
      <c r="AS150" s="1"/>
      <c r="AT150" s="1"/>
      <c r="AU150" s="1"/>
      <c r="AV150" s="1"/>
      <c r="AW150" s="1"/>
      <c r="AX150" s="35"/>
      <c r="AY150" s="78"/>
      <c r="AZ150" s="37" t="e">
        <f>IF(AC150=#REF!,"年間支払金額",IF(AND(OR(COUNTIF(AE150,"*すべて*"),COUNTIF(AE150,"*全て*")),S150="●",OR(K150=#REF!,K150=#REF!)),"年間支払金額(全官署、契約相手方ごと)",IF(AND(OR(COUNTIF(AE150,"*すべて*"),COUNTIF(AE150,"*全て*")),S150="●"),"年間支払金額(契約相手方ごと)",IF(AND(OR(K150=#REF!,K150=#REF!),AC150=#REF!),"契約総額(全官署)",IF(AND(K150=#REF!,AC150=#REF!),"契約総額(自官署のみ)",IF(K150=#REF!,"年間支払金額(自官署のみ)",IF(AC150=#REF!,"契約総額",IF(AND(COUNTIF(BG150,"&lt;&gt;*単価*"),OR(K150=#REF!,K150=#REF!)),"全官署予定価格",IF(AND(COUNTIF(BG150,"*単価*"),OR(K150=#REF!,K150=#REF!)),"全官署支払金額",IF(COUNTIF(BG150,"*単価*"),"年間支払金額","予定価格"))))))))))</f>
        <v>#REF!</v>
      </c>
      <c r="BA150" s="37" t="str">
        <f>IF(T150="","×",IF(令和8年度契約状況調査票!T150&gt;_xlfn.XLOOKUP(令和8年度契約状況調査票!BF150,#REF!,#REF!),"○","×"))</f>
        <v>×</v>
      </c>
      <c r="BB150" s="37" t="str">
        <f>IF(Y150="","×",IF(令和8年度契約状況調査票!Y150&gt;_xlfn.XLOOKUP(令和8年度契約状況調査票!BF150,#REF!,#REF!),"○","×"))</f>
        <v>×</v>
      </c>
      <c r="BC150" s="37" t="str">
        <f t="shared" si="27"/>
        <v>×</v>
      </c>
      <c r="BD150" s="37" t="str">
        <f t="shared" si="23"/>
        <v>×</v>
      </c>
      <c r="BE150" s="79" t="str">
        <f t="shared" si="28"/>
        <v/>
      </c>
      <c r="BF150" s="38">
        <f t="shared" si="29"/>
        <v>0</v>
      </c>
      <c r="BG150" s="1" t="e">
        <f>IF(AC150=#REF!,"",IF(AND(K150&lt;&gt;"",ISTEXT(U150)),"分担契約/単価契約",IF(ISTEXT(U150),"単価契約",IF(K150&lt;&gt;"","分担契約",""))))</f>
        <v>#REF!</v>
      </c>
      <c r="BH150" s="80"/>
      <c r="BI150" s="81" t="e">
        <f>IF(COUNTIF(T150,"**"),"",IF(AND(T150&gt;=#REF!,OR(H150=#REF!,H150=#REF!)),1,IF(AND(T150&gt;=#REF!,H150&lt;&gt;#REF!,H150&lt;&gt;#REF!),1,"")))</f>
        <v>#REF!</v>
      </c>
      <c r="BJ150" s="82" t="str">
        <f t="shared" si="30"/>
        <v>○</v>
      </c>
      <c r="BK150" s="81" t="b">
        <f t="shared" si="24"/>
        <v>1</v>
      </c>
      <c r="BL150" s="81" t="b">
        <f t="shared" si="25"/>
        <v>1</v>
      </c>
    </row>
    <row r="151" spans="1:64" s="83" customFormat="1" ht="60.65" customHeight="1" x14ac:dyDescent="0.2">
      <c r="A151" s="77">
        <f t="shared" si="26"/>
        <v>146</v>
      </c>
      <c r="B151" s="77" t="str">
        <f t="shared" si="31"/>
        <v/>
      </c>
      <c r="C151" s="77" t="str">
        <f>IF(B151&lt;&gt;1,"",COUNTIF($B$6:B151,1))</f>
        <v/>
      </c>
      <c r="D151" s="77" t="str">
        <f>IF(B151&lt;&gt;2,"",COUNTIF($B$6:B151,2))</f>
        <v/>
      </c>
      <c r="E151" s="77" t="str">
        <f>IF(B151&lt;&gt;3,"",COUNTIF($B$6:B151,3))</f>
        <v/>
      </c>
      <c r="F151" s="77" t="str">
        <f>IF(B151&lt;&gt;4,"",COUNTIF($B$6:B151,4))</f>
        <v/>
      </c>
      <c r="G151" s="1"/>
      <c r="H151" s="20"/>
      <c r="I151" s="20"/>
      <c r="J151" s="20"/>
      <c r="K151" s="1"/>
      <c r="L151" s="1"/>
      <c r="M151" s="21"/>
      <c r="N151" s="20"/>
      <c r="O151" s="22"/>
      <c r="P151" s="26"/>
      <c r="Q151" s="27"/>
      <c r="R151" s="20"/>
      <c r="S151" s="1"/>
      <c r="T151" s="23"/>
      <c r="U151" s="84"/>
      <c r="V151" s="86"/>
      <c r="W151" s="39" t="e">
        <f>IF(OR(T151="他官署で調達手続きを実施のため",AC151=#REF!),"－",IF(V151&lt;&gt;"",ROUNDDOWN(V151/T151,3),(IFERROR(ROUNDDOWN(U151/T151,3),"－"))))</f>
        <v>#REF!</v>
      </c>
      <c r="X151" s="90"/>
      <c r="Y151" s="92"/>
      <c r="Z151" s="25"/>
      <c r="AA151" s="24"/>
      <c r="AB151" s="25"/>
      <c r="AC151" s="24"/>
      <c r="AD151" s="20"/>
      <c r="AE151" s="20"/>
      <c r="AF151" s="20"/>
      <c r="AG151" s="1"/>
      <c r="AH151" s="1"/>
      <c r="AI151" s="41"/>
      <c r="AJ151" s="41"/>
      <c r="AK151" s="41"/>
      <c r="AL151" s="41"/>
      <c r="AM151" s="41"/>
      <c r="AN151" s="1"/>
      <c r="AO151" s="1"/>
      <c r="AP151" s="1"/>
      <c r="AQ151" s="1"/>
      <c r="AR151" s="1"/>
      <c r="AS151" s="1"/>
      <c r="AT151" s="1"/>
      <c r="AU151" s="1"/>
      <c r="AV151" s="1"/>
      <c r="AW151" s="1"/>
      <c r="AX151" s="35"/>
      <c r="AY151" s="78"/>
      <c r="AZ151" s="37" t="e">
        <f>IF(AC151=#REF!,"年間支払金額",IF(AND(OR(COUNTIF(AE151,"*すべて*"),COUNTIF(AE151,"*全て*")),S151="●",OR(K151=#REF!,K151=#REF!)),"年間支払金額(全官署、契約相手方ごと)",IF(AND(OR(COUNTIF(AE151,"*すべて*"),COUNTIF(AE151,"*全て*")),S151="●"),"年間支払金額(契約相手方ごと)",IF(AND(OR(K151=#REF!,K151=#REF!),AC151=#REF!),"契約総額(全官署)",IF(AND(K151=#REF!,AC151=#REF!),"契約総額(自官署のみ)",IF(K151=#REF!,"年間支払金額(自官署のみ)",IF(AC151=#REF!,"契約総額",IF(AND(COUNTIF(BG151,"&lt;&gt;*単価*"),OR(K151=#REF!,K151=#REF!)),"全官署予定価格",IF(AND(COUNTIF(BG151,"*単価*"),OR(K151=#REF!,K151=#REF!)),"全官署支払金額",IF(COUNTIF(BG151,"*単価*"),"年間支払金額","予定価格"))))))))))</f>
        <v>#REF!</v>
      </c>
      <c r="BA151" s="37" t="str">
        <f>IF(T151="","×",IF(令和8年度契約状況調査票!T151&gt;_xlfn.XLOOKUP(令和8年度契約状況調査票!BF151,#REF!,#REF!),"○","×"))</f>
        <v>×</v>
      </c>
      <c r="BB151" s="37" t="str">
        <f>IF(Y151="","×",IF(令和8年度契約状況調査票!Y151&gt;_xlfn.XLOOKUP(令和8年度契約状況調査票!BF151,#REF!,#REF!),"○","×"))</f>
        <v>×</v>
      </c>
      <c r="BC151" s="37" t="str">
        <f t="shared" si="27"/>
        <v>×</v>
      </c>
      <c r="BD151" s="37" t="str">
        <f t="shared" si="23"/>
        <v>×</v>
      </c>
      <c r="BE151" s="79" t="str">
        <f t="shared" si="28"/>
        <v/>
      </c>
      <c r="BF151" s="38">
        <f t="shared" si="29"/>
        <v>0</v>
      </c>
      <c r="BG151" s="1" t="e">
        <f>IF(AC151=#REF!,"",IF(AND(K151&lt;&gt;"",ISTEXT(U151)),"分担契約/単価契約",IF(ISTEXT(U151),"単価契約",IF(K151&lt;&gt;"","分担契約",""))))</f>
        <v>#REF!</v>
      </c>
      <c r="BH151" s="80"/>
      <c r="BI151" s="81" t="e">
        <f>IF(COUNTIF(T151,"**"),"",IF(AND(T151&gt;=#REF!,OR(H151=#REF!,H151=#REF!)),1,IF(AND(T151&gt;=#REF!,H151&lt;&gt;#REF!,H151&lt;&gt;#REF!),1,"")))</f>
        <v>#REF!</v>
      </c>
      <c r="BJ151" s="82" t="str">
        <f t="shared" si="30"/>
        <v>○</v>
      </c>
      <c r="BK151" s="81" t="b">
        <f t="shared" si="24"/>
        <v>1</v>
      </c>
      <c r="BL151" s="81" t="b">
        <f t="shared" si="25"/>
        <v>1</v>
      </c>
    </row>
    <row r="152" spans="1:64" s="83" customFormat="1" ht="60.65" customHeight="1" x14ac:dyDescent="0.2">
      <c r="A152" s="77">
        <f t="shared" si="26"/>
        <v>147</v>
      </c>
      <c r="B152" s="77" t="str">
        <f t="shared" si="31"/>
        <v/>
      </c>
      <c r="C152" s="77" t="str">
        <f>IF(B152&lt;&gt;1,"",COUNTIF($B$6:B152,1))</f>
        <v/>
      </c>
      <c r="D152" s="77" t="str">
        <f>IF(B152&lt;&gt;2,"",COUNTIF($B$6:B152,2))</f>
        <v/>
      </c>
      <c r="E152" s="77" t="str">
        <f>IF(B152&lt;&gt;3,"",COUNTIF($B$6:B152,3))</f>
        <v/>
      </c>
      <c r="F152" s="77" t="str">
        <f>IF(B152&lt;&gt;4,"",COUNTIF($B$6:B152,4))</f>
        <v/>
      </c>
      <c r="G152" s="1"/>
      <c r="H152" s="20"/>
      <c r="I152" s="20"/>
      <c r="J152" s="20"/>
      <c r="K152" s="1"/>
      <c r="L152" s="1"/>
      <c r="M152" s="21"/>
      <c r="N152" s="20"/>
      <c r="O152" s="22"/>
      <c r="P152" s="26"/>
      <c r="Q152" s="27"/>
      <c r="R152" s="20"/>
      <c r="S152" s="1"/>
      <c r="T152" s="23"/>
      <c r="U152" s="84"/>
      <c r="V152" s="86"/>
      <c r="W152" s="39" t="e">
        <f>IF(OR(T152="他官署で調達手続きを実施のため",AC152=#REF!),"－",IF(V152&lt;&gt;"",ROUNDDOWN(V152/T152,3),(IFERROR(ROUNDDOWN(U152/T152,3),"－"))))</f>
        <v>#REF!</v>
      </c>
      <c r="X152" s="90"/>
      <c r="Y152" s="92"/>
      <c r="Z152" s="25"/>
      <c r="AA152" s="24"/>
      <c r="AB152" s="25"/>
      <c r="AC152" s="24"/>
      <c r="AD152" s="20"/>
      <c r="AE152" s="20"/>
      <c r="AF152" s="20"/>
      <c r="AG152" s="1"/>
      <c r="AH152" s="1"/>
      <c r="AI152" s="41"/>
      <c r="AJ152" s="41"/>
      <c r="AK152" s="41"/>
      <c r="AL152" s="41"/>
      <c r="AM152" s="41"/>
      <c r="AN152" s="1"/>
      <c r="AO152" s="1"/>
      <c r="AP152" s="1"/>
      <c r="AQ152" s="1"/>
      <c r="AR152" s="1"/>
      <c r="AS152" s="1"/>
      <c r="AT152" s="1"/>
      <c r="AU152" s="1"/>
      <c r="AV152" s="1"/>
      <c r="AW152" s="1"/>
      <c r="AX152" s="35"/>
      <c r="AY152" s="78"/>
      <c r="AZ152" s="37" t="e">
        <f>IF(AC152=#REF!,"年間支払金額",IF(AND(OR(COUNTIF(AE152,"*すべて*"),COUNTIF(AE152,"*全て*")),S152="●",OR(K152=#REF!,K152=#REF!)),"年間支払金額(全官署、契約相手方ごと)",IF(AND(OR(COUNTIF(AE152,"*すべて*"),COUNTIF(AE152,"*全て*")),S152="●"),"年間支払金額(契約相手方ごと)",IF(AND(OR(K152=#REF!,K152=#REF!),AC152=#REF!),"契約総額(全官署)",IF(AND(K152=#REF!,AC152=#REF!),"契約総額(自官署のみ)",IF(K152=#REF!,"年間支払金額(自官署のみ)",IF(AC152=#REF!,"契約総額",IF(AND(COUNTIF(BG152,"&lt;&gt;*単価*"),OR(K152=#REF!,K152=#REF!)),"全官署予定価格",IF(AND(COUNTIF(BG152,"*単価*"),OR(K152=#REF!,K152=#REF!)),"全官署支払金額",IF(COUNTIF(BG152,"*単価*"),"年間支払金額","予定価格"))))))))))</f>
        <v>#REF!</v>
      </c>
      <c r="BA152" s="37" t="str">
        <f>IF(T152="","×",IF(令和8年度契約状況調査票!T152&gt;_xlfn.XLOOKUP(令和8年度契約状況調査票!BF152,#REF!,#REF!),"○","×"))</f>
        <v>×</v>
      </c>
      <c r="BB152" s="37" t="str">
        <f>IF(Y152="","×",IF(令和8年度契約状況調査票!Y152&gt;_xlfn.XLOOKUP(令和8年度契約状況調査票!BF152,#REF!,#REF!),"○","×"))</f>
        <v>×</v>
      </c>
      <c r="BC152" s="37" t="str">
        <f t="shared" si="27"/>
        <v>×</v>
      </c>
      <c r="BD152" s="37" t="str">
        <f t="shared" si="23"/>
        <v>×</v>
      </c>
      <c r="BE152" s="79" t="str">
        <f t="shared" si="28"/>
        <v/>
      </c>
      <c r="BF152" s="38">
        <f t="shared" si="29"/>
        <v>0</v>
      </c>
      <c r="BG152" s="1" t="e">
        <f>IF(AC152=#REF!,"",IF(AND(K152&lt;&gt;"",ISTEXT(U152)),"分担契約/単価契約",IF(ISTEXT(U152),"単価契約",IF(K152&lt;&gt;"","分担契約",""))))</f>
        <v>#REF!</v>
      </c>
      <c r="BH152" s="80"/>
      <c r="BI152" s="81" t="e">
        <f>IF(COUNTIF(T152,"**"),"",IF(AND(T152&gt;=#REF!,OR(H152=#REF!,H152=#REF!)),1,IF(AND(T152&gt;=#REF!,H152&lt;&gt;#REF!,H152&lt;&gt;#REF!),1,"")))</f>
        <v>#REF!</v>
      </c>
      <c r="BJ152" s="82" t="str">
        <f t="shared" si="30"/>
        <v>○</v>
      </c>
      <c r="BK152" s="81" t="b">
        <f t="shared" si="24"/>
        <v>1</v>
      </c>
      <c r="BL152" s="81" t="b">
        <f t="shared" si="25"/>
        <v>1</v>
      </c>
    </row>
    <row r="153" spans="1:64" s="83" customFormat="1" ht="60.65" customHeight="1" x14ac:dyDescent="0.2">
      <c r="A153" s="77">
        <f t="shared" si="26"/>
        <v>148</v>
      </c>
      <c r="B153" s="77" t="str">
        <f t="shared" si="31"/>
        <v/>
      </c>
      <c r="C153" s="77" t="str">
        <f>IF(B153&lt;&gt;1,"",COUNTIF($B$6:B153,1))</f>
        <v/>
      </c>
      <c r="D153" s="77" t="str">
        <f>IF(B153&lt;&gt;2,"",COUNTIF($B$6:B153,2))</f>
        <v/>
      </c>
      <c r="E153" s="77" t="str">
        <f>IF(B153&lt;&gt;3,"",COUNTIF($B$6:B153,3))</f>
        <v/>
      </c>
      <c r="F153" s="77" t="str">
        <f>IF(B153&lt;&gt;4,"",COUNTIF($B$6:B153,4))</f>
        <v/>
      </c>
      <c r="G153" s="1"/>
      <c r="H153" s="20"/>
      <c r="I153" s="20"/>
      <c r="J153" s="20"/>
      <c r="K153" s="1"/>
      <c r="L153" s="1"/>
      <c r="M153" s="21"/>
      <c r="N153" s="20"/>
      <c r="O153" s="22"/>
      <c r="P153" s="26"/>
      <c r="Q153" s="27"/>
      <c r="R153" s="20"/>
      <c r="S153" s="1"/>
      <c r="T153" s="23"/>
      <c r="U153" s="84"/>
      <c r="V153" s="86"/>
      <c r="W153" s="39" t="e">
        <f>IF(OR(T153="他官署で調達手続きを実施のため",AC153=#REF!),"－",IF(V153&lt;&gt;"",ROUNDDOWN(V153/T153,3),(IFERROR(ROUNDDOWN(U153/T153,3),"－"))))</f>
        <v>#REF!</v>
      </c>
      <c r="X153" s="90"/>
      <c r="Y153" s="92"/>
      <c r="Z153" s="25"/>
      <c r="AA153" s="24"/>
      <c r="AB153" s="25"/>
      <c r="AC153" s="24"/>
      <c r="AD153" s="20"/>
      <c r="AE153" s="20"/>
      <c r="AF153" s="20"/>
      <c r="AG153" s="1"/>
      <c r="AH153" s="1"/>
      <c r="AI153" s="41"/>
      <c r="AJ153" s="41"/>
      <c r="AK153" s="41"/>
      <c r="AL153" s="41"/>
      <c r="AM153" s="41"/>
      <c r="AN153" s="1"/>
      <c r="AO153" s="1"/>
      <c r="AP153" s="1"/>
      <c r="AQ153" s="1"/>
      <c r="AR153" s="1"/>
      <c r="AS153" s="1"/>
      <c r="AT153" s="1"/>
      <c r="AU153" s="1"/>
      <c r="AV153" s="1"/>
      <c r="AW153" s="1"/>
      <c r="AX153" s="36"/>
      <c r="AY153" s="78"/>
      <c r="AZ153" s="37" t="e">
        <f>IF(AC153=#REF!,"年間支払金額",IF(AND(OR(COUNTIF(AE153,"*すべて*"),COUNTIF(AE153,"*全て*")),S153="●",OR(K153=#REF!,K153=#REF!)),"年間支払金額(全官署、契約相手方ごと)",IF(AND(OR(COUNTIF(AE153,"*すべて*"),COUNTIF(AE153,"*全て*")),S153="●"),"年間支払金額(契約相手方ごと)",IF(AND(OR(K153=#REF!,K153=#REF!),AC153=#REF!),"契約総額(全官署)",IF(AND(K153=#REF!,AC153=#REF!),"契約総額(自官署のみ)",IF(K153=#REF!,"年間支払金額(自官署のみ)",IF(AC153=#REF!,"契約総額",IF(AND(COUNTIF(BG153,"&lt;&gt;*単価*"),OR(K153=#REF!,K153=#REF!)),"全官署予定価格",IF(AND(COUNTIF(BG153,"*単価*"),OR(K153=#REF!,K153=#REF!)),"全官署支払金額",IF(COUNTIF(BG153,"*単価*"),"年間支払金額","予定価格"))))))))))</f>
        <v>#REF!</v>
      </c>
      <c r="BA153" s="37" t="str">
        <f>IF(T153="","×",IF(令和8年度契約状況調査票!T153&gt;_xlfn.XLOOKUP(令和8年度契約状況調査票!BF153,#REF!,#REF!),"○","×"))</f>
        <v>×</v>
      </c>
      <c r="BB153" s="37" t="str">
        <f>IF(Y153="","×",IF(令和8年度契約状況調査票!Y153&gt;_xlfn.XLOOKUP(令和8年度契約状況調査票!BF153,#REF!,#REF!),"○","×"))</f>
        <v>×</v>
      </c>
      <c r="BC153" s="37" t="str">
        <f t="shared" si="27"/>
        <v>×</v>
      </c>
      <c r="BD153" s="37" t="str">
        <f t="shared" si="23"/>
        <v>×</v>
      </c>
      <c r="BE153" s="79" t="str">
        <f t="shared" si="28"/>
        <v/>
      </c>
      <c r="BF153" s="38">
        <f t="shared" si="29"/>
        <v>0</v>
      </c>
      <c r="BG153" s="1" t="e">
        <f>IF(AC153=#REF!,"",IF(AND(K153&lt;&gt;"",ISTEXT(U153)),"分担契約/単価契約",IF(ISTEXT(U153),"単価契約",IF(K153&lt;&gt;"","分担契約",""))))</f>
        <v>#REF!</v>
      </c>
      <c r="BH153" s="80"/>
      <c r="BI153" s="81" t="e">
        <f>IF(COUNTIF(T153,"**"),"",IF(AND(T153&gt;=#REF!,OR(H153=#REF!,H153=#REF!)),1,IF(AND(T153&gt;=#REF!,H153&lt;&gt;#REF!,H153&lt;&gt;#REF!),1,"")))</f>
        <v>#REF!</v>
      </c>
      <c r="BJ153" s="82" t="str">
        <f t="shared" si="30"/>
        <v>○</v>
      </c>
      <c r="BK153" s="81" t="b">
        <f t="shared" si="24"/>
        <v>1</v>
      </c>
      <c r="BL153" s="81" t="b">
        <f t="shared" si="25"/>
        <v>1</v>
      </c>
    </row>
    <row r="154" spans="1:64" s="83" customFormat="1" ht="60.65" customHeight="1" x14ac:dyDescent="0.2">
      <c r="A154" s="77">
        <f t="shared" si="26"/>
        <v>149</v>
      </c>
      <c r="B154" s="77" t="str">
        <f t="shared" si="31"/>
        <v/>
      </c>
      <c r="C154" s="77" t="str">
        <f>IF(B154&lt;&gt;1,"",COUNTIF($B$6:B154,1))</f>
        <v/>
      </c>
      <c r="D154" s="77" t="str">
        <f>IF(B154&lt;&gt;2,"",COUNTIF($B$6:B154,2))</f>
        <v/>
      </c>
      <c r="E154" s="77" t="str">
        <f>IF(B154&lt;&gt;3,"",COUNTIF($B$6:B154,3))</f>
        <v/>
      </c>
      <c r="F154" s="77" t="str">
        <f>IF(B154&lt;&gt;4,"",COUNTIF($B$6:B154,4))</f>
        <v/>
      </c>
      <c r="G154" s="1"/>
      <c r="H154" s="20"/>
      <c r="I154" s="20"/>
      <c r="J154" s="20"/>
      <c r="K154" s="1"/>
      <c r="L154" s="1"/>
      <c r="M154" s="21"/>
      <c r="N154" s="20"/>
      <c r="O154" s="22"/>
      <c r="P154" s="26"/>
      <c r="Q154" s="27"/>
      <c r="R154" s="20"/>
      <c r="S154" s="1"/>
      <c r="T154" s="23"/>
      <c r="U154" s="84"/>
      <c r="V154" s="86"/>
      <c r="W154" s="39" t="e">
        <f>IF(OR(T154="他官署で調達手続きを実施のため",AC154=#REF!),"－",IF(V154&lt;&gt;"",ROUNDDOWN(V154/T154,3),(IFERROR(ROUNDDOWN(U154/T154,3),"－"))))</f>
        <v>#REF!</v>
      </c>
      <c r="X154" s="90"/>
      <c r="Y154" s="92"/>
      <c r="Z154" s="25"/>
      <c r="AA154" s="24"/>
      <c r="AB154" s="25"/>
      <c r="AC154" s="24"/>
      <c r="AD154" s="20"/>
      <c r="AE154" s="20"/>
      <c r="AF154" s="20"/>
      <c r="AG154" s="1"/>
      <c r="AH154" s="1"/>
      <c r="AI154" s="41"/>
      <c r="AJ154" s="41"/>
      <c r="AK154" s="41"/>
      <c r="AL154" s="41"/>
      <c r="AM154" s="41"/>
      <c r="AN154" s="1"/>
      <c r="AO154" s="1"/>
      <c r="AP154" s="1"/>
      <c r="AQ154" s="1"/>
      <c r="AR154" s="1"/>
      <c r="AS154" s="1"/>
      <c r="AT154" s="1"/>
      <c r="AU154" s="1"/>
      <c r="AV154" s="1"/>
      <c r="AW154" s="1"/>
      <c r="AX154" s="35"/>
      <c r="AY154" s="78"/>
      <c r="AZ154" s="37" t="e">
        <f>IF(AC154=#REF!,"年間支払金額",IF(AND(OR(COUNTIF(AE154,"*すべて*"),COUNTIF(AE154,"*全て*")),S154="●",OR(K154=#REF!,K154=#REF!)),"年間支払金額(全官署、契約相手方ごと)",IF(AND(OR(COUNTIF(AE154,"*すべて*"),COUNTIF(AE154,"*全て*")),S154="●"),"年間支払金額(契約相手方ごと)",IF(AND(OR(K154=#REF!,K154=#REF!),AC154=#REF!),"契約総額(全官署)",IF(AND(K154=#REF!,AC154=#REF!),"契約総額(自官署のみ)",IF(K154=#REF!,"年間支払金額(自官署のみ)",IF(AC154=#REF!,"契約総額",IF(AND(COUNTIF(BG154,"&lt;&gt;*単価*"),OR(K154=#REF!,K154=#REF!)),"全官署予定価格",IF(AND(COUNTIF(BG154,"*単価*"),OR(K154=#REF!,K154=#REF!)),"全官署支払金額",IF(COUNTIF(BG154,"*単価*"),"年間支払金額","予定価格"))))))))))</f>
        <v>#REF!</v>
      </c>
      <c r="BA154" s="37" t="str">
        <f>IF(T154="","×",IF(令和8年度契約状況調査票!T154&gt;_xlfn.XLOOKUP(令和8年度契約状況調査票!BF154,#REF!,#REF!),"○","×"))</f>
        <v>×</v>
      </c>
      <c r="BB154" s="37" t="str">
        <f>IF(Y154="","×",IF(令和8年度契約状況調査票!Y154&gt;_xlfn.XLOOKUP(令和8年度契約状況調査票!BF154,#REF!,#REF!),"○","×"))</f>
        <v>×</v>
      </c>
      <c r="BC154" s="37" t="str">
        <f t="shared" si="27"/>
        <v>×</v>
      </c>
      <c r="BD154" s="37" t="str">
        <f t="shared" si="23"/>
        <v>×</v>
      </c>
      <c r="BE154" s="79" t="str">
        <f t="shared" si="28"/>
        <v/>
      </c>
      <c r="BF154" s="38">
        <f t="shared" si="29"/>
        <v>0</v>
      </c>
      <c r="BG154" s="1" t="e">
        <f>IF(AC154=#REF!,"",IF(AND(K154&lt;&gt;"",ISTEXT(U154)),"分担契約/単価契約",IF(ISTEXT(U154),"単価契約",IF(K154&lt;&gt;"","分担契約",""))))</f>
        <v>#REF!</v>
      </c>
      <c r="BH154" s="80"/>
      <c r="BI154" s="81" t="e">
        <f>IF(COUNTIF(T154,"**"),"",IF(AND(T154&gt;=#REF!,OR(H154=#REF!,H154=#REF!)),1,IF(AND(T154&gt;=#REF!,H154&lt;&gt;#REF!,H154&lt;&gt;#REF!),1,"")))</f>
        <v>#REF!</v>
      </c>
      <c r="BJ154" s="82" t="str">
        <f t="shared" si="30"/>
        <v>○</v>
      </c>
      <c r="BK154" s="81" t="b">
        <f t="shared" si="24"/>
        <v>1</v>
      </c>
      <c r="BL154" s="81" t="b">
        <f t="shared" si="25"/>
        <v>1</v>
      </c>
    </row>
    <row r="155" spans="1:64" s="83" customFormat="1" ht="60.65" customHeight="1" x14ac:dyDescent="0.2">
      <c r="A155" s="77">
        <f t="shared" si="26"/>
        <v>150</v>
      </c>
      <c r="B155" s="77" t="str">
        <f t="shared" si="31"/>
        <v/>
      </c>
      <c r="C155" s="77" t="str">
        <f>IF(B155&lt;&gt;1,"",COUNTIF($B$6:B155,1))</f>
        <v/>
      </c>
      <c r="D155" s="77" t="str">
        <f>IF(B155&lt;&gt;2,"",COUNTIF($B$6:B155,2))</f>
        <v/>
      </c>
      <c r="E155" s="77" t="str">
        <f>IF(B155&lt;&gt;3,"",COUNTIF($B$6:B155,3))</f>
        <v/>
      </c>
      <c r="F155" s="77" t="str">
        <f>IF(B155&lt;&gt;4,"",COUNTIF($B$6:B155,4))</f>
        <v/>
      </c>
      <c r="G155" s="1"/>
      <c r="H155" s="20"/>
      <c r="I155" s="20"/>
      <c r="J155" s="20"/>
      <c r="K155" s="1"/>
      <c r="L155" s="1"/>
      <c r="M155" s="21"/>
      <c r="N155" s="20"/>
      <c r="O155" s="22"/>
      <c r="P155" s="26"/>
      <c r="Q155" s="27"/>
      <c r="R155" s="20"/>
      <c r="S155" s="1"/>
      <c r="T155" s="23"/>
      <c r="U155" s="84"/>
      <c r="V155" s="86"/>
      <c r="W155" s="39" t="e">
        <f>IF(OR(T155="他官署で調達手続きを実施のため",AC155=#REF!),"－",IF(V155&lt;&gt;"",ROUNDDOWN(V155/T155,3),(IFERROR(ROUNDDOWN(U155/T155,3),"－"))))</f>
        <v>#REF!</v>
      </c>
      <c r="X155" s="90"/>
      <c r="Y155" s="92"/>
      <c r="Z155" s="25"/>
      <c r="AA155" s="24"/>
      <c r="AB155" s="25"/>
      <c r="AC155" s="24"/>
      <c r="AD155" s="20"/>
      <c r="AE155" s="20"/>
      <c r="AF155" s="20"/>
      <c r="AG155" s="1"/>
      <c r="AH155" s="1"/>
      <c r="AI155" s="41"/>
      <c r="AJ155" s="41"/>
      <c r="AK155" s="41"/>
      <c r="AL155" s="41"/>
      <c r="AM155" s="41"/>
      <c r="AN155" s="1"/>
      <c r="AO155" s="1"/>
      <c r="AP155" s="1"/>
      <c r="AQ155" s="1"/>
      <c r="AR155" s="1"/>
      <c r="AS155" s="1"/>
      <c r="AT155" s="1"/>
      <c r="AU155" s="1"/>
      <c r="AV155" s="1"/>
      <c r="AW155" s="1"/>
      <c r="AX155" s="35"/>
      <c r="AY155" s="78"/>
      <c r="AZ155" s="37" t="e">
        <f>IF(AC155=#REF!,"年間支払金額",IF(AND(OR(COUNTIF(AE155,"*すべて*"),COUNTIF(AE155,"*全て*")),S155="●",OR(K155=#REF!,K155=#REF!)),"年間支払金額(全官署、契約相手方ごと)",IF(AND(OR(COUNTIF(AE155,"*すべて*"),COUNTIF(AE155,"*全て*")),S155="●"),"年間支払金額(契約相手方ごと)",IF(AND(OR(K155=#REF!,K155=#REF!),AC155=#REF!),"契約総額(全官署)",IF(AND(K155=#REF!,AC155=#REF!),"契約総額(自官署のみ)",IF(K155=#REF!,"年間支払金額(自官署のみ)",IF(AC155=#REF!,"契約総額",IF(AND(COUNTIF(BG155,"&lt;&gt;*単価*"),OR(K155=#REF!,K155=#REF!)),"全官署予定価格",IF(AND(COUNTIF(BG155,"*単価*"),OR(K155=#REF!,K155=#REF!)),"全官署支払金額",IF(COUNTIF(BG155,"*単価*"),"年間支払金額","予定価格"))))))))))</f>
        <v>#REF!</v>
      </c>
      <c r="BA155" s="37" t="str">
        <f>IF(T155="","×",IF(令和8年度契約状況調査票!T155&gt;_xlfn.XLOOKUP(令和8年度契約状況調査票!BF155,#REF!,#REF!),"○","×"))</f>
        <v>×</v>
      </c>
      <c r="BB155" s="37" t="str">
        <f>IF(Y155="","×",IF(令和8年度契約状況調査票!Y155&gt;_xlfn.XLOOKUP(令和8年度契約状況調査票!BF155,#REF!,#REF!),"○","×"))</f>
        <v>×</v>
      </c>
      <c r="BC155" s="37" t="str">
        <f t="shared" si="27"/>
        <v>×</v>
      </c>
      <c r="BD155" s="37" t="str">
        <f t="shared" ref="BD155:BD218" si="32">IF(AY155&lt;&gt;"",AY155,IF(COUNTIF(AZ155,"*予定価格*"),BA155,BB155))</f>
        <v>×</v>
      </c>
      <c r="BE155" s="79" t="str">
        <f t="shared" si="28"/>
        <v/>
      </c>
      <c r="BF155" s="38">
        <f t="shared" si="29"/>
        <v>0</v>
      </c>
      <c r="BG155" s="1" t="e">
        <f>IF(AC155=#REF!,"",IF(AND(K155&lt;&gt;"",ISTEXT(U155)),"分担契約/単価契約",IF(ISTEXT(U155),"単価契約",IF(K155&lt;&gt;"","分担契約",""))))</f>
        <v>#REF!</v>
      </c>
      <c r="BH155" s="80"/>
      <c r="BI155" s="81" t="e">
        <f>IF(COUNTIF(T155,"**"),"",IF(AND(T155&gt;=#REF!,OR(H155=#REF!,H155=#REF!)),1,IF(AND(T155&gt;=#REF!,H155&lt;&gt;#REF!,H155&lt;&gt;#REF!),1,"")))</f>
        <v>#REF!</v>
      </c>
      <c r="BJ155" s="82" t="str">
        <f t="shared" si="30"/>
        <v>○</v>
      </c>
      <c r="BK155" s="81" t="b">
        <f t="shared" ref="BK155:BK218" si="33">_xlfn.ISFORMULA(BF155)</f>
        <v>1</v>
      </c>
      <c r="BL155" s="81" t="b">
        <f t="shared" ref="BL155:BL218" si="34">_xlfn.ISFORMULA(BG155)</f>
        <v>1</v>
      </c>
    </row>
    <row r="156" spans="1:64" s="83" customFormat="1" ht="60.65" customHeight="1" x14ac:dyDescent="0.2">
      <c r="A156" s="77">
        <f t="shared" si="26"/>
        <v>151</v>
      </c>
      <c r="B156" s="77" t="str">
        <f t="shared" si="31"/>
        <v/>
      </c>
      <c r="C156" s="77" t="str">
        <f>IF(B156&lt;&gt;1,"",COUNTIF($B$6:B156,1))</f>
        <v/>
      </c>
      <c r="D156" s="77" t="str">
        <f>IF(B156&lt;&gt;2,"",COUNTIF($B$6:B156,2))</f>
        <v/>
      </c>
      <c r="E156" s="77" t="str">
        <f>IF(B156&lt;&gt;3,"",COUNTIF($B$6:B156,3))</f>
        <v/>
      </c>
      <c r="F156" s="77" t="str">
        <f>IF(B156&lt;&gt;4,"",COUNTIF($B$6:B156,4))</f>
        <v/>
      </c>
      <c r="G156" s="1"/>
      <c r="H156" s="20"/>
      <c r="I156" s="20"/>
      <c r="J156" s="20"/>
      <c r="K156" s="1"/>
      <c r="L156" s="1"/>
      <c r="M156" s="21"/>
      <c r="N156" s="20"/>
      <c r="O156" s="22"/>
      <c r="P156" s="26"/>
      <c r="Q156" s="27"/>
      <c r="R156" s="20"/>
      <c r="S156" s="1"/>
      <c r="T156" s="28"/>
      <c r="U156" s="85"/>
      <c r="V156" s="86"/>
      <c r="W156" s="39" t="e">
        <f>IF(OR(T156="他官署で調達手続きを実施のため",AC156=#REF!),"－",IF(V156&lt;&gt;"",ROUNDDOWN(V156/T156,3),(IFERROR(ROUNDDOWN(U156/T156,3),"－"))))</f>
        <v>#REF!</v>
      </c>
      <c r="X156" s="90"/>
      <c r="Y156" s="92"/>
      <c r="Z156" s="25"/>
      <c r="AA156" s="24"/>
      <c r="AB156" s="25"/>
      <c r="AC156" s="24"/>
      <c r="AD156" s="20"/>
      <c r="AE156" s="20"/>
      <c r="AF156" s="20"/>
      <c r="AG156" s="1"/>
      <c r="AH156" s="1"/>
      <c r="AI156" s="41"/>
      <c r="AJ156" s="41"/>
      <c r="AK156" s="41"/>
      <c r="AL156" s="41"/>
      <c r="AM156" s="41"/>
      <c r="AN156" s="1"/>
      <c r="AO156" s="1"/>
      <c r="AP156" s="1"/>
      <c r="AQ156" s="1"/>
      <c r="AR156" s="1"/>
      <c r="AS156" s="1"/>
      <c r="AT156" s="1"/>
      <c r="AU156" s="1"/>
      <c r="AV156" s="1"/>
      <c r="AW156" s="1"/>
      <c r="AX156" s="35"/>
      <c r="AY156" s="78"/>
      <c r="AZ156" s="37" t="e">
        <f>IF(AC156=#REF!,"年間支払金額",IF(AND(OR(COUNTIF(AE156,"*すべて*"),COUNTIF(AE156,"*全て*")),S156="●",OR(K156=#REF!,K156=#REF!)),"年間支払金額(全官署、契約相手方ごと)",IF(AND(OR(COUNTIF(AE156,"*すべて*"),COUNTIF(AE156,"*全て*")),S156="●"),"年間支払金額(契約相手方ごと)",IF(AND(OR(K156=#REF!,K156=#REF!),AC156=#REF!),"契約総額(全官署)",IF(AND(K156=#REF!,AC156=#REF!),"契約総額(自官署のみ)",IF(K156=#REF!,"年間支払金額(自官署のみ)",IF(AC156=#REF!,"契約総額",IF(AND(COUNTIF(BG156,"&lt;&gt;*単価*"),OR(K156=#REF!,K156=#REF!)),"全官署予定価格",IF(AND(COUNTIF(BG156,"*単価*"),OR(K156=#REF!,K156=#REF!)),"全官署支払金額",IF(COUNTIF(BG156,"*単価*"),"年間支払金額","予定価格"))))))))))</f>
        <v>#REF!</v>
      </c>
      <c r="BA156" s="37" t="str">
        <f>IF(T156="","×",IF(令和8年度契約状況調査票!T156&gt;_xlfn.XLOOKUP(令和8年度契約状況調査票!BF156,#REF!,#REF!),"○","×"))</f>
        <v>×</v>
      </c>
      <c r="BB156" s="37" t="str">
        <f>IF(Y156="","×",IF(令和8年度契約状況調査票!Y156&gt;_xlfn.XLOOKUP(令和8年度契約状況調査票!BF156,#REF!,#REF!),"○","×"))</f>
        <v>×</v>
      </c>
      <c r="BC156" s="37" t="str">
        <f t="shared" si="27"/>
        <v>×</v>
      </c>
      <c r="BD156" s="37" t="str">
        <f t="shared" si="32"/>
        <v>×</v>
      </c>
      <c r="BE156" s="79" t="str">
        <f t="shared" si="28"/>
        <v/>
      </c>
      <c r="BF156" s="38">
        <f t="shared" si="29"/>
        <v>0</v>
      </c>
      <c r="BG156" s="1" t="e">
        <f>IF(AC156=#REF!,"",IF(AND(K156&lt;&gt;"",ISTEXT(U156)),"分担契約/単価契約",IF(ISTEXT(U156),"単価契約",IF(K156&lt;&gt;"","分担契約",""))))</f>
        <v>#REF!</v>
      </c>
      <c r="BH156" s="80"/>
      <c r="BI156" s="81" t="e">
        <f>IF(COUNTIF(T156,"**"),"",IF(AND(T156&gt;=#REF!,OR(H156=#REF!,H156=#REF!)),1,IF(AND(T156&gt;=#REF!,H156&lt;&gt;#REF!,H156&lt;&gt;#REF!),1,"")))</f>
        <v>#REF!</v>
      </c>
      <c r="BJ156" s="82" t="str">
        <f t="shared" si="30"/>
        <v>○</v>
      </c>
      <c r="BK156" s="81" t="b">
        <f t="shared" si="33"/>
        <v>1</v>
      </c>
      <c r="BL156" s="81" t="b">
        <f t="shared" si="34"/>
        <v>1</v>
      </c>
    </row>
    <row r="157" spans="1:64" s="83" customFormat="1" ht="60.65" customHeight="1" x14ac:dyDescent="0.2">
      <c r="A157" s="77">
        <f t="shared" si="26"/>
        <v>152</v>
      </c>
      <c r="B157" s="77" t="str">
        <f t="shared" si="31"/>
        <v/>
      </c>
      <c r="C157" s="77" t="str">
        <f>IF(B157&lt;&gt;1,"",COUNTIF($B$6:B157,1))</f>
        <v/>
      </c>
      <c r="D157" s="77" t="str">
        <f>IF(B157&lt;&gt;2,"",COUNTIF($B$6:B157,2))</f>
        <v/>
      </c>
      <c r="E157" s="77" t="str">
        <f>IF(B157&lt;&gt;3,"",COUNTIF($B$6:B157,3))</f>
        <v/>
      </c>
      <c r="F157" s="77" t="str">
        <f>IF(B157&lt;&gt;4,"",COUNTIF($B$6:B157,4))</f>
        <v/>
      </c>
      <c r="G157" s="1"/>
      <c r="H157" s="20"/>
      <c r="I157" s="20"/>
      <c r="J157" s="20"/>
      <c r="K157" s="1"/>
      <c r="L157" s="1"/>
      <c r="M157" s="21"/>
      <c r="N157" s="20"/>
      <c r="O157" s="22"/>
      <c r="P157" s="26"/>
      <c r="Q157" s="27"/>
      <c r="R157" s="20"/>
      <c r="S157" s="1"/>
      <c r="T157" s="23"/>
      <c r="U157" s="84"/>
      <c r="V157" s="86"/>
      <c r="W157" s="39" t="e">
        <f>IF(OR(T157="他官署で調達手続きを実施のため",AC157=#REF!),"－",IF(V157&lt;&gt;"",ROUNDDOWN(V157/T157,3),(IFERROR(ROUNDDOWN(U157/T157,3),"－"))))</f>
        <v>#REF!</v>
      </c>
      <c r="X157" s="90"/>
      <c r="Y157" s="92"/>
      <c r="Z157" s="25"/>
      <c r="AA157" s="24"/>
      <c r="AB157" s="25"/>
      <c r="AC157" s="24"/>
      <c r="AD157" s="20"/>
      <c r="AE157" s="20"/>
      <c r="AF157" s="20"/>
      <c r="AG157" s="1"/>
      <c r="AH157" s="1"/>
      <c r="AI157" s="41"/>
      <c r="AJ157" s="41"/>
      <c r="AK157" s="41"/>
      <c r="AL157" s="41"/>
      <c r="AM157" s="41"/>
      <c r="AN157" s="1"/>
      <c r="AO157" s="1"/>
      <c r="AP157" s="1"/>
      <c r="AQ157" s="1"/>
      <c r="AR157" s="1"/>
      <c r="AS157" s="1"/>
      <c r="AT157" s="1"/>
      <c r="AU157" s="1"/>
      <c r="AV157" s="1"/>
      <c r="AW157" s="1"/>
      <c r="AX157" s="35"/>
      <c r="AY157" s="78"/>
      <c r="AZ157" s="37" t="e">
        <f>IF(AC157=#REF!,"年間支払金額",IF(AND(OR(COUNTIF(AE157,"*すべて*"),COUNTIF(AE157,"*全て*")),S157="●",OR(K157=#REF!,K157=#REF!)),"年間支払金額(全官署、契約相手方ごと)",IF(AND(OR(COUNTIF(AE157,"*すべて*"),COUNTIF(AE157,"*全て*")),S157="●"),"年間支払金額(契約相手方ごと)",IF(AND(OR(K157=#REF!,K157=#REF!),AC157=#REF!),"契約総額(全官署)",IF(AND(K157=#REF!,AC157=#REF!),"契約総額(自官署のみ)",IF(K157=#REF!,"年間支払金額(自官署のみ)",IF(AC157=#REF!,"契約総額",IF(AND(COUNTIF(BG157,"&lt;&gt;*単価*"),OR(K157=#REF!,K157=#REF!)),"全官署予定価格",IF(AND(COUNTIF(BG157,"*単価*"),OR(K157=#REF!,K157=#REF!)),"全官署支払金額",IF(COUNTIF(BG157,"*単価*"),"年間支払金額","予定価格"))))))))))</f>
        <v>#REF!</v>
      </c>
      <c r="BA157" s="37" t="str">
        <f>IF(T157="","×",IF(令和8年度契約状況調査票!T157&gt;_xlfn.XLOOKUP(令和8年度契約状況調査票!BF157,#REF!,#REF!),"○","×"))</f>
        <v>×</v>
      </c>
      <c r="BB157" s="37" t="str">
        <f>IF(Y157="","×",IF(令和8年度契約状況調査票!Y157&gt;_xlfn.XLOOKUP(令和8年度契約状況調査票!BF157,#REF!,#REF!),"○","×"))</f>
        <v>×</v>
      </c>
      <c r="BC157" s="37" t="str">
        <f t="shared" si="27"/>
        <v>×</v>
      </c>
      <c r="BD157" s="37" t="str">
        <f t="shared" si="32"/>
        <v>×</v>
      </c>
      <c r="BE157" s="79" t="str">
        <f t="shared" si="28"/>
        <v/>
      </c>
      <c r="BF157" s="38">
        <f t="shared" si="29"/>
        <v>0</v>
      </c>
      <c r="BG157" s="1" t="e">
        <f>IF(AC157=#REF!,"",IF(AND(K157&lt;&gt;"",ISTEXT(U157)),"分担契約/単価契約",IF(ISTEXT(U157),"単価契約",IF(K157&lt;&gt;"","分担契約",""))))</f>
        <v>#REF!</v>
      </c>
      <c r="BH157" s="80"/>
      <c r="BI157" s="81" t="e">
        <f>IF(COUNTIF(T157,"**"),"",IF(AND(T157&gt;=#REF!,OR(H157=#REF!,H157=#REF!)),1,IF(AND(T157&gt;=#REF!,H157&lt;&gt;#REF!,H157&lt;&gt;#REF!),1,"")))</f>
        <v>#REF!</v>
      </c>
      <c r="BJ157" s="82" t="str">
        <f t="shared" si="30"/>
        <v>○</v>
      </c>
      <c r="BK157" s="81" t="b">
        <f t="shared" si="33"/>
        <v>1</v>
      </c>
      <c r="BL157" s="81" t="b">
        <f t="shared" si="34"/>
        <v>1</v>
      </c>
    </row>
    <row r="158" spans="1:64" s="83" customFormat="1" ht="60.65" customHeight="1" x14ac:dyDescent="0.2">
      <c r="A158" s="77">
        <f t="shared" si="26"/>
        <v>153</v>
      </c>
      <c r="B158" s="77" t="str">
        <f t="shared" si="31"/>
        <v/>
      </c>
      <c r="C158" s="77" t="str">
        <f>IF(B158&lt;&gt;1,"",COUNTIF($B$6:B158,1))</f>
        <v/>
      </c>
      <c r="D158" s="77" t="str">
        <f>IF(B158&lt;&gt;2,"",COUNTIF($B$6:B158,2))</f>
        <v/>
      </c>
      <c r="E158" s="77" t="str">
        <f>IF(B158&lt;&gt;3,"",COUNTIF($B$6:B158,3))</f>
        <v/>
      </c>
      <c r="F158" s="77" t="str">
        <f>IF(B158&lt;&gt;4,"",COUNTIF($B$6:B158,4))</f>
        <v/>
      </c>
      <c r="G158" s="1"/>
      <c r="H158" s="20"/>
      <c r="I158" s="20"/>
      <c r="J158" s="20"/>
      <c r="K158" s="1"/>
      <c r="L158" s="1"/>
      <c r="M158" s="21"/>
      <c r="N158" s="20"/>
      <c r="O158" s="22"/>
      <c r="P158" s="26"/>
      <c r="Q158" s="27"/>
      <c r="R158" s="20"/>
      <c r="S158" s="1"/>
      <c r="T158" s="23"/>
      <c r="U158" s="84"/>
      <c r="V158" s="86"/>
      <c r="W158" s="39" t="e">
        <f>IF(OR(T158="他官署で調達手続きを実施のため",AC158=#REF!),"－",IF(V158&lt;&gt;"",ROUNDDOWN(V158/T158,3),(IFERROR(ROUNDDOWN(U158/T158,3),"－"))))</f>
        <v>#REF!</v>
      </c>
      <c r="X158" s="90"/>
      <c r="Y158" s="92"/>
      <c r="Z158" s="25"/>
      <c r="AA158" s="24"/>
      <c r="AB158" s="25"/>
      <c r="AC158" s="24"/>
      <c r="AD158" s="20"/>
      <c r="AE158" s="20"/>
      <c r="AF158" s="20"/>
      <c r="AG158" s="1"/>
      <c r="AH158" s="1"/>
      <c r="AI158" s="41"/>
      <c r="AJ158" s="41"/>
      <c r="AK158" s="41"/>
      <c r="AL158" s="41"/>
      <c r="AM158" s="41"/>
      <c r="AN158" s="1"/>
      <c r="AO158" s="1"/>
      <c r="AP158" s="1"/>
      <c r="AQ158" s="1"/>
      <c r="AR158" s="1"/>
      <c r="AS158" s="1"/>
      <c r="AT158" s="1"/>
      <c r="AU158" s="1"/>
      <c r="AV158" s="1"/>
      <c r="AW158" s="1"/>
      <c r="AX158" s="35"/>
      <c r="AY158" s="78"/>
      <c r="AZ158" s="37" t="e">
        <f>IF(AC158=#REF!,"年間支払金額",IF(AND(OR(COUNTIF(AE158,"*すべて*"),COUNTIF(AE158,"*全て*")),S158="●",OR(K158=#REF!,K158=#REF!)),"年間支払金額(全官署、契約相手方ごと)",IF(AND(OR(COUNTIF(AE158,"*すべて*"),COUNTIF(AE158,"*全て*")),S158="●"),"年間支払金額(契約相手方ごと)",IF(AND(OR(K158=#REF!,K158=#REF!),AC158=#REF!),"契約総額(全官署)",IF(AND(K158=#REF!,AC158=#REF!),"契約総額(自官署のみ)",IF(K158=#REF!,"年間支払金額(自官署のみ)",IF(AC158=#REF!,"契約総額",IF(AND(COUNTIF(BG158,"&lt;&gt;*単価*"),OR(K158=#REF!,K158=#REF!)),"全官署予定価格",IF(AND(COUNTIF(BG158,"*単価*"),OR(K158=#REF!,K158=#REF!)),"全官署支払金額",IF(COUNTIF(BG158,"*単価*"),"年間支払金額","予定価格"))))))))))</f>
        <v>#REF!</v>
      </c>
      <c r="BA158" s="37" t="str">
        <f>IF(T158="","×",IF(令和8年度契約状況調査票!T158&gt;_xlfn.XLOOKUP(令和8年度契約状況調査票!BF158,#REF!,#REF!),"○","×"))</f>
        <v>×</v>
      </c>
      <c r="BB158" s="37" t="str">
        <f>IF(Y158="","×",IF(令和8年度契約状況調査票!Y158&gt;_xlfn.XLOOKUP(令和8年度契約状況調査票!BF158,#REF!,#REF!),"○","×"))</f>
        <v>×</v>
      </c>
      <c r="BC158" s="37" t="str">
        <f t="shared" si="27"/>
        <v>×</v>
      </c>
      <c r="BD158" s="37" t="str">
        <f t="shared" si="32"/>
        <v>×</v>
      </c>
      <c r="BE158" s="79" t="str">
        <f t="shared" si="28"/>
        <v/>
      </c>
      <c r="BF158" s="38">
        <f t="shared" si="29"/>
        <v>0</v>
      </c>
      <c r="BG158" s="1" t="e">
        <f>IF(AC158=#REF!,"",IF(AND(K158&lt;&gt;"",ISTEXT(U158)),"分担契約/単価契約",IF(ISTEXT(U158),"単価契約",IF(K158&lt;&gt;"","分担契約",""))))</f>
        <v>#REF!</v>
      </c>
      <c r="BH158" s="80"/>
      <c r="BI158" s="81" t="e">
        <f>IF(COUNTIF(T158,"**"),"",IF(AND(T158&gt;=#REF!,OR(H158=#REF!,H158=#REF!)),1,IF(AND(T158&gt;=#REF!,H158&lt;&gt;#REF!,H158&lt;&gt;#REF!),1,"")))</f>
        <v>#REF!</v>
      </c>
      <c r="BJ158" s="82" t="str">
        <f t="shared" si="30"/>
        <v>○</v>
      </c>
      <c r="BK158" s="81" t="b">
        <f t="shared" si="33"/>
        <v>1</v>
      </c>
      <c r="BL158" s="81" t="b">
        <f t="shared" si="34"/>
        <v>1</v>
      </c>
    </row>
    <row r="159" spans="1:64" s="83" customFormat="1" ht="60.65" customHeight="1" x14ac:dyDescent="0.2">
      <c r="A159" s="77">
        <f t="shared" si="26"/>
        <v>154</v>
      </c>
      <c r="B159" s="77" t="str">
        <f t="shared" si="31"/>
        <v/>
      </c>
      <c r="C159" s="77" t="str">
        <f>IF(B159&lt;&gt;1,"",COUNTIF($B$6:B159,1))</f>
        <v/>
      </c>
      <c r="D159" s="77" t="str">
        <f>IF(B159&lt;&gt;2,"",COUNTIF($B$6:B159,2))</f>
        <v/>
      </c>
      <c r="E159" s="77" t="str">
        <f>IF(B159&lt;&gt;3,"",COUNTIF($B$6:B159,3))</f>
        <v/>
      </c>
      <c r="F159" s="77" t="str">
        <f>IF(B159&lt;&gt;4,"",COUNTIF($B$6:B159,4))</f>
        <v/>
      </c>
      <c r="G159" s="1"/>
      <c r="H159" s="20"/>
      <c r="I159" s="20"/>
      <c r="J159" s="20"/>
      <c r="K159" s="1"/>
      <c r="L159" s="1"/>
      <c r="M159" s="21"/>
      <c r="N159" s="20"/>
      <c r="O159" s="22"/>
      <c r="P159" s="26"/>
      <c r="Q159" s="27"/>
      <c r="R159" s="20"/>
      <c r="S159" s="1"/>
      <c r="T159" s="23"/>
      <c r="U159" s="84"/>
      <c r="V159" s="86"/>
      <c r="W159" s="39" t="e">
        <f>IF(OR(T159="他官署で調達手続きを実施のため",AC159=#REF!),"－",IF(V159&lt;&gt;"",ROUNDDOWN(V159/T159,3),(IFERROR(ROUNDDOWN(U159/T159,3),"－"))))</f>
        <v>#REF!</v>
      </c>
      <c r="X159" s="90"/>
      <c r="Y159" s="92"/>
      <c r="Z159" s="25"/>
      <c r="AA159" s="24"/>
      <c r="AB159" s="25"/>
      <c r="AC159" s="24"/>
      <c r="AD159" s="20"/>
      <c r="AE159" s="20"/>
      <c r="AF159" s="20"/>
      <c r="AG159" s="1"/>
      <c r="AH159" s="1"/>
      <c r="AI159" s="41"/>
      <c r="AJ159" s="41"/>
      <c r="AK159" s="41"/>
      <c r="AL159" s="41"/>
      <c r="AM159" s="41"/>
      <c r="AN159" s="1"/>
      <c r="AO159" s="1"/>
      <c r="AP159" s="1"/>
      <c r="AQ159" s="1"/>
      <c r="AR159" s="1"/>
      <c r="AS159" s="1"/>
      <c r="AT159" s="1"/>
      <c r="AU159" s="1"/>
      <c r="AV159" s="1"/>
      <c r="AW159" s="1"/>
      <c r="AX159" s="35"/>
      <c r="AY159" s="78"/>
      <c r="AZ159" s="37" t="e">
        <f>IF(AC159=#REF!,"年間支払金額",IF(AND(OR(COUNTIF(AE159,"*すべて*"),COUNTIF(AE159,"*全て*")),S159="●",OR(K159=#REF!,K159=#REF!)),"年間支払金額(全官署、契約相手方ごと)",IF(AND(OR(COUNTIF(AE159,"*すべて*"),COUNTIF(AE159,"*全て*")),S159="●"),"年間支払金額(契約相手方ごと)",IF(AND(OR(K159=#REF!,K159=#REF!),AC159=#REF!),"契約総額(全官署)",IF(AND(K159=#REF!,AC159=#REF!),"契約総額(自官署のみ)",IF(K159=#REF!,"年間支払金額(自官署のみ)",IF(AC159=#REF!,"契約総額",IF(AND(COUNTIF(BG159,"&lt;&gt;*単価*"),OR(K159=#REF!,K159=#REF!)),"全官署予定価格",IF(AND(COUNTIF(BG159,"*単価*"),OR(K159=#REF!,K159=#REF!)),"全官署支払金額",IF(COUNTIF(BG159,"*単価*"),"年間支払金額","予定価格"))))))))))</f>
        <v>#REF!</v>
      </c>
      <c r="BA159" s="37" t="str">
        <f>IF(T159="","×",IF(令和8年度契約状況調査票!T159&gt;_xlfn.XLOOKUP(令和8年度契約状況調査票!BF159,#REF!,#REF!),"○","×"))</f>
        <v>×</v>
      </c>
      <c r="BB159" s="37" t="str">
        <f>IF(Y159="","×",IF(令和8年度契約状況調査票!Y159&gt;_xlfn.XLOOKUP(令和8年度契約状況調査票!BF159,#REF!,#REF!),"○","×"))</f>
        <v>×</v>
      </c>
      <c r="BC159" s="37" t="str">
        <f t="shared" si="27"/>
        <v>×</v>
      </c>
      <c r="BD159" s="37" t="str">
        <f t="shared" si="32"/>
        <v>×</v>
      </c>
      <c r="BE159" s="79" t="str">
        <f t="shared" si="28"/>
        <v/>
      </c>
      <c r="BF159" s="38">
        <f t="shared" si="29"/>
        <v>0</v>
      </c>
      <c r="BG159" s="1" t="e">
        <f>IF(AC159=#REF!,"",IF(AND(K159&lt;&gt;"",ISTEXT(U159)),"分担契約/単価契約",IF(ISTEXT(U159),"単価契約",IF(K159&lt;&gt;"","分担契約",""))))</f>
        <v>#REF!</v>
      </c>
      <c r="BH159" s="80"/>
      <c r="BI159" s="81" t="e">
        <f>IF(COUNTIF(T159,"**"),"",IF(AND(T159&gt;=#REF!,OR(H159=#REF!,H159=#REF!)),1,IF(AND(T159&gt;=#REF!,H159&lt;&gt;#REF!,H159&lt;&gt;#REF!),1,"")))</f>
        <v>#REF!</v>
      </c>
      <c r="BJ159" s="82" t="str">
        <f t="shared" si="30"/>
        <v>○</v>
      </c>
      <c r="BK159" s="81" t="b">
        <f t="shared" si="33"/>
        <v>1</v>
      </c>
      <c r="BL159" s="81" t="b">
        <f t="shared" si="34"/>
        <v>1</v>
      </c>
    </row>
    <row r="160" spans="1:64" s="83" customFormat="1" ht="60.65" customHeight="1" x14ac:dyDescent="0.2">
      <c r="A160" s="77">
        <f t="shared" si="26"/>
        <v>155</v>
      </c>
      <c r="B160" s="77" t="str">
        <f t="shared" si="31"/>
        <v/>
      </c>
      <c r="C160" s="77" t="str">
        <f>IF(B160&lt;&gt;1,"",COUNTIF($B$6:B160,1))</f>
        <v/>
      </c>
      <c r="D160" s="77" t="str">
        <f>IF(B160&lt;&gt;2,"",COUNTIF($B$6:B160,2))</f>
        <v/>
      </c>
      <c r="E160" s="77" t="str">
        <f>IF(B160&lt;&gt;3,"",COUNTIF($B$6:B160,3))</f>
        <v/>
      </c>
      <c r="F160" s="77" t="str">
        <f>IF(B160&lt;&gt;4,"",COUNTIF($B$6:B160,4))</f>
        <v/>
      </c>
      <c r="G160" s="1"/>
      <c r="H160" s="20"/>
      <c r="I160" s="20"/>
      <c r="J160" s="20"/>
      <c r="K160" s="1"/>
      <c r="L160" s="1"/>
      <c r="M160" s="21"/>
      <c r="N160" s="20"/>
      <c r="O160" s="22"/>
      <c r="P160" s="26"/>
      <c r="Q160" s="27"/>
      <c r="R160" s="20"/>
      <c r="S160" s="1"/>
      <c r="T160" s="23"/>
      <c r="U160" s="84"/>
      <c r="V160" s="86"/>
      <c r="W160" s="39" t="e">
        <f>IF(OR(T160="他官署で調達手続きを実施のため",AC160=#REF!),"－",IF(V160&lt;&gt;"",ROUNDDOWN(V160/T160,3),(IFERROR(ROUNDDOWN(U160/T160,3),"－"))))</f>
        <v>#REF!</v>
      </c>
      <c r="X160" s="90"/>
      <c r="Y160" s="92"/>
      <c r="Z160" s="25"/>
      <c r="AA160" s="24"/>
      <c r="AB160" s="25"/>
      <c r="AC160" s="24"/>
      <c r="AD160" s="20"/>
      <c r="AE160" s="20"/>
      <c r="AF160" s="20"/>
      <c r="AG160" s="1"/>
      <c r="AH160" s="1"/>
      <c r="AI160" s="41"/>
      <c r="AJ160" s="41"/>
      <c r="AK160" s="41"/>
      <c r="AL160" s="41"/>
      <c r="AM160" s="41"/>
      <c r="AN160" s="1"/>
      <c r="AO160" s="1"/>
      <c r="AP160" s="1"/>
      <c r="AQ160" s="1"/>
      <c r="AR160" s="1"/>
      <c r="AS160" s="1"/>
      <c r="AT160" s="1"/>
      <c r="AU160" s="1"/>
      <c r="AV160" s="1"/>
      <c r="AW160" s="1"/>
      <c r="AX160" s="36"/>
      <c r="AY160" s="78"/>
      <c r="AZ160" s="37" t="e">
        <f>IF(AC160=#REF!,"年間支払金額",IF(AND(OR(COUNTIF(AE160,"*すべて*"),COUNTIF(AE160,"*全て*")),S160="●",OR(K160=#REF!,K160=#REF!)),"年間支払金額(全官署、契約相手方ごと)",IF(AND(OR(COUNTIF(AE160,"*すべて*"),COUNTIF(AE160,"*全て*")),S160="●"),"年間支払金額(契約相手方ごと)",IF(AND(OR(K160=#REF!,K160=#REF!),AC160=#REF!),"契約総額(全官署)",IF(AND(K160=#REF!,AC160=#REF!),"契約総額(自官署のみ)",IF(K160=#REF!,"年間支払金額(自官署のみ)",IF(AC160=#REF!,"契約総額",IF(AND(COUNTIF(BG160,"&lt;&gt;*単価*"),OR(K160=#REF!,K160=#REF!)),"全官署予定価格",IF(AND(COUNTIF(BG160,"*単価*"),OR(K160=#REF!,K160=#REF!)),"全官署支払金額",IF(COUNTIF(BG160,"*単価*"),"年間支払金額","予定価格"))))))))))</f>
        <v>#REF!</v>
      </c>
      <c r="BA160" s="37" t="str">
        <f>IF(T160="","×",IF(令和8年度契約状況調査票!T160&gt;_xlfn.XLOOKUP(令和8年度契約状況調査票!BF160,#REF!,#REF!),"○","×"))</f>
        <v>×</v>
      </c>
      <c r="BB160" s="37" t="str">
        <f>IF(Y160="","×",IF(令和8年度契約状況調査票!Y160&gt;_xlfn.XLOOKUP(令和8年度契約状況調査票!BF160,#REF!,#REF!),"○","×"))</f>
        <v>×</v>
      </c>
      <c r="BC160" s="37" t="str">
        <f t="shared" si="27"/>
        <v>×</v>
      </c>
      <c r="BD160" s="37" t="str">
        <f t="shared" si="32"/>
        <v>×</v>
      </c>
      <c r="BE160" s="79" t="str">
        <f t="shared" si="28"/>
        <v/>
      </c>
      <c r="BF160" s="38">
        <f t="shared" si="29"/>
        <v>0</v>
      </c>
      <c r="BG160" s="1" t="e">
        <f>IF(AC160=#REF!,"",IF(AND(K160&lt;&gt;"",ISTEXT(U160)),"分担契約/単価契約",IF(ISTEXT(U160),"単価契約",IF(K160&lt;&gt;"","分担契約",""))))</f>
        <v>#REF!</v>
      </c>
      <c r="BH160" s="80"/>
      <c r="BI160" s="81" t="e">
        <f>IF(COUNTIF(T160,"**"),"",IF(AND(T160&gt;=#REF!,OR(H160=#REF!,H160=#REF!)),1,IF(AND(T160&gt;=#REF!,H160&lt;&gt;#REF!,H160&lt;&gt;#REF!),1,"")))</f>
        <v>#REF!</v>
      </c>
      <c r="BJ160" s="82" t="str">
        <f t="shared" si="30"/>
        <v>○</v>
      </c>
      <c r="BK160" s="81" t="b">
        <f t="shared" si="33"/>
        <v>1</v>
      </c>
      <c r="BL160" s="81" t="b">
        <f t="shared" si="34"/>
        <v>1</v>
      </c>
    </row>
    <row r="161" spans="1:64" s="83" customFormat="1" ht="60.65" customHeight="1" x14ac:dyDescent="0.2">
      <c r="A161" s="77">
        <f t="shared" si="26"/>
        <v>156</v>
      </c>
      <c r="B161" s="77" t="str">
        <f t="shared" si="31"/>
        <v/>
      </c>
      <c r="C161" s="77" t="str">
        <f>IF(B161&lt;&gt;1,"",COUNTIF($B$6:B161,1))</f>
        <v/>
      </c>
      <c r="D161" s="77" t="str">
        <f>IF(B161&lt;&gt;2,"",COUNTIF($B$6:B161,2))</f>
        <v/>
      </c>
      <c r="E161" s="77" t="str">
        <f>IF(B161&lt;&gt;3,"",COUNTIF($B$6:B161,3))</f>
        <v/>
      </c>
      <c r="F161" s="77" t="str">
        <f>IF(B161&lt;&gt;4,"",COUNTIF($B$6:B161,4))</f>
        <v/>
      </c>
      <c r="G161" s="1"/>
      <c r="H161" s="20"/>
      <c r="I161" s="20"/>
      <c r="J161" s="20"/>
      <c r="K161" s="1"/>
      <c r="L161" s="1"/>
      <c r="M161" s="21"/>
      <c r="N161" s="20"/>
      <c r="O161" s="22"/>
      <c r="P161" s="26"/>
      <c r="Q161" s="27"/>
      <c r="R161" s="20"/>
      <c r="S161" s="1"/>
      <c r="T161" s="23"/>
      <c r="U161" s="84"/>
      <c r="V161" s="86"/>
      <c r="W161" s="39" t="e">
        <f>IF(OR(T161="他官署で調達手続きを実施のため",AC161=#REF!),"－",IF(V161&lt;&gt;"",ROUNDDOWN(V161/T161,3),(IFERROR(ROUNDDOWN(U161/T161,3),"－"))))</f>
        <v>#REF!</v>
      </c>
      <c r="X161" s="90"/>
      <c r="Y161" s="92"/>
      <c r="Z161" s="25"/>
      <c r="AA161" s="24"/>
      <c r="AB161" s="25"/>
      <c r="AC161" s="24"/>
      <c r="AD161" s="20"/>
      <c r="AE161" s="20"/>
      <c r="AF161" s="20"/>
      <c r="AG161" s="1"/>
      <c r="AH161" s="1"/>
      <c r="AI161" s="41"/>
      <c r="AJ161" s="41"/>
      <c r="AK161" s="41"/>
      <c r="AL161" s="41"/>
      <c r="AM161" s="41"/>
      <c r="AN161" s="1"/>
      <c r="AO161" s="1"/>
      <c r="AP161" s="1"/>
      <c r="AQ161" s="1"/>
      <c r="AR161" s="1"/>
      <c r="AS161" s="1"/>
      <c r="AT161" s="1"/>
      <c r="AU161" s="1"/>
      <c r="AV161" s="1"/>
      <c r="AW161" s="1"/>
      <c r="AX161" s="35"/>
      <c r="AY161" s="78"/>
      <c r="AZ161" s="37" t="e">
        <f>IF(AC161=#REF!,"年間支払金額",IF(AND(OR(COUNTIF(AE161,"*すべて*"),COUNTIF(AE161,"*全て*")),S161="●",OR(K161=#REF!,K161=#REF!)),"年間支払金額(全官署、契約相手方ごと)",IF(AND(OR(COUNTIF(AE161,"*すべて*"),COUNTIF(AE161,"*全て*")),S161="●"),"年間支払金額(契約相手方ごと)",IF(AND(OR(K161=#REF!,K161=#REF!),AC161=#REF!),"契約総額(全官署)",IF(AND(K161=#REF!,AC161=#REF!),"契約総額(自官署のみ)",IF(K161=#REF!,"年間支払金額(自官署のみ)",IF(AC161=#REF!,"契約総額",IF(AND(COUNTIF(BG161,"&lt;&gt;*単価*"),OR(K161=#REF!,K161=#REF!)),"全官署予定価格",IF(AND(COUNTIF(BG161,"*単価*"),OR(K161=#REF!,K161=#REF!)),"全官署支払金額",IF(COUNTIF(BG161,"*単価*"),"年間支払金額","予定価格"))))))))))</f>
        <v>#REF!</v>
      </c>
      <c r="BA161" s="37" t="str">
        <f>IF(T161="","×",IF(令和8年度契約状況調査票!T161&gt;_xlfn.XLOOKUP(令和8年度契約状況調査票!BF161,#REF!,#REF!),"○","×"))</f>
        <v>×</v>
      </c>
      <c r="BB161" s="37" t="str">
        <f>IF(Y161="","×",IF(令和8年度契約状況調査票!Y161&gt;_xlfn.XLOOKUP(令和8年度契約状況調査票!BF161,#REF!,#REF!),"○","×"))</f>
        <v>×</v>
      </c>
      <c r="BC161" s="37" t="str">
        <f t="shared" si="27"/>
        <v>×</v>
      </c>
      <c r="BD161" s="37" t="str">
        <f t="shared" si="32"/>
        <v>×</v>
      </c>
      <c r="BE161" s="79" t="str">
        <f t="shared" si="28"/>
        <v/>
      </c>
      <c r="BF161" s="38">
        <f t="shared" si="29"/>
        <v>0</v>
      </c>
      <c r="BG161" s="1" t="e">
        <f>IF(AC161=#REF!,"",IF(AND(K161&lt;&gt;"",ISTEXT(U161)),"分担契約/単価契約",IF(ISTEXT(U161),"単価契約",IF(K161&lt;&gt;"","分担契約",""))))</f>
        <v>#REF!</v>
      </c>
      <c r="BH161" s="80"/>
      <c r="BI161" s="81" t="e">
        <f>IF(COUNTIF(T161,"**"),"",IF(AND(T161&gt;=#REF!,OR(H161=#REF!,H161=#REF!)),1,IF(AND(T161&gt;=#REF!,H161&lt;&gt;#REF!,H161&lt;&gt;#REF!),1,"")))</f>
        <v>#REF!</v>
      </c>
      <c r="BJ161" s="82" t="str">
        <f t="shared" si="30"/>
        <v>○</v>
      </c>
      <c r="BK161" s="81" t="b">
        <f t="shared" si="33"/>
        <v>1</v>
      </c>
      <c r="BL161" s="81" t="b">
        <f t="shared" si="34"/>
        <v>1</v>
      </c>
    </row>
    <row r="162" spans="1:64" s="83" customFormat="1" ht="60.65" customHeight="1" x14ac:dyDescent="0.2">
      <c r="A162" s="77">
        <f t="shared" si="26"/>
        <v>157</v>
      </c>
      <c r="B162" s="77" t="str">
        <f t="shared" si="31"/>
        <v/>
      </c>
      <c r="C162" s="77" t="str">
        <f>IF(B162&lt;&gt;1,"",COUNTIF($B$6:B162,1))</f>
        <v/>
      </c>
      <c r="D162" s="77" t="str">
        <f>IF(B162&lt;&gt;2,"",COUNTIF($B$6:B162,2))</f>
        <v/>
      </c>
      <c r="E162" s="77" t="str">
        <f>IF(B162&lt;&gt;3,"",COUNTIF($B$6:B162,3))</f>
        <v/>
      </c>
      <c r="F162" s="77" t="str">
        <f>IF(B162&lt;&gt;4,"",COUNTIF($B$6:B162,4))</f>
        <v/>
      </c>
      <c r="G162" s="1"/>
      <c r="H162" s="20"/>
      <c r="I162" s="20"/>
      <c r="J162" s="20"/>
      <c r="K162" s="1"/>
      <c r="L162" s="1"/>
      <c r="M162" s="21"/>
      <c r="N162" s="20"/>
      <c r="O162" s="22"/>
      <c r="P162" s="26"/>
      <c r="Q162" s="27"/>
      <c r="R162" s="20"/>
      <c r="S162" s="1"/>
      <c r="T162" s="23"/>
      <c r="U162" s="84"/>
      <c r="V162" s="86"/>
      <c r="W162" s="39" t="e">
        <f>IF(OR(T162="他官署で調達手続きを実施のため",AC162=#REF!),"－",IF(V162&lt;&gt;"",ROUNDDOWN(V162/T162,3),(IFERROR(ROUNDDOWN(U162/T162,3),"－"))))</f>
        <v>#REF!</v>
      </c>
      <c r="X162" s="90"/>
      <c r="Y162" s="92"/>
      <c r="Z162" s="25"/>
      <c r="AA162" s="24"/>
      <c r="AB162" s="25"/>
      <c r="AC162" s="24"/>
      <c r="AD162" s="20"/>
      <c r="AE162" s="20"/>
      <c r="AF162" s="20"/>
      <c r="AG162" s="1"/>
      <c r="AH162" s="1"/>
      <c r="AI162" s="41"/>
      <c r="AJ162" s="41"/>
      <c r="AK162" s="41"/>
      <c r="AL162" s="41"/>
      <c r="AM162" s="41"/>
      <c r="AN162" s="1"/>
      <c r="AO162" s="1"/>
      <c r="AP162" s="1"/>
      <c r="AQ162" s="1"/>
      <c r="AR162" s="1"/>
      <c r="AS162" s="1"/>
      <c r="AT162" s="1"/>
      <c r="AU162" s="1"/>
      <c r="AV162" s="1"/>
      <c r="AW162" s="1"/>
      <c r="AX162" s="35"/>
      <c r="AY162" s="78"/>
      <c r="AZ162" s="37" t="e">
        <f>IF(AC162=#REF!,"年間支払金額",IF(AND(OR(COUNTIF(AE162,"*すべて*"),COUNTIF(AE162,"*全て*")),S162="●",OR(K162=#REF!,K162=#REF!)),"年間支払金額(全官署、契約相手方ごと)",IF(AND(OR(COUNTIF(AE162,"*すべて*"),COUNTIF(AE162,"*全て*")),S162="●"),"年間支払金額(契約相手方ごと)",IF(AND(OR(K162=#REF!,K162=#REF!),AC162=#REF!),"契約総額(全官署)",IF(AND(K162=#REF!,AC162=#REF!),"契約総額(自官署のみ)",IF(K162=#REF!,"年間支払金額(自官署のみ)",IF(AC162=#REF!,"契約総額",IF(AND(COUNTIF(BG162,"&lt;&gt;*単価*"),OR(K162=#REF!,K162=#REF!)),"全官署予定価格",IF(AND(COUNTIF(BG162,"*単価*"),OR(K162=#REF!,K162=#REF!)),"全官署支払金額",IF(COUNTIF(BG162,"*単価*"),"年間支払金額","予定価格"))))))))))</f>
        <v>#REF!</v>
      </c>
      <c r="BA162" s="37" t="str">
        <f>IF(T162="","×",IF(令和8年度契約状況調査票!T162&gt;_xlfn.XLOOKUP(令和8年度契約状況調査票!BF162,#REF!,#REF!),"○","×"))</f>
        <v>×</v>
      </c>
      <c r="BB162" s="37" t="str">
        <f>IF(Y162="","×",IF(令和8年度契約状況調査票!Y162&gt;_xlfn.XLOOKUP(令和8年度契約状況調査票!BF162,#REF!,#REF!),"○","×"))</f>
        <v>×</v>
      </c>
      <c r="BC162" s="37" t="str">
        <f t="shared" si="27"/>
        <v>×</v>
      </c>
      <c r="BD162" s="37" t="str">
        <f t="shared" si="32"/>
        <v>×</v>
      </c>
      <c r="BE162" s="79" t="str">
        <f t="shared" si="28"/>
        <v/>
      </c>
      <c r="BF162" s="38">
        <f t="shared" si="29"/>
        <v>0</v>
      </c>
      <c r="BG162" s="1" t="e">
        <f>IF(AC162=#REF!,"",IF(AND(K162&lt;&gt;"",ISTEXT(U162)),"分担契約/単価契約",IF(ISTEXT(U162),"単価契約",IF(K162&lt;&gt;"","分担契約",""))))</f>
        <v>#REF!</v>
      </c>
      <c r="BH162" s="80"/>
      <c r="BI162" s="81" t="e">
        <f>IF(COUNTIF(T162,"**"),"",IF(AND(T162&gt;=#REF!,OR(H162=#REF!,H162=#REF!)),1,IF(AND(T162&gt;=#REF!,H162&lt;&gt;#REF!,H162&lt;&gt;#REF!),1,"")))</f>
        <v>#REF!</v>
      </c>
      <c r="BJ162" s="82" t="str">
        <f t="shared" si="30"/>
        <v>○</v>
      </c>
      <c r="BK162" s="81" t="b">
        <f t="shared" si="33"/>
        <v>1</v>
      </c>
      <c r="BL162" s="81" t="b">
        <f t="shared" si="34"/>
        <v>1</v>
      </c>
    </row>
    <row r="163" spans="1:64" s="83" customFormat="1" ht="60.65" customHeight="1" x14ac:dyDescent="0.2">
      <c r="A163" s="77">
        <f t="shared" si="26"/>
        <v>158</v>
      </c>
      <c r="B163" s="77" t="str">
        <f t="shared" si="31"/>
        <v/>
      </c>
      <c r="C163" s="77" t="str">
        <f>IF(B163&lt;&gt;1,"",COUNTIF($B$6:B163,1))</f>
        <v/>
      </c>
      <c r="D163" s="77" t="str">
        <f>IF(B163&lt;&gt;2,"",COUNTIF($B$6:B163,2))</f>
        <v/>
      </c>
      <c r="E163" s="77" t="str">
        <f>IF(B163&lt;&gt;3,"",COUNTIF($B$6:B163,3))</f>
        <v/>
      </c>
      <c r="F163" s="77" t="str">
        <f>IF(B163&lt;&gt;4,"",COUNTIF($B$6:B163,4))</f>
        <v/>
      </c>
      <c r="G163" s="1"/>
      <c r="H163" s="20"/>
      <c r="I163" s="20"/>
      <c r="J163" s="20"/>
      <c r="K163" s="1"/>
      <c r="L163" s="1"/>
      <c r="M163" s="21"/>
      <c r="N163" s="20"/>
      <c r="O163" s="22"/>
      <c r="P163" s="26"/>
      <c r="Q163" s="27"/>
      <c r="R163" s="20"/>
      <c r="S163" s="1"/>
      <c r="T163" s="28"/>
      <c r="U163" s="85"/>
      <c r="V163" s="86"/>
      <c r="W163" s="39" t="e">
        <f>IF(OR(T163="他官署で調達手続きを実施のため",AC163=#REF!),"－",IF(V163&lt;&gt;"",ROUNDDOWN(V163/T163,3),(IFERROR(ROUNDDOWN(U163/T163,3),"－"))))</f>
        <v>#REF!</v>
      </c>
      <c r="X163" s="90"/>
      <c r="Y163" s="92"/>
      <c r="Z163" s="25"/>
      <c r="AA163" s="24"/>
      <c r="AB163" s="25"/>
      <c r="AC163" s="24"/>
      <c r="AD163" s="20"/>
      <c r="AE163" s="20"/>
      <c r="AF163" s="20"/>
      <c r="AG163" s="1"/>
      <c r="AH163" s="1"/>
      <c r="AI163" s="41"/>
      <c r="AJ163" s="41"/>
      <c r="AK163" s="41"/>
      <c r="AL163" s="41"/>
      <c r="AM163" s="41"/>
      <c r="AN163" s="1"/>
      <c r="AO163" s="1"/>
      <c r="AP163" s="1"/>
      <c r="AQ163" s="1"/>
      <c r="AR163" s="1"/>
      <c r="AS163" s="1"/>
      <c r="AT163" s="1"/>
      <c r="AU163" s="1"/>
      <c r="AV163" s="1"/>
      <c r="AW163" s="1"/>
      <c r="AX163" s="35"/>
      <c r="AY163" s="78"/>
      <c r="AZ163" s="37" t="e">
        <f>IF(AC163=#REF!,"年間支払金額",IF(AND(OR(COUNTIF(AE163,"*すべて*"),COUNTIF(AE163,"*全て*")),S163="●",OR(K163=#REF!,K163=#REF!)),"年間支払金額(全官署、契約相手方ごと)",IF(AND(OR(COUNTIF(AE163,"*すべて*"),COUNTIF(AE163,"*全て*")),S163="●"),"年間支払金額(契約相手方ごと)",IF(AND(OR(K163=#REF!,K163=#REF!),AC163=#REF!),"契約総額(全官署)",IF(AND(K163=#REF!,AC163=#REF!),"契約総額(自官署のみ)",IF(K163=#REF!,"年間支払金額(自官署のみ)",IF(AC163=#REF!,"契約総額",IF(AND(COUNTIF(BG163,"&lt;&gt;*単価*"),OR(K163=#REF!,K163=#REF!)),"全官署予定価格",IF(AND(COUNTIF(BG163,"*単価*"),OR(K163=#REF!,K163=#REF!)),"全官署支払金額",IF(COUNTIF(BG163,"*単価*"),"年間支払金額","予定価格"))))))))))</f>
        <v>#REF!</v>
      </c>
      <c r="BA163" s="37" t="str">
        <f>IF(T163="","×",IF(令和8年度契約状況調査票!T163&gt;_xlfn.XLOOKUP(令和8年度契約状況調査票!BF163,#REF!,#REF!),"○","×"))</f>
        <v>×</v>
      </c>
      <c r="BB163" s="37" t="str">
        <f>IF(Y163="","×",IF(令和8年度契約状況調査票!Y163&gt;_xlfn.XLOOKUP(令和8年度契約状況調査票!BF163,#REF!,#REF!),"○","×"))</f>
        <v>×</v>
      </c>
      <c r="BC163" s="37" t="str">
        <f t="shared" si="27"/>
        <v>×</v>
      </c>
      <c r="BD163" s="37" t="str">
        <f t="shared" si="32"/>
        <v>×</v>
      </c>
      <c r="BE163" s="79" t="str">
        <f t="shared" si="28"/>
        <v/>
      </c>
      <c r="BF163" s="38">
        <f t="shared" si="29"/>
        <v>0</v>
      </c>
      <c r="BG163" s="1" t="e">
        <f>IF(AC163=#REF!,"",IF(AND(K163&lt;&gt;"",ISTEXT(U163)),"分担契約/単価契約",IF(ISTEXT(U163),"単価契約",IF(K163&lt;&gt;"","分担契約",""))))</f>
        <v>#REF!</v>
      </c>
      <c r="BH163" s="80"/>
      <c r="BI163" s="81" t="e">
        <f>IF(COUNTIF(T163,"**"),"",IF(AND(T163&gt;=#REF!,OR(H163=#REF!,H163=#REF!)),1,IF(AND(T163&gt;=#REF!,H163&lt;&gt;#REF!,H163&lt;&gt;#REF!),1,"")))</f>
        <v>#REF!</v>
      </c>
      <c r="BJ163" s="82" t="str">
        <f t="shared" si="30"/>
        <v>○</v>
      </c>
      <c r="BK163" s="81" t="b">
        <f t="shared" si="33"/>
        <v>1</v>
      </c>
      <c r="BL163" s="81" t="b">
        <f t="shared" si="34"/>
        <v>1</v>
      </c>
    </row>
    <row r="164" spans="1:64" s="83" customFormat="1" ht="60.65" customHeight="1" x14ac:dyDescent="0.2">
      <c r="A164" s="77">
        <f t="shared" si="26"/>
        <v>159</v>
      </c>
      <c r="B164" s="77" t="str">
        <f t="shared" si="31"/>
        <v/>
      </c>
      <c r="C164" s="77" t="str">
        <f>IF(B164&lt;&gt;1,"",COUNTIF($B$6:B164,1))</f>
        <v/>
      </c>
      <c r="D164" s="77" t="str">
        <f>IF(B164&lt;&gt;2,"",COUNTIF($B$6:B164,2))</f>
        <v/>
      </c>
      <c r="E164" s="77" t="str">
        <f>IF(B164&lt;&gt;3,"",COUNTIF($B$6:B164,3))</f>
        <v/>
      </c>
      <c r="F164" s="77" t="str">
        <f>IF(B164&lt;&gt;4,"",COUNTIF($B$6:B164,4))</f>
        <v/>
      </c>
      <c r="G164" s="1"/>
      <c r="H164" s="20"/>
      <c r="I164" s="20"/>
      <c r="J164" s="20"/>
      <c r="K164" s="1"/>
      <c r="L164" s="1"/>
      <c r="M164" s="21"/>
      <c r="N164" s="20"/>
      <c r="O164" s="22"/>
      <c r="P164" s="26"/>
      <c r="Q164" s="27"/>
      <c r="R164" s="20"/>
      <c r="S164" s="1"/>
      <c r="T164" s="23"/>
      <c r="U164" s="84"/>
      <c r="V164" s="86"/>
      <c r="W164" s="39" t="e">
        <f>IF(OR(T164="他官署で調達手続きを実施のため",AC164=#REF!),"－",IF(V164&lt;&gt;"",ROUNDDOWN(V164/T164,3),(IFERROR(ROUNDDOWN(U164/T164,3),"－"))))</f>
        <v>#REF!</v>
      </c>
      <c r="X164" s="90"/>
      <c r="Y164" s="92"/>
      <c r="Z164" s="25"/>
      <c r="AA164" s="24"/>
      <c r="AB164" s="25"/>
      <c r="AC164" s="24"/>
      <c r="AD164" s="20"/>
      <c r="AE164" s="20"/>
      <c r="AF164" s="20"/>
      <c r="AG164" s="1"/>
      <c r="AH164" s="1"/>
      <c r="AI164" s="41"/>
      <c r="AJ164" s="41"/>
      <c r="AK164" s="41"/>
      <c r="AL164" s="41"/>
      <c r="AM164" s="41"/>
      <c r="AN164" s="1"/>
      <c r="AO164" s="1"/>
      <c r="AP164" s="1"/>
      <c r="AQ164" s="1"/>
      <c r="AR164" s="1"/>
      <c r="AS164" s="1"/>
      <c r="AT164" s="1"/>
      <c r="AU164" s="1"/>
      <c r="AV164" s="1"/>
      <c r="AW164" s="1"/>
      <c r="AX164" s="35"/>
      <c r="AY164" s="78"/>
      <c r="AZ164" s="37" t="e">
        <f>IF(AC164=#REF!,"年間支払金額",IF(AND(OR(COUNTIF(AE164,"*すべて*"),COUNTIF(AE164,"*全て*")),S164="●",OR(K164=#REF!,K164=#REF!)),"年間支払金額(全官署、契約相手方ごと)",IF(AND(OR(COUNTIF(AE164,"*すべて*"),COUNTIF(AE164,"*全て*")),S164="●"),"年間支払金額(契約相手方ごと)",IF(AND(OR(K164=#REF!,K164=#REF!),AC164=#REF!),"契約総額(全官署)",IF(AND(K164=#REF!,AC164=#REF!),"契約総額(自官署のみ)",IF(K164=#REF!,"年間支払金額(自官署のみ)",IF(AC164=#REF!,"契約総額",IF(AND(COUNTIF(BG164,"&lt;&gt;*単価*"),OR(K164=#REF!,K164=#REF!)),"全官署予定価格",IF(AND(COUNTIF(BG164,"*単価*"),OR(K164=#REF!,K164=#REF!)),"全官署支払金額",IF(COUNTIF(BG164,"*単価*"),"年間支払金額","予定価格"))))))))))</f>
        <v>#REF!</v>
      </c>
      <c r="BA164" s="37" t="str">
        <f>IF(T164="","×",IF(令和8年度契約状況調査票!T164&gt;_xlfn.XLOOKUP(令和8年度契約状況調査票!BF164,#REF!,#REF!),"○","×"))</f>
        <v>×</v>
      </c>
      <c r="BB164" s="37" t="str">
        <f>IF(Y164="","×",IF(令和8年度契約状況調査票!Y164&gt;_xlfn.XLOOKUP(令和8年度契約状況調査票!BF164,#REF!,#REF!),"○","×"))</f>
        <v>×</v>
      </c>
      <c r="BC164" s="37" t="str">
        <f t="shared" si="27"/>
        <v>×</v>
      </c>
      <c r="BD164" s="37" t="str">
        <f t="shared" si="32"/>
        <v>×</v>
      </c>
      <c r="BE164" s="79" t="str">
        <f t="shared" si="28"/>
        <v/>
      </c>
      <c r="BF164" s="38">
        <f t="shared" si="29"/>
        <v>0</v>
      </c>
      <c r="BG164" s="1" t="e">
        <f>IF(AC164=#REF!,"",IF(AND(K164&lt;&gt;"",ISTEXT(U164)),"分担契約/単価契約",IF(ISTEXT(U164),"単価契約",IF(K164&lt;&gt;"","分担契約",""))))</f>
        <v>#REF!</v>
      </c>
      <c r="BH164" s="80"/>
      <c r="BI164" s="81" t="e">
        <f>IF(COUNTIF(T164,"**"),"",IF(AND(T164&gt;=#REF!,OR(H164=#REF!,H164=#REF!)),1,IF(AND(T164&gt;=#REF!,H164&lt;&gt;#REF!,H164&lt;&gt;#REF!),1,"")))</f>
        <v>#REF!</v>
      </c>
      <c r="BJ164" s="82" t="str">
        <f t="shared" si="30"/>
        <v>○</v>
      </c>
      <c r="BK164" s="81" t="b">
        <f t="shared" si="33"/>
        <v>1</v>
      </c>
      <c r="BL164" s="81" t="b">
        <f t="shared" si="34"/>
        <v>1</v>
      </c>
    </row>
    <row r="165" spans="1:64" s="83" customFormat="1" ht="60.65" customHeight="1" x14ac:dyDescent="0.2">
      <c r="A165" s="77">
        <f t="shared" si="26"/>
        <v>160</v>
      </c>
      <c r="B165" s="77" t="str">
        <f t="shared" si="31"/>
        <v/>
      </c>
      <c r="C165" s="77" t="str">
        <f>IF(B165&lt;&gt;1,"",COUNTIF($B$6:B165,1))</f>
        <v/>
      </c>
      <c r="D165" s="77" t="str">
        <f>IF(B165&lt;&gt;2,"",COUNTIF($B$6:B165,2))</f>
        <v/>
      </c>
      <c r="E165" s="77" t="str">
        <f>IF(B165&lt;&gt;3,"",COUNTIF($B$6:B165,3))</f>
        <v/>
      </c>
      <c r="F165" s="77" t="str">
        <f>IF(B165&lt;&gt;4,"",COUNTIF($B$6:B165,4))</f>
        <v/>
      </c>
      <c r="G165" s="1"/>
      <c r="H165" s="20"/>
      <c r="I165" s="20"/>
      <c r="J165" s="20"/>
      <c r="K165" s="1"/>
      <c r="L165" s="1"/>
      <c r="M165" s="21"/>
      <c r="N165" s="20"/>
      <c r="O165" s="22"/>
      <c r="P165" s="26"/>
      <c r="Q165" s="27"/>
      <c r="R165" s="20"/>
      <c r="S165" s="1"/>
      <c r="T165" s="23"/>
      <c r="U165" s="84"/>
      <c r="V165" s="86"/>
      <c r="W165" s="39" t="e">
        <f>IF(OR(T165="他官署で調達手続きを実施のため",AC165=#REF!),"－",IF(V165&lt;&gt;"",ROUNDDOWN(V165/T165,3),(IFERROR(ROUNDDOWN(U165/T165,3),"－"))))</f>
        <v>#REF!</v>
      </c>
      <c r="X165" s="90"/>
      <c r="Y165" s="92"/>
      <c r="Z165" s="25"/>
      <c r="AA165" s="24"/>
      <c r="AB165" s="25"/>
      <c r="AC165" s="24"/>
      <c r="AD165" s="20"/>
      <c r="AE165" s="20"/>
      <c r="AF165" s="20"/>
      <c r="AG165" s="1"/>
      <c r="AH165" s="1"/>
      <c r="AI165" s="41"/>
      <c r="AJ165" s="41"/>
      <c r="AK165" s="41"/>
      <c r="AL165" s="41"/>
      <c r="AM165" s="41"/>
      <c r="AN165" s="1"/>
      <c r="AO165" s="1"/>
      <c r="AP165" s="1"/>
      <c r="AQ165" s="1"/>
      <c r="AR165" s="1"/>
      <c r="AS165" s="1"/>
      <c r="AT165" s="1"/>
      <c r="AU165" s="1"/>
      <c r="AV165" s="1"/>
      <c r="AW165" s="1"/>
      <c r="AX165" s="35"/>
      <c r="AY165" s="78"/>
      <c r="AZ165" s="37" t="e">
        <f>IF(AC165=#REF!,"年間支払金額",IF(AND(OR(COUNTIF(AE165,"*すべて*"),COUNTIF(AE165,"*全て*")),S165="●",OR(K165=#REF!,K165=#REF!)),"年間支払金額(全官署、契約相手方ごと)",IF(AND(OR(COUNTIF(AE165,"*すべて*"),COUNTIF(AE165,"*全て*")),S165="●"),"年間支払金額(契約相手方ごと)",IF(AND(OR(K165=#REF!,K165=#REF!),AC165=#REF!),"契約総額(全官署)",IF(AND(K165=#REF!,AC165=#REF!),"契約総額(自官署のみ)",IF(K165=#REF!,"年間支払金額(自官署のみ)",IF(AC165=#REF!,"契約総額",IF(AND(COUNTIF(BG165,"&lt;&gt;*単価*"),OR(K165=#REF!,K165=#REF!)),"全官署予定価格",IF(AND(COUNTIF(BG165,"*単価*"),OR(K165=#REF!,K165=#REF!)),"全官署支払金額",IF(COUNTIF(BG165,"*単価*"),"年間支払金額","予定価格"))))))))))</f>
        <v>#REF!</v>
      </c>
      <c r="BA165" s="37" t="str">
        <f>IF(T165="","×",IF(令和8年度契約状況調査票!T165&gt;_xlfn.XLOOKUP(令和8年度契約状況調査票!BF165,#REF!,#REF!),"○","×"))</f>
        <v>×</v>
      </c>
      <c r="BB165" s="37" t="str">
        <f>IF(Y165="","×",IF(令和8年度契約状況調査票!Y165&gt;_xlfn.XLOOKUP(令和8年度契約状況調査票!BF165,#REF!,#REF!),"○","×"))</f>
        <v>×</v>
      </c>
      <c r="BC165" s="37" t="str">
        <f t="shared" si="27"/>
        <v>×</v>
      </c>
      <c r="BD165" s="37" t="str">
        <f t="shared" si="32"/>
        <v>×</v>
      </c>
      <c r="BE165" s="79" t="str">
        <f t="shared" si="28"/>
        <v/>
      </c>
      <c r="BF165" s="38">
        <f t="shared" si="29"/>
        <v>0</v>
      </c>
      <c r="BG165" s="1" t="e">
        <f>IF(AC165=#REF!,"",IF(AND(K165&lt;&gt;"",ISTEXT(U165)),"分担契約/単価契約",IF(ISTEXT(U165),"単価契約",IF(K165&lt;&gt;"","分担契約",""))))</f>
        <v>#REF!</v>
      </c>
      <c r="BH165" s="80"/>
      <c r="BI165" s="81" t="e">
        <f>IF(COUNTIF(T165,"**"),"",IF(AND(T165&gt;=#REF!,OR(H165=#REF!,H165=#REF!)),1,IF(AND(T165&gt;=#REF!,H165&lt;&gt;#REF!,H165&lt;&gt;#REF!),1,"")))</f>
        <v>#REF!</v>
      </c>
      <c r="BJ165" s="82" t="str">
        <f t="shared" si="30"/>
        <v>○</v>
      </c>
      <c r="BK165" s="81" t="b">
        <f t="shared" si="33"/>
        <v>1</v>
      </c>
      <c r="BL165" s="81" t="b">
        <f t="shared" si="34"/>
        <v>1</v>
      </c>
    </row>
    <row r="166" spans="1:64" s="83" customFormat="1" ht="60.65" customHeight="1" x14ac:dyDescent="0.2">
      <c r="A166" s="77">
        <f t="shared" si="26"/>
        <v>161</v>
      </c>
      <c r="B166" s="77" t="str">
        <f t="shared" si="31"/>
        <v/>
      </c>
      <c r="C166" s="77" t="str">
        <f>IF(B166&lt;&gt;1,"",COUNTIF($B$6:B166,1))</f>
        <v/>
      </c>
      <c r="D166" s="77" t="str">
        <f>IF(B166&lt;&gt;2,"",COUNTIF($B$6:B166,2))</f>
        <v/>
      </c>
      <c r="E166" s="77" t="str">
        <f>IF(B166&lt;&gt;3,"",COUNTIF($B$6:B166,3))</f>
        <v/>
      </c>
      <c r="F166" s="77" t="str">
        <f>IF(B166&lt;&gt;4,"",COUNTIF($B$6:B166,4))</f>
        <v/>
      </c>
      <c r="G166" s="1"/>
      <c r="H166" s="20"/>
      <c r="I166" s="20"/>
      <c r="J166" s="20"/>
      <c r="K166" s="1"/>
      <c r="L166" s="1"/>
      <c r="M166" s="21"/>
      <c r="N166" s="20"/>
      <c r="O166" s="22"/>
      <c r="P166" s="26"/>
      <c r="Q166" s="27"/>
      <c r="R166" s="20"/>
      <c r="S166" s="1"/>
      <c r="T166" s="23"/>
      <c r="U166" s="84"/>
      <c r="V166" s="86"/>
      <c r="W166" s="39" t="e">
        <f>IF(OR(T166="他官署で調達手続きを実施のため",AC166=#REF!),"－",IF(V166&lt;&gt;"",ROUNDDOWN(V166/T166,3),(IFERROR(ROUNDDOWN(U166/T166,3),"－"))))</f>
        <v>#REF!</v>
      </c>
      <c r="X166" s="90"/>
      <c r="Y166" s="92"/>
      <c r="Z166" s="25"/>
      <c r="AA166" s="24"/>
      <c r="AB166" s="25"/>
      <c r="AC166" s="24"/>
      <c r="AD166" s="20"/>
      <c r="AE166" s="20"/>
      <c r="AF166" s="20"/>
      <c r="AG166" s="1"/>
      <c r="AH166" s="1"/>
      <c r="AI166" s="41"/>
      <c r="AJ166" s="41"/>
      <c r="AK166" s="41"/>
      <c r="AL166" s="41"/>
      <c r="AM166" s="41"/>
      <c r="AN166" s="1"/>
      <c r="AO166" s="1"/>
      <c r="AP166" s="1"/>
      <c r="AQ166" s="1"/>
      <c r="AR166" s="1"/>
      <c r="AS166" s="1"/>
      <c r="AT166" s="1"/>
      <c r="AU166" s="1"/>
      <c r="AV166" s="1"/>
      <c r="AW166" s="1"/>
      <c r="AX166" s="35"/>
      <c r="AY166" s="78"/>
      <c r="AZ166" s="37" t="e">
        <f>IF(AC166=#REF!,"年間支払金額",IF(AND(OR(COUNTIF(AE166,"*すべて*"),COUNTIF(AE166,"*全て*")),S166="●",OR(K166=#REF!,K166=#REF!)),"年間支払金額(全官署、契約相手方ごと)",IF(AND(OR(COUNTIF(AE166,"*すべて*"),COUNTIF(AE166,"*全て*")),S166="●"),"年間支払金額(契約相手方ごと)",IF(AND(OR(K166=#REF!,K166=#REF!),AC166=#REF!),"契約総額(全官署)",IF(AND(K166=#REF!,AC166=#REF!),"契約総額(自官署のみ)",IF(K166=#REF!,"年間支払金額(自官署のみ)",IF(AC166=#REF!,"契約総額",IF(AND(COUNTIF(BG166,"&lt;&gt;*単価*"),OR(K166=#REF!,K166=#REF!)),"全官署予定価格",IF(AND(COUNTIF(BG166,"*単価*"),OR(K166=#REF!,K166=#REF!)),"全官署支払金額",IF(COUNTIF(BG166,"*単価*"),"年間支払金額","予定価格"))))))))))</f>
        <v>#REF!</v>
      </c>
      <c r="BA166" s="37" t="str">
        <f>IF(T166="","×",IF(令和8年度契約状況調査票!T166&gt;_xlfn.XLOOKUP(令和8年度契約状況調査票!BF166,#REF!,#REF!),"○","×"))</f>
        <v>×</v>
      </c>
      <c r="BB166" s="37" t="str">
        <f>IF(Y166="","×",IF(令和8年度契約状況調査票!Y166&gt;_xlfn.XLOOKUP(令和8年度契約状況調査票!BF166,#REF!,#REF!),"○","×"))</f>
        <v>×</v>
      </c>
      <c r="BC166" s="37" t="str">
        <f t="shared" si="27"/>
        <v>×</v>
      </c>
      <c r="BD166" s="37" t="str">
        <f t="shared" si="32"/>
        <v>×</v>
      </c>
      <c r="BE166" s="79" t="str">
        <f t="shared" si="28"/>
        <v/>
      </c>
      <c r="BF166" s="38">
        <f t="shared" si="29"/>
        <v>0</v>
      </c>
      <c r="BG166" s="1" t="e">
        <f>IF(AC166=#REF!,"",IF(AND(K166&lt;&gt;"",ISTEXT(U166)),"分担契約/単価契約",IF(ISTEXT(U166),"単価契約",IF(K166&lt;&gt;"","分担契約",""))))</f>
        <v>#REF!</v>
      </c>
      <c r="BH166" s="80"/>
      <c r="BI166" s="81" t="e">
        <f>IF(COUNTIF(T166,"**"),"",IF(AND(T166&gt;=#REF!,OR(H166=#REF!,H166=#REF!)),1,IF(AND(T166&gt;=#REF!,H166&lt;&gt;#REF!,H166&lt;&gt;#REF!),1,"")))</f>
        <v>#REF!</v>
      </c>
      <c r="BJ166" s="82" t="str">
        <f t="shared" si="30"/>
        <v>○</v>
      </c>
      <c r="BK166" s="81" t="b">
        <f t="shared" si="33"/>
        <v>1</v>
      </c>
      <c r="BL166" s="81" t="b">
        <f t="shared" si="34"/>
        <v>1</v>
      </c>
    </row>
    <row r="167" spans="1:64" s="83" customFormat="1" ht="60.65" customHeight="1" x14ac:dyDescent="0.2">
      <c r="A167" s="77">
        <f t="shared" si="26"/>
        <v>162</v>
      </c>
      <c r="B167" s="77" t="str">
        <f t="shared" si="31"/>
        <v/>
      </c>
      <c r="C167" s="77" t="str">
        <f>IF(B167&lt;&gt;1,"",COUNTIF($B$6:B167,1))</f>
        <v/>
      </c>
      <c r="D167" s="77" t="str">
        <f>IF(B167&lt;&gt;2,"",COUNTIF($B$6:B167,2))</f>
        <v/>
      </c>
      <c r="E167" s="77" t="str">
        <f>IF(B167&lt;&gt;3,"",COUNTIF($B$6:B167,3))</f>
        <v/>
      </c>
      <c r="F167" s="77" t="str">
        <f>IF(B167&lt;&gt;4,"",COUNTIF($B$6:B167,4))</f>
        <v/>
      </c>
      <c r="G167" s="1"/>
      <c r="H167" s="20"/>
      <c r="I167" s="20"/>
      <c r="J167" s="20"/>
      <c r="K167" s="1"/>
      <c r="L167" s="1"/>
      <c r="M167" s="21"/>
      <c r="N167" s="20"/>
      <c r="O167" s="22"/>
      <c r="P167" s="26"/>
      <c r="Q167" s="27"/>
      <c r="R167" s="20"/>
      <c r="S167" s="1"/>
      <c r="T167" s="23"/>
      <c r="U167" s="84"/>
      <c r="V167" s="86"/>
      <c r="W167" s="39" t="e">
        <f>IF(OR(T167="他官署で調達手続きを実施のため",AC167=#REF!),"－",IF(V167&lt;&gt;"",ROUNDDOWN(V167/T167,3),(IFERROR(ROUNDDOWN(U167/T167,3),"－"))))</f>
        <v>#REF!</v>
      </c>
      <c r="X167" s="90"/>
      <c r="Y167" s="92"/>
      <c r="Z167" s="25"/>
      <c r="AA167" s="24"/>
      <c r="AB167" s="25"/>
      <c r="AC167" s="24"/>
      <c r="AD167" s="20"/>
      <c r="AE167" s="20"/>
      <c r="AF167" s="20"/>
      <c r="AG167" s="1"/>
      <c r="AH167" s="1"/>
      <c r="AI167" s="41"/>
      <c r="AJ167" s="41"/>
      <c r="AK167" s="41"/>
      <c r="AL167" s="41"/>
      <c r="AM167" s="41"/>
      <c r="AN167" s="1"/>
      <c r="AO167" s="1"/>
      <c r="AP167" s="1"/>
      <c r="AQ167" s="1"/>
      <c r="AR167" s="1"/>
      <c r="AS167" s="1"/>
      <c r="AT167" s="1"/>
      <c r="AU167" s="1"/>
      <c r="AV167" s="1"/>
      <c r="AW167" s="1"/>
      <c r="AX167" s="36"/>
      <c r="AY167" s="78"/>
      <c r="AZ167" s="37" t="e">
        <f>IF(AC167=#REF!,"年間支払金額",IF(AND(OR(COUNTIF(AE167,"*すべて*"),COUNTIF(AE167,"*全て*")),S167="●",OR(K167=#REF!,K167=#REF!)),"年間支払金額(全官署、契約相手方ごと)",IF(AND(OR(COUNTIF(AE167,"*すべて*"),COUNTIF(AE167,"*全て*")),S167="●"),"年間支払金額(契約相手方ごと)",IF(AND(OR(K167=#REF!,K167=#REF!),AC167=#REF!),"契約総額(全官署)",IF(AND(K167=#REF!,AC167=#REF!),"契約総額(自官署のみ)",IF(K167=#REF!,"年間支払金額(自官署のみ)",IF(AC167=#REF!,"契約総額",IF(AND(COUNTIF(BG167,"&lt;&gt;*単価*"),OR(K167=#REF!,K167=#REF!)),"全官署予定価格",IF(AND(COUNTIF(BG167,"*単価*"),OR(K167=#REF!,K167=#REF!)),"全官署支払金額",IF(COUNTIF(BG167,"*単価*"),"年間支払金額","予定価格"))))))))))</f>
        <v>#REF!</v>
      </c>
      <c r="BA167" s="37" t="str">
        <f>IF(T167="","×",IF(令和8年度契約状況調査票!T167&gt;_xlfn.XLOOKUP(令和8年度契約状況調査票!BF167,#REF!,#REF!),"○","×"))</f>
        <v>×</v>
      </c>
      <c r="BB167" s="37" t="str">
        <f>IF(Y167="","×",IF(令和8年度契約状況調査票!Y167&gt;_xlfn.XLOOKUP(令和8年度契約状況調査票!BF167,#REF!,#REF!),"○","×"))</f>
        <v>×</v>
      </c>
      <c r="BC167" s="37" t="str">
        <f t="shared" si="27"/>
        <v>×</v>
      </c>
      <c r="BD167" s="37" t="str">
        <f t="shared" si="32"/>
        <v>×</v>
      </c>
      <c r="BE167" s="79" t="str">
        <f t="shared" si="28"/>
        <v/>
      </c>
      <c r="BF167" s="38">
        <f t="shared" si="29"/>
        <v>0</v>
      </c>
      <c r="BG167" s="1" t="e">
        <f>IF(AC167=#REF!,"",IF(AND(K167&lt;&gt;"",ISTEXT(U167)),"分担契約/単価契約",IF(ISTEXT(U167),"単価契約",IF(K167&lt;&gt;"","分担契約",""))))</f>
        <v>#REF!</v>
      </c>
      <c r="BH167" s="80"/>
      <c r="BI167" s="81" t="e">
        <f>IF(COUNTIF(T167,"**"),"",IF(AND(T167&gt;=#REF!,OR(H167=#REF!,H167=#REF!)),1,IF(AND(T167&gt;=#REF!,H167&lt;&gt;#REF!,H167&lt;&gt;#REF!),1,"")))</f>
        <v>#REF!</v>
      </c>
      <c r="BJ167" s="82" t="str">
        <f t="shared" si="30"/>
        <v>○</v>
      </c>
      <c r="BK167" s="81" t="b">
        <f t="shared" si="33"/>
        <v>1</v>
      </c>
      <c r="BL167" s="81" t="b">
        <f t="shared" si="34"/>
        <v>1</v>
      </c>
    </row>
    <row r="168" spans="1:64" s="83" customFormat="1" ht="60.65" customHeight="1" x14ac:dyDescent="0.2">
      <c r="A168" s="77">
        <f t="shared" si="26"/>
        <v>163</v>
      </c>
      <c r="B168" s="77" t="str">
        <f t="shared" si="31"/>
        <v/>
      </c>
      <c r="C168" s="77" t="str">
        <f>IF(B168&lt;&gt;1,"",COUNTIF($B$6:B168,1))</f>
        <v/>
      </c>
      <c r="D168" s="77" t="str">
        <f>IF(B168&lt;&gt;2,"",COUNTIF($B$6:B168,2))</f>
        <v/>
      </c>
      <c r="E168" s="77" t="str">
        <f>IF(B168&lt;&gt;3,"",COUNTIF($B$6:B168,3))</f>
        <v/>
      </c>
      <c r="F168" s="77" t="str">
        <f>IF(B168&lt;&gt;4,"",COUNTIF($B$6:B168,4))</f>
        <v/>
      </c>
      <c r="G168" s="1"/>
      <c r="H168" s="20"/>
      <c r="I168" s="20"/>
      <c r="J168" s="20"/>
      <c r="K168" s="1"/>
      <c r="L168" s="1"/>
      <c r="M168" s="21"/>
      <c r="N168" s="20"/>
      <c r="O168" s="22"/>
      <c r="P168" s="26"/>
      <c r="Q168" s="27"/>
      <c r="R168" s="20"/>
      <c r="S168" s="1"/>
      <c r="T168" s="23"/>
      <c r="U168" s="84"/>
      <c r="V168" s="86"/>
      <c r="W168" s="39" t="e">
        <f>IF(OR(T168="他官署で調達手続きを実施のため",AC168=#REF!),"－",IF(V168&lt;&gt;"",ROUNDDOWN(V168/T168,3),(IFERROR(ROUNDDOWN(U168/T168,3),"－"))))</f>
        <v>#REF!</v>
      </c>
      <c r="X168" s="90"/>
      <c r="Y168" s="92"/>
      <c r="Z168" s="25"/>
      <c r="AA168" s="24"/>
      <c r="AB168" s="25"/>
      <c r="AC168" s="24"/>
      <c r="AD168" s="20"/>
      <c r="AE168" s="20"/>
      <c r="AF168" s="20"/>
      <c r="AG168" s="1"/>
      <c r="AH168" s="1"/>
      <c r="AI168" s="41"/>
      <c r="AJ168" s="41"/>
      <c r="AK168" s="41"/>
      <c r="AL168" s="41"/>
      <c r="AM168" s="41"/>
      <c r="AN168" s="1"/>
      <c r="AO168" s="1"/>
      <c r="AP168" s="1"/>
      <c r="AQ168" s="1"/>
      <c r="AR168" s="1"/>
      <c r="AS168" s="1"/>
      <c r="AT168" s="1"/>
      <c r="AU168" s="1"/>
      <c r="AV168" s="1"/>
      <c r="AW168" s="1"/>
      <c r="AX168" s="35"/>
      <c r="AY168" s="78"/>
      <c r="AZ168" s="37" t="e">
        <f>IF(AC168=#REF!,"年間支払金額",IF(AND(OR(COUNTIF(AE168,"*すべて*"),COUNTIF(AE168,"*全て*")),S168="●",OR(K168=#REF!,K168=#REF!)),"年間支払金額(全官署、契約相手方ごと)",IF(AND(OR(COUNTIF(AE168,"*すべて*"),COUNTIF(AE168,"*全て*")),S168="●"),"年間支払金額(契約相手方ごと)",IF(AND(OR(K168=#REF!,K168=#REF!),AC168=#REF!),"契約総額(全官署)",IF(AND(K168=#REF!,AC168=#REF!),"契約総額(自官署のみ)",IF(K168=#REF!,"年間支払金額(自官署のみ)",IF(AC168=#REF!,"契約総額",IF(AND(COUNTIF(BG168,"&lt;&gt;*単価*"),OR(K168=#REF!,K168=#REF!)),"全官署予定価格",IF(AND(COUNTIF(BG168,"*単価*"),OR(K168=#REF!,K168=#REF!)),"全官署支払金額",IF(COUNTIF(BG168,"*単価*"),"年間支払金額","予定価格"))))))))))</f>
        <v>#REF!</v>
      </c>
      <c r="BA168" s="37" t="str">
        <f>IF(T168="","×",IF(令和8年度契約状況調査票!T168&gt;_xlfn.XLOOKUP(令和8年度契約状況調査票!BF168,#REF!,#REF!),"○","×"))</f>
        <v>×</v>
      </c>
      <c r="BB168" s="37" t="str">
        <f>IF(Y168="","×",IF(令和8年度契約状況調査票!Y168&gt;_xlfn.XLOOKUP(令和8年度契約状況調査票!BF168,#REF!,#REF!),"○","×"))</f>
        <v>×</v>
      </c>
      <c r="BC168" s="37" t="str">
        <f t="shared" si="27"/>
        <v>×</v>
      </c>
      <c r="BD168" s="37" t="str">
        <f t="shared" si="32"/>
        <v>×</v>
      </c>
      <c r="BE168" s="79" t="str">
        <f t="shared" si="28"/>
        <v/>
      </c>
      <c r="BF168" s="38">
        <f t="shared" si="29"/>
        <v>0</v>
      </c>
      <c r="BG168" s="1" t="e">
        <f>IF(AC168=#REF!,"",IF(AND(K168&lt;&gt;"",ISTEXT(U168)),"分担契約/単価契約",IF(ISTEXT(U168),"単価契約",IF(K168&lt;&gt;"","分担契約",""))))</f>
        <v>#REF!</v>
      </c>
      <c r="BH168" s="80"/>
      <c r="BI168" s="81" t="e">
        <f>IF(COUNTIF(T168,"**"),"",IF(AND(T168&gt;=#REF!,OR(H168=#REF!,H168=#REF!)),1,IF(AND(T168&gt;=#REF!,H168&lt;&gt;#REF!,H168&lt;&gt;#REF!),1,"")))</f>
        <v>#REF!</v>
      </c>
      <c r="BJ168" s="82" t="str">
        <f t="shared" si="30"/>
        <v>○</v>
      </c>
      <c r="BK168" s="81" t="b">
        <f t="shared" si="33"/>
        <v>1</v>
      </c>
      <c r="BL168" s="81" t="b">
        <f t="shared" si="34"/>
        <v>1</v>
      </c>
    </row>
    <row r="169" spans="1:64" s="83" customFormat="1" ht="60.65" customHeight="1" x14ac:dyDescent="0.2">
      <c r="A169" s="77">
        <f t="shared" si="26"/>
        <v>164</v>
      </c>
      <c r="B169" s="77" t="str">
        <f t="shared" si="31"/>
        <v/>
      </c>
      <c r="C169" s="77" t="str">
        <f>IF(B169&lt;&gt;1,"",COUNTIF($B$6:B169,1))</f>
        <v/>
      </c>
      <c r="D169" s="77" t="str">
        <f>IF(B169&lt;&gt;2,"",COUNTIF($B$6:B169,2))</f>
        <v/>
      </c>
      <c r="E169" s="77" t="str">
        <f>IF(B169&lt;&gt;3,"",COUNTIF($B$6:B169,3))</f>
        <v/>
      </c>
      <c r="F169" s="77" t="str">
        <f>IF(B169&lt;&gt;4,"",COUNTIF($B$6:B169,4))</f>
        <v/>
      </c>
      <c r="G169" s="1"/>
      <c r="H169" s="20"/>
      <c r="I169" s="20"/>
      <c r="J169" s="20"/>
      <c r="K169" s="1"/>
      <c r="L169" s="1"/>
      <c r="M169" s="21"/>
      <c r="N169" s="20"/>
      <c r="O169" s="22"/>
      <c r="P169" s="26"/>
      <c r="Q169" s="27"/>
      <c r="R169" s="20"/>
      <c r="S169" s="1"/>
      <c r="T169" s="23"/>
      <c r="U169" s="84"/>
      <c r="V169" s="86"/>
      <c r="W169" s="39" t="e">
        <f>IF(OR(T169="他官署で調達手続きを実施のため",AC169=#REF!),"－",IF(V169&lt;&gt;"",ROUNDDOWN(V169/T169,3),(IFERROR(ROUNDDOWN(U169/T169,3),"－"))))</f>
        <v>#REF!</v>
      </c>
      <c r="X169" s="90"/>
      <c r="Y169" s="92"/>
      <c r="Z169" s="25"/>
      <c r="AA169" s="24"/>
      <c r="AB169" s="25"/>
      <c r="AC169" s="24"/>
      <c r="AD169" s="20"/>
      <c r="AE169" s="20"/>
      <c r="AF169" s="20"/>
      <c r="AG169" s="1"/>
      <c r="AH169" s="1"/>
      <c r="AI169" s="41"/>
      <c r="AJ169" s="41"/>
      <c r="AK169" s="41"/>
      <c r="AL169" s="41"/>
      <c r="AM169" s="41"/>
      <c r="AN169" s="1"/>
      <c r="AO169" s="1"/>
      <c r="AP169" s="1"/>
      <c r="AQ169" s="1"/>
      <c r="AR169" s="1"/>
      <c r="AS169" s="1"/>
      <c r="AT169" s="1"/>
      <c r="AU169" s="1"/>
      <c r="AV169" s="1"/>
      <c r="AW169" s="1"/>
      <c r="AX169" s="35"/>
      <c r="AY169" s="78"/>
      <c r="AZ169" s="37" t="e">
        <f>IF(AC169=#REF!,"年間支払金額",IF(AND(OR(COUNTIF(AE169,"*すべて*"),COUNTIF(AE169,"*全て*")),S169="●",OR(K169=#REF!,K169=#REF!)),"年間支払金額(全官署、契約相手方ごと)",IF(AND(OR(COUNTIF(AE169,"*すべて*"),COUNTIF(AE169,"*全て*")),S169="●"),"年間支払金額(契約相手方ごと)",IF(AND(OR(K169=#REF!,K169=#REF!),AC169=#REF!),"契約総額(全官署)",IF(AND(K169=#REF!,AC169=#REF!),"契約総額(自官署のみ)",IF(K169=#REF!,"年間支払金額(自官署のみ)",IF(AC169=#REF!,"契約総額",IF(AND(COUNTIF(BG169,"&lt;&gt;*単価*"),OR(K169=#REF!,K169=#REF!)),"全官署予定価格",IF(AND(COUNTIF(BG169,"*単価*"),OR(K169=#REF!,K169=#REF!)),"全官署支払金額",IF(COUNTIF(BG169,"*単価*"),"年間支払金額","予定価格"))))))))))</f>
        <v>#REF!</v>
      </c>
      <c r="BA169" s="37" t="str">
        <f>IF(T169="","×",IF(令和8年度契約状況調査票!T169&gt;_xlfn.XLOOKUP(令和8年度契約状況調査票!BF169,#REF!,#REF!),"○","×"))</f>
        <v>×</v>
      </c>
      <c r="BB169" s="37" t="str">
        <f>IF(Y169="","×",IF(令和8年度契約状況調査票!Y169&gt;_xlfn.XLOOKUP(令和8年度契約状況調査票!BF169,#REF!,#REF!),"○","×"))</f>
        <v>×</v>
      </c>
      <c r="BC169" s="37" t="str">
        <f t="shared" si="27"/>
        <v>×</v>
      </c>
      <c r="BD169" s="37" t="str">
        <f t="shared" si="32"/>
        <v>×</v>
      </c>
      <c r="BE169" s="79" t="str">
        <f t="shared" si="28"/>
        <v/>
      </c>
      <c r="BF169" s="38">
        <f t="shared" si="29"/>
        <v>0</v>
      </c>
      <c r="BG169" s="1" t="e">
        <f>IF(AC169=#REF!,"",IF(AND(K169&lt;&gt;"",ISTEXT(U169)),"分担契約/単価契約",IF(ISTEXT(U169),"単価契約",IF(K169&lt;&gt;"","分担契約",""))))</f>
        <v>#REF!</v>
      </c>
      <c r="BH169" s="80"/>
      <c r="BI169" s="81" t="e">
        <f>IF(COUNTIF(T169,"**"),"",IF(AND(T169&gt;=#REF!,OR(H169=#REF!,H169=#REF!)),1,IF(AND(T169&gt;=#REF!,H169&lt;&gt;#REF!,H169&lt;&gt;#REF!),1,"")))</f>
        <v>#REF!</v>
      </c>
      <c r="BJ169" s="82" t="str">
        <f t="shared" si="30"/>
        <v>○</v>
      </c>
      <c r="BK169" s="81" t="b">
        <f t="shared" si="33"/>
        <v>1</v>
      </c>
      <c r="BL169" s="81" t="b">
        <f t="shared" si="34"/>
        <v>1</v>
      </c>
    </row>
    <row r="170" spans="1:64" s="83" customFormat="1" ht="60.65" customHeight="1" x14ac:dyDescent="0.2">
      <c r="A170" s="77">
        <f t="shared" si="26"/>
        <v>165</v>
      </c>
      <c r="B170" s="77" t="str">
        <f t="shared" si="31"/>
        <v/>
      </c>
      <c r="C170" s="77" t="str">
        <f>IF(B170&lt;&gt;1,"",COUNTIF($B$6:B170,1))</f>
        <v/>
      </c>
      <c r="D170" s="77" t="str">
        <f>IF(B170&lt;&gt;2,"",COUNTIF($B$6:B170,2))</f>
        <v/>
      </c>
      <c r="E170" s="77" t="str">
        <f>IF(B170&lt;&gt;3,"",COUNTIF($B$6:B170,3))</f>
        <v/>
      </c>
      <c r="F170" s="77" t="str">
        <f>IF(B170&lt;&gt;4,"",COUNTIF($B$6:B170,4))</f>
        <v/>
      </c>
      <c r="G170" s="1"/>
      <c r="H170" s="20"/>
      <c r="I170" s="20"/>
      <c r="J170" s="20"/>
      <c r="K170" s="1"/>
      <c r="L170" s="1"/>
      <c r="M170" s="21"/>
      <c r="N170" s="20"/>
      <c r="O170" s="22"/>
      <c r="P170" s="26"/>
      <c r="Q170" s="27"/>
      <c r="R170" s="20"/>
      <c r="S170" s="1"/>
      <c r="T170" s="28"/>
      <c r="U170" s="85"/>
      <c r="V170" s="86"/>
      <c r="W170" s="39" t="e">
        <f>IF(OR(T170="他官署で調達手続きを実施のため",AC170=#REF!),"－",IF(V170&lt;&gt;"",ROUNDDOWN(V170/T170,3),(IFERROR(ROUNDDOWN(U170/T170,3),"－"))))</f>
        <v>#REF!</v>
      </c>
      <c r="X170" s="90"/>
      <c r="Y170" s="92"/>
      <c r="Z170" s="25"/>
      <c r="AA170" s="24"/>
      <c r="AB170" s="25"/>
      <c r="AC170" s="24"/>
      <c r="AD170" s="20"/>
      <c r="AE170" s="20"/>
      <c r="AF170" s="20"/>
      <c r="AG170" s="1"/>
      <c r="AH170" s="1"/>
      <c r="AI170" s="41"/>
      <c r="AJ170" s="41"/>
      <c r="AK170" s="41"/>
      <c r="AL170" s="41"/>
      <c r="AM170" s="41"/>
      <c r="AN170" s="1"/>
      <c r="AO170" s="1"/>
      <c r="AP170" s="1"/>
      <c r="AQ170" s="1"/>
      <c r="AR170" s="1"/>
      <c r="AS170" s="1"/>
      <c r="AT170" s="1"/>
      <c r="AU170" s="1"/>
      <c r="AV170" s="1"/>
      <c r="AW170" s="1"/>
      <c r="AX170" s="35"/>
      <c r="AY170" s="78"/>
      <c r="AZ170" s="37" t="e">
        <f>IF(AC170=#REF!,"年間支払金額",IF(AND(OR(COUNTIF(AE170,"*すべて*"),COUNTIF(AE170,"*全て*")),S170="●",OR(K170=#REF!,K170=#REF!)),"年間支払金額(全官署、契約相手方ごと)",IF(AND(OR(COUNTIF(AE170,"*すべて*"),COUNTIF(AE170,"*全て*")),S170="●"),"年間支払金額(契約相手方ごと)",IF(AND(OR(K170=#REF!,K170=#REF!),AC170=#REF!),"契約総額(全官署)",IF(AND(K170=#REF!,AC170=#REF!),"契約総額(自官署のみ)",IF(K170=#REF!,"年間支払金額(自官署のみ)",IF(AC170=#REF!,"契約総額",IF(AND(COUNTIF(BG170,"&lt;&gt;*単価*"),OR(K170=#REF!,K170=#REF!)),"全官署予定価格",IF(AND(COUNTIF(BG170,"*単価*"),OR(K170=#REF!,K170=#REF!)),"全官署支払金額",IF(COUNTIF(BG170,"*単価*"),"年間支払金額","予定価格"))))))))))</f>
        <v>#REF!</v>
      </c>
      <c r="BA170" s="37" t="str">
        <f>IF(T170="","×",IF(令和8年度契約状況調査票!T170&gt;_xlfn.XLOOKUP(令和8年度契約状況調査票!BF170,#REF!,#REF!),"○","×"))</f>
        <v>×</v>
      </c>
      <c r="BB170" s="37" t="str">
        <f>IF(Y170="","×",IF(令和8年度契約状況調査票!Y170&gt;_xlfn.XLOOKUP(令和8年度契約状況調査票!BF170,#REF!,#REF!),"○","×"))</f>
        <v>×</v>
      </c>
      <c r="BC170" s="37" t="str">
        <f t="shared" si="27"/>
        <v>×</v>
      </c>
      <c r="BD170" s="37" t="str">
        <f t="shared" si="32"/>
        <v>×</v>
      </c>
      <c r="BE170" s="79" t="str">
        <f t="shared" si="28"/>
        <v/>
      </c>
      <c r="BF170" s="38">
        <f t="shared" si="29"/>
        <v>0</v>
      </c>
      <c r="BG170" s="1" t="e">
        <f>IF(AC170=#REF!,"",IF(AND(K170&lt;&gt;"",ISTEXT(U170)),"分担契約/単価契約",IF(ISTEXT(U170),"単価契約",IF(K170&lt;&gt;"","分担契約",""))))</f>
        <v>#REF!</v>
      </c>
      <c r="BH170" s="80"/>
      <c r="BI170" s="81" t="e">
        <f>IF(COUNTIF(T170,"**"),"",IF(AND(T170&gt;=#REF!,OR(H170=#REF!,H170=#REF!)),1,IF(AND(T170&gt;=#REF!,H170&lt;&gt;#REF!,H170&lt;&gt;#REF!),1,"")))</f>
        <v>#REF!</v>
      </c>
      <c r="BJ170" s="82" t="str">
        <f t="shared" si="30"/>
        <v>○</v>
      </c>
      <c r="BK170" s="81" t="b">
        <f t="shared" si="33"/>
        <v>1</v>
      </c>
      <c r="BL170" s="81" t="b">
        <f t="shared" si="34"/>
        <v>1</v>
      </c>
    </row>
    <row r="171" spans="1:64" s="83" customFormat="1" ht="60.65" customHeight="1" x14ac:dyDescent="0.2">
      <c r="A171" s="77">
        <f t="shared" si="26"/>
        <v>166</v>
      </c>
      <c r="B171" s="77" t="str">
        <f t="shared" si="31"/>
        <v/>
      </c>
      <c r="C171" s="77" t="str">
        <f>IF(B171&lt;&gt;1,"",COUNTIF($B$6:B171,1))</f>
        <v/>
      </c>
      <c r="D171" s="77" t="str">
        <f>IF(B171&lt;&gt;2,"",COUNTIF($B$6:B171,2))</f>
        <v/>
      </c>
      <c r="E171" s="77" t="str">
        <f>IF(B171&lt;&gt;3,"",COUNTIF($B$6:B171,3))</f>
        <v/>
      </c>
      <c r="F171" s="77" t="str">
        <f>IF(B171&lt;&gt;4,"",COUNTIF($B$6:B171,4))</f>
        <v/>
      </c>
      <c r="G171" s="1"/>
      <c r="H171" s="20"/>
      <c r="I171" s="20"/>
      <c r="J171" s="20"/>
      <c r="K171" s="1"/>
      <c r="L171" s="1"/>
      <c r="M171" s="21"/>
      <c r="N171" s="20"/>
      <c r="O171" s="22"/>
      <c r="P171" s="26"/>
      <c r="Q171" s="27"/>
      <c r="R171" s="20"/>
      <c r="S171" s="1"/>
      <c r="T171" s="23"/>
      <c r="U171" s="84"/>
      <c r="V171" s="86"/>
      <c r="W171" s="39" t="e">
        <f>IF(OR(T171="他官署で調達手続きを実施のため",AC171=#REF!),"－",IF(V171&lt;&gt;"",ROUNDDOWN(V171/T171,3),(IFERROR(ROUNDDOWN(U171/T171,3),"－"))))</f>
        <v>#REF!</v>
      </c>
      <c r="X171" s="90"/>
      <c r="Y171" s="92"/>
      <c r="Z171" s="25"/>
      <c r="AA171" s="24"/>
      <c r="AB171" s="25"/>
      <c r="AC171" s="24"/>
      <c r="AD171" s="20"/>
      <c r="AE171" s="20"/>
      <c r="AF171" s="20"/>
      <c r="AG171" s="1"/>
      <c r="AH171" s="1"/>
      <c r="AI171" s="41"/>
      <c r="AJ171" s="41"/>
      <c r="AK171" s="41"/>
      <c r="AL171" s="41"/>
      <c r="AM171" s="41"/>
      <c r="AN171" s="1"/>
      <c r="AO171" s="1"/>
      <c r="AP171" s="1"/>
      <c r="AQ171" s="1"/>
      <c r="AR171" s="1"/>
      <c r="AS171" s="1"/>
      <c r="AT171" s="1"/>
      <c r="AU171" s="1"/>
      <c r="AV171" s="1"/>
      <c r="AW171" s="1"/>
      <c r="AX171" s="35"/>
      <c r="AY171" s="78"/>
      <c r="AZ171" s="37" t="e">
        <f>IF(AC171=#REF!,"年間支払金額",IF(AND(OR(COUNTIF(AE171,"*すべて*"),COUNTIF(AE171,"*全て*")),S171="●",OR(K171=#REF!,K171=#REF!)),"年間支払金額(全官署、契約相手方ごと)",IF(AND(OR(COUNTIF(AE171,"*すべて*"),COUNTIF(AE171,"*全て*")),S171="●"),"年間支払金額(契約相手方ごと)",IF(AND(OR(K171=#REF!,K171=#REF!),AC171=#REF!),"契約総額(全官署)",IF(AND(K171=#REF!,AC171=#REF!),"契約総額(自官署のみ)",IF(K171=#REF!,"年間支払金額(自官署のみ)",IF(AC171=#REF!,"契約総額",IF(AND(COUNTIF(BG171,"&lt;&gt;*単価*"),OR(K171=#REF!,K171=#REF!)),"全官署予定価格",IF(AND(COUNTIF(BG171,"*単価*"),OR(K171=#REF!,K171=#REF!)),"全官署支払金額",IF(COUNTIF(BG171,"*単価*"),"年間支払金額","予定価格"))))))))))</f>
        <v>#REF!</v>
      </c>
      <c r="BA171" s="37" t="str">
        <f>IF(T171="","×",IF(令和8年度契約状況調査票!T171&gt;_xlfn.XLOOKUP(令和8年度契約状況調査票!BF171,#REF!,#REF!),"○","×"))</f>
        <v>×</v>
      </c>
      <c r="BB171" s="37" t="str">
        <f>IF(Y171="","×",IF(令和8年度契約状況調査票!Y171&gt;_xlfn.XLOOKUP(令和8年度契約状況調査票!BF171,#REF!,#REF!),"○","×"))</f>
        <v>×</v>
      </c>
      <c r="BC171" s="37" t="str">
        <f t="shared" si="27"/>
        <v>×</v>
      </c>
      <c r="BD171" s="37" t="str">
        <f t="shared" si="32"/>
        <v>×</v>
      </c>
      <c r="BE171" s="79" t="str">
        <f t="shared" si="28"/>
        <v/>
      </c>
      <c r="BF171" s="38">
        <f t="shared" si="29"/>
        <v>0</v>
      </c>
      <c r="BG171" s="1" t="e">
        <f>IF(AC171=#REF!,"",IF(AND(K171&lt;&gt;"",ISTEXT(U171)),"分担契約/単価契約",IF(ISTEXT(U171),"単価契約",IF(K171&lt;&gt;"","分担契約",""))))</f>
        <v>#REF!</v>
      </c>
      <c r="BH171" s="80"/>
      <c r="BI171" s="81" t="e">
        <f>IF(COUNTIF(T171,"**"),"",IF(AND(T171&gt;=#REF!,OR(H171=#REF!,H171=#REF!)),1,IF(AND(T171&gt;=#REF!,H171&lt;&gt;#REF!,H171&lt;&gt;#REF!),1,"")))</f>
        <v>#REF!</v>
      </c>
      <c r="BJ171" s="82" t="str">
        <f t="shared" si="30"/>
        <v>○</v>
      </c>
      <c r="BK171" s="81" t="b">
        <f t="shared" si="33"/>
        <v>1</v>
      </c>
      <c r="BL171" s="81" t="b">
        <f t="shared" si="34"/>
        <v>1</v>
      </c>
    </row>
    <row r="172" spans="1:64" s="83" customFormat="1" ht="60.65" customHeight="1" x14ac:dyDescent="0.2">
      <c r="A172" s="77">
        <f t="shared" si="26"/>
        <v>167</v>
      </c>
      <c r="B172" s="77" t="str">
        <f t="shared" si="31"/>
        <v/>
      </c>
      <c r="C172" s="77" t="str">
        <f>IF(B172&lt;&gt;1,"",COUNTIF($B$6:B172,1))</f>
        <v/>
      </c>
      <c r="D172" s="77" t="str">
        <f>IF(B172&lt;&gt;2,"",COUNTIF($B$6:B172,2))</f>
        <v/>
      </c>
      <c r="E172" s="77" t="str">
        <f>IF(B172&lt;&gt;3,"",COUNTIF($B$6:B172,3))</f>
        <v/>
      </c>
      <c r="F172" s="77" t="str">
        <f>IF(B172&lt;&gt;4,"",COUNTIF($B$6:B172,4))</f>
        <v/>
      </c>
      <c r="G172" s="1"/>
      <c r="H172" s="20"/>
      <c r="I172" s="20"/>
      <c r="J172" s="20"/>
      <c r="K172" s="1"/>
      <c r="L172" s="1"/>
      <c r="M172" s="21"/>
      <c r="N172" s="20"/>
      <c r="O172" s="22"/>
      <c r="P172" s="26"/>
      <c r="Q172" s="27"/>
      <c r="R172" s="20"/>
      <c r="S172" s="1"/>
      <c r="T172" s="23"/>
      <c r="U172" s="84"/>
      <c r="V172" s="86"/>
      <c r="W172" s="39" t="e">
        <f>IF(OR(T172="他官署で調達手続きを実施のため",AC172=#REF!),"－",IF(V172&lt;&gt;"",ROUNDDOWN(V172/T172,3),(IFERROR(ROUNDDOWN(U172/T172,3),"－"))))</f>
        <v>#REF!</v>
      </c>
      <c r="X172" s="90"/>
      <c r="Y172" s="92"/>
      <c r="Z172" s="25"/>
      <c r="AA172" s="24"/>
      <c r="AB172" s="25"/>
      <c r="AC172" s="24"/>
      <c r="AD172" s="20"/>
      <c r="AE172" s="20"/>
      <c r="AF172" s="20"/>
      <c r="AG172" s="1"/>
      <c r="AH172" s="1"/>
      <c r="AI172" s="41"/>
      <c r="AJ172" s="41"/>
      <c r="AK172" s="41"/>
      <c r="AL172" s="41"/>
      <c r="AM172" s="41"/>
      <c r="AN172" s="1"/>
      <c r="AO172" s="1"/>
      <c r="AP172" s="1"/>
      <c r="AQ172" s="1"/>
      <c r="AR172" s="1"/>
      <c r="AS172" s="1"/>
      <c r="AT172" s="1"/>
      <c r="AU172" s="1"/>
      <c r="AV172" s="1"/>
      <c r="AW172" s="1"/>
      <c r="AX172" s="35"/>
      <c r="AY172" s="78"/>
      <c r="AZ172" s="37" t="e">
        <f>IF(AC172=#REF!,"年間支払金額",IF(AND(OR(COUNTIF(AE172,"*すべて*"),COUNTIF(AE172,"*全て*")),S172="●",OR(K172=#REF!,K172=#REF!)),"年間支払金額(全官署、契約相手方ごと)",IF(AND(OR(COUNTIF(AE172,"*すべて*"),COUNTIF(AE172,"*全て*")),S172="●"),"年間支払金額(契約相手方ごと)",IF(AND(OR(K172=#REF!,K172=#REF!),AC172=#REF!),"契約総額(全官署)",IF(AND(K172=#REF!,AC172=#REF!),"契約総額(自官署のみ)",IF(K172=#REF!,"年間支払金額(自官署のみ)",IF(AC172=#REF!,"契約総額",IF(AND(COUNTIF(BG172,"&lt;&gt;*単価*"),OR(K172=#REF!,K172=#REF!)),"全官署予定価格",IF(AND(COUNTIF(BG172,"*単価*"),OR(K172=#REF!,K172=#REF!)),"全官署支払金額",IF(COUNTIF(BG172,"*単価*"),"年間支払金額","予定価格"))))))))))</f>
        <v>#REF!</v>
      </c>
      <c r="BA172" s="37" t="str">
        <f>IF(T172="","×",IF(令和8年度契約状況調査票!T172&gt;_xlfn.XLOOKUP(令和8年度契約状況調査票!BF172,#REF!,#REF!),"○","×"))</f>
        <v>×</v>
      </c>
      <c r="BB172" s="37" t="str">
        <f>IF(Y172="","×",IF(令和8年度契約状況調査票!Y172&gt;_xlfn.XLOOKUP(令和8年度契約状況調査票!BF172,#REF!,#REF!),"○","×"))</f>
        <v>×</v>
      </c>
      <c r="BC172" s="37" t="str">
        <f t="shared" si="27"/>
        <v>×</v>
      </c>
      <c r="BD172" s="37" t="str">
        <f t="shared" si="32"/>
        <v>×</v>
      </c>
      <c r="BE172" s="79" t="str">
        <f t="shared" si="28"/>
        <v/>
      </c>
      <c r="BF172" s="38">
        <f t="shared" si="29"/>
        <v>0</v>
      </c>
      <c r="BG172" s="1" t="e">
        <f>IF(AC172=#REF!,"",IF(AND(K172&lt;&gt;"",ISTEXT(U172)),"分担契約/単価契約",IF(ISTEXT(U172),"単価契約",IF(K172&lt;&gt;"","分担契約",""))))</f>
        <v>#REF!</v>
      </c>
      <c r="BH172" s="80"/>
      <c r="BI172" s="81" t="e">
        <f>IF(COUNTIF(T172,"**"),"",IF(AND(T172&gt;=#REF!,OR(H172=#REF!,H172=#REF!)),1,IF(AND(T172&gt;=#REF!,H172&lt;&gt;#REF!,H172&lt;&gt;#REF!),1,"")))</f>
        <v>#REF!</v>
      </c>
      <c r="BJ172" s="82" t="str">
        <f t="shared" si="30"/>
        <v>○</v>
      </c>
      <c r="BK172" s="81" t="b">
        <f t="shared" si="33"/>
        <v>1</v>
      </c>
      <c r="BL172" s="81" t="b">
        <f t="shared" si="34"/>
        <v>1</v>
      </c>
    </row>
    <row r="173" spans="1:64" s="83" customFormat="1" ht="60.65" customHeight="1" x14ac:dyDescent="0.2">
      <c r="A173" s="77">
        <f t="shared" si="26"/>
        <v>168</v>
      </c>
      <c r="B173" s="77" t="str">
        <f t="shared" si="31"/>
        <v/>
      </c>
      <c r="C173" s="77" t="str">
        <f>IF(B173&lt;&gt;1,"",COUNTIF($B$6:B173,1))</f>
        <v/>
      </c>
      <c r="D173" s="77" t="str">
        <f>IF(B173&lt;&gt;2,"",COUNTIF($B$6:B173,2))</f>
        <v/>
      </c>
      <c r="E173" s="77" t="str">
        <f>IF(B173&lt;&gt;3,"",COUNTIF($B$6:B173,3))</f>
        <v/>
      </c>
      <c r="F173" s="77" t="str">
        <f>IF(B173&lt;&gt;4,"",COUNTIF($B$6:B173,4))</f>
        <v/>
      </c>
      <c r="G173" s="1"/>
      <c r="H173" s="20"/>
      <c r="I173" s="20"/>
      <c r="J173" s="20"/>
      <c r="K173" s="1"/>
      <c r="L173" s="1"/>
      <c r="M173" s="21"/>
      <c r="N173" s="20"/>
      <c r="O173" s="22"/>
      <c r="P173" s="26"/>
      <c r="Q173" s="27"/>
      <c r="R173" s="20"/>
      <c r="S173" s="1"/>
      <c r="T173" s="23"/>
      <c r="U173" s="84"/>
      <c r="V173" s="86"/>
      <c r="W173" s="39" t="e">
        <f>IF(OR(T173="他官署で調達手続きを実施のため",AC173=#REF!),"－",IF(V173&lt;&gt;"",ROUNDDOWN(V173/T173,3),(IFERROR(ROUNDDOWN(U173/T173,3),"－"))))</f>
        <v>#REF!</v>
      </c>
      <c r="X173" s="90"/>
      <c r="Y173" s="92"/>
      <c r="Z173" s="25"/>
      <c r="AA173" s="24"/>
      <c r="AB173" s="25"/>
      <c r="AC173" s="24"/>
      <c r="AD173" s="20"/>
      <c r="AE173" s="20"/>
      <c r="AF173" s="20"/>
      <c r="AG173" s="1"/>
      <c r="AH173" s="1"/>
      <c r="AI173" s="41"/>
      <c r="AJ173" s="41"/>
      <c r="AK173" s="41"/>
      <c r="AL173" s="41"/>
      <c r="AM173" s="41"/>
      <c r="AN173" s="1"/>
      <c r="AO173" s="1"/>
      <c r="AP173" s="1"/>
      <c r="AQ173" s="1"/>
      <c r="AR173" s="1"/>
      <c r="AS173" s="1"/>
      <c r="AT173" s="1"/>
      <c r="AU173" s="1"/>
      <c r="AV173" s="1"/>
      <c r="AW173" s="1"/>
      <c r="AX173" s="35"/>
      <c r="AY173" s="78"/>
      <c r="AZ173" s="37" t="e">
        <f>IF(AC173=#REF!,"年間支払金額",IF(AND(OR(COUNTIF(AE173,"*すべて*"),COUNTIF(AE173,"*全て*")),S173="●",OR(K173=#REF!,K173=#REF!)),"年間支払金額(全官署、契約相手方ごと)",IF(AND(OR(COUNTIF(AE173,"*すべて*"),COUNTIF(AE173,"*全て*")),S173="●"),"年間支払金額(契約相手方ごと)",IF(AND(OR(K173=#REF!,K173=#REF!),AC173=#REF!),"契約総額(全官署)",IF(AND(K173=#REF!,AC173=#REF!),"契約総額(自官署のみ)",IF(K173=#REF!,"年間支払金額(自官署のみ)",IF(AC173=#REF!,"契約総額",IF(AND(COUNTIF(BG173,"&lt;&gt;*単価*"),OR(K173=#REF!,K173=#REF!)),"全官署予定価格",IF(AND(COUNTIF(BG173,"*単価*"),OR(K173=#REF!,K173=#REF!)),"全官署支払金額",IF(COUNTIF(BG173,"*単価*"),"年間支払金額","予定価格"))))))))))</f>
        <v>#REF!</v>
      </c>
      <c r="BA173" s="37" t="str">
        <f>IF(T173="","×",IF(令和8年度契約状況調査票!T173&gt;_xlfn.XLOOKUP(令和8年度契約状況調査票!BF173,#REF!,#REF!),"○","×"))</f>
        <v>×</v>
      </c>
      <c r="BB173" s="37" t="str">
        <f>IF(Y173="","×",IF(令和8年度契約状況調査票!Y173&gt;_xlfn.XLOOKUP(令和8年度契約状況調査票!BF173,#REF!,#REF!),"○","×"))</f>
        <v>×</v>
      </c>
      <c r="BC173" s="37" t="str">
        <f t="shared" si="27"/>
        <v>×</v>
      </c>
      <c r="BD173" s="37" t="str">
        <f t="shared" si="32"/>
        <v>×</v>
      </c>
      <c r="BE173" s="79" t="str">
        <f t="shared" si="28"/>
        <v/>
      </c>
      <c r="BF173" s="38">
        <f t="shared" si="29"/>
        <v>0</v>
      </c>
      <c r="BG173" s="1" t="e">
        <f>IF(AC173=#REF!,"",IF(AND(K173&lt;&gt;"",ISTEXT(U173)),"分担契約/単価契約",IF(ISTEXT(U173),"単価契約",IF(K173&lt;&gt;"","分担契約",""))))</f>
        <v>#REF!</v>
      </c>
      <c r="BH173" s="80"/>
      <c r="BI173" s="81" t="e">
        <f>IF(COUNTIF(T173,"**"),"",IF(AND(T173&gt;=#REF!,OR(H173=#REF!,H173=#REF!)),1,IF(AND(T173&gt;=#REF!,H173&lt;&gt;#REF!,H173&lt;&gt;#REF!),1,"")))</f>
        <v>#REF!</v>
      </c>
      <c r="BJ173" s="82" t="str">
        <f t="shared" si="30"/>
        <v>○</v>
      </c>
      <c r="BK173" s="81" t="b">
        <f t="shared" si="33"/>
        <v>1</v>
      </c>
      <c r="BL173" s="81" t="b">
        <f t="shared" si="34"/>
        <v>1</v>
      </c>
    </row>
    <row r="174" spans="1:64" s="83" customFormat="1" ht="60.65" customHeight="1" x14ac:dyDescent="0.2">
      <c r="A174" s="77">
        <f t="shared" si="26"/>
        <v>169</v>
      </c>
      <c r="B174" s="77" t="str">
        <f t="shared" si="31"/>
        <v/>
      </c>
      <c r="C174" s="77" t="str">
        <f>IF(B174&lt;&gt;1,"",COUNTIF($B$6:B174,1))</f>
        <v/>
      </c>
      <c r="D174" s="77" t="str">
        <f>IF(B174&lt;&gt;2,"",COUNTIF($B$6:B174,2))</f>
        <v/>
      </c>
      <c r="E174" s="77" t="str">
        <f>IF(B174&lt;&gt;3,"",COUNTIF($B$6:B174,3))</f>
        <v/>
      </c>
      <c r="F174" s="77" t="str">
        <f>IF(B174&lt;&gt;4,"",COUNTIF($B$6:B174,4))</f>
        <v/>
      </c>
      <c r="G174" s="1"/>
      <c r="H174" s="20"/>
      <c r="I174" s="20"/>
      <c r="J174" s="20"/>
      <c r="K174" s="1"/>
      <c r="L174" s="1"/>
      <c r="M174" s="21"/>
      <c r="N174" s="20"/>
      <c r="O174" s="22"/>
      <c r="P174" s="26"/>
      <c r="Q174" s="27"/>
      <c r="R174" s="20"/>
      <c r="S174" s="1"/>
      <c r="T174" s="23"/>
      <c r="U174" s="84"/>
      <c r="V174" s="86"/>
      <c r="W174" s="39" t="e">
        <f>IF(OR(T174="他官署で調達手続きを実施のため",AC174=#REF!),"－",IF(V174&lt;&gt;"",ROUNDDOWN(V174/T174,3),(IFERROR(ROUNDDOWN(U174/T174,3),"－"))))</f>
        <v>#REF!</v>
      </c>
      <c r="X174" s="90"/>
      <c r="Y174" s="92"/>
      <c r="Z174" s="25"/>
      <c r="AA174" s="24"/>
      <c r="AB174" s="25"/>
      <c r="AC174" s="24"/>
      <c r="AD174" s="20"/>
      <c r="AE174" s="20"/>
      <c r="AF174" s="20"/>
      <c r="AG174" s="1"/>
      <c r="AH174" s="1"/>
      <c r="AI174" s="41"/>
      <c r="AJ174" s="41"/>
      <c r="AK174" s="41"/>
      <c r="AL174" s="41"/>
      <c r="AM174" s="41"/>
      <c r="AN174" s="1"/>
      <c r="AO174" s="1"/>
      <c r="AP174" s="1"/>
      <c r="AQ174" s="1"/>
      <c r="AR174" s="1"/>
      <c r="AS174" s="1"/>
      <c r="AT174" s="1"/>
      <c r="AU174" s="1"/>
      <c r="AV174" s="1"/>
      <c r="AW174" s="1"/>
      <c r="AX174" s="36"/>
      <c r="AY174" s="78"/>
      <c r="AZ174" s="37" t="e">
        <f>IF(AC174=#REF!,"年間支払金額",IF(AND(OR(COUNTIF(AE174,"*すべて*"),COUNTIF(AE174,"*全て*")),S174="●",OR(K174=#REF!,K174=#REF!)),"年間支払金額(全官署、契約相手方ごと)",IF(AND(OR(COUNTIF(AE174,"*すべて*"),COUNTIF(AE174,"*全て*")),S174="●"),"年間支払金額(契約相手方ごと)",IF(AND(OR(K174=#REF!,K174=#REF!),AC174=#REF!),"契約総額(全官署)",IF(AND(K174=#REF!,AC174=#REF!),"契約総額(自官署のみ)",IF(K174=#REF!,"年間支払金額(自官署のみ)",IF(AC174=#REF!,"契約総額",IF(AND(COUNTIF(BG174,"&lt;&gt;*単価*"),OR(K174=#REF!,K174=#REF!)),"全官署予定価格",IF(AND(COUNTIF(BG174,"*単価*"),OR(K174=#REF!,K174=#REF!)),"全官署支払金額",IF(COUNTIF(BG174,"*単価*"),"年間支払金額","予定価格"))))))))))</f>
        <v>#REF!</v>
      </c>
      <c r="BA174" s="37" t="str">
        <f>IF(T174="","×",IF(令和8年度契約状況調査票!T174&gt;_xlfn.XLOOKUP(令和8年度契約状況調査票!BF174,#REF!,#REF!),"○","×"))</f>
        <v>×</v>
      </c>
      <c r="BB174" s="37" t="str">
        <f>IF(Y174="","×",IF(令和8年度契約状況調査票!Y174&gt;_xlfn.XLOOKUP(令和8年度契約状況調査票!BF174,#REF!,#REF!),"○","×"))</f>
        <v>×</v>
      </c>
      <c r="BC174" s="37" t="str">
        <f t="shared" si="27"/>
        <v>×</v>
      </c>
      <c r="BD174" s="37" t="str">
        <f t="shared" si="32"/>
        <v>×</v>
      </c>
      <c r="BE174" s="79" t="str">
        <f t="shared" si="28"/>
        <v/>
      </c>
      <c r="BF174" s="38">
        <f t="shared" si="29"/>
        <v>0</v>
      </c>
      <c r="BG174" s="1" t="e">
        <f>IF(AC174=#REF!,"",IF(AND(K174&lt;&gt;"",ISTEXT(U174)),"分担契約/単価契約",IF(ISTEXT(U174),"単価契約",IF(K174&lt;&gt;"","分担契約",""))))</f>
        <v>#REF!</v>
      </c>
      <c r="BH174" s="80"/>
      <c r="BI174" s="81" t="e">
        <f>IF(COUNTIF(T174,"**"),"",IF(AND(T174&gt;=#REF!,OR(H174=#REF!,H174=#REF!)),1,IF(AND(T174&gt;=#REF!,H174&lt;&gt;#REF!,H174&lt;&gt;#REF!),1,"")))</f>
        <v>#REF!</v>
      </c>
      <c r="BJ174" s="82" t="str">
        <f t="shared" si="30"/>
        <v>○</v>
      </c>
      <c r="BK174" s="81" t="b">
        <f t="shared" si="33"/>
        <v>1</v>
      </c>
      <c r="BL174" s="81" t="b">
        <f t="shared" si="34"/>
        <v>1</v>
      </c>
    </row>
    <row r="175" spans="1:64" s="83" customFormat="1" ht="60.65" customHeight="1" x14ac:dyDescent="0.2">
      <c r="A175" s="77">
        <f t="shared" si="26"/>
        <v>170</v>
      </c>
      <c r="B175" s="77" t="str">
        <f t="shared" si="31"/>
        <v/>
      </c>
      <c r="C175" s="77" t="str">
        <f>IF(B175&lt;&gt;1,"",COUNTIF($B$6:B175,1))</f>
        <v/>
      </c>
      <c r="D175" s="77" t="str">
        <f>IF(B175&lt;&gt;2,"",COUNTIF($B$6:B175,2))</f>
        <v/>
      </c>
      <c r="E175" s="77" t="str">
        <f>IF(B175&lt;&gt;3,"",COUNTIF($B$6:B175,3))</f>
        <v/>
      </c>
      <c r="F175" s="77" t="str">
        <f>IF(B175&lt;&gt;4,"",COUNTIF($B$6:B175,4))</f>
        <v/>
      </c>
      <c r="G175" s="1"/>
      <c r="H175" s="20"/>
      <c r="I175" s="20"/>
      <c r="J175" s="20"/>
      <c r="K175" s="1"/>
      <c r="L175" s="1"/>
      <c r="M175" s="21"/>
      <c r="N175" s="20"/>
      <c r="O175" s="22"/>
      <c r="P175" s="26"/>
      <c r="Q175" s="27"/>
      <c r="R175" s="20"/>
      <c r="S175" s="1"/>
      <c r="T175" s="23"/>
      <c r="U175" s="84"/>
      <c r="V175" s="86"/>
      <c r="W175" s="39" t="e">
        <f>IF(OR(T175="他官署で調達手続きを実施のため",AC175=#REF!),"－",IF(V175&lt;&gt;"",ROUNDDOWN(V175/T175,3),(IFERROR(ROUNDDOWN(U175/T175,3),"－"))))</f>
        <v>#REF!</v>
      </c>
      <c r="X175" s="90"/>
      <c r="Y175" s="92"/>
      <c r="Z175" s="25"/>
      <c r="AA175" s="24"/>
      <c r="AB175" s="25"/>
      <c r="AC175" s="24"/>
      <c r="AD175" s="20"/>
      <c r="AE175" s="20"/>
      <c r="AF175" s="20"/>
      <c r="AG175" s="1"/>
      <c r="AH175" s="1"/>
      <c r="AI175" s="41"/>
      <c r="AJ175" s="41"/>
      <c r="AK175" s="41"/>
      <c r="AL175" s="41"/>
      <c r="AM175" s="41"/>
      <c r="AN175" s="1"/>
      <c r="AO175" s="1"/>
      <c r="AP175" s="1"/>
      <c r="AQ175" s="1"/>
      <c r="AR175" s="1"/>
      <c r="AS175" s="1"/>
      <c r="AT175" s="1"/>
      <c r="AU175" s="1"/>
      <c r="AV175" s="1"/>
      <c r="AW175" s="1"/>
      <c r="AX175" s="35"/>
      <c r="AY175" s="78"/>
      <c r="AZ175" s="37" t="e">
        <f>IF(AC175=#REF!,"年間支払金額",IF(AND(OR(COUNTIF(AE175,"*すべて*"),COUNTIF(AE175,"*全て*")),S175="●",OR(K175=#REF!,K175=#REF!)),"年間支払金額(全官署、契約相手方ごと)",IF(AND(OR(COUNTIF(AE175,"*すべて*"),COUNTIF(AE175,"*全て*")),S175="●"),"年間支払金額(契約相手方ごと)",IF(AND(OR(K175=#REF!,K175=#REF!),AC175=#REF!),"契約総額(全官署)",IF(AND(K175=#REF!,AC175=#REF!),"契約総額(自官署のみ)",IF(K175=#REF!,"年間支払金額(自官署のみ)",IF(AC175=#REF!,"契約総額",IF(AND(COUNTIF(BG175,"&lt;&gt;*単価*"),OR(K175=#REF!,K175=#REF!)),"全官署予定価格",IF(AND(COUNTIF(BG175,"*単価*"),OR(K175=#REF!,K175=#REF!)),"全官署支払金額",IF(COUNTIF(BG175,"*単価*"),"年間支払金額","予定価格"))))))))))</f>
        <v>#REF!</v>
      </c>
      <c r="BA175" s="37" t="str">
        <f>IF(T175="","×",IF(令和8年度契約状況調査票!T175&gt;_xlfn.XLOOKUP(令和8年度契約状況調査票!BF175,#REF!,#REF!),"○","×"))</f>
        <v>×</v>
      </c>
      <c r="BB175" s="37" t="str">
        <f>IF(Y175="","×",IF(令和8年度契約状況調査票!Y175&gt;_xlfn.XLOOKUP(令和8年度契約状況調査票!BF175,#REF!,#REF!),"○","×"))</f>
        <v>×</v>
      </c>
      <c r="BC175" s="37" t="str">
        <f t="shared" si="27"/>
        <v>×</v>
      </c>
      <c r="BD175" s="37" t="str">
        <f t="shared" si="32"/>
        <v>×</v>
      </c>
      <c r="BE175" s="79" t="str">
        <f t="shared" si="28"/>
        <v/>
      </c>
      <c r="BF175" s="38">
        <f t="shared" si="29"/>
        <v>0</v>
      </c>
      <c r="BG175" s="1" t="e">
        <f>IF(AC175=#REF!,"",IF(AND(K175&lt;&gt;"",ISTEXT(U175)),"分担契約/単価契約",IF(ISTEXT(U175),"単価契約",IF(K175&lt;&gt;"","分担契約",""))))</f>
        <v>#REF!</v>
      </c>
      <c r="BH175" s="80"/>
      <c r="BI175" s="81" t="e">
        <f>IF(COUNTIF(T175,"**"),"",IF(AND(T175&gt;=#REF!,OR(H175=#REF!,H175=#REF!)),1,IF(AND(T175&gt;=#REF!,H175&lt;&gt;#REF!,H175&lt;&gt;#REF!),1,"")))</f>
        <v>#REF!</v>
      </c>
      <c r="BJ175" s="82" t="str">
        <f t="shared" si="30"/>
        <v>○</v>
      </c>
      <c r="BK175" s="81" t="b">
        <f t="shared" si="33"/>
        <v>1</v>
      </c>
      <c r="BL175" s="81" t="b">
        <f t="shared" si="34"/>
        <v>1</v>
      </c>
    </row>
    <row r="176" spans="1:64" s="83" customFormat="1" ht="60.65" customHeight="1" x14ac:dyDescent="0.2">
      <c r="A176" s="77">
        <f t="shared" si="26"/>
        <v>171</v>
      </c>
      <c r="B176" s="77" t="str">
        <f t="shared" si="31"/>
        <v/>
      </c>
      <c r="C176" s="77" t="str">
        <f>IF(B176&lt;&gt;1,"",COUNTIF($B$6:B176,1))</f>
        <v/>
      </c>
      <c r="D176" s="77" t="str">
        <f>IF(B176&lt;&gt;2,"",COUNTIF($B$6:B176,2))</f>
        <v/>
      </c>
      <c r="E176" s="77" t="str">
        <f>IF(B176&lt;&gt;3,"",COUNTIF($B$6:B176,3))</f>
        <v/>
      </c>
      <c r="F176" s="77" t="str">
        <f>IF(B176&lt;&gt;4,"",COUNTIF($B$6:B176,4))</f>
        <v/>
      </c>
      <c r="G176" s="1"/>
      <c r="H176" s="20"/>
      <c r="I176" s="20"/>
      <c r="J176" s="20"/>
      <c r="K176" s="1"/>
      <c r="L176" s="1"/>
      <c r="M176" s="21"/>
      <c r="N176" s="20"/>
      <c r="O176" s="22"/>
      <c r="P176" s="26"/>
      <c r="Q176" s="27"/>
      <c r="R176" s="20"/>
      <c r="S176" s="1"/>
      <c r="T176" s="23"/>
      <c r="U176" s="84"/>
      <c r="V176" s="86"/>
      <c r="W176" s="39" t="e">
        <f>IF(OR(T176="他官署で調達手続きを実施のため",AC176=#REF!),"－",IF(V176&lt;&gt;"",ROUNDDOWN(V176/T176,3),(IFERROR(ROUNDDOWN(U176/T176,3),"－"))))</f>
        <v>#REF!</v>
      </c>
      <c r="X176" s="90"/>
      <c r="Y176" s="92"/>
      <c r="Z176" s="25"/>
      <c r="AA176" s="24"/>
      <c r="AB176" s="25"/>
      <c r="AC176" s="24"/>
      <c r="AD176" s="20"/>
      <c r="AE176" s="20"/>
      <c r="AF176" s="20"/>
      <c r="AG176" s="1"/>
      <c r="AH176" s="1"/>
      <c r="AI176" s="41"/>
      <c r="AJ176" s="41"/>
      <c r="AK176" s="41"/>
      <c r="AL176" s="41"/>
      <c r="AM176" s="41"/>
      <c r="AN176" s="1"/>
      <c r="AO176" s="1"/>
      <c r="AP176" s="1"/>
      <c r="AQ176" s="1"/>
      <c r="AR176" s="1"/>
      <c r="AS176" s="1"/>
      <c r="AT176" s="1"/>
      <c r="AU176" s="1"/>
      <c r="AV176" s="1"/>
      <c r="AW176" s="1"/>
      <c r="AX176" s="35"/>
      <c r="AY176" s="78"/>
      <c r="AZ176" s="37" t="e">
        <f>IF(AC176=#REF!,"年間支払金額",IF(AND(OR(COUNTIF(AE176,"*すべて*"),COUNTIF(AE176,"*全て*")),S176="●",OR(K176=#REF!,K176=#REF!)),"年間支払金額(全官署、契約相手方ごと)",IF(AND(OR(COUNTIF(AE176,"*すべて*"),COUNTIF(AE176,"*全て*")),S176="●"),"年間支払金額(契約相手方ごと)",IF(AND(OR(K176=#REF!,K176=#REF!),AC176=#REF!),"契約総額(全官署)",IF(AND(K176=#REF!,AC176=#REF!),"契約総額(自官署のみ)",IF(K176=#REF!,"年間支払金額(自官署のみ)",IF(AC176=#REF!,"契約総額",IF(AND(COUNTIF(BG176,"&lt;&gt;*単価*"),OR(K176=#REF!,K176=#REF!)),"全官署予定価格",IF(AND(COUNTIF(BG176,"*単価*"),OR(K176=#REF!,K176=#REF!)),"全官署支払金額",IF(COUNTIF(BG176,"*単価*"),"年間支払金額","予定価格"))))))))))</f>
        <v>#REF!</v>
      </c>
      <c r="BA176" s="37" t="str">
        <f>IF(T176="","×",IF(令和8年度契約状況調査票!T176&gt;_xlfn.XLOOKUP(令和8年度契約状況調査票!BF176,#REF!,#REF!),"○","×"))</f>
        <v>×</v>
      </c>
      <c r="BB176" s="37" t="str">
        <f>IF(Y176="","×",IF(令和8年度契約状況調査票!Y176&gt;_xlfn.XLOOKUP(令和8年度契約状況調査票!BF176,#REF!,#REF!),"○","×"))</f>
        <v>×</v>
      </c>
      <c r="BC176" s="37" t="str">
        <f t="shared" si="27"/>
        <v>×</v>
      </c>
      <c r="BD176" s="37" t="str">
        <f t="shared" si="32"/>
        <v>×</v>
      </c>
      <c r="BE176" s="79" t="str">
        <f t="shared" si="28"/>
        <v/>
      </c>
      <c r="BF176" s="38">
        <f t="shared" si="29"/>
        <v>0</v>
      </c>
      <c r="BG176" s="1" t="e">
        <f>IF(AC176=#REF!,"",IF(AND(K176&lt;&gt;"",ISTEXT(U176)),"分担契約/単価契約",IF(ISTEXT(U176),"単価契約",IF(K176&lt;&gt;"","分担契約",""))))</f>
        <v>#REF!</v>
      </c>
      <c r="BH176" s="80"/>
      <c r="BI176" s="81" t="e">
        <f>IF(COUNTIF(T176,"**"),"",IF(AND(T176&gt;=#REF!,OR(H176=#REF!,H176=#REF!)),1,IF(AND(T176&gt;=#REF!,H176&lt;&gt;#REF!,H176&lt;&gt;#REF!),1,"")))</f>
        <v>#REF!</v>
      </c>
      <c r="BJ176" s="82" t="str">
        <f t="shared" si="30"/>
        <v>○</v>
      </c>
      <c r="BK176" s="81" t="b">
        <f t="shared" si="33"/>
        <v>1</v>
      </c>
      <c r="BL176" s="81" t="b">
        <f t="shared" si="34"/>
        <v>1</v>
      </c>
    </row>
    <row r="177" spans="1:64" s="83" customFormat="1" ht="60.65" customHeight="1" x14ac:dyDescent="0.2">
      <c r="A177" s="77">
        <f t="shared" si="26"/>
        <v>172</v>
      </c>
      <c r="B177" s="77" t="str">
        <f t="shared" si="31"/>
        <v/>
      </c>
      <c r="C177" s="77" t="str">
        <f>IF(B177&lt;&gt;1,"",COUNTIF($B$6:B177,1))</f>
        <v/>
      </c>
      <c r="D177" s="77" t="str">
        <f>IF(B177&lt;&gt;2,"",COUNTIF($B$6:B177,2))</f>
        <v/>
      </c>
      <c r="E177" s="77" t="str">
        <f>IF(B177&lt;&gt;3,"",COUNTIF($B$6:B177,3))</f>
        <v/>
      </c>
      <c r="F177" s="77" t="str">
        <f>IF(B177&lt;&gt;4,"",COUNTIF($B$6:B177,4))</f>
        <v/>
      </c>
      <c r="G177" s="1"/>
      <c r="H177" s="20"/>
      <c r="I177" s="20"/>
      <c r="J177" s="20"/>
      <c r="K177" s="1"/>
      <c r="L177" s="1"/>
      <c r="M177" s="21"/>
      <c r="N177" s="20"/>
      <c r="O177" s="22"/>
      <c r="P177" s="26"/>
      <c r="Q177" s="27"/>
      <c r="R177" s="20"/>
      <c r="S177" s="1"/>
      <c r="T177" s="28"/>
      <c r="U177" s="85"/>
      <c r="V177" s="86"/>
      <c r="W177" s="39" t="e">
        <f>IF(OR(T177="他官署で調達手続きを実施のため",AC177=#REF!),"－",IF(V177&lt;&gt;"",ROUNDDOWN(V177/T177,3),(IFERROR(ROUNDDOWN(U177/T177,3),"－"))))</f>
        <v>#REF!</v>
      </c>
      <c r="X177" s="90"/>
      <c r="Y177" s="92"/>
      <c r="Z177" s="25"/>
      <c r="AA177" s="24"/>
      <c r="AB177" s="25"/>
      <c r="AC177" s="24"/>
      <c r="AD177" s="20"/>
      <c r="AE177" s="20"/>
      <c r="AF177" s="20"/>
      <c r="AG177" s="1"/>
      <c r="AH177" s="1"/>
      <c r="AI177" s="41"/>
      <c r="AJ177" s="41"/>
      <c r="AK177" s="41"/>
      <c r="AL177" s="41"/>
      <c r="AM177" s="41"/>
      <c r="AN177" s="1"/>
      <c r="AO177" s="1"/>
      <c r="AP177" s="1"/>
      <c r="AQ177" s="1"/>
      <c r="AR177" s="1"/>
      <c r="AS177" s="1"/>
      <c r="AT177" s="1"/>
      <c r="AU177" s="1"/>
      <c r="AV177" s="1"/>
      <c r="AW177" s="1"/>
      <c r="AX177" s="35"/>
      <c r="AY177" s="78"/>
      <c r="AZ177" s="37" t="e">
        <f>IF(AC177=#REF!,"年間支払金額",IF(AND(OR(COUNTIF(AE177,"*すべて*"),COUNTIF(AE177,"*全て*")),S177="●",OR(K177=#REF!,K177=#REF!)),"年間支払金額(全官署、契約相手方ごと)",IF(AND(OR(COUNTIF(AE177,"*すべて*"),COUNTIF(AE177,"*全て*")),S177="●"),"年間支払金額(契約相手方ごと)",IF(AND(OR(K177=#REF!,K177=#REF!),AC177=#REF!),"契約総額(全官署)",IF(AND(K177=#REF!,AC177=#REF!),"契約総額(自官署のみ)",IF(K177=#REF!,"年間支払金額(自官署のみ)",IF(AC177=#REF!,"契約総額",IF(AND(COUNTIF(BG177,"&lt;&gt;*単価*"),OR(K177=#REF!,K177=#REF!)),"全官署予定価格",IF(AND(COUNTIF(BG177,"*単価*"),OR(K177=#REF!,K177=#REF!)),"全官署支払金額",IF(COUNTIF(BG177,"*単価*"),"年間支払金額","予定価格"))))))))))</f>
        <v>#REF!</v>
      </c>
      <c r="BA177" s="37" t="str">
        <f>IF(T177="","×",IF(令和8年度契約状況調査票!T177&gt;_xlfn.XLOOKUP(令和8年度契約状況調査票!BF177,#REF!,#REF!),"○","×"))</f>
        <v>×</v>
      </c>
      <c r="BB177" s="37" t="str">
        <f>IF(Y177="","×",IF(令和8年度契約状況調査票!Y177&gt;_xlfn.XLOOKUP(令和8年度契約状況調査票!BF177,#REF!,#REF!),"○","×"))</f>
        <v>×</v>
      </c>
      <c r="BC177" s="37" t="str">
        <f t="shared" si="27"/>
        <v>×</v>
      </c>
      <c r="BD177" s="37" t="str">
        <f t="shared" si="32"/>
        <v>×</v>
      </c>
      <c r="BE177" s="79" t="str">
        <f t="shared" si="28"/>
        <v/>
      </c>
      <c r="BF177" s="38">
        <f t="shared" si="29"/>
        <v>0</v>
      </c>
      <c r="BG177" s="1" t="e">
        <f>IF(AC177=#REF!,"",IF(AND(K177&lt;&gt;"",ISTEXT(U177)),"分担契約/単価契約",IF(ISTEXT(U177),"単価契約",IF(K177&lt;&gt;"","分担契約",""))))</f>
        <v>#REF!</v>
      </c>
      <c r="BH177" s="80"/>
      <c r="BI177" s="81" t="e">
        <f>IF(COUNTIF(T177,"**"),"",IF(AND(T177&gt;=#REF!,OR(H177=#REF!,H177=#REF!)),1,IF(AND(T177&gt;=#REF!,H177&lt;&gt;#REF!,H177&lt;&gt;#REF!),1,"")))</f>
        <v>#REF!</v>
      </c>
      <c r="BJ177" s="82" t="str">
        <f t="shared" si="30"/>
        <v>○</v>
      </c>
      <c r="BK177" s="81" t="b">
        <f t="shared" si="33"/>
        <v>1</v>
      </c>
      <c r="BL177" s="81" t="b">
        <f t="shared" si="34"/>
        <v>1</v>
      </c>
    </row>
    <row r="178" spans="1:64" s="83" customFormat="1" ht="60.65" customHeight="1" x14ac:dyDescent="0.2">
      <c r="A178" s="77">
        <f t="shared" si="26"/>
        <v>173</v>
      </c>
      <c r="B178" s="77" t="str">
        <f t="shared" si="31"/>
        <v/>
      </c>
      <c r="C178" s="77" t="str">
        <f>IF(B178&lt;&gt;1,"",COUNTIF($B$6:B178,1))</f>
        <v/>
      </c>
      <c r="D178" s="77" t="str">
        <f>IF(B178&lt;&gt;2,"",COUNTIF($B$6:B178,2))</f>
        <v/>
      </c>
      <c r="E178" s="77" t="str">
        <f>IF(B178&lt;&gt;3,"",COUNTIF($B$6:B178,3))</f>
        <v/>
      </c>
      <c r="F178" s="77" t="str">
        <f>IF(B178&lt;&gt;4,"",COUNTIF($B$6:B178,4))</f>
        <v/>
      </c>
      <c r="G178" s="1"/>
      <c r="H178" s="20"/>
      <c r="I178" s="20"/>
      <c r="J178" s="20"/>
      <c r="K178" s="1"/>
      <c r="L178" s="1"/>
      <c r="M178" s="21"/>
      <c r="N178" s="20"/>
      <c r="O178" s="22"/>
      <c r="P178" s="26"/>
      <c r="Q178" s="27"/>
      <c r="R178" s="20"/>
      <c r="S178" s="1"/>
      <c r="T178" s="23"/>
      <c r="U178" s="84"/>
      <c r="V178" s="86"/>
      <c r="W178" s="39" t="e">
        <f>IF(OR(T178="他官署で調達手続きを実施のため",AC178=#REF!),"－",IF(V178&lt;&gt;"",ROUNDDOWN(V178/T178,3),(IFERROR(ROUNDDOWN(U178/T178,3),"－"))))</f>
        <v>#REF!</v>
      </c>
      <c r="X178" s="90"/>
      <c r="Y178" s="92"/>
      <c r="Z178" s="25"/>
      <c r="AA178" s="24"/>
      <c r="AB178" s="25"/>
      <c r="AC178" s="24"/>
      <c r="AD178" s="20"/>
      <c r="AE178" s="20"/>
      <c r="AF178" s="20"/>
      <c r="AG178" s="1"/>
      <c r="AH178" s="1"/>
      <c r="AI178" s="41"/>
      <c r="AJ178" s="41"/>
      <c r="AK178" s="41"/>
      <c r="AL178" s="41"/>
      <c r="AM178" s="41"/>
      <c r="AN178" s="1"/>
      <c r="AO178" s="1"/>
      <c r="AP178" s="1"/>
      <c r="AQ178" s="1"/>
      <c r="AR178" s="1"/>
      <c r="AS178" s="1"/>
      <c r="AT178" s="1"/>
      <c r="AU178" s="1"/>
      <c r="AV178" s="1"/>
      <c r="AW178" s="1"/>
      <c r="AX178" s="35"/>
      <c r="AY178" s="78"/>
      <c r="AZ178" s="37" t="e">
        <f>IF(AC178=#REF!,"年間支払金額",IF(AND(OR(COUNTIF(AE178,"*すべて*"),COUNTIF(AE178,"*全て*")),S178="●",OR(K178=#REF!,K178=#REF!)),"年間支払金額(全官署、契約相手方ごと)",IF(AND(OR(COUNTIF(AE178,"*すべて*"),COUNTIF(AE178,"*全て*")),S178="●"),"年間支払金額(契約相手方ごと)",IF(AND(OR(K178=#REF!,K178=#REF!),AC178=#REF!),"契約総額(全官署)",IF(AND(K178=#REF!,AC178=#REF!),"契約総額(自官署のみ)",IF(K178=#REF!,"年間支払金額(自官署のみ)",IF(AC178=#REF!,"契約総額",IF(AND(COUNTIF(BG178,"&lt;&gt;*単価*"),OR(K178=#REF!,K178=#REF!)),"全官署予定価格",IF(AND(COUNTIF(BG178,"*単価*"),OR(K178=#REF!,K178=#REF!)),"全官署支払金額",IF(COUNTIF(BG178,"*単価*"),"年間支払金額","予定価格"))))))))))</f>
        <v>#REF!</v>
      </c>
      <c r="BA178" s="37" t="str">
        <f>IF(T178="","×",IF(令和8年度契約状況調査票!T178&gt;_xlfn.XLOOKUP(令和8年度契約状況調査票!BF178,#REF!,#REF!),"○","×"))</f>
        <v>×</v>
      </c>
      <c r="BB178" s="37" t="str">
        <f>IF(Y178="","×",IF(令和8年度契約状況調査票!Y178&gt;_xlfn.XLOOKUP(令和8年度契約状況調査票!BF178,#REF!,#REF!),"○","×"))</f>
        <v>×</v>
      </c>
      <c r="BC178" s="37" t="str">
        <f t="shared" si="27"/>
        <v>×</v>
      </c>
      <c r="BD178" s="37" t="str">
        <f t="shared" si="32"/>
        <v>×</v>
      </c>
      <c r="BE178" s="79" t="str">
        <f t="shared" si="28"/>
        <v/>
      </c>
      <c r="BF178" s="38">
        <f t="shared" si="29"/>
        <v>0</v>
      </c>
      <c r="BG178" s="1" t="e">
        <f>IF(AC178=#REF!,"",IF(AND(K178&lt;&gt;"",ISTEXT(U178)),"分担契約/単価契約",IF(ISTEXT(U178),"単価契約",IF(K178&lt;&gt;"","分担契約",""))))</f>
        <v>#REF!</v>
      </c>
      <c r="BH178" s="80"/>
      <c r="BI178" s="81" t="e">
        <f>IF(COUNTIF(T178,"**"),"",IF(AND(T178&gt;=#REF!,OR(H178=#REF!,H178=#REF!)),1,IF(AND(T178&gt;=#REF!,H178&lt;&gt;#REF!,H178&lt;&gt;#REF!),1,"")))</f>
        <v>#REF!</v>
      </c>
      <c r="BJ178" s="82" t="str">
        <f t="shared" si="30"/>
        <v>○</v>
      </c>
      <c r="BK178" s="81" t="b">
        <f t="shared" si="33"/>
        <v>1</v>
      </c>
      <c r="BL178" s="81" t="b">
        <f t="shared" si="34"/>
        <v>1</v>
      </c>
    </row>
    <row r="179" spans="1:64" s="83" customFormat="1" ht="60.65" customHeight="1" x14ac:dyDescent="0.2">
      <c r="A179" s="77">
        <f t="shared" si="26"/>
        <v>174</v>
      </c>
      <c r="B179" s="77" t="str">
        <f t="shared" si="31"/>
        <v/>
      </c>
      <c r="C179" s="77" t="str">
        <f>IF(B179&lt;&gt;1,"",COUNTIF($B$6:B179,1))</f>
        <v/>
      </c>
      <c r="D179" s="77" t="str">
        <f>IF(B179&lt;&gt;2,"",COUNTIF($B$6:B179,2))</f>
        <v/>
      </c>
      <c r="E179" s="77" t="str">
        <f>IF(B179&lt;&gt;3,"",COUNTIF($B$6:B179,3))</f>
        <v/>
      </c>
      <c r="F179" s="77" t="str">
        <f>IF(B179&lt;&gt;4,"",COUNTIF($B$6:B179,4))</f>
        <v/>
      </c>
      <c r="G179" s="1"/>
      <c r="H179" s="20"/>
      <c r="I179" s="20"/>
      <c r="J179" s="20"/>
      <c r="K179" s="1"/>
      <c r="L179" s="1"/>
      <c r="M179" s="21"/>
      <c r="N179" s="20"/>
      <c r="O179" s="22"/>
      <c r="P179" s="26"/>
      <c r="Q179" s="27"/>
      <c r="R179" s="20"/>
      <c r="S179" s="1"/>
      <c r="T179" s="23"/>
      <c r="U179" s="84"/>
      <c r="V179" s="86"/>
      <c r="W179" s="39" t="e">
        <f>IF(OR(T179="他官署で調達手続きを実施のため",AC179=#REF!),"－",IF(V179&lt;&gt;"",ROUNDDOWN(V179/T179,3),(IFERROR(ROUNDDOWN(U179/T179,3),"－"))))</f>
        <v>#REF!</v>
      </c>
      <c r="X179" s="90"/>
      <c r="Y179" s="92"/>
      <c r="Z179" s="25"/>
      <c r="AA179" s="24"/>
      <c r="AB179" s="25"/>
      <c r="AC179" s="24"/>
      <c r="AD179" s="20"/>
      <c r="AE179" s="20"/>
      <c r="AF179" s="20"/>
      <c r="AG179" s="1"/>
      <c r="AH179" s="1"/>
      <c r="AI179" s="41"/>
      <c r="AJ179" s="41"/>
      <c r="AK179" s="41"/>
      <c r="AL179" s="41"/>
      <c r="AM179" s="41"/>
      <c r="AN179" s="1"/>
      <c r="AO179" s="1"/>
      <c r="AP179" s="1"/>
      <c r="AQ179" s="1"/>
      <c r="AR179" s="1"/>
      <c r="AS179" s="1"/>
      <c r="AT179" s="1"/>
      <c r="AU179" s="1"/>
      <c r="AV179" s="1"/>
      <c r="AW179" s="1"/>
      <c r="AX179" s="35"/>
      <c r="AY179" s="78"/>
      <c r="AZ179" s="37" t="e">
        <f>IF(AC179=#REF!,"年間支払金額",IF(AND(OR(COUNTIF(AE179,"*すべて*"),COUNTIF(AE179,"*全て*")),S179="●",OR(K179=#REF!,K179=#REF!)),"年間支払金額(全官署、契約相手方ごと)",IF(AND(OR(COUNTIF(AE179,"*すべて*"),COUNTIF(AE179,"*全て*")),S179="●"),"年間支払金額(契約相手方ごと)",IF(AND(OR(K179=#REF!,K179=#REF!),AC179=#REF!),"契約総額(全官署)",IF(AND(K179=#REF!,AC179=#REF!),"契約総額(自官署のみ)",IF(K179=#REF!,"年間支払金額(自官署のみ)",IF(AC179=#REF!,"契約総額",IF(AND(COUNTIF(BG179,"&lt;&gt;*単価*"),OR(K179=#REF!,K179=#REF!)),"全官署予定価格",IF(AND(COUNTIF(BG179,"*単価*"),OR(K179=#REF!,K179=#REF!)),"全官署支払金額",IF(COUNTIF(BG179,"*単価*"),"年間支払金額","予定価格"))))))))))</f>
        <v>#REF!</v>
      </c>
      <c r="BA179" s="37" t="str">
        <f>IF(T179="","×",IF(令和8年度契約状況調査票!T179&gt;_xlfn.XLOOKUP(令和8年度契約状況調査票!BF179,#REF!,#REF!),"○","×"))</f>
        <v>×</v>
      </c>
      <c r="BB179" s="37" t="str">
        <f>IF(Y179="","×",IF(令和8年度契約状況調査票!Y179&gt;_xlfn.XLOOKUP(令和8年度契約状況調査票!BF179,#REF!,#REF!),"○","×"))</f>
        <v>×</v>
      </c>
      <c r="BC179" s="37" t="str">
        <f t="shared" si="27"/>
        <v>×</v>
      </c>
      <c r="BD179" s="37" t="str">
        <f t="shared" si="32"/>
        <v>×</v>
      </c>
      <c r="BE179" s="79" t="str">
        <f t="shared" si="28"/>
        <v/>
      </c>
      <c r="BF179" s="38">
        <f t="shared" si="29"/>
        <v>0</v>
      </c>
      <c r="BG179" s="1" t="e">
        <f>IF(AC179=#REF!,"",IF(AND(K179&lt;&gt;"",ISTEXT(U179)),"分担契約/単価契約",IF(ISTEXT(U179),"単価契約",IF(K179&lt;&gt;"","分担契約",""))))</f>
        <v>#REF!</v>
      </c>
      <c r="BH179" s="80"/>
      <c r="BI179" s="81" t="e">
        <f>IF(COUNTIF(T179,"**"),"",IF(AND(T179&gt;=#REF!,OR(H179=#REF!,H179=#REF!)),1,IF(AND(T179&gt;=#REF!,H179&lt;&gt;#REF!,H179&lt;&gt;#REF!),1,"")))</f>
        <v>#REF!</v>
      </c>
      <c r="BJ179" s="82" t="str">
        <f t="shared" si="30"/>
        <v>○</v>
      </c>
      <c r="BK179" s="81" t="b">
        <f t="shared" si="33"/>
        <v>1</v>
      </c>
      <c r="BL179" s="81" t="b">
        <f t="shared" si="34"/>
        <v>1</v>
      </c>
    </row>
    <row r="180" spans="1:64" s="83" customFormat="1" ht="60.65" customHeight="1" x14ac:dyDescent="0.2">
      <c r="A180" s="77">
        <f t="shared" si="26"/>
        <v>175</v>
      </c>
      <c r="B180" s="77" t="str">
        <f t="shared" si="31"/>
        <v/>
      </c>
      <c r="C180" s="77" t="str">
        <f>IF(B180&lt;&gt;1,"",COUNTIF($B$6:B180,1))</f>
        <v/>
      </c>
      <c r="D180" s="77" t="str">
        <f>IF(B180&lt;&gt;2,"",COUNTIF($B$6:B180,2))</f>
        <v/>
      </c>
      <c r="E180" s="77" t="str">
        <f>IF(B180&lt;&gt;3,"",COUNTIF($B$6:B180,3))</f>
        <v/>
      </c>
      <c r="F180" s="77" t="str">
        <f>IF(B180&lt;&gt;4,"",COUNTIF($B$6:B180,4))</f>
        <v/>
      </c>
      <c r="G180" s="1"/>
      <c r="H180" s="20"/>
      <c r="I180" s="20"/>
      <c r="J180" s="20"/>
      <c r="K180" s="1"/>
      <c r="L180" s="1"/>
      <c r="M180" s="21"/>
      <c r="N180" s="20"/>
      <c r="O180" s="22"/>
      <c r="P180" s="26"/>
      <c r="Q180" s="27"/>
      <c r="R180" s="20"/>
      <c r="S180" s="1"/>
      <c r="T180" s="23"/>
      <c r="U180" s="84"/>
      <c r="V180" s="86"/>
      <c r="W180" s="39" t="e">
        <f>IF(OR(T180="他官署で調達手続きを実施のため",AC180=#REF!),"－",IF(V180&lt;&gt;"",ROUNDDOWN(V180/T180,3),(IFERROR(ROUNDDOWN(U180/T180,3),"－"))))</f>
        <v>#REF!</v>
      </c>
      <c r="X180" s="90"/>
      <c r="Y180" s="92"/>
      <c r="Z180" s="25"/>
      <c r="AA180" s="24"/>
      <c r="AB180" s="25"/>
      <c r="AC180" s="24"/>
      <c r="AD180" s="20"/>
      <c r="AE180" s="20"/>
      <c r="AF180" s="20"/>
      <c r="AG180" s="1"/>
      <c r="AH180" s="1"/>
      <c r="AI180" s="41"/>
      <c r="AJ180" s="41"/>
      <c r="AK180" s="41"/>
      <c r="AL180" s="41"/>
      <c r="AM180" s="41"/>
      <c r="AN180" s="1"/>
      <c r="AO180" s="1"/>
      <c r="AP180" s="1"/>
      <c r="AQ180" s="1"/>
      <c r="AR180" s="1"/>
      <c r="AS180" s="1"/>
      <c r="AT180" s="1"/>
      <c r="AU180" s="1"/>
      <c r="AV180" s="1"/>
      <c r="AW180" s="1"/>
      <c r="AX180" s="35"/>
      <c r="AY180" s="78"/>
      <c r="AZ180" s="37" t="e">
        <f>IF(AC180=#REF!,"年間支払金額",IF(AND(OR(COUNTIF(AE180,"*すべて*"),COUNTIF(AE180,"*全て*")),S180="●",OR(K180=#REF!,K180=#REF!)),"年間支払金額(全官署、契約相手方ごと)",IF(AND(OR(COUNTIF(AE180,"*すべて*"),COUNTIF(AE180,"*全て*")),S180="●"),"年間支払金額(契約相手方ごと)",IF(AND(OR(K180=#REF!,K180=#REF!),AC180=#REF!),"契約総額(全官署)",IF(AND(K180=#REF!,AC180=#REF!),"契約総額(自官署のみ)",IF(K180=#REF!,"年間支払金額(自官署のみ)",IF(AC180=#REF!,"契約総額",IF(AND(COUNTIF(BG180,"&lt;&gt;*単価*"),OR(K180=#REF!,K180=#REF!)),"全官署予定価格",IF(AND(COUNTIF(BG180,"*単価*"),OR(K180=#REF!,K180=#REF!)),"全官署支払金額",IF(COUNTIF(BG180,"*単価*"),"年間支払金額","予定価格"))))))))))</f>
        <v>#REF!</v>
      </c>
      <c r="BA180" s="37" t="str">
        <f>IF(T180="","×",IF(令和8年度契約状況調査票!T180&gt;_xlfn.XLOOKUP(令和8年度契約状況調査票!BF180,#REF!,#REF!),"○","×"))</f>
        <v>×</v>
      </c>
      <c r="BB180" s="37" t="str">
        <f>IF(Y180="","×",IF(令和8年度契約状況調査票!Y180&gt;_xlfn.XLOOKUP(令和8年度契約状況調査票!BF180,#REF!,#REF!),"○","×"))</f>
        <v>×</v>
      </c>
      <c r="BC180" s="37" t="str">
        <f t="shared" si="27"/>
        <v>×</v>
      </c>
      <c r="BD180" s="37" t="str">
        <f t="shared" si="32"/>
        <v>×</v>
      </c>
      <c r="BE180" s="79" t="str">
        <f t="shared" si="28"/>
        <v/>
      </c>
      <c r="BF180" s="38">
        <f t="shared" si="29"/>
        <v>0</v>
      </c>
      <c r="BG180" s="1" t="e">
        <f>IF(AC180=#REF!,"",IF(AND(K180&lt;&gt;"",ISTEXT(U180)),"分担契約/単価契約",IF(ISTEXT(U180),"単価契約",IF(K180&lt;&gt;"","分担契約",""))))</f>
        <v>#REF!</v>
      </c>
      <c r="BH180" s="80"/>
      <c r="BI180" s="81" t="e">
        <f>IF(COUNTIF(T180,"**"),"",IF(AND(T180&gt;=#REF!,OR(H180=#REF!,H180=#REF!)),1,IF(AND(T180&gt;=#REF!,H180&lt;&gt;#REF!,H180&lt;&gt;#REF!),1,"")))</f>
        <v>#REF!</v>
      </c>
      <c r="BJ180" s="82" t="str">
        <f t="shared" si="30"/>
        <v>○</v>
      </c>
      <c r="BK180" s="81" t="b">
        <f t="shared" si="33"/>
        <v>1</v>
      </c>
      <c r="BL180" s="81" t="b">
        <f t="shared" si="34"/>
        <v>1</v>
      </c>
    </row>
    <row r="181" spans="1:64" s="83" customFormat="1" ht="60.65" customHeight="1" x14ac:dyDescent="0.2">
      <c r="A181" s="77">
        <f t="shared" si="26"/>
        <v>176</v>
      </c>
      <c r="B181" s="77" t="str">
        <f t="shared" si="31"/>
        <v/>
      </c>
      <c r="C181" s="77" t="str">
        <f>IF(B181&lt;&gt;1,"",COUNTIF($B$6:B181,1))</f>
        <v/>
      </c>
      <c r="D181" s="77" t="str">
        <f>IF(B181&lt;&gt;2,"",COUNTIF($B$6:B181,2))</f>
        <v/>
      </c>
      <c r="E181" s="77" t="str">
        <f>IF(B181&lt;&gt;3,"",COUNTIF($B$6:B181,3))</f>
        <v/>
      </c>
      <c r="F181" s="77" t="str">
        <f>IF(B181&lt;&gt;4,"",COUNTIF($B$6:B181,4))</f>
        <v/>
      </c>
      <c r="G181" s="1"/>
      <c r="H181" s="20"/>
      <c r="I181" s="20"/>
      <c r="J181" s="20"/>
      <c r="K181" s="1"/>
      <c r="L181" s="1"/>
      <c r="M181" s="21"/>
      <c r="N181" s="20"/>
      <c r="O181" s="22"/>
      <c r="P181" s="26"/>
      <c r="Q181" s="27"/>
      <c r="R181" s="20"/>
      <c r="S181" s="1"/>
      <c r="T181" s="23"/>
      <c r="U181" s="84"/>
      <c r="V181" s="86"/>
      <c r="W181" s="39" t="e">
        <f>IF(OR(T181="他官署で調達手続きを実施のため",AC181=#REF!),"－",IF(V181&lt;&gt;"",ROUNDDOWN(V181/T181,3),(IFERROR(ROUNDDOWN(U181/T181,3),"－"))))</f>
        <v>#REF!</v>
      </c>
      <c r="X181" s="90"/>
      <c r="Y181" s="92"/>
      <c r="Z181" s="25"/>
      <c r="AA181" s="24"/>
      <c r="AB181" s="25"/>
      <c r="AC181" s="24"/>
      <c r="AD181" s="20"/>
      <c r="AE181" s="20"/>
      <c r="AF181" s="20"/>
      <c r="AG181" s="1"/>
      <c r="AH181" s="1"/>
      <c r="AI181" s="41"/>
      <c r="AJ181" s="41"/>
      <c r="AK181" s="41"/>
      <c r="AL181" s="41"/>
      <c r="AM181" s="41"/>
      <c r="AN181" s="1"/>
      <c r="AO181" s="1"/>
      <c r="AP181" s="1"/>
      <c r="AQ181" s="1"/>
      <c r="AR181" s="1"/>
      <c r="AS181" s="1"/>
      <c r="AT181" s="1"/>
      <c r="AU181" s="1"/>
      <c r="AV181" s="1"/>
      <c r="AW181" s="1"/>
      <c r="AX181" s="36"/>
      <c r="AY181" s="78"/>
      <c r="AZ181" s="37" t="e">
        <f>IF(AC181=#REF!,"年間支払金額",IF(AND(OR(COUNTIF(AE181,"*すべて*"),COUNTIF(AE181,"*全て*")),S181="●",OR(K181=#REF!,K181=#REF!)),"年間支払金額(全官署、契約相手方ごと)",IF(AND(OR(COUNTIF(AE181,"*すべて*"),COUNTIF(AE181,"*全て*")),S181="●"),"年間支払金額(契約相手方ごと)",IF(AND(OR(K181=#REF!,K181=#REF!),AC181=#REF!),"契約総額(全官署)",IF(AND(K181=#REF!,AC181=#REF!),"契約総額(自官署のみ)",IF(K181=#REF!,"年間支払金額(自官署のみ)",IF(AC181=#REF!,"契約総額",IF(AND(COUNTIF(BG181,"&lt;&gt;*単価*"),OR(K181=#REF!,K181=#REF!)),"全官署予定価格",IF(AND(COUNTIF(BG181,"*単価*"),OR(K181=#REF!,K181=#REF!)),"全官署支払金額",IF(COUNTIF(BG181,"*単価*"),"年間支払金額","予定価格"))))))))))</f>
        <v>#REF!</v>
      </c>
      <c r="BA181" s="37" t="str">
        <f>IF(T181="","×",IF(令和8年度契約状況調査票!T181&gt;_xlfn.XLOOKUP(令和8年度契約状況調査票!BF181,#REF!,#REF!),"○","×"))</f>
        <v>×</v>
      </c>
      <c r="BB181" s="37" t="str">
        <f>IF(Y181="","×",IF(令和8年度契約状況調査票!Y181&gt;_xlfn.XLOOKUP(令和8年度契約状況調査票!BF181,#REF!,#REF!),"○","×"))</f>
        <v>×</v>
      </c>
      <c r="BC181" s="37" t="str">
        <f t="shared" si="27"/>
        <v>×</v>
      </c>
      <c r="BD181" s="37" t="str">
        <f t="shared" si="32"/>
        <v>×</v>
      </c>
      <c r="BE181" s="79" t="str">
        <f t="shared" si="28"/>
        <v/>
      </c>
      <c r="BF181" s="38">
        <f t="shared" si="29"/>
        <v>0</v>
      </c>
      <c r="BG181" s="1" t="e">
        <f>IF(AC181=#REF!,"",IF(AND(K181&lt;&gt;"",ISTEXT(U181)),"分担契約/単価契約",IF(ISTEXT(U181),"単価契約",IF(K181&lt;&gt;"","分担契約",""))))</f>
        <v>#REF!</v>
      </c>
      <c r="BH181" s="80"/>
      <c r="BI181" s="81" t="e">
        <f>IF(COUNTIF(T181,"**"),"",IF(AND(T181&gt;=#REF!,OR(H181=#REF!,H181=#REF!)),1,IF(AND(T181&gt;=#REF!,H181&lt;&gt;#REF!,H181&lt;&gt;#REF!),1,"")))</f>
        <v>#REF!</v>
      </c>
      <c r="BJ181" s="82" t="str">
        <f t="shared" si="30"/>
        <v>○</v>
      </c>
      <c r="BK181" s="81" t="b">
        <f t="shared" si="33"/>
        <v>1</v>
      </c>
      <c r="BL181" s="81" t="b">
        <f t="shared" si="34"/>
        <v>1</v>
      </c>
    </row>
    <row r="182" spans="1:64" s="83" customFormat="1" ht="60.65" customHeight="1" x14ac:dyDescent="0.2">
      <c r="A182" s="77">
        <f t="shared" si="26"/>
        <v>177</v>
      </c>
      <c r="B182" s="77" t="str">
        <f t="shared" si="31"/>
        <v/>
      </c>
      <c r="C182" s="77" t="str">
        <f>IF(B182&lt;&gt;1,"",COUNTIF($B$6:B182,1))</f>
        <v/>
      </c>
      <c r="D182" s="77" t="str">
        <f>IF(B182&lt;&gt;2,"",COUNTIF($B$6:B182,2))</f>
        <v/>
      </c>
      <c r="E182" s="77" t="str">
        <f>IF(B182&lt;&gt;3,"",COUNTIF($B$6:B182,3))</f>
        <v/>
      </c>
      <c r="F182" s="77" t="str">
        <f>IF(B182&lt;&gt;4,"",COUNTIF($B$6:B182,4))</f>
        <v/>
      </c>
      <c r="G182" s="1"/>
      <c r="H182" s="20"/>
      <c r="I182" s="20"/>
      <c r="J182" s="20"/>
      <c r="K182" s="1"/>
      <c r="L182" s="1"/>
      <c r="M182" s="21"/>
      <c r="N182" s="20"/>
      <c r="O182" s="22"/>
      <c r="P182" s="26"/>
      <c r="Q182" s="27"/>
      <c r="R182" s="20"/>
      <c r="S182" s="1"/>
      <c r="T182" s="23"/>
      <c r="U182" s="84"/>
      <c r="V182" s="86"/>
      <c r="W182" s="39" t="e">
        <f>IF(OR(T182="他官署で調達手続きを実施のため",AC182=#REF!),"－",IF(V182&lt;&gt;"",ROUNDDOWN(V182/T182,3),(IFERROR(ROUNDDOWN(U182/T182,3),"－"))))</f>
        <v>#REF!</v>
      </c>
      <c r="X182" s="90"/>
      <c r="Y182" s="92"/>
      <c r="Z182" s="25"/>
      <c r="AA182" s="24"/>
      <c r="AB182" s="25"/>
      <c r="AC182" s="24"/>
      <c r="AD182" s="20"/>
      <c r="AE182" s="20"/>
      <c r="AF182" s="20"/>
      <c r="AG182" s="1"/>
      <c r="AH182" s="1"/>
      <c r="AI182" s="41"/>
      <c r="AJ182" s="41"/>
      <c r="AK182" s="41"/>
      <c r="AL182" s="41"/>
      <c r="AM182" s="41"/>
      <c r="AN182" s="1"/>
      <c r="AO182" s="1"/>
      <c r="AP182" s="1"/>
      <c r="AQ182" s="1"/>
      <c r="AR182" s="1"/>
      <c r="AS182" s="1"/>
      <c r="AT182" s="1"/>
      <c r="AU182" s="1"/>
      <c r="AV182" s="1"/>
      <c r="AW182" s="1"/>
      <c r="AX182" s="35"/>
      <c r="AY182" s="78"/>
      <c r="AZ182" s="37" t="e">
        <f>IF(AC182=#REF!,"年間支払金額",IF(AND(OR(COUNTIF(AE182,"*すべて*"),COUNTIF(AE182,"*全て*")),S182="●",OR(K182=#REF!,K182=#REF!)),"年間支払金額(全官署、契約相手方ごと)",IF(AND(OR(COUNTIF(AE182,"*すべて*"),COUNTIF(AE182,"*全て*")),S182="●"),"年間支払金額(契約相手方ごと)",IF(AND(OR(K182=#REF!,K182=#REF!),AC182=#REF!),"契約総額(全官署)",IF(AND(K182=#REF!,AC182=#REF!),"契約総額(自官署のみ)",IF(K182=#REF!,"年間支払金額(自官署のみ)",IF(AC182=#REF!,"契約総額",IF(AND(COUNTIF(BG182,"&lt;&gt;*単価*"),OR(K182=#REF!,K182=#REF!)),"全官署予定価格",IF(AND(COUNTIF(BG182,"*単価*"),OR(K182=#REF!,K182=#REF!)),"全官署支払金額",IF(COUNTIF(BG182,"*単価*"),"年間支払金額","予定価格"))))))))))</f>
        <v>#REF!</v>
      </c>
      <c r="BA182" s="37" t="str">
        <f>IF(T182="","×",IF(令和8年度契約状況調査票!T182&gt;_xlfn.XLOOKUP(令和8年度契約状況調査票!BF182,#REF!,#REF!),"○","×"))</f>
        <v>×</v>
      </c>
      <c r="BB182" s="37" t="str">
        <f>IF(Y182="","×",IF(令和8年度契約状況調査票!Y182&gt;_xlfn.XLOOKUP(令和8年度契約状況調査票!BF182,#REF!,#REF!),"○","×"))</f>
        <v>×</v>
      </c>
      <c r="BC182" s="37" t="str">
        <f t="shared" si="27"/>
        <v>×</v>
      </c>
      <c r="BD182" s="37" t="str">
        <f t="shared" si="32"/>
        <v>×</v>
      </c>
      <c r="BE182" s="79" t="str">
        <f t="shared" si="28"/>
        <v/>
      </c>
      <c r="BF182" s="38">
        <f t="shared" si="29"/>
        <v>0</v>
      </c>
      <c r="BG182" s="1" t="e">
        <f>IF(AC182=#REF!,"",IF(AND(K182&lt;&gt;"",ISTEXT(U182)),"分担契約/単価契約",IF(ISTEXT(U182),"単価契約",IF(K182&lt;&gt;"","分担契約",""))))</f>
        <v>#REF!</v>
      </c>
      <c r="BH182" s="80"/>
      <c r="BI182" s="81" t="e">
        <f>IF(COUNTIF(T182,"**"),"",IF(AND(T182&gt;=#REF!,OR(H182=#REF!,H182=#REF!)),1,IF(AND(T182&gt;=#REF!,H182&lt;&gt;#REF!,H182&lt;&gt;#REF!),1,"")))</f>
        <v>#REF!</v>
      </c>
      <c r="BJ182" s="82" t="str">
        <f t="shared" si="30"/>
        <v>○</v>
      </c>
      <c r="BK182" s="81" t="b">
        <f t="shared" si="33"/>
        <v>1</v>
      </c>
      <c r="BL182" s="81" t="b">
        <f t="shared" si="34"/>
        <v>1</v>
      </c>
    </row>
    <row r="183" spans="1:64" s="83" customFormat="1" ht="60.65" customHeight="1" x14ac:dyDescent="0.2">
      <c r="A183" s="77">
        <f t="shared" si="26"/>
        <v>178</v>
      </c>
      <c r="B183" s="77" t="str">
        <f t="shared" si="31"/>
        <v/>
      </c>
      <c r="C183" s="77" t="str">
        <f>IF(B183&lt;&gt;1,"",COUNTIF($B$6:B183,1))</f>
        <v/>
      </c>
      <c r="D183" s="77" t="str">
        <f>IF(B183&lt;&gt;2,"",COUNTIF($B$6:B183,2))</f>
        <v/>
      </c>
      <c r="E183" s="77" t="str">
        <f>IF(B183&lt;&gt;3,"",COUNTIF($B$6:B183,3))</f>
        <v/>
      </c>
      <c r="F183" s="77" t="str">
        <f>IF(B183&lt;&gt;4,"",COUNTIF($B$6:B183,4))</f>
        <v/>
      </c>
      <c r="G183" s="1"/>
      <c r="H183" s="20"/>
      <c r="I183" s="20"/>
      <c r="J183" s="20"/>
      <c r="K183" s="1"/>
      <c r="L183" s="1"/>
      <c r="M183" s="21"/>
      <c r="N183" s="20"/>
      <c r="O183" s="22"/>
      <c r="P183" s="26"/>
      <c r="Q183" s="27"/>
      <c r="R183" s="20"/>
      <c r="S183" s="1"/>
      <c r="T183" s="23"/>
      <c r="U183" s="84"/>
      <c r="V183" s="86"/>
      <c r="W183" s="39" t="e">
        <f>IF(OR(T183="他官署で調達手続きを実施のため",AC183=#REF!),"－",IF(V183&lt;&gt;"",ROUNDDOWN(V183/T183,3),(IFERROR(ROUNDDOWN(U183/T183,3),"－"))))</f>
        <v>#REF!</v>
      </c>
      <c r="X183" s="90"/>
      <c r="Y183" s="92"/>
      <c r="Z183" s="25"/>
      <c r="AA183" s="24"/>
      <c r="AB183" s="25"/>
      <c r="AC183" s="24"/>
      <c r="AD183" s="20"/>
      <c r="AE183" s="20"/>
      <c r="AF183" s="20"/>
      <c r="AG183" s="1"/>
      <c r="AH183" s="1"/>
      <c r="AI183" s="41"/>
      <c r="AJ183" s="41"/>
      <c r="AK183" s="41"/>
      <c r="AL183" s="41"/>
      <c r="AM183" s="41"/>
      <c r="AN183" s="1"/>
      <c r="AO183" s="1"/>
      <c r="AP183" s="1"/>
      <c r="AQ183" s="1"/>
      <c r="AR183" s="1"/>
      <c r="AS183" s="1"/>
      <c r="AT183" s="1"/>
      <c r="AU183" s="1"/>
      <c r="AV183" s="1"/>
      <c r="AW183" s="1"/>
      <c r="AX183" s="35"/>
      <c r="AY183" s="78"/>
      <c r="AZ183" s="37" t="e">
        <f>IF(AC183=#REF!,"年間支払金額",IF(AND(OR(COUNTIF(AE183,"*すべて*"),COUNTIF(AE183,"*全て*")),S183="●",OR(K183=#REF!,K183=#REF!)),"年間支払金額(全官署、契約相手方ごと)",IF(AND(OR(COUNTIF(AE183,"*すべて*"),COUNTIF(AE183,"*全て*")),S183="●"),"年間支払金額(契約相手方ごと)",IF(AND(OR(K183=#REF!,K183=#REF!),AC183=#REF!),"契約総額(全官署)",IF(AND(K183=#REF!,AC183=#REF!),"契約総額(自官署のみ)",IF(K183=#REF!,"年間支払金額(自官署のみ)",IF(AC183=#REF!,"契約総額",IF(AND(COUNTIF(BG183,"&lt;&gt;*単価*"),OR(K183=#REF!,K183=#REF!)),"全官署予定価格",IF(AND(COUNTIF(BG183,"*単価*"),OR(K183=#REF!,K183=#REF!)),"全官署支払金額",IF(COUNTIF(BG183,"*単価*"),"年間支払金額","予定価格"))))))))))</f>
        <v>#REF!</v>
      </c>
      <c r="BA183" s="37" t="str">
        <f>IF(T183="","×",IF(令和8年度契約状況調査票!T183&gt;_xlfn.XLOOKUP(令和8年度契約状況調査票!BF183,#REF!,#REF!),"○","×"))</f>
        <v>×</v>
      </c>
      <c r="BB183" s="37" t="str">
        <f>IF(Y183="","×",IF(令和8年度契約状況調査票!Y183&gt;_xlfn.XLOOKUP(令和8年度契約状況調査票!BF183,#REF!,#REF!),"○","×"))</f>
        <v>×</v>
      </c>
      <c r="BC183" s="37" t="str">
        <f t="shared" si="27"/>
        <v>×</v>
      </c>
      <c r="BD183" s="37" t="str">
        <f t="shared" si="32"/>
        <v>×</v>
      </c>
      <c r="BE183" s="79" t="str">
        <f t="shared" si="28"/>
        <v/>
      </c>
      <c r="BF183" s="38">
        <f t="shared" si="29"/>
        <v>0</v>
      </c>
      <c r="BG183" s="1" t="e">
        <f>IF(AC183=#REF!,"",IF(AND(K183&lt;&gt;"",ISTEXT(U183)),"分担契約/単価契約",IF(ISTEXT(U183),"単価契約",IF(K183&lt;&gt;"","分担契約",""))))</f>
        <v>#REF!</v>
      </c>
      <c r="BH183" s="80"/>
      <c r="BI183" s="81" t="e">
        <f>IF(COUNTIF(T183,"**"),"",IF(AND(T183&gt;=#REF!,OR(H183=#REF!,H183=#REF!)),1,IF(AND(T183&gt;=#REF!,H183&lt;&gt;#REF!,H183&lt;&gt;#REF!),1,"")))</f>
        <v>#REF!</v>
      </c>
      <c r="BJ183" s="82" t="str">
        <f t="shared" si="30"/>
        <v>○</v>
      </c>
      <c r="BK183" s="81" t="b">
        <f t="shared" si="33"/>
        <v>1</v>
      </c>
      <c r="BL183" s="81" t="b">
        <f t="shared" si="34"/>
        <v>1</v>
      </c>
    </row>
    <row r="184" spans="1:64" s="83" customFormat="1" ht="60.65" customHeight="1" x14ac:dyDescent="0.2">
      <c r="A184" s="77">
        <f t="shared" si="26"/>
        <v>179</v>
      </c>
      <c r="B184" s="77" t="str">
        <f t="shared" si="31"/>
        <v/>
      </c>
      <c r="C184" s="77" t="str">
        <f>IF(B184&lt;&gt;1,"",COUNTIF($B$6:B184,1))</f>
        <v/>
      </c>
      <c r="D184" s="77" t="str">
        <f>IF(B184&lt;&gt;2,"",COUNTIF($B$6:B184,2))</f>
        <v/>
      </c>
      <c r="E184" s="77" t="str">
        <f>IF(B184&lt;&gt;3,"",COUNTIF($B$6:B184,3))</f>
        <v/>
      </c>
      <c r="F184" s="77" t="str">
        <f>IF(B184&lt;&gt;4,"",COUNTIF($B$6:B184,4))</f>
        <v/>
      </c>
      <c r="G184" s="1"/>
      <c r="H184" s="20"/>
      <c r="I184" s="20"/>
      <c r="J184" s="20"/>
      <c r="K184" s="1"/>
      <c r="L184" s="1"/>
      <c r="M184" s="21"/>
      <c r="N184" s="20"/>
      <c r="O184" s="22"/>
      <c r="P184" s="26"/>
      <c r="Q184" s="27"/>
      <c r="R184" s="20"/>
      <c r="S184" s="1"/>
      <c r="T184" s="28"/>
      <c r="U184" s="85"/>
      <c r="V184" s="86"/>
      <c r="W184" s="39" t="e">
        <f>IF(OR(T184="他官署で調達手続きを実施のため",AC184=#REF!),"－",IF(V184&lt;&gt;"",ROUNDDOWN(V184/T184,3),(IFERROR(ROUNDDOWN(U184/T184,3),"－"))))</f>
        <v>#REF!</v>
      </c>
      <c r="X184" s="90"/>
      <c r="Y184" s="92"/>
      <c r="Z184" s="25"/>
      <c r="AA184" s="24"/>
      <c r="AB184" s="25"/>
      <c r="AC184" s="24"/>
      <c r="AD184" s="20"/>
      <c r="AE184" s="20"/>
      <c r="AF184" s="20"/>
      <c r="AG184" s="1"/>
      <c r="AH184" s="1"/>
      <c r="AI184" s="41"/>
      <c r="AJ184" s="41"/>
      <c r="AK184" s="41"/>
      <c r="AL184" s="41"/>
      <c r="AM184" s="41"/>
      <c r="AN184" s="1"/>
      <c r="AO184" s="1"/>
      <c r="AP184" s="1"/>
      <c r="AQ184" s="1"/>
      <c r="AR184" s="1"/>
      <c r="AS184" s="1"/>
      <c r="AT184" s="1"/>
      <c r="AU184" s="1"/>
      <c r="AV184" s="1"/>
      <c r="AW184" s="1"/>
      <c r="AX184" s="35"/>
      <c r="AY184" s="78"/>
      <c r="AZ184" s="37" t="e">
        <f>IF(AC184=#REF!,"年間支払金額",IF(AND(OR(COUNTIF(AE184,"*すべて*"),COUNTIF(AE184,"*全て*")),S184="●",OR(K184=#REF!,K184=#REF!)),"年間支払金額(全官署、契約相手方ごと)",IF(AND(OR(COUNTIF(AE184,"*すべて*"),COUNTIF(AE184,"*全て*")),S184="●"),"年間支払金額(契約相手方ごと)",IF(AND(OR(K184=#REF!,K184=#REF!),AC184=#REF!),"契約総額(全官署)",IF(AND(K184=#REF!,AC184=#REF!),"契約総額(自官署のみ)",IF(K184=#REF!,"年間支払金額(自官署のみ)",IF(AC184=#REF!,"契約総額",IF(AND(COUNTIF(BG184,"&lt;&gt;*単価*"),OR(K184=#REF!,K184=#REF!)),"全官署予定価格",IF(AND(COUNTIF(BG184,"*単価*"),OR(K184=#REF!,K184=#REF!)),"全官署支払金額",IF(COUNTIF(BG184,"*単価*"),"年間支払金額","予定価格"))))))))))</f>
        <v>#REF!</v>
      </c>
      <c r="BA184" s="37" t="str">
        <f>IF(T184="","×",IF(令和8年度契約状況調査票!T184&gt;_xlfn.XLOOKUP(令和8年度契約状況調査票!BF184,#REF!,#REF!),"○","×"))</f>
        <v>×</v>
      </c>
      <c r="BB184" s="37" t="str">
        <f>IF(Y184="","×",IF(令和8年度契約状況調査票!Y184&gt;_xlfn.XLOOKUP(令和8年度契約状況調査票!BF184,#REF!,#REF!),"○","×"))</f>
        <v>×</v>
      </c>
      <c r="BC184" s="37" t="str">
        <f t="shared" si="27"/>
        <v>×</v>
      </c>
      <c r="BD184" s="37" t="str">
        <f t="shared" si="32"/>
        <v>×</v>
      </c>
      <c r="BE184" s="79" t="str">
        <f t="shared" si="28"/>
        <v/>
      </c>
      <c r="BF184" s="38">
        <f t="shared" si="29"/>
        <v>0</v>
      </c>
      <c r="BG184" s="1" t="e">
        <f>IF(AC184=#REF!,"",IF(AND(K184&lt;&gt;"",ISTEXT(U184)),"分担契約/単価契約",IF(ISTEXT(U184),"単価契約",IF(K184&lt;&gt;"","分担契約",""))))</f>
        <v>#REF!</v>
      </c>
      <c r="BH184" s="80"/>
      <c r="BI184" s="81" t="e">
        <f>IF(COUNTIF(T184,"**"),"",IF(AND(T184&gt;=#REF!,OR(H184=#REF!,H184=#REF!)),1,IF(AND(T184&gt;=#REF!,H184&lt;&gt;#REF!,H184&lt;&gt;#REF!),1,"")))</f>
        <v>#REF!</v>
      </c>
      <c r="BJ184" s="82" t="str">
        <f t="shared" si="30"/>
        <v>○</v>
      </c>
      <c r="BK184" s="81" t="b">
        <f t="shared" si="33"/>
        <v>1</v>
      </c>
      <c r="BL184" s="81" t="b">
        <f t="shared" si="34"/>
        <v>1</v>
      </c>
    </row>
    <row r="185" spans="1:64" s="83" customFormat="1" ht="60.65" customHeight="1" x14ac:dyDescent="0.2">
      <c r="A185" s="77">
        <f t="shared" si="26"/>
        <v>180</v>
      </c>
      <c r="B185" s="77" t="str">
        <f t="shared" si="31"/>
        <v/>
      </c>
      <c r="C185" s="77" t="str">
        <f>IF(B185&lt;&gt;1,"",COUNTIF($B$6:B185,1))</f>
        <v/>
      </c>
      <c r="D185" s="77" t="str">
        <f>IF(B185&lt;&gt;2,"",COUNTIF($B$6:B185,2))</f>
        <v/>
      </c>
      <c r="E185" s="77" t="str">
        <f>IF(B185&lt;&gt;3,"",COUNTIF($B$6:B185,3))</f>
        <v/>
      </c>
      <c r="F185" s="77" t="str">
        <f>IF(B185&lt;&gt;4,"",COUNTIF($B$6:B185,4))</f>
        <v/>
      </c>
      <c r="G185" s="1"/>
      <c r="H185" s="20"/>
      <c r="I185" s="20"/>
      <c r="J185" s="20"/>
      <c r="K185" s="1"/>
      <c r="L185" s="1"/>
      <c r="M185" s="21"/>
      <c r="N185" s="20"/>
      <c r="O185" s="22"/>
      <c r="P185" s="26"/>
      <c r="Q185" s="27"/>
      <c r="R185" s="20"/>
      <c r="S185" s="1"/>
      <c r="T185" s="23"/>
      <c r="U185" s="84"/>
      <c r="V185" s="86"/>
      <c r="W185" s="39" t="e">
        <f>IF(OR(T185="他官署で調達手続きを実施のため",AC185=#REF!),"－",IF(V185&lt;&gt;"",ROUNDDOWN(V185/T185,3),(IFERROR(ROUNDDOWN(U185/T185,3),"－"))))</f>
        <v>#REF!</v>
      </c>
      <c r="X185" s="90"/>
      <c r="Y185" s="92"/>
      <c r="Z185" s="25"/>
      <c r="AA185" s="24"/>
      <c r="AB185" s="25"/>
      <c r="AC185" s="24"/>
      <c r="AD185" s="20"/>
      <c r="AE185" s="20"/>
      <c r="AF185" s="20"/>
      <c r="AG185" s="1"/>
      <c r="AH185" s="1"/>
      <c r="AI185" s="41"/>
      <c r="AJ185" s="41"/>
      <c r="AK185" s="41"/>
      <c r="AL185" s="41"/>
      <c r="AM185" s="41"/>
      <c r="AN185" s="1"/>
      <c r="AO185" s="1"/>
      <c r="AP185" s="1"/>
      <c r="AQ185" s="1"/>
      <c r="AR185" s="1"/>
      <c r="AS185" s="1"/>
      <c r="AT185" s="1"/>
      <c r="AU185" s="1"/>
      <c r="AV185" s="1"/>
      <c r="AW185" s="1"/>
      <c r="AX185" s="35"/>
      <c r="AY185" s="78"/>
      <c r="AZ185" s="37" t="e">
        <f>IF(AC185=#REF!,"年間支払金額",IF(AND(OR(COUNTIF(AE185,"*すべて*"),COUNTIF(AE185,"*全て*")),S185="●",OR(K185=#REF!,K185=#REF!)),"年間支払金額(全官署、契約相手方ごと)",IF(AND(OR(COUNTIF(AE185,"*すべて*"),COUNTIF(AE185,"*全て*")),S185="●"),"年間支払金額(契約相手方ごと)",IF(AND(OR(K185=#REF!,K185=#REF!),AC185=#REF!),"契約総額(全官署)",IF(AND(K185=#REF!,AC185=#REF!),"契約総額(自官署のみ)",IF(K185=#REF!,"年間支払金額(自官署のみ)",IF(AC185=#REF!,"契約総額",IF(AND(COUNTIF(BG185,"&lt;&gt;*単価*"),OR(K185=#REF!,K185=#REF!)),"全官署予定価格",IF(AND(COUNTIF(BG185,"*単価*"),OR(K185=#REF!,K185=#REF!)),"全官署支払金額",IF(COUNTIF(BG185,"*単価*"),"年間支払金額","予定価格"))))))))))</f>
        <v>#REF!</v>
      </c>
      <c r="BA185" s="37" t="str">
        <f>IF(T185="","×",IF(令和8年度契約状況調査票!T185&gt;_xlfn.XLOOKUP(令和8年度契約状況調査票!BF185,#REF!,#REF!),"○","×"))</f>
        <v>×</v>
      </c>
      <c r="BB185" s="37" t="str">
        <f>IF(Y185="","×",IF(令和8年度契約状況調査票!Y185&gt;_xlfn.XLOOKUP(令和8年度契約状況調査票!BF185,#REF!,#REF!),"○","×"))</f>
        <v>×</v>
      </c>
      <c r="BC185" s="37" t="str">
        <f t="shared" si="27"/>
        <v>×</v>
      </c>
      <c r="BD185" s="37" t="str">
        <f t="shared" si="32"/>
        <v>×</v>
      </c>
      <c r="BE185" s="79" t="str">
        <f t="shared" si="28"/>
        <v/>
      </c>
      <c r="BF185" s="38">
        <f t="shared" si="29"/>
        <v>0</v>
      </c>
      <c r="BG185" s="1" t="e">
        <f>IF(AC185=#REF!,"",IF(AND(K185&lt;&gt;"",ISTEXT(U185)),"分担契約/単価契約",IF(ISTEXT(U185),"単価契約",IF(K185&lt;&gt;"","分担契約",""))))</f>
        <v>#REF!</v>
      </c>
      <c r="BH185" s="80"/>
      <c r="BI185" s="81" t="e">
        <f>IF(COUNTIF(T185,"**"),"",IF(AND(T185&gt;=#REF!,OR(H185=#REF!,H185=#REF!)),1,IF(AND(T185&gt;=#REF!,H185&lt;&gt;#REF!,H185&lt;&gt;#REF!),1,"")))</f>
        <v>#REF!</v>
      </c>
      <c r="BJ185" s="82" t="str">
        <f t="shared" si="30"/>
        <v>○</v>
      </c>
      <c r="BK185" s="81" t="b">
        <f t="shared" si="33"/>
        <v>1</v>
      </c>
      <c r="BL185" s="81" t="b">
        <f t="shared" si="34"/>
        <v>1</v>
      </c>
    </row>
    <row r="186" spans="1:64" s="83" customFormat="1" ht="60.65" customHeight="1" x14ac:dyDescent="0.2">
      <c r="A186" s="77">
        <f t="shared" si="26"/>
        <v>181</v>
      </c>
      <c r="B186" s="77" t="str">
        <f t="shared" si="31"/>
        <v/>
      </c>
      <c r="C186" s="77" t="str">
        <f>IF(B186&lt;&gt;1,"",COUNTIF($B$6:B186,1))</f>
        <v/>
      </c>
      <c r="D186" s="77" t="str">
        <f>IF(B186&lt;&gt;2,"",COUNTIF($B$6:B186,2))</f>
        <v/>
      </c>
      <c r="E186" s="77" t="str">
        <f>IF(B186&lt;&gt;3,"",COUNTIF($B$6:B186,3))</f>
        <v/>
      </c>
      <c r="F186" s="77" t="str">
        <f>IF(B186&lt;&gt;4,"",COUNTIF($B$6:B186,4))</f>
        <v/>
      </c>
      <c r="G186" s="1"/>
      <c r="H186" s="20"/>
      <c r="I186" s="20"/>
      <c r="J186" s="20"/>
      <c r="K186" s="1"/>
      <c r="L186" s="1"/>
      <c r="M186" s="21"/>
      <c r="N186" s="20"/>
      <c r="O186" s="22"/>
      <c r="P186" s="26"/>
      <c r="Q186" s="27"/>
      <c r="R186" s="20"/>
      <c r="S186" s="1"/>
      <c r="T186" s="23"/>
      <c r="U186" s="84"/>
      <c r="V186" s="86"/>
      <c r="W186" s="39" t="e">
        <f>IF(OR(T186="他官署で調達手続きを実施のため",AC186=#REF!),"－",IF(V186&lt;&gt;"",ROUNDDOWN(V186/T186,3),(IFERROR(ROUNDDOWN(U186/T186,3),"－"))))</f>
        <v>#REF!</v>
      </c>
      <c r="X186" s="90"/>
      <c r="Y186" s="92"/>
      <c r="Z186" s="25"/>
      <c r="AA186" s="24"/>
      <c r="AB186" s="25"/>
      <c r="AC186" s="24"/>
      <c r="AD186" s="20"/>
      <c r="AE186" s="20"/>
      <c r="AF186" s="20"/>
      <c r="AG186" s="1"/>
      <c r="AH186" s="1"/>
      <c r="AI186" s="41"/>
      <c r="AJ186" s="41"/>
      <c r="AK186" s="41"/>
      <c r="AL186" s="41"/>
      <c r="AM186" s="41"/>
      <c r="AN186" s="1"/>
      <c r="AO186" s="1"/>
      <c r="AP186" s="1"/>
      <c r="AQ186" s="1"/>
      <c r="AR186" s="1"/>
      <c r="AS186" s="1"/>
      <c r="AT186" s="1"/>
      <c r="AU186" s="1"/>
      <c r="AV186" s="1"/>
      <c r="AW186" s="1"/>
      <c r="AX186" s="35"/>
      <c r="AY186" s="78"/>
      <c r="AZ186" s="37" t="e">
        <f>IF(AC186=#REF!,"年間支払金額",IF(AND(OR(COUNTIF(AE186,"*すべて*"),COUNTIF(AE186,"*全て*")),S186="●",OR(K186=#REF!,K186=#REF!)),"年間支払金額(全官署、契約相手方ごと)",IF(AND(OR(COUNTIF(AE186,"*すべて*"),COUNTIF(AE186,"*全て*")),S186="●"),"年間支払金額(契約相手方ごと)",IF(AND(OR(K186=#REF!,K186=#REF!),AC186=#REF!),"契約総額(全官署)",IF(AND(K186=#REF!,AC186=#REF!),"契約総額(自官署のみ)",IF(K186=#REF!,"年間支払金額(自官署のみ)",IF(AC186=#REF!,"契約総額",IF(AND(COUNTIF(BG186,"&lt;&gt;*単価*"),OR(K186=#REF!,K186=#REF!)),"全官署予定価格",IF(AND(COUNTIF(BG186,"*単価*"),OR(K186=#REF!,K186=#REF!)),"全官署支払金額",IF(COUNTIF(BG186,"*単価*"),"年間支払金額","予定価格"))))))))))</f>
        <v>#REF!</v>
      </c>
      <c r="BA186" s="37" t="str">
        <f>IF(T186="","×",IF(令和8年度契約状況調査票!T186&gt;_xlfn.XLOOKUP(令和8年度契約状況調査票!BF186,#REF!,#REF!),"○","×"))</f>
        <v>×</v>
      </c>
      <c r="BB186" s="37" t="str">
        <f>IF(Y186="","×",IF(令和8年度契約状況調査票!Y186&gt;_xlfn.XLOOKUP(令和8年度契約状況調査票!BF186,#REF!,#REF!),"○","×"))</f>
        <v>×</v>
      </c>
      <c r="BC186" s="37" t="str">
        <f t="shared" si="27"/>
        <v>×</v>
      </c>
      <c r="BD186" s="37" t="str">
        <f t="shared" si="32"/>
        <v>×</v>
      </c>
      <c r="BE186" s="79" t="str">
        <f t="shared" si="28"/>
        <v/>
      </c>
      <c r="BF186" s="38">
        <f t="shared" si="29"/>
        <v>0</v>
      </c>
      <c r="BG186" s="1" t="e">
        <f>IF(AC186=#REF!,"",IF(AND(K186&lt;&gt;"",ISTEXT(U186)),"分担契約/単価契約",IF(ISTEXT(U186),"単価契約",IF(K186&lt;&gt;"","分担契約",""))))</f>
        <v>#REF!</v>
      </c>
      <c r="BH186" s="80"/>
      <c r="BI186" s="81" t="e">
        <f>IF(COUNTIF(T186,"**"),"",IF(AND(T186&gt;=#REF!,OR(H186=#REF!,H186=#REF!)),1,IF(AND(T186&gt;=#REF!,H186&lt;&gt;#REF!,H186&lt;&gt;#REF!),1,"")))</f>
        <v>#REF!</v>
      </c>
      <c r="BJ186" s="82" t="str">
        <f t="shared" si="30"/>
        <v>○</v>
      </c>
      <c r="BK186" s="81" t="b">
        <f t="shared" si="33"/>
        <v>1</v>
      </c>
      <c r="BL186" s="81" t="b">
        <f t="shared" si="34"/>
        <v>1</v>
      </c>
    </row>
    <row r="187" spans="1:64" s="83" customFormat="1" ht="60.65" customHeight="1" x14ac:dyDescent="0.2">
      <c r="A187" s="77">
        <f t="shared" si="26"/>
        <v>182</v>
      </c>
      <c r="B187" s="77" t="str">
        <f t="shared" si="31"/>
        <v/>
      </c>
      <c r="C187" s="77" t="str">
        <f>IF(B187&lt;&gt;1,"",COUNTIF($B$6:B187,1))</f>
        <v/>
      </c>
      <c r="D187" s="77" t="str">
        <f>IF(B187&lt;&gt;2,"",COUNTIF($B$6:B187,2))</f>
        <v/>
      </c>
      <c r="E187" s="77" t="str">
        <f>IF(B187&lt;&gt;3,"",COUNTIF($B$6:B187,3))</f>
        <v/>
      </c>
      <c r="F187" s="77" t="str">
        <f>IF(B187&lt;&gt;4,"",COUNTIF($B$6:B187,4))</f>
        <v/>
      </c>
      <c r="G187" s="1"/>
      <c r="H187" s="20"/>
      <c r="I187" s="20"/>
      <c r="J187" s="20"/>
      <c r="K187" s="1"/>
      <c r="L187" s="1"/>
      <c r="M187" s="21"/>
      <c r="N187" s="20"/>
      <c r="O187" s="22"/>
      <c r="P187" s="26"/>
      <c r="Q187" s="27"/>
      <c r="R187" s="20"/>
      <c r="S187" s="1"/>
      <c r="T187" s="23"/>
      <c r="U187" s="84"/>
      <c r="V187" s="86"/>
      <c r="W187" s="39" t="e">
        <f>IF(OR(T187="他官署で調達手続きを実施のため",AC187=#REF!),"－",IF(V187&lt;&gt;"",ROUNDDOWN(V187/T187,3),(IFERROR(ROUNDDOWN(U187/T187,3),"－"))))</f>
        <v>#REF!</v>
      </c>
      <c r="X187" s="90"/>
      <c r="Y187" s="92"/>
      <c r="Z187" s="25"/>
      <c r="AA187" s="24"/>
      <c r="AB187" s="25"/>
      <c r="AC187" s="24"/>
      <c r="AD187" s="20"/>
      <c r="AE187" s="20"/>
      <c r="AF187" s="20"/>
      <c r="AG187" s="1"/>
      <c r="AH187" s="1"/>
      <c r="AI187" s="41"/>
      <c r="AJ187" s="41"/>
      <c r="AK187" s="41"/>
      <c r="AL187" s="41"/>
      <c r="AM187" s="41"/>
      <c r="AN187" s="1"/>
      <c r="AO187" s="1"/>
      <c r="AP187" s="1"/>
      <c r="AQ187" s="1"/>
      <c r="AR187" s="1"/>
      <c r="AS187" s="1"/>
      <c r="AT187" s="1"/>
      <c r="AU187" s="1"/>
      <c r="AV187" s="1"/>
      <c r="AW187" s="1"/>
      <c r="AX187" s="35"/>
      <c r="AY187" s="78"/>
      <c r="AZ187" s="37" t="e">
        <f>IF(AC187=#REF!,"年間支払金額",IF(AND(OR(COUNTIF(AE187,"*すべて*"),COUNTIF(AE187,"*全て*")),S187="●",OR(K187=#REF!,K187=#REF!)),"年間支払金額(全官署、契約相手方ごと)",IF(AND(OR(COUNTIF(AE187,"*すべて*"),COUNTIF(AE187,"*全て*")),S187="●"),"年間支払金額(契約相手方ごと)",IF(AND(OR(K187=#REF!,K187=#REF!),AC187=#REF!),"契約総額(全官署)",IF(AND(K187=#REF!,AC187=#REF!),"契約総額(自官署のみ)",IF(K187=#REF!,"年間支払金額(自官署のみ)",IF(AC187=#REF!,"契約総額",IF(AND(COUNTIF(BG187,"&lt;&gt;*単価*"),OR(K187=#REF!,K187=#REF!)),"全官署予定価格",IF(AND(COUNTIF(BG187,"*単価*"),OR(K187=#REF!,K187=#REF!)),"全官署支払金額",IF(COUNTIF(BG187,"*単価*"),"年間支払金額","予定価格"))))))))))</f>
        <v>#REF!</v>
      </c>
      <c r="BA187" s="37" t="str">
        <f>IF(T187="","×",IF(令和8年度契約状況調査票!T187&gt;_xlfn.XLOOKUP(令和8年度契約状況調査票!BF187,#REF!,#REF!),"○","×"))</f>
        <v>×</v>
      </c>
      <c r="BB187" s="37" t="str">
        <f>IF(Y187="","×",IF(令和8年度契約状況調査票!Y187&gt;_xlfn.XLOOKUP(令和8年度契約状況調査票!BF187,#REF!,#REF!),"○","×"))</f>
        <v>×</v>
      </c>
      <c r="BC187" s="37" t="str">
        <f t="shared" si="27"/>
        <v>×</v>
      </c>
      <c r="BD187" s="37" t="str">
        <f t="shared" si="32"/>
        <v>×</v>
      </c>
      <c r="BE187" s="79" t="str">
        <f t="shared" si="28"/>
        <v/>
      </c>
      <c r="BF187" s="38">
        <f t="shared" si="29"/>
        <v>0</v>
      </c>
      <c r="BG187" s="1" t="e">
        <f>IF(AC187=#REF!,"",IF(AND(K187&lt;&gt;"",ISTEXT(U187)),"分担契約/単価契約",IF(ISTEXT(U187),"単価契約",IF(K187&lt;&gt;"","分担契約",""))))</f>
        <v>#REF!</v>
      </c>
      <c r="BH187" s="80"/>
      <c r="BI187" s="81" t="e">
        <f>IF(COUNTIF(T187,"**"),"",IF(AND(T187&gt;=#REF!,OR(H187=#REF!,H187=#REF!)),1,IF(AND(T187&gt;=#REF!,H187&lt;&gt;#REF!,H187&lt;&gt;#REF!),1,"")))</f>
        <v>#REF!</v>
      </c>
      <c r="BJ187" s="82" t="str">
        <f t="shared" si="30"/>
        <v>○</v>
      </c>
      <c r="BK187" s="81" t="b">
        <f t="shared" si="33"/>
        <v>1</v>
      </c>
      <c r="BL187" s="81" t="b">
        <f t="shared" si="34"/>
        <v>1</v>
      </c>
    </row>
    <row r="188" spans="1:64" s="83" customFormat="1" ht="60.65" customHeight="1" x14ac:dyDescent="0.2">
      <c r="A188" s="77">
        <f t="shared" si="26"/>
        <v>183</v>
      </c>
      <c r="B188" s="77" t="str">
        <f t="shared" si="31"/>
        <v/>
      </c>
      <c r="C188" s="77" t="str">
        <f>IF(B188&lt;&gt;1,"",COUNTIF($B$6:B188,1))</f>
        <v/>
      </c>
      <c r="D188" s="77" t="str">
        <f>IF(B188&lt;&gt;2,"",COUNTIF($B$6:B188,2))</f>
        <v/>
      </c>
      <c r="E188" s="77" t="str">
        <f>IF(B188&lt;&gt;3,"",COUNTIF($B$6:B188,3))</f>
        <v/>
      </c>
      <c r="F188" s="77" t="str">
        <f>IF(B188&lt;&gt;4,"",COUNTIF($B$6:B188,4))</f>
        <v/>
      </c>
      <c r="G188" s="1"/>
      <c r="H188" s="20"/>
      <c r="I188" s="20"/>
      <c r="J188" s="20"/>
      <c r="K188" s="1"/>
      <c r="L188" s="1"/>
      <c r="M188" s="21"/>
      <c r="N188" s="20"/>
      <c r="O188" s="22"/>
      <c r="P188" s="26"/>
      <c r="Q188" s="27"/>
      <c r="R188" s="20"/>
      <c r="S188" s="1"/>
      <c r="T188" s="23"/>
      <c r="U188" s="84"/>
      <c r="V188" s="86"/>
      <c r="W188" s="39" t="e">
        <f>IF(OR(T188="他官署で調達手続きを実施のため",AC188=#REF!),"－",IF(V188&lt;&gt;"",ROUNDDOWN(V188/T188,3),(IFERROR(ROUNDDOWN(U188/T188,3),"－"))))</f>
        <v>#REF!</v>
      </c>
      <c r="X188" s="90"/>
      <c r="Y188" s="92"/>
      <c r="Z188" s="25"/>
      <c r="AA188" s="24"/>
      <c r="AB188" s="25"/>
      <c r="AC188" s="24"/>
      <c r="AD188" s="20"/>
      <c r="AE188" s="20"/>
      <c r="AF188" s="20"/>
      <c r="AG188" s="1"/>
      <c r="AH188" s="1"/>
      <c r="AI188" s="41"/>
      <c r="AJ188" s="41"/>
      <c r="AK188" s="41"/>
      <c r="AL188" s="41"/>
      <c r="AM188" s="41"/>
      <c r="AN188" s="1"/>
      <c r="AO188" s="1"/>
      <c r="AP188" s="1"/>
      <c r="AQ188" s="1"/>
      <c r="AR188" s="1"/>
      <c r="AS188" s="1"/>
      <c r="AT188" s="1"/>
      <c r="AU188" s="1"/>
      <c r="AV188" s="1"/>
      <c r="AW188" s="1"/>
      <c r="AX188" s="36"/>
      <c r="AY188" s="78"/>
      <c r="AZ188" s="37" t="e">
        <f>IF(AC188=#REF!,"年間支払金額",IF(AND(OR(COUNTIF(AE188,"*すべて*"),COUNTIF(AE188,"*全て*")),S188="●",OR(K188=#REF!,K188=#REF!)),"年間支払金額(全官署、契約相手方ごと)",IF(AND(OR(COUNTIF(AE188,"*すべて*"),COUNTIF(AE188,"*全て*")),S188="●"),"年間支払金額(契約相手方ごと)",IF(AND(OR(K188=#REF!,K188=#REF!),AC188=#REF!),"契約総額(全官署)",IF(AND(K188=#REF!,AC188=#REF!),"契約総額(自官署のみ)",IF(K188=#REF!,"年間支払金額(自官署のみ)",IF(AC188=#REF!,"契約総額",IF(AND(COUNTIF(BG188,"&lt;&gt;*単価*"),OR(K188=#REF!,K188=#REF!)),"全官署予定価格",IF(AND(COUNTIF(BG188,"*単価*"),OR(K188=#REF!,K188=#REF!)),"全官署支払金額",IF(COUNTIF(BG188,"*単価*"),"年間支払金額","予定価格"))))))))))</f>
        <v>#REF!</v>
      </c>
      <c r="BA188" s="37" t="str">
        <f>IF(T188="","×",IF(令和8年度契約状況調査票!T188&gt;_xlfn.XLOOKUP(令和8年度契約状況調査票!BF188,#REF!,#REF!),"○","×"))</f>
        <v>×</v>
      </c>
      <c r="BB188" s="37" t="str">
        <f>IF(Y188="","×",IF(令和8年度契約状況調査票!Y188&gt;_xlfn.XLOOKUP(令和8年度契約状況調査票!BF188,#REF!,#REF!),"○","×"))</f>
        <v>×</v>
      </c>
      <c r="BC188" s="37" t="str">
        <f t="shared" si="27"/>
        <v>×</v>
      </c>
      <c r="BD188" s="37" t="str">
        <f t="shared" si="32"/>
        <v>×</v>
      </c>
      <c r="BE188" s="79" t="str">
        <f t="shared" si="28"/>
        <v/>
      </c>
      <c r="BF188" s="38">
        <f t="shared" si="29"/>
        <v>0</v>
      </c>
      <c r="BG188" s="1" t="e">
        <f>IF(AC188=#REF!,"",IF(AND(K188&lt;&gt;"",ISTEXT(U188)),"分担契約/単価契約",IF(ISTEXT(U188),"単価契約",IF(K188&lt;&gt;"","分担契約",""))))</f>
        <v>#REF!</v>
      </c>
      <c r="BH188" s="80"/>
      <c r="BI188" s="81" t="e">
        <f>IF(COUNTIF(T188,"**"),"",IF(AND(T188&gt;=#REF!,OR(H188=#REF!,H188=#REF!)),1,IF(AND(T188&gt;=#REF!,H188&lt;&gt;#REF!,H188&lt;&gt;#REF!),1,"")))</f>
        <v>#REF!</v>
      </c>
      <c r="BJ188" s="82" t="str">
        <f t="shared" si="30"/>
        <v>○</v>
      </c>
      <c r="BK188" s="81" t="b">
        <f t="shared" si="33"/>
        <v>1</v>
      </c>
      <c r="BL188" s="81" t="b">
        <f t="shared" si="34"/>
        <v>1</v>
      </c>
    </row>
    <row r="189" spans="1:64" s="83" customFormat="1" ht="60.65" customHeight="1" x14ac:dyDescent="0.2">
      <c r="A189" s="77">
        <f t="shared" si="26"/>
        <v>184</v>
      </c>
      <c r="B189" s="77" t="str">
        <f t="shared" si="31"/>
        <v/>
      </c>
      <c r="C189" s="77" t="str">
        <f>IF(B189&lt;&gt;1,"",COUNTIF($B$6:B189,1))</f>
        <v/>
      </c>
      <c r="D189" s="77" t="str">
        <f>IF(B189&lt;&gt;2,"",COUNTIF($B$6:B189,2))</f>
        <v/>
      </c>
      <c r="E189" s="77" t="str">
        <f>IF(B189&lt;&gt;3,"",COUNTIF($B$6:B189,3))</f>
        <v/>
      </c>
      <c r="F189" s="77" t="str">
        <f>IF(B189&lt;&gt;4,"",COUNTIF($B$6:B189,4))</f>
        <v/>
      </c>
      <c r="G189" s="1"/>
      <c r="H189" s="20"/>
      <c r="I189" s="20"/>
      <c r="J189" s="20"/>
      <c r="K189" s="1"/>
      <c r="L189" s="1"/>
      <c r="M189" s="21"/>
      <c r="N189" s="20"/>
      <c r="O189" s="22"/>
      <c r="P189" s="26"/>
      <c r="Q189" s="27"/>
      <c r="R189" s="20"/>
      <c r="S189" s="1"/>
      <c r="T189" s="23"/>
      <c r="U189" s="84"/>
      <c r="V189" s="86"/>
      <c r="W189" s="39" t="e">
        <f>IF(OR(T189="他官署で調達手続きを実施のため",AC189=#REF!),"－",IF(V189&lt;&gt;"",ROUNDDOWN(V189/T189,3),(IFERROR(ROUNDDOWN(U189/T189,3),"－"))))</f>
        <v>#REF!</v>
      </c>
      <c r="X189" s="90"/>
      <c r="Y189" s="92"/>
      <c r="Z189" s="25"/>
      <c r="AA189" s="24"/>
      <c r="AB189" s="25"/>
      <c r="AC189" s="24"/>
      <c r="AD189" s="20"/>
      <c r="AE189" s="20"/>
      <c r="AF189" s="20"/>
      <c r="AG189" s="1"/>
      <c r="AH189" s="1"/>
      <c r="AI189" s="41"/>
      <c r="AJ189" s="41"/>
      <c r="AK189" s="41"/>
      <c r="AL189" s="41"/>
      <c r="AM189" s="41"/>
      <c r="AN189" s="1"/>
      <c r="AO189" s="1"/>
      <c r="AP189" s="1"/>
      <c r="AQ189" s="1"/>
      <c r="AR189" s="1"/>
      <c r="AS189" s="1"/>
      <c r="AT189" s="1"/>
      <c r="AU189" s="1"/>
      <c r="AV189" s="1"/>
      <c r="AW189" s="1"/>
      <c r="AX189" s="35"/>
      <c r="AY189" s="78"/>
      <c r="AZ189" s="37" t="e">
        <f>IF(AC189=#REF!,"年間支払金額",IF(AND(OR(COUNTIF(AE189,"*すべて*"),COUNTIF(AE189,"*全て*")),S189="●",OR(K189=#REF!,K189=#REF!)),"年間支払金額(全官署、契約相手方ごと)",IF(AND(OR(COUNTIF(AE189,"*すべて*"),COUNTIF(AE189,"*全て*")),S189="●"),"年間支払金額(契約相手方ごと)",IF(AND(OR(K189=#REF!,K189=#REF!),AC189=#REF!),"契約総額(全官署)",IF(AND(K189=#REF!,AC189=#REF!),"契約総額(自官署のみ)",IF(K189=#REF!,"年間支払金額(自官署のみ)",IF(AC189=#REF!,"契約総額",IF(AND(COUNTIF(BG189,"&lt;&gt;*単価*"),OR(K189=#REF!,K189=#REF!)),"全官署予定価格",IF(AND(COUNTIF(BG189,"*単価*"),OR(K189=#REF!,K189=#REF!)),"全官署支払金額",IF(COUNTIF(BG189,"*単価*"),"年間支払金額","予定価格"))))))))))</f>
        <v>#REF!</v>
      </c>
      <c r="BA189" s="37" t="str">
        <f>IF(T189="","×",IF(令和8年度契約状況調査票!T189&gt;_xlfn.XLOOKUP(令和8年度契約状況調査票!BF189,#REF!,#REF!),"○","×"))</f>
        <v>×</v>
      </c>
      <c r="BB189" s="37" t="str">
        <f>IF(Y189="","×",IF(令和8年度契約状況調査票!Y189&gt;_xlfn.XLOOKUP(令和8年度契約状況調査票!BF189,#REF!,#REF!),"○","×"))</f>
        <v>×</v>
      </c>
      <c r="BC189" s="37" t="str">
        <f t="shared" si="27"/>
        <v>×</v>
      </c>
      <c r="BD189" s="37" t="str">
        <f t="shared" si="32"/>
        <v>×</v>
      </c>
      <c r="BE189" s="79" t="str">
        <f t="shared" si="28"/>
        <v/>
      </c>
      <c r="BF189" s="38">
        <f t="shared" si="29"/>
        <v>0</v>
      </c>
      <c r="BG189" s="1" t="e">
        <f>IF(AC189=#REF!,"",IF(AND(K189&lt;&gt;"",ISTEXT(U189)),"分担契約/単価契約",IF(ISTEXT(U189),"単価契約",IF(K189&lt;&gt;"","分担契約",""))))</f>
        <v>#REF!</v>
      </c>
      <c r="BH189" s="80"/>
      <c r="BI189" s="81" t="e">
        <f>IF(COUNTIF(T189,"**"),"",IF(AND(T189&gt;=#REF!,OR(H189=#REF!,H189=#REF!)),1,IF(AND(T189&gt;=#REF!,H189&lt;&gt;#REF!,H189&lt;&gt;#REF!),1,"")))</f>
        <v>#REF!</v>
      </c>
      <c r="BJ189" s="82" t="str">
        <f t="shared" si="30"/>
        <v>○</v>
      </c>
      <c r="BK189" s="81" t="b">
        <f t="shared" si="33"/>
        <v>1</v>
      </c>
      <c r="BL189" s="81" t="b">
        <f t="shared" si="34"/>
        <v>1</v>
      </c>
    </row>
    <row r="190" spans="1:64" s="83" customFormat="1" ht="60.65" customHeight="1" x14ac:dyDescent="0.2">
      <c r="A190" s="77">
        <f t="shared" si="26"/>
        <v>185</v>
      </c>
      <c r="B190" s="77" t="str">
        <f t="shared" si="31"/>
        <v/>
      </c>
      <c r="C190" s="77" t="str">
        <f>IF(B190&lt;&gt;1,"",COUNTIF($B$6:B190,1))</f>
        <v/>
      </c>
      <c r="D190" s="77" t="str">
        <f>IF(B190&lt;&gt;2,"",COUNTIF($B$6:B190,2))</f>
        <v/>
      </c>
      <c r="E190" s="77" t="str">
        <f>IF(B190&lt;&gt;3,"",COUNTIF($B$6:B190,3))</f>
        <v/>
      </c>
      <c r="F190" s="77" t="str">
        <f>IF(B190&lt;&gt;4,"",COUNTIF($B$6:B190,4))</f>
        <v/>
      </c>
      <c r="G190" s="1"/>
      <c r="H190" s="20"/>
      <c r="I190" s="20"/>
      <c r="J190" s="20"/>
      <c r="K190" s="1"/>
      <c r="L190" s="1"/>
      <c r="M190" s="21"/>
      <c r="N190" s="20"/>
      <c r="O190" s="22"/>
      <c r="P190" s="26"/>
      <c r="Q190" s="27"/>
      <c r="R190" s="20"/>
      <c r="S190" s="1"/>
      <c r="T190" s="23"/>
      <c r="U190" s="84"/>
      <c r="V190" s="86"/>
      <c r="W190" s="39" t="e">
        <f>IF(OR(T190="他官署で調達手続きを実施のため",AC190=#REF!),"－",IF(V190&lt;&gt;"",ROUNDDOWN(V190/T190,3),(IFERROR(ROUNDDOWN(U190/T190,3),"－"))))</f>
        <v>#REF!</v>
      </c>
      <c r="X190" s="90"/>
      <c r="Y190" s="92"/>
      <c r="Z190" s="25"/>
      <c r="AA190" s="24"/>
      <c r="AB190" s="25"/>
      <c r="AC190" s="24"/>
      <c r="AD190" s="20"/>
      <c r="AE190" s="20"/>
      <c r="AF190" s="20"/>
      <c r="AG190" s="1"/>
      <c r="AH190" s="1"/>
      <c r="AI190" s="41"/>
      <c r="AJ190" s="41"/>
      <c r="AK190" s="41"/>
      <c r="AL190" s="41"/>
      <c r="AM190" s="41"/>
      <c r="AN190" s="1"/>
      <c r="AO190" s="1"/>
      <c r="AP190" s="1"/>
      <c r="AQ190" s="1"/>
      <c r="AR190" s="1"/>
      <c r="AS190" s="1"/>
      <c r="AT190" s="1"/>
      <c r="AU190" s="1"/>
      <c r="AV190" s="1"/>
      <c r="AW190" s="1"/>
      <c r="AX190" s="35"/>
      <c r="AY190" s="78"/>
      <c r="AZ190" s="37" t="e">
        <f>IF(AC190=#REF!,"年間支払金額",IF(AND(OR(COUNTIF(AE190,"*すべて*"),COUNTIF(AE190,"*全て*")),S190="●",OR(K190=#REF!,K190=#REF!)),"年間支払金額(全官署、契約相手方ごと)",IF(AND(OR(COUNTIF(AE190,"*すべて*"),COUNTIF(AE190,"*全て*")),S190="●"),"年間支払金額(契約相手方ごと)",IF(AND(OR(K190=#REF!,K190=#REF!),AC190=#REF!),"契約総額(全官署)",IF(AND(K190=#REF!,AC190=#REF!),"契約総額(自官署のみ)",IF(K190=#REF!,"年間支払金額(自官署のみ)",IF(AC190=#REF!,"契約総額",IF(AND(COUNTIF(BG190,"&lt;&gt;*単価*"),OR(K190=#REF!,K190=#REF!)),"全官署予定価格",IF(AND(COUNTIF(BG190,"*単価*"),OR(K190=#REF!,K190=#REF!)),"全官署支払金額",IF(COUNTIF(BG190,"*単価*"),"年間支払金額","予定価格"))))))))))</f>
        <v>#REF!</v>
      </c>
      <c r="BA190" s="37" t="str">
        <f>IF(T190="","×",IF(令和8年度契約状況調査票!T190&gt;_xlfn.XLOOKUP(令和8年度契約状況調査票!BF190,#REF!,#REF!),"○","×"))</f>
        <v>×</v>
      </c>
      <c r="BB190" s="37" t="str">
        <f>IF(Y190="","×",IF(令和8年度契約状況調査票!Y190&gt;_xlfn.XLOOKUP(令和8年度契約状況調査票!BF190,#REF!,#REF!),"○","×"))</f>
        <v>×</v>
      </c>
      <c r="BC190" s="37" t="str">
        <f t="shared" si="27"/>
        <v>×</v>
      </c>
      <c r="BD190" s="37" t="str">
        <f t="shared" si="32"/>
        <v>×</v>
      </c>
      <c r="BE190" s="79" t="str">
        <f t="shared" si="28"/>
        <v/>
      </c>
      <c r="BF190" s="38">
        <f t="shared" si="29"/>
        <v>0</v>
      </c>
      <c r="BG190" s="1" t="e">
        <f>IF(AC190=#REF!,"",IF(AND(K190&lt;&gt;"",ISTEXT(U190)),"分担契約/単価契約",IF(ISTEXT(U190),"単価契約",IF(K190&lt;&gt;"","分担契約",""))))</f>
        <v>#REF!</v>
      </c>
      <c r="BH190" s="80"/>
      <c r="BI190" s="81" t="e">
        <f>IF(COUNTIF(T190,"**"),"",IF(AND(T190&gt;=#REF!,OR(H190=#REF!,H190=#REF!)),1,IF(AND(T190&gt;=#REF!,H190&lt;&gt;#REF!,H190&lt;&gt;#REF!),1,"")))</f>
        <v>#REF!</v>
      </c>
      <c r="BJ190" s="82" t="str">
        <f t="shared" si="30"/>
        <v>○</v>
      </c>
      <c r="BK190" s="81" t="b">
        <f t="shared" si="33"/>
        <v>1</v>
      </c>
      <c r="BL190" s="81" t="b">
        <f t="shared" si="34"/>
        <v>1</v>
      </c>
    </row>
    <row r="191" spans="1:64" s="83" customFormat="1" ht="60.65" customHeight="1" x14ac:dyDescent="0.2">
      <c r="A191" s="77">
        <f t="shared" si="26"/>
        <v>186</v>
      </c>
      <c r="B191" s="77" t="str">
        <f t="shared" si="31"/>
        <v/>
      </c>
      <c r="C191" s="77" t="str">
        <f>IF(B191&lt;&gt;1,"",COUNTIF($B$6:B191,1))</f>
        <v/>
      </c>
      <c r="D191" s="77" t="str">
        <f>IF(B191&lt;&gt;2,"",COUNTIF($B$6:B191,2))</f>
        <v/>
      </c>
      <c r="E191" s="77" t="str">
        <f>IF(B191&lt;&gt;3,"",COUNTIF($B$6:B191,3))</f>
        <v/>
      </c>
      <c r="F191" s="77" t="str">
        <f>IF(B191&lt;&gt;4,"",COUNTIF($B$6:B191,4))</f>
        <v/>
      </c>
      <c r="G191" s="1"/>
      <c r="H191" s="20"/>
      <c r="I191" s="20"/>
      <c r="J191" s="20"/>
      <c r="K191" s="1"/>
      <c r="L191" s="1"/>
      <c r="M191" s="21"/>
      <c r="N191" s="20"/>
      <c r="O191" s="22"/>
      <c r="P191" s="26"/>
      <c r="Q191" s="27"/>
      <c r="R191" s="20"/>
      <c r="S191" s="1"/>
      <c r="T191" s="28"/>
      <c r="U191" s="85"/>
      <c r="V191" s="86"/>
      <c r="W191" s="39" t="e">
        <f>IF(OR(T191="他官署で調達手続きを実施のため",AC191=#REF!),"－",IF(V191&lt;&gt;"",ROUNDDOWN(V191/T191,3),(IFERROR(ROUNDDOWN(U191/T191,3),"－"))))</f>
        <v>#REF!</v>
      </c>
      <c r="X191" s="90"/>
      <c r="Y191" s="92"/>
      <c r="Z191" s="25"/>
      <c r="AA191" s="24"/>
      <c r="AB191" s="25"/>
      <c r="AC191" s="24"/>
      <c r="AD191" s="20"/>
      <c r="AE191" s="20"/>
      <c r="AF191" s="20"/>
      <c r="AG191" s="1"/>
      <c r="AH191" s="1"/>
      <c r="AI191" s="41"/>
      <c r="AJ191" s="41"/>
      <c r="AK191" s="41"/>
      <c r="AL191" s="41"/>
      <c r="AM191" s="41"/>
      <c r="AN191" s="1"/>
      <c r="AO191" s="1"/>
      <c r="AP191" s="1"/>
      <c r="AQ191" s="1"/>
      <c r="AR191" s="1"/>
      <c r="AS191" s="1"/>
      <c r="AT191" s="1"/>
      <c r="AU191" s="1"/>
      <c r="AV191" s="1"/>
      <c r="AW191" s="1"/>
      <c r="AX191" s="35"/>
      <c r="AY191" s="78"/>
      <c r="AZ191" s="37" t="e">
        <f>IF(AC191=#REF!,"年間支払金額",IF(AND(OR(COUNTIF(AE191,"*すべて*"),COUNTIF(AE191,"*全て*")),S191="●",OR(K191=#REF!,K191=#REF!)),"年間支払金額(全官署、契約相手方ごと)",IF(AND(OR(COUNTIF(AE191,"*すべて*"),COUNTIF(AE191,"*全て*")),S191="●"),"年間支払金額(契約相手方ごと)",IF(AND(OR(K191=#REF!,K191=#REF!),AC191=#REF!),"契約総額(全官署)",IF(AND(K191=#REF!,AC191=#REF!),"契約総額(自官署のみ)",IF(K191=#REF!,"年間支払金額(自官署のみ)",IF(AC191=#REF!,"契約総額",IF(AND(COUNTIF(BG191,"&lt;&gt;*単価*"),OR(K191=#REF!,K191=#REF!)),"全官署予定価格",IF(AND(COUNTIF(BG191,"*単価*"),OR(K191=#REF!,K191=#REF!)),"全官署支払金額",IF(COUNTIF(BG191,"*単価*"),"年間支払金額","予定価格"))))))))))</f>
        <v>#REF!</v>
      </c>
      <c r="BA191" s="37" t="str">
        <f>IF(T191="","×",IF(令和8年度契約状況調査票!T191&gt;_xlfn.XLOOKUP(令和8年度契約状況調査票!BF191,#REF!,#REF!),"○","×"))</f>
        <v>×</v>
      </c>
      <c r="BB191" s="37" t="str">
        <f>IF(Y191="","×",IF(令和8年度契約状況調査票!Y191&gt;_xlfn.XLOOKUP(令和8年度契約状況調査票!BF191,#REF!,#REF!),"○","×"))</f>
        <v>×</v>
      </c>
      <c r="BC191" s="37" t="str">
        <f t="shared" si="27"/>
        <v>×</v>
      </c>
      <c r="BD191" s="37" t="str">
        <f t="shared" si="32"/>
        <v>×</v>
      </c>
      <c r="BE191" s="79" t="str">
        <f t="shared" si="28"/>
        <v/>
      </c>
      <c r="BF191" s="38">
        <f t="shared" si="29"/>
        <v>0</v>
      </c>
      <c r="BG191" s="1" t="e">
        <f>IF(AC191=#REF!,"",IF(AND(K191&lt;&gt;"",ISTEXT(U191)),"分担契約/単価契約",IF(ISTEXT(U191),"単価契約",IF(K191&lt;&gt;"","分担契約",""))))</f>
        <v>#REF!</v>
      </c>
      <c r="BH191" s="80"/>
      <c r="BI191" s="81" t="e">
        <f>IF(COUNTIF(T191,"**"),"",IF(AND(T191&gt;=#REF!,OR(H191=#REF!,H191=#REF!)),1,IF(AND(T191&gt;=#REF!,H191&lt;&gt;#REF!,H191&lt;&gt;#REF!),1,"")))</f>
        <v>#REF!</v>
      </c>
      <c r="BJ191" s="82" t="str">
        <f t="shared" si="30"/>
        <v>○</v>
      </c>
      <c r="BK191" s="81" t="b">
        <f t="shared" si="33"/>
        <v>1</v>
      </c>
      <c r="BL191" s="81" t="b">
        <f t="shared" si="34"/>
        <v>1</v>
      </c>
    </row>
    <row r="192" spans="1:64" s="83" customFormat="1" ht="60.65" customHeight="1" x14ac:dyDescent="0.2">
      <c r="A192" s="77">
        <f t="shared" si="26"/>
        <v>187</v>
      </c>
      <c r="B192" s="77" t="str">
        <f t="shared" si="31"/>
        <v/>
      </c>
      <c r="C192" s="77" t="str">
        <f>IF(B192&lt;&gt;1,"",COUNTIF($B$6:B192,1))</f>
        <v/>
      </c>
      <c r="D192" s="77" t="str">
        <f>IF(B192&lt;&gt;2,"",COUNTIF($B$6:B192,2))</f>
        <v/>
      </c>
      <c r="E192" s="77" t="str">
        <f>IF(B192&lt;&gt;3,"",COUNTIF($B$6:B192,3))</f>
        <v/>
      </c>
      <c r="F192" s="77" t="str">
        <f>IF(B192&lt;&gt;4,"",COUNTIF($B$6:B192,4))</f>
        <v/>
      </c>
      <c r="G192" s="1"/>
      <c r="H192" s="20"/>
      <c r="I192" s="20"/>
      <c r="J192" s="20"/>
      <c r="K192" s="1"/>
      <c r="L192" s="1"/>
      <c r="M192" s="21"/>
      <c r="N192" s="20"/>
      <c r="O192" s="22"/>
      <c r="P192" s="26"/>
      <c r="Q192" s="27"/>
      <c r="R192" s="20"/>
      <c r="S192" s="1"/>
      <c r="T192" s="23"/>
      <c r="U192" s="84"/>
      <c r="V192" s="86"/>
      <c r="W192" s="39" t="e">
        <f>IF(OR(T192="他官署で調達手続きを実施のため",AC192=#REF!),"－",IF(V192&lt;&gt;"",ROUNDDOWN(V192/T192,3),(IFERROR(ROUNDDOWN(U192/T192,3),"－"))))</f>
        <v>#REF!</v>
      </c>
      <c r="X192" s="90"/>
      <c r="Y192" s="92"/>
      <c r="Z192" s="25"/>
      <c r="AA192" s="24"/>
      <c r="AB192" s="25"/>
      <c r="AC192" s="24"/>
      <c r="AD192" s="20"/>
      <c r="AE192" s="20"/>
      <c r="AF192" s="20"/>
      <c r="AG192" s="1"/>
      <c r="AH192" s="1"/>
      <c r="AI192" s="41"/>
      <c r="AJ192" s="41"/>
      <c r="AK192" s="41"/>
      <c r="AL192" s="41"/>
      <c r="AM192" s="41"/>
      <c r="AN192" s="1"/>
      <c r="AO192" s="1"/>
      <c r="AP192" s="1"/>
      <c r="AQ192" s="1"/>
      <c r="AR192" s="1"/>
      <c r="AS192" s="1"/>
      <c r="AT192" s="1"/>
      <c r="AU192" s="1"/>
      <c r="AV192" s="1"/>
      <c r="AW192" s="1"/>
      <c r="AX192" s="35"/>
      <c r="AY192" s="78"/>
      <c r="AZ192" s="37" t="e">
        <f>IF(AC192=#REF!,"年間支払金額",IF(AND(OR(COUNTIF(AE192,"*すべて*"),COUNTIF(AE192,"*全て*")),S192="●",OR(K192=#REF!,K192=#REF!)),"年間支払金額(全官署、契約相手方ごと)",IF(AND(OR(COUNTIF(AE192,"*すべて*"),COUNTIF(AE192,"*全て*")),S192="●"),"年間支払金額(契約相手方ごと)",IF(AND(OR(K192=#REF!,K192=#REF!),AC192=#REF!),"契約総額(全官署)",IF(AND(K192=#REF!,AC192=#REF!),"契約総額(自官署のみ)",IF(K192=#REF!,"年間支払金額(自官署のみ)",IF(AC192=#REF!,"契約総額",IF(AND(COUNTIF(BG192,"&lt;&gt;*単価*"),OR(K192=#REF!,K192=#REF!)),"全官署予定価格",IF(AND(COUNTIF(BG192,"*単価*"),OR(K192=#REF!,K192=#REF!)),"全官署支払金額",IF(COUNTIF(BG192,"*単価*"),"年間支払金額","予定価格"))))))))))</f>
        <v>#REF!</v>
      </c>
      <c r="BA192" s="37" t="str">
        <f>IF(T192="","×",IF(令和8年度契約状況調査票!T192&gt;_xlfn.XLOOKUP(令和8年度契約状況調査票!BF192,#REF!,#REF!),"○","×"))</f>
        <v>×</v>
      </c>
      <c r="BB192" s="37" t="str">
        <f>IF(Y192="","×",IF(令和8年度契約状況調査票!Y192&gt;_xlfn.XLOOKUP(令和8年度契約状況調査票!BF192,#REF!,#REF!),"○","×"))</f>
        <v>×</v>
      </c>
      <c r="BC192" s="37" t="str">
        <f t="shared" si="27"/>
        <v>×</v>
      </c>
      <c r="BD192" s="37" t="str">
        <f t="shared" si="32"/>
        <v>×</v>
      </c>
      <c r="BE192" s="79" t="str">
        <f t="shared" si="28"/>
        <v/>
      </c>
      <c r="BF192" s="38">
        <f t="shared" si="29"/>
        <v>0</v>
      </c>
      <c r="BG192" s="1" t="e">
        <f>IF(AC192=#REF!,"",IF(AND(K192&lt;&gt;"",ISTEXT(U192)),"分担契約/単価契約",IF(ISTEXT(U192),"単価契約",IF(K192&lt;&gt;"","分担契約",""))))</f>
        <v>#REF!</v>
      </c>
      <c r="BH192" s="80"/>
      <c r="BI192" s="81" t="e">
        <f>IF(COUNTIF(T192,"**"),"",IF(AND(T192&gt;=#REF!,OR(H192=#REF!,H192=#REF!)),1,IF(AND(T192&gt;=#REF!,H192&lt;&gt;#REF!,H192&lt;&gt;#REF!),1,"")))</f>
        <v>#REF!</v>
      </c>
      <c r="BJ192" s="82" t="str">
        <f t="shared" si="30"/>
        <v>○</v>
      </c>
      <c r="BK192" s="81" t="b">
        <f t="shared" si="33"/>
        <v>1</v>
      </c>
      <c r="BL192" s="81" t="b">
        <f t="shared" si="34"/>
        <v>1</v>
      </c>
    </row>
    <row r="193" spans="1:64" s="83" customFormat="1" ht="60.65" customHeight="1" x14ac:dyDescent="0.2">
      <c r="A193" s="77">
        <f t="shared" si="26"/>
        <v>188</v>
      </c>
      <c r="B193" s="77" t="str">
        <f t="shared" si="31"/>
        <v/>
      </c>
      <c r="C193" s="77" t="str">
        <f>IF(B193&lt;&gt;1,"",COUNTIF($B$6:B193,1))</f>
        <v/>
      </c>
      <c r="D193" s="77" t="str">
        <f>IF(B193&lt;&gt;2,"",COUNTIF($B$6:B193,2))</f>
        <v/>
      </c>
      <c r="E193" s="77" t="str">
        <f>IF(B193&lt;&gt;3,"",COUNTIF($B$6:B193,3))</f>
        <v/>
      </c>
      <c r="F193" s="77" t="str">
        <f>IF(B193&lt;&gt;4,"",COUNTIF($B$6:B193,4))</f>
        <v/>
      </c>
      <c r="G193" s="1"/>
      <c r="H193" s="20"/>
      <c r="I193" s="20"/>
      <c r="J193" s="20"/>
      <c r="K193" s="1"/>
      <c r="L193" s="1"/>
      <c r="M193" s="21"/>
      <c r="N193" s="20"/>
      <c r="O193" s="22"/>
      <c r="P193" s="26"/>
      <c r="Q193" s="27"/>
      <c r="R193" s="20"/>
      <c r="S193" s="1"/>
      <c r="T193" s="23"/>
      <c r="U193" s="84"/>
      <c r="V193" s="86"/>
      <c r="W193" s="39" t="e">
        <f>IF(OR(T193="他官署で調達手続きを実施のため",AC193=#REF!),"－",IF(V193&lt;&gt;"",ROUNDDOWN(V193/T193,3),(IFERROR(ROUNDDOWN(U193/T193,3),"－"))))</f>
        <v>#REF!</v>
      </c>
      <c r="X193" s="90"/>
      <c r="Y193" s="92"/>
      <c r="Z193" s="25"/>
      <c r="AA193" s="24"/>
      <c r="AB193" s="25"/>
      <c r="AC193" s="24"/>
      <c r="AD193" s="20"/>
      <c r="AE193" s="20"/>
      <c r="AF193" s="20"/>
      <c r="AG193" s="1"/>
      <c r="AH193" s="1"/>
      <c r="AI193" s="41"/>
      <c r="AJ193" s="41"/>
      <c r="AK193" s="41"/>
      <c r="AL193" s="41"/>
      <c r="AM193" s="41"/>
      <c r="AN193" s="1"/>
      <c r="AO193" s="1"/>
      <c r="AP193" s="1"/>
      <c r="AQ193" s="1"/>
      <c r="AR193" s="1"/>
      <c r="AS193" s="1"/>
      <c r="AT193" s="1"/>
      <c r="AU193" s="1"/>
      <c r="AV193" s="1"/>
      <c r="AW193" s="1"/>
      <c r="AX193" s="35"/>
      <c r="AY193" s="78"/>
      <c r="AZ193" s="37" t="e">
        <f>IF(AC193=#REF!,"年間支払金額",IF(AND(OR(COUNTIF(AE193,"*すべて*"),COUNTIF(AE193,"*全て*")),S193="●",OR(K193=#REF!,K193=#REF!)),"年間支払金額(全官署、契約相手方ごと)",IF(AND(OR(COUNTIF(AE193,"*すべて*"),COUNTIF(AE193,"*全て*")),S193="●"),"年間支払金額(契約相手方ごと)",IF(AND(OR(K193=#REF!,K193=#REF!),AC193=#REF!),"契約総額(全官署)",IF(AND(K193=#REF!,AC193=#REF!),"契約総額(自官署のみ)",IF(K193=#REF!,"年間支払金額(自官署のみ)",IF(AC193=#REF!,"契約総額",IF(AND(COUNTIF(BG193,"&lt;&gt;*単価*"),OR(K193=#REF!,K193=#REF!)),"全官署予定価格",IF(AND(COUNTIF(BG193,"*単価*"),OR(K193=#REF!,K193=#REF!)),"全官署支払金額",IF(COUNTIF(BG193,"*単価*"),"年間支払金額","予定価格"))))))))))</f>
        <v>#REF!</v>
      </c>
      <c r="BA193" s="37" t="str">
        <f>IF(T193="","×",IF(令和8年度契約状況調査票!T193&gt;_xlfn.XLOOKUP(令和8年度契約状況調査票!BF193,#REF!,#REF!),"○","×"))</f>
        <v>×</v>
      </c>
      <c r="BB193" s="37" t="str">
        <f>IF(Y193="","×",IF(令和8年度契約状況調査票!Y193&gt;_xlfn.XLOOKUP(令和8年度契約状況調査票!BF193,#REF!,#REF!),"○","×"))</f>
        <v>×</v>
      </c>
      <c r="BC193" s="37" t="str">
        <f t="shared" si="27"/>
        <v>×</v>
      </c>
      <c r="BD193" s="37" t="str">
        <f t="shared" si="32"/>
        <v>×</v>
      </c>
      <c r="BE193" s="79" t="str">
        <f t="shared" si="28"/>
        <v/>
      </c>
      <c r="BF193" s="38">
        <f t="shared" si="29"/>
        <v>0</v>
      </c>
      <c r="BG193" s="1" t="e">
        <f>IF(AC193=#REF!,"",IF(AND(K193&lt;&gt;"",ISTEXT(U193)),"分担契約/単価契約",IF(ISTEXT(U193),"単価契約",IF(K193&lt;&gt;"","分担契約",""))))</f>
        <v>#REF!</v>
      </c>
      <c r="BH193" s="80"/>
      <c r="BI193" s="81" t="e">
        <f>IF(COUNTIF(T193,"**"),"",IF(AND(T193&gt;=#REF!,OR(H193=#REF!,H193=#REF!)),1,IF(AND(T193&gt;=#REF!,H193&lt;&gt;#REF!,H193&lt;&gt;#REF!),1,"")))</f>
        <v>#REF!</v>
      </c>
      <c r="BJ193" s="82" t="str">
        <f t="shared" si="30"/>
        <v>○</v>
      </c>
      <c r="BK193" s="81" t="b">
        <f t="shared" si="33"/>
        <v>1</v>
      </c>
      <c r="BL193" s="81" t="b">
        <f t="shared" si="34"/>
        <v>1</v>
      </c>
    </row>
    <row r="194" spans="1:64" s="83" customFormat="1" ht="60.65" customHeight="1" x14ac:dyDescent="0.2">
      <c r="A194" s="77">
        <f t="shared" si="26"/>
        <v>189</v>
      </c>
      <c r="B194" s="77" t="str">
        <f t="shared" si="31"/>
        <v/>
      </c>
      <c r="C194" s="77" t="str">
        <f>IF(B194&lt;&gt;1,"",COUNTIF($B$6:B194,1))</f>
        <v/>
      </c>
      <c r="D194" s="77" t="str">
        <f>IF(B194&lt;&gt;2,"",COUNTIF($B$6:B194,2))</f>
        <v/>
      </c>
      <c r="E194" s="77" t="str">
        <f>IF(B194&lt;&gt;3,"",COUNTIF($B$6:B194,3))</f>
        <v/>
      </c>
      <c r="F194" s="77" t="str">
        <f>IF(B194&lt;&gt;4,"",COUNTIF($B$6:B194,4))</f>
        <v/>
      </c>
      <c r="G194" s="1"/>
      <c r="H194" s="20"/>
      <c r="I194" s="20"/>
      <c r="J194" s="20"/>
      <c r="K194" s="1"/>
      <c r="L194" s="1"/>
      <c r="M194" s="21"/>
      <c r="N194" s="20"/>
      <c r="O194" s="22"/>
      <c r="P194" s="26"/>
      <c r="Q194" s="27"/>
      <c r="R194" s="20"/>
      <c r="S194" s="1"/>
      <c r="T194" s="23"/>
      <c r="U194" s="84"/>
      <c r="V194" s="86"/>
      <c r="W194" s="39" t="e">
        <f>IF(OR(T194="他官署で調達手続きを実施のため",AC194=#REF!),"－",IF(V194&lt;&gt;"",ROUNDDOWN(V194/T194,3),(IFERROR(ROUNDDOWN(U194/T194,3),"－"))))</f>
        <v>#REF!</v>
      </c>
      <c r="X194" s="90"/>
      <c r="Y194" s="92"/>
      <c r="Z194" s="25"/>
      <c r="AA194" s="24"/>
      <c r="AB194" s="25"/>
      <c r="AC194" s="24"/>
      <c r="AD194" s="20"/>
      <c r="AE194" s="20"/>
      <c r="AF194" s="20"/>
      <c r="AG194" s="1"/>
      <c r="AH194" s="1"/>
      <c r="AI194" s="41"/>
      <c r="AJ194" s="41"/>
      <c r="AK194" s="41"/>
      <c r="AL194" s="41"/>
      <c r="AM194" s="41"/>
      <c r="AN194" s="1"/>
      <c r="AO194" s="1"/>
      <c r="AP194" s="1"/>
      <c r="AQ194" s="1"/>
      <c r="AR194" s="1"/>
      <c r="AS194" s="1"/>
      <c r="AT194" s="1"/>
      <c r="AU194" s="1"/>
      <c r="AV194" s="1"/>
      <c r="AW194" s="1"/>
      <c r="AX194" s="35"/>
      <c r="AY194" s="78"/>
      <c r="AZ194" s="37" t="e">
        <f>IF(AC194=#REF!,"年間支払金額",IF(AND(OR(COUNTIF(AE194,"*すべて*"),COUNTIF(AE194,"*全て*")),S194="●",OR(K194=#REF!,K194=#REF!)),"年間支払金額(全官署、契約相手方ごと)",IF(AND(OR(COUNTIF(AE194,"*すべて*"),COUNTIF(AE194,"*全て*")),S194="●"),"年間支払金額(契約相手方ごと)",IF(AND(OR(K194=#REF!,K194=#REF!),AC194=#REF!),"契約総額(全官署)",IF(AND(K194=#REF!,AC194=#REF!),"契約総額(自官署のみ)",IF(K194=#REF!,"年間支払金額(自官署のみ)",IF(AC194=#REF!,"契約総額",IF(AND(COUNTIF(BG194,"&lt;&gt;*単価*"),OR(K194=#REF!,K194=#REF!)),"全官署予定価格",IF(AND(COUNTIF(BG194,"*単価*"),OR(K194=#REF!,K194=#REF!)),"全官署支払金額",IF(COUNTIF(BG194,"*単価*"),"年間支払金額","予定価格"))))))))))</f>
        <v>#REF!</v>
      </c>
      <c r="BA194" s="37" t="str">
        <f>IF(T194="","×",IF(令和8年度契約状況調査票!T194&gt;_xlfn.XLOOKUP(令和8年度契約状況調査票!BF194,#REF!,#REF!),"○","×"))</f>
        <v>×</v>
      </c>
      <c r="BB194" s="37" t="str">
        <f>IF(Y194="","×",IF(令和8年度契約状況調査票!Y194&gt;_xlfn.XLOOKUP(令和8年度契約状況調査票!BF194,#REF!,#REF!),"○","×"))</f>
        <v>×</v>
      </c>
      <c r="BC194" s="37" t="str">
        <f t="shared" si="27"/>
        <v>×</v>
      </c>
      <c r="BD194" s="37" t="str">
        <f t="shared" si="32"/>
        <v>×</v>
      </c>
      <c r="BE194" s="79" t="str">
        <f t="shared" si="28"/>
        <v/>
      </c>
      <c r="BF194" s="38">
        <f t="shared" si="29"/>
        <v>0</v>
      </c>
      <c r="BG194" s="1" t="e">
        <f>IF(AC194=#REF!,"",IF(AND(K194&lt;&gt;"",ISTEXT(U194)),"分担契約/単価契約",IF(ISTEXT(U194),"単価契約",IF(K194&lt;&gt;"","分担契約",""))))</f>
        <v>#REF!</v>
      </c>
      <c r="BH194" s="80"/>
      <c r="BI194" s="81" t="e">
        <f>IF(COUNTIF(T194,"**"),"",IF(AND(T194&gt;=#REF!,OR(H194=#REF!,H194=#REF!)),1,IF(AND(T194&gt;=#REF!,H194&lt;&gt;#REF!,H194&lt;&gt;#REF!),1,"")))</f>
        <v>#REF!</v>
      </c>
      <c r="BJ194" s="82" t="str">
        <f t="shared" si="30"/>
        <v>○</v>
      </c>
      <c r="BK194" s="81" t="b">
        <f t="shared" si="33"/>
        <v>1</v>
      </c>
      <c r="BL194" s="81" t="b">
        <f t="shared" si="34"/>
        <v>1</v>
      </c>
    </row>
    <row r="195" spans="1:64" s="83" customFormat="1" ht="60.65" customHeight="1" x14ac:dyDescent="0.2">
      <c r="A195" s="77">
        <f t="shared" si="26"/>
        <v>190</v>
      </c>
      <c r="B195" s="77" t="str">
        <f t="shared" si="31"/>
        <v/>
      </c>
      <c r="C195" s="77" t="str">
        <f>IF(B195&lt;&gt;1,"",COUNTIF($B$6:B195,1))</f>
        <v/>
      </c>
      <c r="D195" s="77" t="str">
        <f>IF(B195&lt;&gt;2,"",COUNTIF($B$6:B195,2))</f>
        <v/>
      </c>
      <c r="E195" s="77" t="str">
        <f>IF(B195&lt;&gt;3,"",COUNTIF($B$6:B195,3))</f>
        <v/>
      </c>
      <c r="F195" s="77" t="str">
        <f>IF(B195&lt;&gt;4,"",COUNTIF($B$6:B195,4))</f>
        <v/>
      </c>
      <c r="G195" s="1"/>
      <c r="H195" s="20"/>
      <c r="I195" s="20"/>
      <c r="J195" s="20"/>
      <c r="K195" s="1"/>
      <c r="L195" s="1"/>
      <c r="M195" s="21"/>
      <c r="N195" s="20"/>
      <c r="O195" s="22"/>
      <c r="P195" s="26"/>
      <c r="Q195" s="27"/>
      <c r="R195" s="20"/>
      <c r="S195" s="1"/>
      <c r="T195" s="23"/>
      <c r="U195" s="84"/>
      <c r="V195" s="86"/>
      <c r="W195" s="39" t="e">
        <f>IF(OR(T195="他官署で調達手続きを実施のため",AC195=#REF!),"－",IF(V195&lt;&gt;"",ROUNDDOWN(V195/T195,3),(IFERROR(ROUNDDOWN(U195/T195,3),"－"))))</f>
        <v>#REF!</v>
      </c>
      <c r="X195" s="90"/>
      <c r="Y195" s="92"/>
      <c r="Z195" s="25"/>
      <c r="AA195" s="24"/>
      <c r="AB195" s="25"/>
      <c r="AC195" s="24"/>
      <c r="AD195" s="20"/>
      <c r="AE195" s="20"/>
      <c r="AF195" s="20"/>
      <c r="AG195" s="1"/>
      <c r="AH195" s="1"/>
      <c r="AI195" s="41"/>
      <c r="AJ195" s="41"/>
      <c r="AK195" s="41"/>
      <c r="AL195" s="41"/>
      <c r="AM195" s="41"/>
      <c r="AN195" s="1"/>
      <c r="AO195" s="1"/>
      <c r="AP195" s="1"/>
      <c r="AQ195" s="1"/>
      <c r="AR195" s="1"/>
      <c r="AS195" s="1"/>
      <c r="AT195" s="1"/>
      <c r="AU195" s="1"/>
      <c r="AV195" s="1"/>
      <c r="AW195" s="1"/>
      <c r="AX195" s="36"/>
      <c r="AY195" s="78"/>
      <c r="AZ195" s="37" t="e">
        <f>IF(AC195=#REF!,"年間支払金額",IF(AND(OR(COUNTIF(AE195,"*すべて*"),COUNTIF(AE195,"*全て*")),S195="●",OR(K195=#REF!,K195=#REF!)),"年間支払金額(全官署、契約相手方ごと)",IF(AND(OR(COUNTIF(AE195,"*すべて*"),COUNTIF(AE195,"*全て*")),S195="●"),"年間支払金額(契約相手方ごと)",IF(AND(OR(K195=#REF!,K195=#REF!),AC195=#REF!),"契約総額(全官署)",IF(AND(K195=#REF!,AC195=#REF!),"契約総額(自官署のみ)",IF(K195=#REF!,"年間支払金額(自官署のみ)",IF(AC195=#REF!,"契約総額",IF(AND(COUNTIF(BG195,"&lt;&gt;*単価*"),OR(K195=#REF!,K195=#REF!)),"全官署予定価格",IF(AND(COUNTIF(BG195,"*単価*"),OR(K195=#REF!,K195=#REF!)),"全官署支払金額",IF(COUNTIF(BG195,"*単価*"),"年間支払金額","予定価格"))))))))))</f>
        <v>#REF!</v>
      </c>
      <c r="BA195" s="37" t="str">
        <f>IF(T195="","×",IF(令和8年度契約状況調査票!T195&gt;_xlfn.XLOOKUP(令和8年度契約状況調査票!BF195,#REF!,#REF!),"○","×"))</f>
        <v>×</v>
      </c>
      <c r="BB195" s="37" t="str">
        <f>IF(Y195="","×",IF(令和8年度契約状況調査票!Y195&gt;_xlfn.XLOOKUP(令和8年度契約状況調査票!BF195,#REF!,#REF!),"○","×"))</f>
        <v>×</v>
      </c>
      <c r="BC195" s="37" t="str">
        <f t="shared" si="27"/>
        <v>×</v>
      </c>
      <c r="BD195" s="37" t="str">
        <f t="shared" si="32"/>
        <v>×</v>
      </c>
      <c r="BE195" s="79" t="str">
        <f t="shared" si="28"/>
        <v/>
      </c>
      <c r="BF195" s="38">
        <f t="shared" si="29"/>
        <v>0</v>
      </c>
      <c r="BG195" s="1" t="e">
        <f>IF(AC195=#REF!,"",IF(AND(K195&lt;&gt;"",ISTEXT(U195)),"分担契約/単価契約",IF(ISTEXT(U195),"単価契約",IF(K195&lt;&gt;"","分担契約",""))))</f>
        <v>#REF!</v>
      </c>
      <c r="BH195" s="80"/>
      <c r="BI195" s="81" t="e">
        <f>IF(COUNTIF(T195,"**"),"",IF(AND(T195&gt;=#REF!,OR(H195=#REF!,H195=#REF!)),1,IF(AND(T195&gt;=#REF!,H195&lt;&gt;#REF!,H195&lt;&gt;#REF!),1,"")))</f>
        <v>#REF!</v>
      </c>
      <c r="BJ195" s="82" t="str">
        <f t="shared" si="30"/>
        <v>○</v>
      </c>
      <c r="BK195" s="81" t="b">
        <f t="shared" si="33"/>
        <v>1</v>
      </c>
      <c r="BL195" s="81" t="b">
        <f t="shared" si="34"/>
        <v>1</v>
      </c>
    </row>
    <row r="196" spans="1:64" s="83" customFormat="1" ht="60.65" customHeight="1" x14ac:dyDescent="0.2">
      <c r="A196" s="77">
        <f t="shared" si="26"/>
        <v>191</v>
      </c>
      <c r="B196" s="77" t="str">
        <f t="shared" si="31"/>
        <v/>
      </c>
      <c r="C196" s="77" t="str">
        <f>IF(B196&lt;&gt;1,"",COUNTIF($B$6:B196,1))</f>
        <v/>
      </c>
      <c r="D196" s="77" t="str">
        <f>IF(B196&lt;&gt;2,"",COUNTIF($B$6:B196,2))</f>
        <v/>
      </c>
      <c r="E196" s="77" t="str">
        <f>IF(B196&lt;&gt;3,"",COUNTIF($B$6:B196,3))</f>
        <v/>
      </c>
      <c r="F196" s="77" t="str">
        <f>IF(B196&lt;&gt;4,"",COUNTIF($B$6:B196,4))</f>
        <v/>
      </c>
      <c r="G196" s="1"/>
      <c r="H196" s="20"/>
      <c r="I196" s="20"/>
      <c r="J196" s="20"/>
      <c r="K196" s="1"/>
      <c r="L196" s="1"/>
      <c r="M196" s="21"/>
      <c r="N196" s="20"/>
      <c r="O196" s="22"/>
      <c r="P196" s="26"/>
      <c r="Q196" s="27"/>
      <c r="R196" s="20"/>
      <c r="S196" s="1"/>
      <c r="T196" s="23"/>
      <c r="U196" s="84"/>
      <c r="V196" s="86"/>
      <c r="W196" s="39" t="e">
        <f>IF(OR(T196="他官署で調達手続きを実施のため",AC196=#REF!),"－",IF(V196&lt;&gt;"",ROUNDDOWN(V196/T196,3),(IFERROR(ROUNDDOWN(U196/T196,3),"－"))))</f>
        <v>#REF!</v>
      </c>
      <c r="X196" s="90"/>
      <c r="Y196" s="92"/>
      <c r="Z196" s="25"/>
      <c r="AA196" s="24"/>
      <c r="AB196" s="25"/>
      <c r="AC196" s="24"/>
      <c r="AD196" s="20"/>
      <c r="AE196" s="20"/>
      <c r="AF196" s="20"/>
      <c r="AG196" s="1"/>
      <c r="AH196" s="1"/>
      <c r="AI196" s="41"/>
      <c r="AJ196" s="41"/>
      <c r="AK196" s="41"/>
      <c r="AL196" s="41"/>
      <c r="AM196" s="41"/>
      <c r="AN196" s="1"/>
      <c r="AO196" s="1"/>
      <c r="AP196" s="1"/>
      <c r="AQ196" s="1"/>
      <c r="AR196" s="1"/>
      <c r="AS196" s="1"/>
      <c r="AT196" s="1"/>
      <c r="AU196" s="1"/>
      <c r="AV196" s="1"/>
      <c r="AW196" s="1"/>
      <c r="AX196" s="35"/>
      <c r="AY196" s="78"/>
      <c r="AZ196" s="37" t="e">
        <f>IF(AC196=#REF!,"年間支払金額",IF(AND(OR(COUNTIF(AE196,"*すべて*"),COUNTIF(AE196,"*全て*")),S196="●",OR(K196=#REF!,K196=#REF!)),"年間支払金額(全官署、契約相手方ごと)",IF(AND(OR(COUNTIF(AE196,"*すべて*"),COUNTIF(AE196,"*全て*")),S196="●"),"年間支払金額(契約相手方ごと)",IF(AND(OR(K196=#REF!,K196=#REF!),AC196=#REF!),"契約総額(全官署)",IF(AND(K196=#REF!,AC196=#REF!),"契約総額(自官署のみ)",IF(K196=#REF!,"年間支払金額(自官署のみ)",IF(AC196=#REF!,"契約総額",IF(AND(COUNTIF(BG196,"&lt;&gt;*単価*"),OR(K196=#REF!,K196=#REF!)),"全官署予定価格",IF(AND(COUNTIF(BG196,"*単価*"),OR(K196=#REF!,K196=#REF!)),"全官署支払金額",IF(COUNTIF(BG196,"*単価*"),"年間支払金額","予定価格"))))))))))</f>
        <v>#REF!</v>
      </c>
      <c r="BA196" s="37" t="str">
        <f>IF(T196="","×",IF(令和8年度契約状況調査票!T196&gt;_xlfn.XLOOKUP(令和8年度契約状況調査票!BF196,#REF!,#REF!),"○","×"))</f>
        <v>×</v>
      </c>
      <c r="BB196" s="37" t="str">
        <f>IF(Y196="","×",IF(令和8年度契約状況調査票!Y196&gt;_xlfn.XLOOKUP(令和8年度契約状況調査票!BF196,#REF!,#REF!),"○","×"))</f>
        <v>×</v>
      </c>
      <c r="BC196" s="37" t="str">
        <f t="shared" si="27"/>
        <v>×</v>
      </c>
      <c r="BD196" s="37" t="str">
        <f t="shared" si="32"/>
        <v>×</v>
      </c>
      <c r="BE196" s="79" t="str">
        <f t="shared" si="28"/>
        <v/>
      </c>
      <c r="BF196" s="38">
        <f t="shared" si="29"/>
        <v>0</v>
      </c>
      <c r="BG196" s="1" t="e">
        <f>IF(AC196=#REF!,"",IF(AND(K196&lt;&gt;"",ISTEXT(U196)),"分担契約/単価契約",IF(ISTEXT(U196),"単価契約",IF(K196&lt;&gt;"","分担契約",""))))</f>
        <v>#REF!</v>
      </c>
      <c r="BH196" s="80"/>
      <c r="BI196" s="81" t="e">
        <f>IF(COUNTIF(T196,"**"),"",IF(AND(T196&gt;=#REF!,OR(H196=#REF!,H196=#REF!)),1,IF(AND(T196&gt;=#REF!,H196&lt;&gt;#REF!,H196&lt;&gt;#REF!),1,"")))</f>
        <v>#REF!</v>
      </c>
      <c r="BJ196" s="82" t="str">
        <f t="shared" si="30"/>
        <v>○</v>
      </c>
      <c r="BK196" s="81" t="b">
        <f t="shared" si="33"/>
        <v>1</v>
      </c>
      <c r="BL196" s="81" t="b">
        <f t="shared" si="34"/>
        <v>1</v>
      </c>
    </row>
    <row r="197" spans="1:64" s="83" customFormat="1" ht="60.65" customHeight="1" x14ac:dyDescent="0.2">
      <c r="A197" s="77">
        <f t="shared" si="26"/>
        <v>192</v>
      </c>
      <c r="B197" s="77" t="str">
        <f t="shared" si="31"/>
        <v/>
      </c>
      <c r="C197" s="77" t="str">
        <f>IF(B197&lt;&gt;1,"",COUNTIF($B$6:B197,1))</f>
        <v/>
      </c>
      <c r="D197" s="77" t="str">
        <f>IF(B197&lt;&gt;2,"",COUNTIF($B$6:B197,2))</f>
        <v/>
      </c>
      <c r="E197" s="77" t="str">
        <f>IF(B197&lt;&gt;3,"",COUNTIF($B$6:B197,3))</f>
        <v/>
      </c>
      <c r="F197" s="77" t="str">
        <f>IF(B197&lt;&gt;4,"",COUNTIF($B$6:B197,4))</f>
        <v/>
      </c>
      <c r="G197" s="1"/>
      <c r="H197" s="20"/>
      <c r="I197" s="20"/>
      <c r="J197" s="20"/>
      <c r="K197" s="1"/>
      <c r="L197" s="1"/>
      <c r="M197" s="21"/>
      <c r="N197" s="20"/>
      <c r="O197" s="22"/>
      <c r="P197" s="26"/>
      <c r="Q197" s="27"/>
      <c r="R197" s="20"/>
      <c r="S197" s="1"/>
      <c r="T197" s="23"/>
      <c r="U197" s="84"/>
      <c r="V197" s="86"/>
      <c r="W197" s="39" t="e">
        <f>IF(OR(T197="他官署で調達手続きを実施のため",AC197=#REF!),"－",IF(V197&lt;&gt;"",ROUNDDOWN(V197/T197,3),(IFERROR(ROUNDDOWN(U197/T197,3),"－"))))</f>
        <v>#REF!</v>
      </c>
      <c r="X197" s="90"/>
      <c r="Y197" s="92"/>
      <c r="Z197" s="25"/>
      <c r="AA197" s="24"/>
      <c r="AB197" s="25"/>
      <c r="AC197" s="24"/>
      <c r="AD197" s="20"/>
      <c r="AE197" s="20"/>
      <c r="AF197" s="20"/>
      <c r="AG197" s="1"/>
      <c r="AH197" s="1"/>
      <c r="AI197" s="41"/>
      <c r="AJ197" s="41"/>
      <c r="AK197" s="41"/>
      <c r="AL197" s="41"/>
      <c r="AM197" s="41"/>
      <c r="AN197" s="1"/>
      <c r="AO197" s="1"/>
      <c r="AP197" s="1"/>
      <c r="AQ197" s="1"/>
      <c r="AR197" s="1"/>
      <c r="AS197" s="1"/>
      <c r="AT197" s="1"/>
      <c r="AU197" s="1"/>
      <c r="AV197" s="1"/>
      <c r="AW197" s="1"/>
      <c r="AX197" s="35"/>
      <c r="AY197" s="78"/>
      <c r="AZ197" s="37" t="e">
        <f>IF(AC197=#REF!,"年間支払金額",IF(AND(OR(COUNTIF(AE197,"*すべて*"),COUNTIF(AE197,"*全て*")),S197="●",OR(K197=#REF!,K197=#REF!)),"年間支払金額(全官署、契約相手方ごと)",IF(AND(OR(COUNTIF(AE197,"*すべて*"),COUNTIF(AE197,"*全て*")),S197="●"),"年間支払金額(契約相手方ごと)",IF(AND(OR(K197=#REF!,K197=#REF!),AC197=#REF!),"契約総額(全官署)",IF(AND(K197=#REF!,AC197=#REF!),"契約総額(自官署のみ)",IF(K197=#REF!,"年間支払金額(自官署のみ)",IF(AC197=#REF!,"契約総額",IF(AND(COUNTIF(BG197,"&lt;&gt;*単価*"),OR(K197=#REF!,K197=#REF!)),"全官署予定価格",IF(AND(COUNTIF(BG197,"*単価*"),OR(K197=#REF!,K197=#REF!)),"全官署支払金額",IF(COUNTIF(BG197,"*単価*"),"年間支払金額","予定価格"))))))))))</f>
        <v>#REF!</v>
      </c>
      <c r="BA197" s="37" t="str">
        <f>IF(T197="","×",IF(令和8年度契約状況調査票!T197&gt;_xlfn.XLOOKUP(令和8年度契約状況調査票!BF197,#REF!,#REF!),"○","×"))</f>
        <v>×</v>
      </c>
      <c r="BB197" s="37" t="str">
        <f>IF(Y197="","×",IF(令和8年度契約状況調査票!Y197&gt;_xlfn.XLOOKUP(令和8年度契約状況調査票!BF197,#REF!,#REF!),"○","×"))</f>
        <v>×</v>
      </c>
      <c r="BC197" s="37" t="str">
        <f t="shared" si="27"/>
        <v>×</v>
      </c>
      <c r="BD197" s="37" t="str">
        <f t="shared" si="32"/>
        <v>×</v>
      </c>
      <c r="BE197" s="79" t="str">
        <f t="shared" si="28"/>
        <v/>
      </c>
      <c r="BF197" s="38">
        <f t="shared" si="29"/>
        <v>0</v>
      </c>
      <c r="BG197" s="1" t="e">
        <f>IF(AC197=#REF!,"",IF(AND(K197&lt;&gt;"",ISTEXT(U197)),"分担契約/単価契約",IF(ISTEXT(U197),"単価契約",IF(K197&lt;&gt;"","分担契約",""))))</f>
        <v>#REF!</v>
      </c>
      <c r="BH197" s="80"/>
      <c r="BI197" s="81" t="e">
        <f>IF(COUNTIF(T197,"**"),"",IF(AND(T197&gt;=#REF!,OR(H197=#REF!,H197=#REF!)),1,IF(AND(T197&gt;=#REF!,H197&lt;&gt;#REF!,H197&lt;&gt;#REF!),1,"")))</f>
        <v>#REF!</v>
      </c>
      <c r="BJ197" s="82" t="str">
        <f t="shared" si="30"/>
        <v>○</v>
      </c>
      <c r="BK197" s="81" t="b">
        <f t="shared" si="33"/>
        <v>1</v>
      </c>
      <c r="BL197" s="81" t="b">
        <f t="shared" si="34"/>
        <v>1</v>
      </c>
    </row>
    <row r="198" spans="1:64" s="83" customFormat="1" ht="60.65" customHeight="1" x14ac:dyDescent="0.2">
      <c r="A198" s="77">
        <f t="shared" ref="A198:A261" si="35">ROW()-5</f>
        <v>193</v>
      </c>
      <c r="B198" s="77" t="str">
        <f t="shared" si="31"/>
        <v/>
      </c>
      <c r="C198" s="77" t="str">
        <f>IF(B198&lt;&gt;1,"",COUNTIF($B$6:B198,1))</f>
        <v/>
      </c>
      <c r="D198" s="77" t="str">
        <f>IF(B198&lt;&gt;2,"",COUNTIF($B$6:B198,2))</f>
        <v/>
      </c>
      <c r="E198" s="77" t="str">
        <f>IF(B198&lt;&gt;3,"",COUNTIF($B$6:B198,3))</f>
        <v/>
      </c>
      <c r="F198" s="77" t="str">
        <f>IF(B198&lt;&gt;4,"",COUNTIF($B$6:B198,4))</f>
        <v/>
      </c>
      <c r="G198" s="1"/>
      <c r="H198" s="20"/>
      <c r="I198" s="20"/>
      <c r="J198" s="20"/>
      <c r="K198" s="1"/>
      <c r="L198" s="1"/>
      <c r="M198" s="21"/>
      <c r="N198" s="20"/>
      <c r="O198" s="22"/>
      <c r="P198" s="26"/>
      <c r="Q198" s="27"/>
      <c r="R198" s="20"/>
      <c r="S198" s="1"/>
      <c r="T198" s="28"/>
      <c r="U198" s="85"/>
      <c r="V198" s="86"/>
      <c r="W198" s="39" t="e">
        <f>IF(OR(T198="他官署で調達手続きを実施のため",AC198=#REF!),"－",IF(V198&lt;&gt;"",ROUNDDOWN(V198/T198,3),(IFERROR(ROUNDDOWN(U198/T198,3),"－"))))</f>
        <v>#REF!</v>
      </c>
      <c r="X198" s="90"/>
      <c r="Y198" s="92"/>
      <c r="Z198" s="25"/>
      <c r="AA198" s="24"/>
      <c r="AB198" s="25"/>
      <c r="AC198" s="24"/>
      <c r="AD198" s="20"/>
      <c r="AE198" s="20"/>
      <c r="AF198" s="20"/>
      <c r="AG198" s="1"/>
      <c r="AH198" s="1"/>
      <c r="AI198" s="41"/>
      <c r="AJ198" s="41"/>
      <c r="AK198" s="41"/>
      <c r="AL198" s="41"/>
      <c r="AM198" s="41"/>
      <c r="AN198" s="1"/>
      <c r="AO198" s="1"/>
      <c r="AP198" s="1"/>
      <c r="AQ198" s="1"/>
      <c r="AR198" s="1"/>
      <c r="AS198" s="1"/>
      <c r="AT198" s="1"/>
      <c r="AU198" s="1"/>
      <c r="AV198" s="1"/>
      <c r="AW198" s="1"/>
      <c r="AX198" s="35"/>
      <c r="AY198" s="78"/>
      <c r="AZ198" s="37" t="e">
        <f>IF(AC198=#REF!,"年間支払金額",IF(AND(OR(COUNTIF(AE198,"*すべて*"),COUNTIF(AE198,"*全て*")),S198="●",OR(K198=#REF!,K198=#REF!)),"年間支払金額(全官署、契約相手方ごと)",IF(AND(OR(COUNTIF(AE198,"*すべて*"),COUNTIF(AE198,"*全て*")),S198="●"),"年間支払金額(契約相手方ごと)",IF(AND(OR(K198=#REF!,K198=#REF!),AC198=#REF!),"契約総額(全官署)",IF(AND(K198=#REF!,AC198=#REF!),"契約総額(自官署のみ)",IF(K198=#REF!,"年間支払金額(自官署のみ)",IF(AC198=#REF!,"契約総額",IF(AND(COUNTIF(BG198,"&lt;&gt;*単価*"),OR(K198=#REF!,K198=#REF!)),"全官署予定価格",IF(AND(COUNTIF(BG198,"*単価*"),OR(K198=#REF!,K198=#REF!)),"全官署支払金額",IF(COUNTIF(BG198,"*単価*"),"年間支払金額","予定価格"))))))))))</f>
        <v>#REF!</v>
      </c>
      <c r="BA198" s="37" t="str">
        <f>IF(T198="","×",IF(令和8年度契約状況調査票!T198&gt;_xlfn.XLOOKUP(令和8年度契約状況調査票!BF198,#REF!,#REF!),"○","×"))</f>
        <v>×</v>
      </c>
      <c r="BB198" s="37" t="str">
        <f>IF(Y198="","×",IF(令和8年度契約状況調査票!Y198&gt;_xlfn.XLOOKUP(令和8年度契約状況調査票!BF198,#REF!,#REF!),"○","×"))</f>
        <v>×</v>
      </c>
      <c r="BC198" s="37" t="str">
        <f t="shared" ref="BC198:BC261" si="36">IF(AND(L198="×",BD198="○"),"×",BD198)</f>
        <v>×</v>
      </c>
      <c r="BD198" s="37" t="str">
        <f t="shared" si="32"/>
        <v>×</v>
      </c>
      <c r="BE198" s="79" t="str">
        <f t="shared" ref="BE198:BE261" si="37">IF(BD198="○",X198,"")</f>
        <v/>
      </c>
      <c r="BF198" s="38">
        <f t="shared" ref="BF198:BF261" si="38">IF(H198="③情報システム",IF(COUNTIF(I198,"*借入*")+COUNTIF(I198,"*賃貸*")+COUNTIF(I198,"*リース*"),"⑨物品等賃借",IF(COUNTIF(I198,"*購入*")+COUNTIF(DJ198,"*調達*"),"⑦物品等購入",IF(COUNTIF(I198,"*製造*"),"⑧物品等製造","⑩役務"))),H198)</f>
        <v>0</v>
      </c>
      <c r="BG198" s="1" t="e">
        <f>IF(AC198=#REF!,"",IF(AND(K198&lt;&gt;"",ISTEXT(U198)),"分担契約/単価契約",IF(ISTEXT(U198),"単価契約",IF(K198&lt;&gt;"","分担契約",""))))</f>
        <v>#REF!</v>
      </c>
      <c r="BH198" s="80"/>
      <c r="BI198" s="81" t="e">
        <f>IF(COUNTIF(T198,"**"),"",IF(AND(T198&gt;=#REF!,OR(H198=#REF!,H198=#REF!)),1,IF(AND(T198&gt;=#REF!,H198&lt;&gt;#REF!,H198&lt;&gt;#REF!),1,"")))</f>
        <v>#REF!</v>
      </c>
      <c r="BJ198" s="82" t="str">
        <f t="shared" ref="BJ198:BJ261" si="39">IF(LEN(O198)=0,"○",IF(LEN(O198)=1,"○",IF(LEN(O198)=13,"○",IF(LEN(O198)=27,"○",IF(LEN(O198)=41,"○","×")))))</f>
        <v>○</v>
      </c>
      <c r="BK198" s="81" t="b">
        <f t="shared" si="33"/>
        <v>1</v>
      </c>
      <c r="BL198" s="81" t="b">
        <f t="shared" si="34"/>
        <v>1</v>
      </c>
    </row>
    <row r="199" spans="1:64" s="83" customFormat="1" ht="60.65" customHeight="1" x14ac:dyDescent="0.2">
      <c r="A199" s="77">
        <f t="shared" si="35"/>
        <v>194</v>
      </c>
      <c r="B199" s="77" t="str">
        <f t="shared" si="31"/>
        <v/>
      </c>
      <c r="C199" s="77" t="str">
        <f>IF(B199&lt;&gt;1,"",COUNTIF($B$6:B199,1))</f>
        <v/>
      </c>
      <c r="D199" s="77" t="str">
        <f>IF(B199&lt;&gt;2,"",COUNTIF($B$6:B199,2))</f>
        <v/>
      </c>
      <c r="E199" s="77" t="str">
        <f>IF(B199&lt;&gt;3,"",COUNTIF($B$6:B199,3))</f>
        <v/>
      </c>
      <c r="F199" s="77" t="str">
        <f>IF(B199&lt;&gt;4,"",COUNTIF($B$6:B199,4))</f>
        <v/>
      </c>
      <c r="G199" s="1"/>
      <c r="H199" s="20"/>
      <c r="I199" s="20"/>
      <c r="J199" s="20"/>
      <c r="K199" s="1"/>
      <c r="L199" s="1"/>
      <c r="M199" s="21"/>
      <c r="N199" s="20"/>
      <c r="O199" s="22"/>
      <c r="P199" s="26"/>
      <c r="Q199" s="27"/>
      <c r="R199" s="20"/>
      <c r="S199" s="1"/>
      <c r="T199" s="23"/>
      <c r="U199" s="84"/>
      <c r="V199" s="86"/>
      <c r="W199" s="39" t="e">
        <f>IF(OR(T199="他官署で調達手続きを実施のため",AC199=#REF!),"－",IF(V199&lt;&gt;"",ROUNDDOWN(V199/T199,3),(IFERROR(ROUNDDOWN(U199/T199,3),"－"))))</f>
        <v>#REF!</v>
      </c>
      <c r="X199" s="90"/>
      <c r="Y199" s="92"/>
      <c r="Z199" s="25"/>
      <c r="AA199" s="24"/>
      <c r="AB199" s="25"/>
      <c r="AC199" s="24"/>
      <c r="AD199" s="20"/>
      <c r="AE199" s="20"/>
      <c r="AF199" s="20"/>
      <c r="AG199" s="1"/>
      <c r="AH199" s="1"/>
      <c r="AI199" s="41"/>
      <c r="AJ199" s="41"/>
      <c r="AK199" s="41"/>
      <c r="AL199" s="41"/>
      <c r="AM199" s="41"/>
      <c r="AN199" s="1"/>
      <c r="AO199" s="1"/>
      <c r="AP199" s="1"/>
      <c r="AQ199" s="1"/>
      <c r="AR199" s="1"/>
      <c r="AS199" s="1"/>
      <c r="AT199" s="1"/>
      <c r="AU199" s="1"/>
      <c r="AV199" s="1"/>
      <c r="AW199" s="1"/>
      <c r="AX199" s="35"/>
      <c r="AY199" s="78"/>
      <c r="AZ199" s="37" t="e">
        <f>IF(AC199=#REF!,"年間支払金額",IF(AND(OR(COUNTIF(AE199,"*すべて*"),COUNTIF(AE199,"*全て*")),S199="●",OR(K199=#REF!,K199=#REF!)),"年間支払金額(全官署、契約相手方ごと)",IF(AND(OR(COUNTIF(AE199,"*すべて*"),COUNTIF(AE199,"*全て*")),S199="●"),"年間支払金額(契約相手方ごと)",IF(AND(OR(K199=#REF!,K199=#REF!),AC199=#REF!),"契約総額(全官署)",IF(AND(K199=#REF!,AC199=#REF!),"契約総額(自官署のみ)",IF(K199=#REF!,"年間支払金額(自官署のみ)",IF(AC199=#REF!,"契約総額",IF(AND(COUNTIF(BG199,"&lt;&gt;*単価*"),OR(K199=#REF!,K199=#REF!)),"全官署予定価格",IF(AND(COUNTIF(BG199,"*単価*"),OR(K199=#REF!,K199=#REF!)),"全官署支払金額",IF(COUNTIF(BG199,"*単価*"),"年間支払金額","予定価格"))))))))))</f>
        <v>#REF!</v>
      </c>
      <c r="BA199" s="37" t="str">
        <f>IF(T199="","×",IF(令和8年度契約状況調査票!T199&gt;_xlfn.XLOOKUP(令和8年度契約状況調査票!BF199,#REF!,#REF!),"○","×"))</f>
        <v>×</v>
      </c>
      <c r="BB199" s="37" t="str">
        <f>IF(Y199="","×",IF(令和8年度契約状況調査票!Y199&gt;_xlfn.XLOOKUP(令和8年度契約状況調査票!BF199,#REF!,#REF!),"○","×"))</f>
        <v>×</v>
      </c>
      <c r="BC199" s="37" t="str">
        <f t="shared" si="36"/>
        <v>×</v>
      </c>
      <c r="BD199" s="37" t="str">
        <f t="shared" si="32"/>
        <v>×</v>
      </c>
      <c r="BE199" s="79" t="str">
        <f t="shared" si="37"/>
        <v/>
      </c>
      <c r="BF199" s="38">
        <f t="shared" si="38"/>
        <v>0</v>
      </c>
      <c r="BG199" s="1" t="e">
        <f>IF(AC199=#REF!,"",IF(AND(K199&lt;&gt;"",ISTEXT(U199)),"分担契約/単価契約",IF(ISTEXT(U199),"単価契約",IF(K199&lt;&gt;"","分担契約",""))))</f>
        <v>#REF!</v>
      </c>
      <c r="BH199" s="80"/>
      <c r="BI199" s="81" t="e">
        <f>IF(COUNTIF(T199,"**"),"",IF(AND(T199&gt;=#REF!,OR(H199=#REF!,H199=#REF!)),1,IF(AND(T199&gt;=#REF!,H199&lt;&gt;#REF!,H199&lt;&gt;#REF!),1,"")))</f>
        <v>#REF!</v>
      </c>
      <c r="BJ199" s="82" t="str">
        <f t="shared" si="39"/>
        <v>○</v>
      </c>
      <c r="BK199" s="81" t="b">
        <f t="shared" si="33"/>
        <v>1</v>
      </c>
      <c r="BL199" s="81" t="b">
        <f t="shared" si="34"/>
        <v>1</v>
      </c>
    </row>
    <row r="200" spans="1:64" s="83" customFormat="1" ht="60.65" customHeight="1" x14ac:dyDescent="0.2">
      <c r="A200" s="77">
        <f t="shared" si="35"/>
        <v>195</v>
      </c>
      <c r="B200" s="77" t="str">
        <f t="shared" si="31"/>
        <v/>
      </c>
      <c r="C200" s="77" t="str">
        <f>IF(B200&lt;&gt;1,"",COUNTIF($B$6:B200,1))</f>
        <v/>
      </c>
      <c r="D200" s="77" t="str">
        <f>IF(B200&lt;&gt;2,"",COUNTIF($B$6:B200,2))</f>
        <v/>
      </c>
      <c r="E200" s="77" t="str">
        <f>IF(B200&lt;&gt;3,"",COUNTIF($B$6:B200,3))</f>
        <v/>
      </c>
      <c r="F200" s="77" t="str">
        <f>IF(B200&lt;&gt;4,"",COUNTIF($B$6:B200,4))</f>
        <v/>
      </c>
      <c r="G200" s="1"/>
      <c r="H200" s="20"/>
      <c r="I200" s="20"/>
      <c r="J200" s="20"/>
      <c r="K200" s="1"/>
      <c r="L200" s="1"/>
      <c r="M200" s="21"/>
      <c r="N200" s="20"/>
      <c r="O200" s="22"/>
      <c r="P200" s="26"/>
      <c r="Q200" s="27"/>
      <c r="R200" s="20"/>
      <c r="S200" s="1"/>
      <c r="T200" s="23"/>
      <c r="U200" s="84"/>
      <c r="V200" s="86"/>
      <c r="W200" s="39" t="e">
        <f>IF(OR(T200="他官署で調達手続きを実施のため",AC200=#REF!),"－",IF(V200&lt;&gt;"",ROUNDDOWN(V200/T200,3),(IFERROR(ROUNDDOWN(U200/T200,3),"－"))))</f>
        <v>#REF!</v>
      </c>
      <c r="X200" s="90"/>
      <c r="Y200" s="92"/>
      <c r="Z200" s="25"/>
      <c r="AA200" s="24"/>
      <c r="AB200" s="25"/>
      <c r="AC200" s="24"/>
      <c r="AD200" s="20"/>
      <c r="AE200" s="20"/>
      <c r="AF200" s="20"/>
      <c r="AG200" s="1"/>
      <c r="AH200" s="1"/>
      <c r="AI200" s="41"/>
      <c r="AJ200" s="41"/>
      <c r="AK200" s="41"/>
      <c r="AL200" s="41"/>
      <c r="AM200" s="41"/>
      <c r="AN200" s="1"/>
      <c r="AO200" s="1"/>
      <c r="AP200" s="1"/>
      <c r="AQ200" s="1"/>
      <c r="AR200" s="1"/>
      <c r="AS200" s="1"/>
      <c r="AT200" s="1"/>
      <c r="AU200" s="1"/>
      <c r="AV200" s="1"/>
      <c r="AW200" s="1"/>
      <c r="AX200" s="35"/>
      <c r="AY200" s="78"/>
      <c r="AZ200" s="37" t="e">
        <f>IF(AC200=#REF!,"年間支払金額",IF(AND(OR(COUNTIF(AE200,"*すべて*"),COUNTIF(AE200,"*全て*")),S200="●",OR(K200=#REF!,K200=#REF!)),"年間支払金額(全官署、契約相手方ごと)",IF(AND(OR(COUNTIF(AE200,"*すべて*"),COUNTIF(AE200,"*全て*")),S200="●"),"年間支払金額(契約相手方ごと)",IF(AND(OR(K200=#REF!,K200=#REF!),AC200=#REF!),"契約総額(全官署)",IF(AND(K200=#REF!,AC200=#REF!),"契約総額(自官署のみ)",IF(K200=#REF!,"年間支払金額(自官署のみ)",IF(AC200=#REF!,"契約総額",IF(AND(COUNTIF(BG200,"&lt;&gt;*単価*"),OR(K200=#REF!,K200=#REF!)),"全官署予定価格",IF(AND(COUNTIF(BG200,"*単価*"),OR(K200=#REF!,K200=#REF!)),"全官署支払金額",IF(COUNTIF(BG200,"*単価*"),"年間支払金額","予定価格"))))))))))</f>
        <v>#REF!</v>
      </c>
      <c r="BA200" s="37" t="str">
        <f>IF(T200="","×",IF(令和8年度契約状況調査票!T200&gt;_xlfn.XLOOKUP(令和8年度契約状況調査票!BF200,#REF!,#REF!),"○","×"))</f>
        <v>×</v>
      </c>
      <c r="BB200" s="37" t="str">
        <f>IF(Y200="","×",IF(令和8年度契約状況調査票!Y200&gt;_xlfn.XLOOKUP(令和8年度契約状況調査票!BF200,#REF!,#REF!),"○","×"))</f>
        <v>×</v>
      </c>
      <c r="BC200" s="37" t="str">
        <f t="shared" si="36"/>
        <v>×</v>
      </c>
      <c r="BD200" s="37" t="str">
        <f t="shared" si="32"/>
        <v>×</v>
      </c>
      <c r="BE200" s="79" t="str">
        <f t="shared" si="37"/>
        <v/>
      </c>
      <c r="BF200" s="38">
        <f t="shared" si="38"/>
        <v>0</v>
      </c>
      <c r="BG200" s="1" t="e">
        <f>IF(AC200=#REF!,"",IF(AND(K200&lt;&gt;"",ISTEXT(U200)),"分担契約/単価契約",IF(ISTEXT(U200),"単価契約",IF(K200&lt;&gt;"","分担契約",""))))</f>
        <v>#REF!</v>
      </c>
      <c r="BH200" s="80"/>
      <c r="BI200" s="81" t="e">
        <f>IF(COUNTIF(T200,"**"),"",IF(AND(T200&gt;=#REF!,OR(H200=#REF!,H200=#REF!)),1,IF(AND(T200&gt;=#REF!,H200&lt;&gt;#REF!,H200&lt;&gt;#REF!),1,"")))</f>
        <v>#REF!</v>
      </c>
      <c r="BJ200" s="82" t="str">
        <f t="shared" si="39"/>
        <v>○</v>
      </c>
      <c r="BK200" s="81" t="b">
        <f t="shared" si="33"/>
        <v>1</v>
      </c>
      <c r="BL200" s="81" t="b">
        <f t="shared" si="34"/>
        <v>1</v>
      </c>
    </row>
    <row r="201" spans="1:64" s="83" customFormat="1" ht="60.65" customHeight="1" x14ac:dyDescent="0.2">
      <c r="A201" s="77">
        <f t="shared" si="35"/>
        <v>196</v>
      </c>
      <c r="B201" s="77" t="str">
        <f t="shared" si="31"/>
        <v/>
      </c>
      <c r="C201" s="77" t="str">
        <f>IF(B201&lt;&gt;1,"",COUNTIF($B$6:B201,1))</f>
        <v/>
      </c>
      <c r="D201" s="77" t="str">
        <f>IF(B201&lt;&gt;2,"",COUNTIF($B$6:B201,2))</f>
        <v/>
      </c>
      <c r="E201" s="77" t="str">
        <f>IF(B201&lt;&gt;3,"",COUNTIF($B$6:B201,3))</f>
        <v/>
      </c>
      <c r="F201" s="77" t="str">
        <f>IF(B201&lt;&gt;4,"",COUNTIF($B$6:B201,4))</f>
        <v/>
      </c>
      <c r="G201" s="1"/>
      <c r="H201" s="20"/>
      <c r="I201" s="20"/>
      <c r="J201" s="20"/>
      <c r="K201" s="1"/>
      <c r="L201" s="1"/>
      <c r="M201" s="21"/>
      <c r="N201" s="20"/>
      <c r="O201" s="22"/>
      <c r="P201" s="26"/>
      <c r="Q201" s="27"/>
      <c r="R201" s="20"/>
      <c r="S201" s="1"/>
      <c r="T201" s="23"/>
      <c r="U201" s="84"/>
      <c r="V201" s="86"/>
      <c r="W201" s="39" t="e">
        <f>IF(OR(T201="他官署で調達手続きを実施のため",AC201=#REF!),"－",IF(V201&lt;&gt;"",ROUNDDOWN(V201/T201,3),(IFERROR(ROUNDDOWN(U201/T201,3),"－"))))</f>
        <v>#REF!</v>
      </c>
      <c r="X201" s="90"/>
      <c r="Y201" s="92"/>
      <c r="Z201" s="25"/>
      <c r="AA201" s="24"/>
      <c r="AB201" s="25"/>
      <c r="AC201" s="24"/>
      <c r="AD201" s="20"/>
      <c r="AE201" s="20"/>
      <c r="AF201" s="20"/>
      <c r="AG201" s="1"/>
      <c r="AH201" s="1"/>
      <c r="AI201" s="41"/>
      <c r="AJ201" s="41"/>
      <c r="AK201" s="41"/>
      <c r="AL201" s="41"/>
      <c r="AM201" s="41"/>
      <c r="AN201" s="1"/>
      <c r="AO201" s="1"/>
      <c r="AP201" s="1"/>
      <c r="AQ201" s="1"/>
      <c r="AR201" s="1"/>
      <c r="AS201" s="1"/>
      <c r="AT201" s="1"/>
      <c r="AU201" s="1"/>
      <c r="AV201" s="1"/>
      <c r="AW201" s="1"/>
      <c r="AX201" s="35"/>
      <c r="AY201" s="78"/>
      <c r="AZ201" s="37" t="e">
        <f>IF(AC201=#REF!,"年間支払金額",IF(AND(OR(COUNTIF(AE201,"*すべて*"),COUNTIF(AE201,"*全て*")),S201="●",OR(K201=#REF!,K201=#REF!)),"年間支払金額(全官署、契約相手方ごと)",IF(AND(OR(COUNTIF(AE201,"*すべて*"),COUNTIF(AE201,"*全て*")),S201="●"),"年間支払金額(契約相手方ごと)",IF(AND(OR(K201=#REF!,K201=#REF!),AC201=#REF!),"契約総額(全官署)",IF(AND(K201=#REF!,AC201=#REF!),"契約総額(自官署のみ)",IF(K201=#REF!,"年間支払金額(自官署のみ)",IF(AC201=#REF!,"契約総額",IF(AND(COUNTIF(BG201,"&lt;&gt;*単価*"),OR(K201=#REF!,K201=#REF!)),"全官署予定価格",IF(AND(COUNTIF(BG201,"*単価*"),OR(K201=#REF!,K201=#REF!)),"全官署支払金額",IF(COUNTIF(BG201,"*単価*"),"年間支払金額","予定価格"))))))))))</f>
        <v>#REF!</v>
      </c>
      <c r="BA201" s="37" t="str">
        <f>IF(T201="","×",IF(令和8年度契約状況調査票!T201&gt;_xlfn.XLOOKUP(令和8年度契約状況調査票!BF201,#REF!,#REF!),"○","×"))</f>
        <v>×</v>
      </c>
      <c r="BB201" s="37" t="str">
        <f>IF(Y201="","×",IF(令和8年度契約状況調査票!Y201&gt;_xlfn.XLOOKUP(令和8年度契約状況調査票!BF201,#REF!,#REF!),"○","×"))</f>
        <v>×</v>
      </c>
      <c r="BC201" s="37" t="str">
        <f t="shared" si="36"/>
        <v>×</v>
      </c>
      <c r="BD201" s="37" t="str">
        <f t="shared" si="32"/>
        <v>×</v>
      </c>
      <c r="BE201" s="79" t="str">
        <f t="shared" si="37"/>
        <v/>
      </c>
      <c r="BF201" s="38">
        <f t="shared" si="38"/>
        <v>0</v>
      </c>
      <c r="BG201" s="1" t="e">
        <f>IF(AC201=#REF!,"",IF(AND(K201&lt;&gt;"",ISTEXT(U201)),"分担契約/単価契約",IF(ISTEXT(U201),"単価契約",IF(K201&lt;&gt;"","分担契約",""))))</f>
        <v>#REF!</v>
      </c>
      <c r="BH201" s="80"/>
      <c r="BI201" s="81" t="e">
        <f>IF(COUNTIF(T201,"**"),"",IF(AND(T201&gt;=#REF!,OR(H201=#REF!,H201=#REF!)),1,IF(AND(T201&gt;=#REF!,H201&lt;&gt;#REF!,H201&lt;&gt;#REF!),1,"")))</f>
        <v>#REF!</v>
      </c>
      <c r="BJ201" s="82" t="str">
        <f t="shared" si="39"/>
        <v>○</v>
      </c>
      <c r="BK201" s="81" t="b">
        <f t="shared" si="33"/>
        <v>1</v>
      </c>
      <c r="BL201" s="81" t="b">
        <f t="shared" si="34"/>
        <v>1</v>
      </c>
    </row>
    <row r="202" spans="1:64" s="83" customFormat="1" ht="60.65" customHeight="1" x14ac:dyDescent="0.2">
      <c r="A202" s="77">
        <f t="shared" si="35"/>
        <v>197</v>
      </c>
      <c r="B202" s="77" t="str">
        <f t="shared" si="31"/>
        <v/>
      </c>
      <c r="C202" s="77" t="str">
        <f>IF(B202&lt;&gt;1,"",COUNTIF($B$6:B202,1))</f>
        <v/>
      </c>
      <c r="D202" s="77" t="str">
        <f>IF(B202&lt;&gt;2,"",COUNTIF($B$6:B202,2))</f>
        <v/>
      </c>
      <c r="E202" s="77" t="str">
        <f>IF(B202&lt;&gt;3,"",COUNTIF($B$6:B202,3))</f>
        <v/>
      </c>
      <c r="F202" s="77" t="str">
        <f>IF(B202&lt;&gt;4,"",COUNTIF($B$6:B202,4))</f>
        <v/>
      </c>
      <c r="G202" s="1"/>
      <c r="H202" s="20"/>
      <c r="I202" s="20"/>
      <c r="J202" s="20"/>
      <c r="K202" s="1"/>
      <c r="L202" s="1"/>
      <c r="M202" s="21"/>
      <c r="N202" s="20"/>
      <c r="O202" s="22"/>
      <c r="P202" s="26"/>
      <c r="Q202" s="27"/>
      <c r="R202" s="20"/>
      <c r="S202" s="1"/>
      <c r="T202" s="23"/>
      <c r="U202" s="84"/>
      <c r="V202" s="86"/>
      <c r="W202" s="39" t="e">
        <f>IF(OR(T202="他官署で調達手続きを実施のため",AC202=#REF!),"－",IF(V202&lt;&gt;"",ROUNDDOWN(V202/T202,3),(IFERROR(ROUNDDOWN(U202/T202,3),"－"))))</f>
        <v>#REF!</v>
      </c>
      <c r="X202" s="90"/>
      <c r="Y202" s="92"/>
      <c r="Z202" s="25"/>
      <c r="AA202" s="24"/>
      <c r="AB202" s="25"/>
      <c r="AC202" s="24"/>
      <c r="AD202" s="20"/>
      <c r="AE202" s="20"/>
      <c r="AF202" s="20"/>
      <c r="AG202" s="1"/>
      <c r="AH202" s="1"/>
      <c r="AI202" s="41"/>
      <c r="AJ202" s="41"/>
      <c r="AK202" s="41"/>
      <c r="AL202" s="41"/>
      <c r="AM202" s="41"/>
      <c r="AN202" s="1"/>
      <c r="AO202" s="1"/>
      <c r="AP202" s="1"/>
      <c r="AQ202" s="1"/>
      <c r="AR202" s="1"/>
      <c r="AS202" s="1"/>
      <c r="AT202" s="1"/>
      <c r="AU202" s="1"/>
      <c r="AV202" s="1"/>
      <c r="AW202" s="1"/>
      <c r="AX202" s="36"/>
      <c r="AY202" s="78"/>
      <c r="AZ202" s="37" t="e">
        <f>IF(AC202=#REF!,"年間支払金額",IF(AND(OR(COUNTIF(AE202,"*すべて*"),COUNTIF(AE202,"*全て*")),S202="●",OR(K202=#REF!,K202=#REF!)),"年間支払金額(全官署、契約相手方ごと)",IF(AND(OR(COUNTIF(AE202,"*すべて*"),COUNTIF(AE202,"*全て*")),S202="●"),"年間支払金額(契約相手方ごと)",IF(AND(OR(K202=#REF!,K202=#REF!),AC202=#REF!),"契約総額(全官署)",IF(AND(K202=#REF!,AC202=#REF!),"契約総額(自官署のみ)",IF(K202=#REF!,"年間支払金額(自官署のみ)",IF(AC202=#REF!,"契約総額",IF(AND(COUNTIF(BG202,"&lt;&gt;*単価*"),OR(K202=#REF!,K202=#REF!)),"全官署予定価格",IF(AND(COUNTIF(BG202,"*単価*"),OR(K202=#REF!,K202=#REF!)),"全官署支払金額",IF(COUNTIF(BG202,"*単価*"),"年間支払金額","予定価格"))))))))))</f>
        <v>#REF!</v>
      </c>
      <c r="BA202" s="37" t="str">
        <f>IF(T202="","×",IF(令和8年度契約状況調査票!T202&gt;_xlfn.XLOOKUP(令和8年度契約状況調査票!BF202,#REF!,#REF!),"○","×"))</f>
        <v>×</v>
      </c>
      <c r="BB202" s="37" t="str">
        <f>IF(Y202="","×",IF(令和8年度契約状況調査票!Y202&gt;_xlfn.XLOOKUP(令和8年度契約状況調査票!BF202,#REF!,#REF!),"○","×"))</f>
        <v>×</v>
      </c>
      <c r="BC202" s="37" t="str">
        <f t="shared" si="36"/>
        <v>×</v>
      </c>
      <c r="BD202" s="37" t="str">
        <f t="shared" si="32"/>
        <v>×</v>
      </c>
      <c r="BE202" s="79" t="str">
        <f t="shared" si="37"/>
        <v/>
      </c>
      <c r="BF202" s="38">
        <f t="shared" si="38"/>
        <v>0</v>
      </c>
      <c r="BG202" s="1" t="e">
        <f>IF(AC202=#REF!,"",IF(AND(K202&lt;&gt;"",ISTEXT(U202)),"分担契約/単価契約",IF(ISTEXT(U202),"単価契約",IF(K202&lt;&gt;"","分担契約",""))))</f>
        <v>#REF!</v>
      </c>
      <c r="BH202" s="80"/>
      <c r="BI202" s="81" t="e">
        <f>IF(COUNTIF(T202,"**"),"",IF(AND(T202&gt;=#REF!,OR(H202=#REF!,H202=#REF!)),1,IF(AND(T202&gt;=#REF!,H202&lt;&gt;#REF!,H202&lt;&gt;#REF!),1,"")))</f>
        <v>#REF!</v>
      </c>
      <c r="BJ202" s="82" t="str">
        <f t="shared" si="39"/>
        <v>○</v>
      </c>
      <c r="BK202" s="81" t="b">
        <f t="shared" si="33"/>
        <v>1</v>
      </c>
      <c r="BL202" s="81" t="b">
        <f t="shared" si="34"/>
        <v>1</v>
      </c>
    </row>
    <row r="203" spans="1:64" s="83" customFormat="1" ht="60.65" customHeight="1" x14ac:dyDescent="0.2">
      <c r="A203" s="77">
        <f t="shared" si="35"/>
        <v>198</v>
      </c>
      <c r="B203" s="77" t="str">
        <f t="shared" si="31"/>
        <v/>
      </c>
      <c r="C203" s="77" t="str">
        <f>IF(B203&lt;&gt;1,"",COUNTIF($B$6:B203,1))</f>
        <v/>
      </c>
      <c r="D203" s="77" t="str">
        <f>IF(B203&lt;&gt;2,"",COUNTIF($B$6:B203,2))</f>
        <v/>
      </c>
      <c r="E203" s="77" t="str">
        <f>IF(B203&lt;&gt;3,"",COUNTIF($B$6:B203,3))</f>
        <v/>
      </c>
      <c r="F203" s="77" t="str">
        <f>IF(B203&lt;&gt;4,"",COUNTIF($B$6:B203,4))</f>
        <v/>
      </c>
      <c r="G203" s="1"/>
      <c r="H203" s="20"/>
      <c r="I203" s="20"/>
      <c r="J203" s="20"/>
      <c r="K203" s="1"/>
      <c r="L203" s="1"/>
      <c r="M203" s="21"/>
      <c r="N203" s="20"/>
      <c r="O203" s="22"/>
      <c r="P203" s="26"/>
      <c r="Q203" s="27"/>
      <c r="R203" s="20"/>
      <c r="S203" s="1"/>
      <c r="T203" s="23"/>
      <c r="U203" s="84"/>
      <c r="V203" s="86"/>
      <c r="W203" s="39" t="e">
        <f>IF(OR(T203="他官署で調達手続きを実施のため",AC203=#REF!),"－",IF(V203&lt;&gt;"",ROUNDDOWN(V203/T203,3),(IFERROR(ROUNDDOWN(U203/T203,3),"－"))))</f>
        <v>#REF!</v>
      </c>
      <c r="X203" s="90"/>
      <c r="Y203" s="92"/>
      <c r="Z203" s="25"/>
      <c r="AA203" s="24"/>
      <c r="AB203" s="25"/>
      <c r="AC203" s="24"/>
      <c r="AD203" s="20"/>
      <c r="AE203" s="20"/>
      <c r="AF203" s="20"/>
      <c r="AG203" s="1"/>
      <c r="AH203" s="1"/>
      <c r="AI203" s="41"/>
      <c r="AJ203" s="41"/>
      <c r="AK203" s="41"/>
      <c r="AL203" s="41"/>
      <c r="AM203" s="41"/>
      <c r="AN203" s="1"/>
      <c r="AO203" s="1"/>
      <c r="AP203" s="1"/>
      <c r="AQ203" s="1"/>
      <c r="AR203" s="1"/>
      <c r="AS203" s="1"/>
      <c r="AT203" s="1"/>
      <c r="AU203" s="1"/>
      <c r="AV203" s="1"/>
      <c r="AW203" s="1"/>
      <c r="AX203" s="35"/>
      <c r="AY203" s="78"/>
      <c r="AZ203" s="37" t="e">
        <f>IF(AC203=#REF!,"年間支払金額",IF(AND(OR(COUNTIF(AE203,"*すべて*"),COUNTIF(AE203,"*全て*")),S203="●",OR(K203=#REF!,K203=#REF!)),"年間支払金額(全官署、契約相手方ごと)",IF(AND(OR(COUNTIF(AE203,"*すべて*"),COUNTIF(AE203,"*全て*")),S203="●"),"年間支払金額(契約相手方ごと)",IF(AND(OR(K203=#REF!,K203=#REF!),AC203=#REF!),"契約総額(全官署)",IF(AND(K203=#REF!,AC203=#REF!),"契約総額(自官署のみ)",IF(K203=#REF!,"年間支払金額(自官署のみ)",IF(AC203=#REF!,"契約総額",IF(AND(COUNTIF(BG203,"&lt;&gt;*単価*"),OR(K203=#REF!,K203=#REF!)),"全官署予定価格",IF(AND(COUNTIF(BG203,"*単価*"),OR(K203=#REF!,K203=#REF!)),"全官署支払金額",IF(COUNTIF(BG203,"*単価*"),"年間支払金額","予定価格"))))))))))</f>
        <v>#REF!</v>
      </c>
      <c r="BA203" s="37" t="str">
        <f>IF(T203="","×",IF(令和8年度契約状況調査票!T203&gt;_xlfn.XLOOKUP(令和8年度契約状況調査票!BF203,#REF!,#REF!),"○","×"))</f>
        <v>×</v>
      </c>
      <c r="BB203" s="37" t="str">
        <f>IF(Y203="","×",IF(令和8年度契約状況調査票!Y203&gt;_xlfn.XLOOKUP(令和8年度契約状況調査票!BF203,#REF!,#REF!),"○","×"))</f>
        <v>×</v>
      </c>
      <c r="BC203" s="37" t="str">
        <f t="shared" si="36"/>
        <v>×</v>
      </c>
      <c r="BD203" s="37" t="str">
        <f t="shared" si="32"/>
        <v>×</v>
      </c>
      <c r="BE203" s="79" t="str">
        <f t="shared" si="37"/>
        <v/>
      </c>
      <c r="BF203" s="38">
        <f t="shared" si="38"/>
        <v>0</v>
      </c>
      <c r="BG203" s="1" t="e">
        <f>IF(AC203=#REF!,"",IF(AND(K203&lt;&gt;"",ISTEXT(U203)),"分担契約/単価契約",IF(ISTEXT(U203),"単価契約",IF(K203&lt;&gt;"","分担契約",""))))</f>
        <v>#REF!</v>
      </c>
      <c r="BH203" s="80"/>
      <c r="BI203" s="81" t="e">
        <f>IF(COUNTIF(T203,"**"),"",IF(AND(T203&gt;=#REF!,OR(H203=#REF!,H203=#REF!)),1,IF(AND(T203&gt;=#REF!,H203&lt;&gt;#REF!,H203&lt;&gt;#REF!),1,"")))</f>
        <v>#REF!</v>
      </c>
      <c r="BJ203" s="82" t="str">
        <f t="shared" si="39"/>
        <v>○</v>
      </c>
      <c r="BK203" s="81" t="b">
        <f t="shared" si="33"/>
        <v>1</v>
      </c>
      <c r="BL203" s="81" t="b">
        <f t="shared" si="34"/>
        <v>1</v>
      </c>
    </row>
    <row r="204" spans="1:64" s="83" customFormat="1" ht="60.65" customHeight="1" x14ac:dyDescent="0.2">
      <c r="A204" s="77">
        <f t="shared" si="35"/>
        <v>199</v>
      </c>
      <c r="B204" s="77" t="str">
        <f t="shared" si="31"/>
        <v/>
      </c>
      <c r="C204" s="77" t="str">
        <f>IF(B204&lt;&gt;1,"",COUNTIF($B$6:B204,1))</f>
        <v/>
      </c>
      <c r="D204" s="77" t="str">
        <f>IF(B204&lt;&gt;2,"",COUNTIF($B$6:B204,2))</f>
        <v/>
      </c>
      <c r="E204" s="77" t="str">
        <f>IF(B204&lt;&gt;3,"",COUNTIF($B$6:B204,3))</f>
        <v/>
      </c>
      <c r="F204" s="77" t="str">
        <f>IF(B204&lt;&gt;4,"",COUNTIF($B$6:B204,4))</f>
        <v/>
      </c>
      <c r="G204" s="1"/>
      <c r="H204" s="20"/>
      <c r="I204" s="20"/>
      <c r="J204" s="20"/>
      <c r="K204" s="1"/>
      <c r="L204" s="1"/>
      <c r="M204" s="21"/>
      <c r="N204" s="20"/>
      <c r="O204" s="22"/>
      <c r="P204" s="26"/>
      <c r="Q204" s="27"/>
      <c r="R204" s="20"/>
      <c r="S204" s="1"/>
      <c r="T204" s="23"/>
      <c r="U204" s="84"/>
      <c r="V204" s="86"/>
      <c r="W204" s="39" t="e">
        <f>IF(OR(T204="他官署で調達手続きを実施のため",AC204=#REF!),"－",IF(V204&lt;&gt;"",ROUNDDOWN(V204/T204,3),(IFERROR(ROUNDDOWN(U204/T204,3),"－"))))</f>
        <v>#REF!</v>
      </c>
      <c r="X204" s="90"/>
      <c r="Y204" s="92"/>
      <c r="Z204" s="25"/>
      <c r="AA204" s="24"/>
      <c r="AB204" s="25"/>
      <c r="AC204" s="24"/>
      <c r="AD204" s="20"/>
      <c r="AE204" s="20"/>
      <c r="AF204" s="20"/>
      <c r="AG204" s="1"/>
      <c r="AH204" s="1"/>
      <c r="AI204" s="41"/>
      <c r="AJ204" s="41"/>
      <c r="AK204" s="41"/>
      <c r="AL204" s="41"/>
      <c r="AM204" s="41"/>
      <c r="AN204" s="1"/>
      <c r="AO204" s="1"/>
      <c r="AP204" s="1"/>
      <c r="AQ204" s="1"/>
      <c r="AR204" s="1"/>
      <c r="AS204" s="1"/>
      <c r="AT204" s="1"/>
      <c r="AU204" s="1"/>
      <c r="AV204" s="1"/>
      <c r="AW204" s="1"/>
      <c r="AX204" s="35"/>
      <c r="AY204" s="78"/>
      <c r="AZ204" s="37" t="e">
        <f>IF(AC204=#REF!,"年間支払金額",IF(AND(OR(COUNTIF(AE204,"*すべて*"),COUNTIF(AE204,"*全て*")),S204="●",OR(K204=#REF!,K204=#REF!)),"年間支払金額(全官署、契約相手方ごと)",IF(AND(OR(COUNTIF(AE204,"*すべて*"),COUNTIF(AE204,"*全て*")),S204="●"),"年間支払金額(契約相手方ごと)",IF(AND(OR(K204=#REF!,K204=#REF!),AC204=#REF!),"契約総額(全官署)",IF(AND(K204=#REF!,AC204=#REF!),"契約総額(自官署のみ)",IF(K204=#REF!,"年間支払金額(自官署のみ)",IF(AC204=#REF!,"契約総額",IF(AND(COUNTIF(BG204,"&lt;&gt;*単価*"),OR(K204=#REF!,K204=#REF!)),"全官署予定価格",IF(AND(COUNTIF(BG204,"*単価*"),OR(K204=#REF!,K204=#REF!)),"全官署支払金額",IF(COUNTIF(BG204,"*単価*"),"年間支払金額","予定価格"))))))))))</f>
        <v>#REF!</v>
      </c>
      <c r="BA204" s="37" t="str">
        <f>IF(T204="","×",IF(令和8年度契約状況調査票!T204&gt;_xlfn.XLOOKUP(令和8年度契約状況調査票!BF204,#REF!,#REF!),"○","×"))</f>
        <v>×</v>
      </c>
      <c r="BB204" s="37" t="str">
        <f>IF(Y204="","×",IF(令和8年度契約状況調査票!Y204&gt;_xlfn.XLOOKUP(令和8年度契約状況調査票!BF204,#REF!,#REF!),"○","×"))</f>
        <v>×</v>
      </c>
      <c r="BC204" s="37" t="str">
        <f t="shared" si="36"/>
        <v>×</v>
      </c>
      <c r="BD204" s="37" t="str">
        <f t="shared" si="32"/>
        <v>×</v>
      </c>
      <c r="BE204" s="79" t="str">
        <f t="shared" si="37"/>
        <v/>
      </c>
      <c r="BF204" s="38">
        <f t="shared" si="38"/>
        <v>0</v>
      </c>
      <c r="BG204" s="1" t="e">
        <f>IF(AC204=#REF!,"",IF(AND(K204&lt;&gt;"",ISTEXT(U204)),"分担契約/単価契約",IF(ISTEXT(U204),"単価契約",IF(K204&lt;&gt;"","分担契約",""))))</f>
        <v>#REF!</v>
      </c>
      <c r="BH204" s="80"/>
      <c r="BI204" s="81" t="e">
        <f>IF(COUNTIF(T204,"**"),"",IF(AND(T204&gt;=#REF!,OR(H204=#REF!,H204=#REF!)),1,IF(AND(T204&gt;=#REF!,H204&lt;&gt;#REF!,H204&lt;&gt;#REF!),1,"")))</f>
        <v>#REF!</v>
      </c>
      <c r="BJ204" s="82" t="str">
        <f t="shared" si="39"/>
        <v>○</v>
      </c>
      <c r="BK204" s="81" t="b">
        <f t="shared" si="33"/>
        <v>1</v>
      </c>
      <c r="BL204" s="81" t="b">
        <f t="shared" si="34"/>
        <v>1</v>
      </c>
    </row>
    <row r="205" spans="1:64" s="83" customFormat="1" ht="60.65" customHeight="1" x14ac:dyDescent="0.2">
      <c r="A205" s="77">
        <f t="shared" si="35"/>
        <v>200</v>
      </c>
      <c r="B205" s="77" t="str">
        <f t="shared" si="31"/>
        <v/>
      </c>
      <c r="C205" s="77" t="str">
        <f>IF(B205&lt;&gt;1,"",COUNTIF($B$6:B205,1))</f>
        <v/>
      </c>
      <c r="D205" s="77" t="str">
        <f>IF(B205&lt;&gt;2,"",COUNTIF($B$6:B205,2))</f>
        <v/>
      </c>
      <c r="E205" s="77" t="str">
        <f>IF(B205&lt;&gt;3,"",COUNTIF($B$6:B205,3))</f>
        <v/>
      </c>
      <c r="F205" s="77" t="str">
        <f>IF(B205&lt;&gt;4,"",COUNTIF($B$6:B205,4))</f>
        <v/>
      </c>
      <c r="G205" s="1"/>
      <c r="H205" s="20"/>
      <c r="I205" s="20"/>
      <c r="J205" s="20"/>
      <c r="K205" s="1"/>
      <c r="L205" s="1"/>
      <c r="M205" s="21"/>
      <c r="N205" s="20"/>
      <c r="O205" s="22"/>
      <c r="P205" s="26"/>
      <c r="Q205" s="27"/>
      <c r="R205" s="20"/>
      <c r="S205" s="1"/>
      <c r="T205" s="28"/>
      <c r="U205" s="85"/>
      <c r="V205" s="86"/>
      <c r="W205" s="39" t="e">
        <f>IF(OR(T205="他官署で調達手続きを実施のため",AC205=#REF!),"－",IF(V205&lt;&gt;"",ROUNDDOWN(V205/T205,3),(IFERROR(ROUNDDOWN(U205/T205,3),"－"))))</f>
        <v>#REF!</v>
      </c>
      <c r="X205" s="90"/>
      <c r="Y205" s="92"/>
      <c r="Z205" s="25"/>
      <c r="AA205" s="24"/>
      <c r="AB205" s="25"/>
      <c r="AC205" s="24"/>
      <c r="AD205" s="20"/>
      <c r="AE205" s="20"/>
      <c r="AF205" s="20"/>
      <c r="AG205" s="1"/>
      <c r="AH205" s="1"/>
      <c r="AI205" s="41"/>
      <c r="AJ205" s="41"/>
      <c r="AK205" s="41"/>
      <c r="AL205" s="41"/>
      <c r="AM205" s="41"/>
      <c r="AN205" s="1"/>
      <c r="AO205" s="1"/>
      <c r="AP205" s="1"/>
      <c r="AQ205" s="1"/>
      <c r="AR205" s="1"/>
      <c r="AS205" s="1"/>
      <c r="AT205" s="1"/>
      <c r="AU205" s="1"/>
      <c r="AV205" s="1"/>
      <c r="AW205" s="1"/>
      <c r="AX205" s="35"/>
      <c r="AY205" s="78"/>
      <c r="AZ205" s="37" t="e">
        <f>IF(AC205=#REF!,"年間支払金額",IF(AND(OR(COUNTIF(AE205,"*すべて*"),COUNTIF(AE205,"*全て*")),S205="●",OR(K205=#REF!,K205=#REF!)),"年間支払金額(全官署、契約相手方ごと)",IF(AND(OR(COUNTIF(AE205,"*すべて*"),COUNTIF(AE205,"*全て*")),S205="●"),"年間支払金額(契約相手方ごと)",IF(AND(OR(K205=#REF!,K205=#REF!),AC205=#REF!),"契約総額(全官署)",IF(AND(K205=#REF!,AC205=#REF!),"契約総額(自官署のみ)",IF(K205=#REF!,"年間支払金額(自官署のみ)",IF(AC205=#REF!,"契約総額",IF(AND(COUNTIF(BG205,"&lt;&gt;*単価*"),OR(K205=#REF!,K205=#REF!)),"全官署予定価格",IF(AND(COUNTIF(BG205,"*単価*"),OR(K205=#REF!,K205=#REF!)),"全官署支払金額",IF(COUNTIF(BG205,"*単価*"),"年間支払金額","予定価格"))))))))))</f>
        <v>#REF!</v>
      </c>
      <c r="BA205" s="37" t="str">
        <f>IF(T205="","×",IF(令和8年度契約状況調査票!T205&gt;_xlfn.XLOOKUP(令和8年度契約状況調査票!BF205,#REF!,#REF!),"○","×"))</f>
        <v>×</v>
      </c>
      <c r="BB205" s="37" t="str">
        <f>IF(Y205="","×",IF(令和8年度契約状況調査票!Y205&gt;_xlfn.XLOOKUP(令和8年度契約状況調査票!BF205,#REF!,#REF!),"○","×"))</f>
        <v>×</v>
      </c>
      <c r="BC205" s="37" t="str">
        <f t="shared" si="36"/>
        <v>×</v>
      </c>
      <c r="BD205" s="37" t="str">
        <f t="shared" si="32"/>
        <v>×</v>
      </c>
      <c r="BE205" s="79" t="str">
        <f t="shared" si="37"/>
        <v/>
      </c>
      <c r="BF205" s="38">
        <f t="shared" si="38"/>
        <v>0</v>
      </c>
      <c r="BG205" s="1" t="e">
        <f>IF(AC205=#REF!,"",IF(AND(K205&lt;&gt;"",ISTEXT(U205)),"分担契約/単価契約",IF(ISTEXT(U205),"単価契約",IF(K205&lt;&gt;"","分担契約",""))))</f>
        <v>#REF!</v>
      </c>
      <c r="BH205" s="80"/>
      <c r="BI205" s="81" t="e">
        <f>IF(COUNTIF(T205,"**"),"",IF(AND(T205&gt;=#REF!,OR(H205=#REF!,H205=#REF!)),1,IF(AND(T205&gt;=#REF!,H205&lt;&gt;#REF!,H205&lt;&gt;#REF!),1,"")))</f>
        <v>#REF!</v>
      </c>
      <c r="BJ205" s="82" t="str">
        <f t="shared" si="39"/>
        <v>○</v>
      </c>
      <c r="BK205" s="81" t="b">
        <f t="shared" si="33"/>
        <v>1</v>
      </c>
      <c r="BL205" s="81" t="b">
        <f t="shared" si="34"/>
        <v>1</v>
      </c>
    </row>
    <row r="206" spans="1:64" s="83" customFormat="1" ht="60.65" customHeight="1" x14ac:dyDescent="0.2">
      <c r="A206" s="77">
        <f t="shared" si="35"/>
        <v>201</v>
      </c>
      <c r="B206" s="77" t="str">
        <f t="shared" si="31"/>
        <v/>
      </c>
      <c r="C206" s="77" t="str">
        <f>IF(B206&lt;&gt;1,"",COUNTIF($B$6:B206,1))</f>
        <v/>
      </c>
      <c r="D206" s="77" t="str">
        <f>IF(B206&lt;&gt;2,"",COUNTIF($B$6:B206,2))</f>
        <v/>
      </c>
      <c r="E206" s="77" t="str">
        <f>IF(B206&lt;&gt;3,"",COUNTIF($B$6:B206,3))</f>
        <v/>
      </c>
      <c r="F206" s="77" t="str">
        <f>IF(B206&lt;&gt;4,"",COUNTIF($B$6:B206,4))</f>
        <v/>
      </c>
      <c r="G206" s="1"/>
      <c r="H206" s="20"/>
      <c r="I206" s="20"/>
      <c r="J206" s="20"/>
      <c r="K206" s="1"/>
      <c r="L206" s="1"/>
      <c r="M206" s="21"/>
      <c r="N206" s="20"/>
      <c r="O206" s="22"/>
      <c r="P206" s="26"/>
      <c r="Q206" s="27"/>
      <c r="R206" s="20"/>
      <c r="S206" s="1"/>
      <c r="T206" s="23"/>
      <c r="U206" s="84"/>
      <c r="V206" s="86"/>
      <c r="W206" s="39" t="e">
        <f>IF(OR(T206="他官署で調達手続きを実施のため",AC206=#REF!),"－",IF(V206&lt;&gt;"",ROUNDDOWN(V206/T206,3),(IFERROR(ROUNDDOWN(U206/T206,3),"－"))))</f>
        <v>#REF!</v>
      </c>
      <c r="X206" s="90"/>
      <c r="Y206" s="92"/>
      <c r="Z206" s="25"/>
      <c r="AA206" s="24"/>
      <c r="AB206" s="25"/>
      <c r="AC206" s="24"/>
      <c r="AD206" s="20"/>
      <c r="AE206" s="20"/>
      <c r="AF206" s="20"/>
      <c r="AG206" s="1"/>
      <c r="AH206" s="1"/>
      <c r="AI206" s="41"/>
      <c r="AJ206" s="41"/>
      <c r="AK206" s="41"/>
      <c r="AL206" s="41"/>
      <c r="AM206" s="41"/>
      <c r="AN206" s="1"/>
      <c r="AO206" s="1"/>
      <c r="AP206" s="1"/>
      <c r="AQ206" s="1"/>
      <c r="AR206" s="1"/>
      <c r="AS206" s="1"/>
      <c r="AT206" s="1"/>
      <c r="AU206" s="1"/>
      <c r="AV206" s="1"/>
      <c r="AW206" s="1"/>
      <c r="AX206" s="35"/>
      <c r="AY206" s="78"/>
      <c r="AZ206" s="37" t="e">
        <f>IF(AC206=#REF!,"年間支払金額",IF(AND(OR(COUNTIF(AE206,"*すべて*"),COUNTIF(AE206,"*全て*")),S206="●",OR(K206=#REF!,K206=#REF!)),"年間支払金額(全官署、契約相手方ごと)",IF(AND(OR(COUNTIF(AE206,"*すべて*"),COUNTIF(AE206,"*全て*")),S206="●"),"年間支払金額(契約相手方ごと)",IF(AND(OR(K206=#REF!,K206=#REF!),AC206=#REF!),"契約総額(全官署)",IF(AND(K206=#REF!,AC206=#REF!),"契約総額(自官署のみ)",IF(K206=#REF!,"年間支払金額(自官署のみ)",IF(AC206=#REF!,"契約総額",IF(AND(COUNTIF(BG206,"&lt;&gt;*単価*"),OR(K206=#REF!,K206=#REF!)),"全官署予定価格",IF(AND(COUNTIF(BG206,"*単価*"),OR(K206=#REF!,K206=#REF!)),"全官署支払金額",IF(COUNTIF(BG206,"*単価*"),"年間支払金額","予定価格"))))))))))</f>
        <v>#REF!</v>
      </c>
      <c r="BA206" s="37" t="str">
        <f>IF(T206="","×",IF(令和8年度契約状況調査票!T206&gt;_xlfn.XLOOKUP(令和8年度契約状況調査票!BF206,#REF!,#REF!),"○","×"))</f>
        <v>×</v>
      </c>
      <c r="BB206" s="37" t="str">
        <f>IF(Y206="","×",IF(令和8年度契約状況調査票!Y206&gt;_xlfn.XLOOKUP(令和8年度契約状況調査票!BF206,#REF!,#REF!),"○","×"))</f>
        <v>×</v>
      </c>
      <c r="BC206" s="37" t="str">
        <f t="shared" si="36"/>
        <v>×</v>
      </c>
      <c r="BD206" s="37" t="str">
        <f t="shared" si="32"/>
        <v>×</v>
      </c>
      <c r="BE206" s="79" t="str">
        <f t="shared" si="37"/>
        <v/>
      </c>
      <c r="BF206" s="38">
        <f t="shared" si="38"/>
        <v>0</v>
      </c>
      <c r="BG206" s="1" t="e">
        <f>IF(AC206=#REF!,"",IF(AND(K206&lt;&gt;"",ISTEXT(U206)),"分担契約/単価契約",IF(ISTEXT(U206),"単価契約",IF(K206&lt;&gt;"","分担契約",""))))</f>
        <v>#REF!</v>
      </c>
      <c r="BH206" s="80"/>
      <c r="BI206" s="81" t="e">
        <f>IF(COUNTIF(T206,"**"),"",IF(AND(T206&gt;=#REF!,OR(H206=#REF!,H206=#REF!)),1,IF(AND(T206&gt;=#REF!,H206&lt;&gt;#REF!,H206&lt;&gt;#REF!),1,"")))</f>
        <v>#REF!</v>
      </c>
      <c r="BJ206" s="82" t="str">
        <f t="shared" si="39"/>
        <v>○</v>
      </c>
      <c r="BK206" s="81" t="b">
        <f t="shared" si="33"/>
        <v>1</v>
      </c>
      <c r="BL206" s="81" t="b">
        <f t="shared" si="34"/>
        <v>1</v>
      </c>
    </row>
    <row r="207" spans="1:64" s="83" customFormat="1" ht="60.65" customHeight="1" x14ac:dyDescent="0.2">
      <c r="A207" s="77">
        <f t="shared" si="35"/>
        <v>202</v>
      </c>
      <c r="B207" s="77" t="str">
        <f t="shared" si="31"/>
        <v/>
      </c>
      <c r="C207" s="77" t="str">
        <f>IF(B207&lt;&gt;1,"",COUNTIF($B$6:B207,1))</f>
        <v/>
      </c>
      <c r="D207" s="77" t="str">
        <f>IF(B207&lt;&gt;2,"",COUNTIF($B$6:B207,2))</f>
        <v/>
      </c>
      <c r="E207" s="77" t="str">
        <f>IF(B207&lt;&gt;3,"",COUNTIF($B$6:B207,3))</f>
        <v/>
      </c>
      <c r="F207" s="77" t="str">
        <f>IF(B207&lt;&gt;4,"",COUNTIF($B$6:B207,4))</f>
        <v/>
      </c>
      <c r="G207" s="1"/>
      <c r="H207" s="20"/>
      <c r="I207" s="20"/>
      <c r="J207" s="20"/>
      <c r="K207" s="1"/>
      <c r="L207" s="1"/>
      <c r="M207" s="21"/>
      <c r="N207" s="20"/>
      <c r="O207" s="22"/>
      <c r="P207" s="26"/>
      <c r="Q207" s="27"/>
      <c r="R207" s="20"/>
      <c r="S207" s="1"/>
      <c r="T207" s="23"/>
      <c r="U207" s="84"/>
      <c r="V207" s="86"/>
      <c r="W207" s="39" t="e">
        <f>IF(OR(T207="他官署で調達手続きを実施のため",AC207=#REF!),"－",IF(V207&lt;&gt;"",ROUNDDOWN(V207/T207,3),(IFERROR(ROUNDDOWN(U207/T207,3),"－"))))</f>
        <v>#REF!</v>
      </c>
      <c r="X207" s="90"/>
      <c r="Y207" s="92"/>
      <c r="Z207" s="25"/>
      <c r="AA207" s="24"/>
      <c r="AB207" s="25"/>
      <c r="AC207" s="24"/>
      <c r="AD207" s="20"/>
      <c r="AE207" s="20"/>
      <c r="AF207" s="20"/>
      <c r="AG207" s="1"/>
      <c r="AH207" s="1"/>
      <c r="AI207" s="41"/>
      <c r="AJ207" s="41"/>
      <c r="AK207" s="41"/>
      <c r="AL207" s="41"/>
      <c r="AM207" s="41"/>
      <c r="AN207" s="1"/>
      <c r="AO207" s="1"/>
      <c r="AP207" s="1"/>
      <c r="AQ207" s="1"/>
      <c r="AR207" s="1"/>
      <c r="AS207" s="1"/>
      <c r="AT207" s="1"/>
      <c r="AU207" s="1"/>
      <c r="AV207" s="1"/>
      <c r="AW207" s="1"/>
      <c r="AX207" s="35"/>
      <c r="AY207" s="78"/>
      <c r="AZ207" s="37" t="e">
        <f>IF(AC207=#REF!,"年間支払金額",IF(AND(OR(COUNTIF(AE207,"*すべて*"),COUNTIF(AE207,"*全て*")),S207="●",OR(K207=#REF!,K207=#REF!)),"年間支払金額(全官署、契約相手方ごと)",IF(AND(OR(COUNTIF(AE207,"*すべて*"),COUNTIF(AE207,"*全て*")),S207="●"),"年間支払金額(契約相手方ごと)",IF(AND(OR(K207=#REF!,K207=#REF!),AC207=#REF!),"契約総額(全官署)",IF(AND(K207=#REF!,AC207=#REF!),"契約総額(自官署のみ)",IF(K207=#REF!,"年間支払金額(自官署のみ)",IF(AC207=#REF!,"契約総額",IF(AND(COUNTIF(BG207,"&lt;&gt;*単価*"),OR(K207=#REF!,K207=#REF!)),"全官署予定価格",IF(AND(COUNTIF(BG207,"*単価*"),OR(K207=#REF!,K207=#REF!)),"全官署支払金額",IF(COUNTIF(BG207,"*単価*"),"年間支払金額","予定価格"))))))))))</f>
        <v>#REF!</v>
      </c>
      <c r="BA207" s="37" t="str">
        <f>IF(T207="","×",IF(令和8年度契約状況調査票!T207&gt;_xlfn.XLOOKUP(令和8年度契約状況調査票!BF207,#REF!,#REF!),"○","×"))</f>
        <v>×</v>
      </c>
      <c r="BB207" s="37" t="str">
        <f>IF(Y207="","×",IF(令和8年度契約状況調査票!Y207&gt;_xlfn.XLOOKUP(令和8年度契約状況調査票!BF207,#REF!,#REF!),"○","×"))</f>
        <v>×</v>
      </c>
      <c r="BC207" s="37" t="str">
        <f t="shared" si="36"/>
        <v>×</v>
      </c>
      <c r="BD207" s="37" t="str">
        <f t="shared" si="32"/>
        <v>×</v>
      </c>
      <c r="BE207" s="79" t="str">
        <f t="shared" si="37"/>
        <v/>
      </c>
      <c r="BF207" s="38">
        <f t="shared" si="38"/>
        <v>0</v>
      </c>
      <c r="BG207" s="1" t="e">
        <f>IF(AC207=#REF!,"",IF(AND(K207&lt;&gt;"",ISTEXT(U207)),"分担契約/単価契約",IF(ISTEXT(U207),"単価契約",IF(K207&lt;&gt;"","分担契約",""))))</f>
        <v>#REF!</v>
      </c>
      <c r="BH207" s="80"/>
      <c r="BI207" s="81" t="e">
        <f>IF(COUNTIF(T207,"**"),"",IF(AND(T207&gt;=#REF!,OR(H207=#REF!,H207=#REF!)),1,IF(AND(T207&gt;=#REF!,H207&lt;&gt;#REF!,H207&lt;&gt;#REF!),1,"")))</f>
        <v>#REF!</v>
      </c>
      <c r="BJ207" s="82" t="str">
        <f t="shared" si="39"/>
        <v>○</v>
      </c>
      <c r="BK207" s="81" t="b">
        <f t="shared" si="33"/>
        <v>1</v>
      </c>
      <c r="BL207" s="81" t="b">
        <f t="shared" si="34"/>
        <v>1</v>
      </c>
    </row>
    <row r="208" spans="1:64" s="83" customFormat="1" ht="60.65" customHeight="1" x14ac:dyDescent="0.2">
      <c r="A208" s="77">
        <f t="shared" si="35"/>
        <v>203</v>
      </c>
      <c r="B208" s="77" t="str">
        <f t="shared" si="31"/>
        <v/>
      </c>
      <c r="C208" s="77" t="str">
        <f>IF(B208&lt;&gt;1,"",COUNTIF($B$6:B208,1))</f>
        <v/>
      </c>
      <c r="D208" s="77" t="str">
        <f>IF(B208&lt;&gt;2,"",COUNTIF($B$6:B208,2))</f>
        <v/>
      </c>
      <c r="E208" s="77" t="str">
        <f>IF(B208&lt;&gt;3,"",COUNTIF($B$6:B208,3))</f>
        <v/>
      </c>
      <c r="F208" s="77" t="str">
        <f>IF(B208&lt;&gt;4,"",COUNTIF($B$6:B208,4))</f>
        <v/>
      </c>
      <c r="G208" s="1"/>
      <c r="H208" s="20"/>
      <c r="I208" s="20"/>
      <c r="J208" s="20"/>
      <c r="K208" s="1"/>
      <c r="L208" s="1"/>
      <c r="M208" s="21"/>
      <c r="N208" s="20"/>
      <c r="O208" s="22"/>
      <c r="P208" s="26"/>
      <c r="Q208" s="27"/>
      <c r="R208" s="20"/>
      <c r="S208" s="1"/>
      <c r="T208" s="23"/>
      <c r="U208" s="84"/>
      <c r="V208" s="86"/>
      <c r="W208" s="39" t="e">
        <f>IF(OR(T208="他官署で調達手続きを実施のため",AC208=#REF!),"－",IF(V208&lt;&gt;"",ROUNDDOWN(V208/T208,3),(IFERROR(ROUNDDOWN(U208/T208,3),"－"))))</f>
        <v>#REF!</v>
      </c>
      <c r="X208" s="90"/>
      <c r="Y208" s="92"/>
      <c r="Z208" s="25"/>
      <c r="AA208" s="24"/>
      <c r="AB208" s="25"/>
      <c r="AC208" s="24"/>
      <c r="AD208" s="20"/>
      <c r="AE208" s="20"/>
      <c r="AF208" s="20"/>
      <c r="AG208" s="1"/>
      <c r="AH208" s="1"/>
      <c r="AI208" s="41"/>
      <c r="AJ208" s="41"/>
      <c r="AK208" s="41"/>
      <c r="AL208" s="41"/>
      <c r="AM208" s="41"/>
      <c r="AN208" s="1"/>
      <c r="AO208" s="1"/>
      <c r="AP208" s="1"/>
      <c r="AQ208" s="1"/>
      <c r="AR208" s="1"/>
      <c r="AS208" s="1"/>
      <c r="AT208" s="1"/>
      <c r="AU208" s="1"/>
      <c r="AV208" s="1"/>
      <c r="AW208" s="1"/>
      <c r="AX208" s="35"/>
      <c r="AY208" s="78"/>
      <c r="AZ208" s="37" t="e">
        <f>IF(AC208=#REF!,"年間支払金額",IF(AND(OR(COUNTIF(AE208,"*すべて*"),COUNTIF(AE208,"*全て*")),S208="●",OR(K208=#REF!,K208=#REF!)),"年間支払金額(全官署、契約相手方ごと)",IF(AND(OR(COUNTIF(AE208,"*すべて*"),COUNTIF(AE208,"*全て*")),S208="●"),"年間支払金額(契約相手方ごと)",IF(AND(OR(K208=#REF!,K208=#REF!),AC208=#REF!),"契約総額(全官署)",IF(AND(K208=#REF!,AC208=#REF!),"契約総額(自官署のみ)",IF(K208=#REF!,"年間支払金額(自官署のみ)",IF(AC208=#REF!,"契約総額",IF(AND(COUNTIF(BG208,"&lt;&gt;*単価*"),OR(K208=#REF!,K208=#REF!)),"全官署予定価格",IF(AND(COUNTIF(BG208,"*単価*"),OR(K208=#REF!,K208=#REF!)),"全官署支払金額",IF(COUNTIF(BG208,"*単価*"),"年間支払金額","予定価格"))))))))))</f>
        <v>#REF!</v>
      </c>
      <c r="BA208" s="37" t="str">
        <f>IF(T208="","×",IF(令和8年度契約状況調査票!T208&gt;_xlfn.XLOOKUP(令和8年度契約状況調査票!BF208,#REF!,#REF!),"○","×"))</f>
        <v>×</v>
      </c>
      <c r="BB208" s="37" t="str">
        <f>IF(Y208="","×",IF(令和8年度契約状況調査票!Y208&gt;_xlfn.XLOOKUP(令和8年度契約状況調査票!BF208,#REF!,#REF!),"○","×"))</f>
        <v>×</v>
      </c>
      <c r="BC208" s="37" t="str">
        <f t="shared" si="36"/>
        <v>×</v>
      </c>
      <c r="BD208" s="37" t="str">
        <f t="shared" si="32"/>
        <v>×</v>
      </c>
      <c r="BE208" s="79" t="str">
        <f t="shared" si="37"/>
        <v/>
      </c>
      <c r="BF208" s="38">
        <f t="shared" si="38"/>
        <v>0</v>
      </c>
      <c r="BG208" s="1" t="e">
        <f>IF(AC208=#REF!,"",IF(AND(K208&lt;&gt;"",ISTEXT(U208)),"分担契約/単価契約",IF(ISTEXT(U208),"単価契約",IF(K208&lt;&gt;"","分担契約",""))))</f>
        <v>#REF!</v>
      </c>
      <c r="BH208" s="80"/>
      <c r="BI208" s="81" t="e">
        <f>IF(COUNTIF(T208,"**"),"",IF(AND(T208&gt;=#REF!,OR(H208=#REF!,H208=#REF!)),1,IF(AND(T208&gt;=#REF!,H208&lt;&gt;#REF!,H208&lt;&gt;#REF!),1,"")))</f>
        <v>#REF!</v>
      </c>
      <c r="BJ208" s="82" t="str">
        <f t="shared" si="39"/>
        <v>○</v>
      </c>
      <c r="BK208" s="81" t="b">
        <f t="shared" si="33"/>
        <v>1</v>
      </c>
      <c r="BL208" s="81" t="b">
        <f t="shared" si="34"/>
        <v>1</v>
      </c>
    </row>
    <row r="209" spans="1:64" s="83" customFormat="1" ht="60.65" customHeight="1" x14ac:dyDescent="0.2">
      <c r="A209" s="77">
        <f t="shared" si="35"/>
        <v>204</v>
      </c>
      <c r="B209" s="77" t="str">
        <f t="shared" si="31"/>
        <v/>
      </c>
      <c r="C209" s="77" t="str">
        <f>IF(B209&lt;&gt;1,"",COUNTIF($B$6:B209,1))</f>
        <v/>
      </c>
      <c r="D209" s="77" t="str">
        <f>IF(B209&lt;&gt;2,"",COUNTIF($B$6:B209,2))</f>
        <v/>
      </c>
      <c r="E209" s="77" t="str">
        <f>IF(B209&lt;&gt;3,"",COUNTIF($B$6:B209,3))</f>
        <v/>
      </c>
      <c r="F209" s="77" t="str">
        <f>IF(B209&lt;&gt;4,"",COUNTIF($B$6:B209,4))</f>
        <v/>
      </c>
      <c r="G209" s="1"/>
      <c r="H209" s="20"/>
      <c r="I209" s="20"/>
      <c r="J209" s="20"/>
      <c r="K209" s="1"/>
      <c r="L209" s="1"/>
      <c r="M209" s="21"/>
      <c r="N209" s="20"/>
      <c r="O209" s="22"/>
      <c r="P209" s="26"/>
      <c r="Q209" s="27"/>
      <c r="R209" s="20"/>
      <c r="S209" s="1"/>
      <c r="T209" s="23"/>
      <c r="U209" s="84"/>
      <c r="V209" s="86"/>
      <c r="W209" s="39" t="e">
        <f>IF(OR(T209="他官署で調達手続きを実施のため",AC209=#REF!),"－",IF(V209&lt;&gt;"",ROUNDDOWN(V209/T209,3),(IFERROR(ROUNDDOWN(U209/T209,3),"－"))))</f>
        <v>#REF!</v>
      </c>
      <c r="X209" s="90"/>
      <c r="Y209" s="92"/>
      <c r="Z209" s="25"/>
      <c r="AA209" s="24"/>
      <c r="AB209" s="25"/>
      <c r="AC209" s="24"/>
      <c r="AD209" s="20"/>
      <c r="AE209" s="20"/>
      <c r="AF209" s="20"/>
      <c r="AG209" s="1"/>
      <c r="AH209" s="1"/>
      <c r="AI209" s="41"/>
      <c r="AJ209" s="41"/>
      <c r="AK209" s="41"/>
      <c r="AL209" s="41"/>
      <c r="AM209" s="41"/>
      <c r="AN209" s="1"/>
      <c r="AO209" s="1"/>
      <c r="AP209" s="1"/>
      <c r="AQ209" s="1"/>
      <c r="AR209" s="1"/>
      <c r="AS209" s="1"/>
      <c r="AT209" s="1"/>
      <c r="AU209" s="1"/>
      <c r="AV209" s="1"/>
      <c r="AW209" s="1"/>
      <c r="AX209" s="36"/>
      <c r="AY209" s="78"/>
      <c r="AZ209" s="37" t="e">
        <f>IF(AC209=#REF!,"年間支払金額",IF(AND(OR(COUNTIF(AE209,"*すべて*"),COUNTIF(AE209,"*全て*")),S209="●",OR(K209=#REF!,K209=#REF!)),"年間支払金額(全官署、契約相手方ごと)",IF(AND(OR(COUNTIF(AE209,"*すべて*"),COUNTIF(AE209,"*全て*")),S209="●"),"年間支払金額(契約相手方ごと)",IF(AND(OR(K209=#REF!,K209=#REF!),AC209=#REF!),"契約総額(全官署)",IF(AND(K209=#REF!,AC209=#REF!),"契約総額(自官署のみ)",IF(K209=#REF!,"年間支払金額(自官署のみ)",IF(AC209=#REF!,"契約総額",IF(AND(COUNTIF(BG209,"&lt;&gt;*単価*"),OR(K209=#REF!,K209=#REF!)),"全官署予定価格",IF(AND(COUNTIF(BG209,"*単価*"),OR(K209=#REF!,K209=#REF!)),"全官署支払金額",IF(COUNTIF(BG209,"*単価*"),"年間支払金額","予定価格"))))))))))</f>
        <v>#REF!</v>
      </c>
      <c r="BA209" s="37" t="str">
        <f>IF(T209="","×",IF(令和8年度契約状況調査票!T209&gt;_xlfn.XLOOKUP(令和8年度契約状況調査票!BF209,#REF!,#REF!),"○","×"))</f>
        <v>×</v>
      </c>
      <c r="BB209" s="37" t="str">
        <f>IF(Y209="","×",IF(令和8年度契約状況調査票!Y209&gt;_xlfn.XLOOKUP(令和8年度契約状況調査票!BF209,#REF!,#REF!),"○","×"))</f>
        <v>×</v>
      </c>
      <c r="BC209" s="37" t="str">
        <f t="shared" si="36"/>
        <v>×</v>
      </c>
      <c r="BD209" s="37" t="str">
        <f t="shared" si="32"/>
        <v>×</v>
      </c>
      <c r="BE209" s="79" t="str">
        <f t="shared" si="37"/>
        <v/>
      </c>
      <c r="BF209" s="38">
        <f t="shared" si="38"/>
        <v>0</v>
      </c>
      <c r="BG209" s="1" t="e">
        <f>IF(AC209=#REF!,"",IF(AND(K209&lt;&gt;"",ISTEXT(U209)),"分担契約/単価契約",IF(ISTEXT(U209),"単価契約",IF(K209&lt;&gt;"","分担契約",""))))</f>
        <v>#REF!</v>
      </c>
      <c r="BH209" s="80"/>
      <c r="BI209" s="81" t="e">
        <f>IF(COUNTIF(T209,"**"),"",IF(AND(T209&gt;=#REF!,OR(H209=#REF!,H209=#REF!)),1,IF(AND(T209&gt;=#REF!,H209&lt;&gt;#REF!,H209&lt;&gt;#REF!),1,"")))</f>
        <v>#REF!</v>
      </c>
      <c r="BJ209" s="82" t="str">
        <f t="shared" si="39"/>
        <v>○</v>
      </c>
      <c r="BK209" s="81" t="b">
        <f t="shared" si="33"/>
        <v>1</v>
      </c>
      <c r="BL209" s="81" t="b">
        <f t="shared" si="34"/>
        <v>1</v>
      </c>
    </row>
    <row r="210" spans="1:64" s="83" customFormat="1" ht="60.65" customHeight="1" x14ac:dyDescent="0.2">
      <c r="A210" s="77">
        <f t="shared" si="35"/>
        <v>205</v>
      </c>
      <c r="B210" s="77" t="str">
        <f t="shared" si="31"/>
        <v/>
      </c>
      <c r="C210" s="77" t="str">
        <f>IF(B210&lt;&gt;1,"",COUNTIF($B$6:B210,1))</f>
        <v/>
      </c>
      <c r="D210" s="77" t="str">
        <f>IF(B210&lt;&gt;2,"",COUNTIF($B$6:B210,2))</f>
        <v/>
      </c>
      <c r="E210" s="77" t="str">
        <f>IF(B210&lt;&gt;3,"",COUNTIF($B$6:B210,3))</f>
        <v/>
      </c>
      <c r="F210" s="77" t="str">
        <f>IF(B210&lt;&gt;4,"",COUNTIF($B$6:B210,4))</f>
        <v/>
      </c>
      <c r="G210" s="1"/>
      <c r="H210" s="20"/>
      <c r="I210" s="20"/>
      <c r="J210" s="20"/>
      <c r="K210" s="1"/>
      <c r="L210" s="1"/>
      <c r="M210" s="21"/>
      <c r="N210" s="20"/>
      <c r="O210" s="22"/>
      <c r="P210" s="26"/>
      <c r="Q210" s="27"/>
      <c r="R210" s="20"/>
      <c r="S210" s="1"/>
      <c r="T210" s="23"/>
      <c r="U210" s="84"/>
      <c r="V210" s="86"/>
      <c r="W210" s="39" t="e">
        <f>IF(OR(T210="他官署で調達手続きを実施のため",AC210=#REF!),"－",IF(V210&lt;&gt;"",ROUNDDOWN(V210/T210,3),(IFERROR(ROUNDDOWN(U210/T210,3),"－"))))</f>
        <v>#REF!</v>
      </c>
      <c r="X210" s="90"/>
      <c r="Y210" s="92"/>
      <c r="Z210" s="25"/>
      <c r="AA210" s="24"/>
      <c r="AB210" s="25"/>
      <c r="AC210" s="24"/>
      <c r="AD210" s="20"/>
      <c r="AE210" s="20"/>
      <c r="AF210" s="20"/>
      <c r="AG210" s="1"/>
      <c r="AH210" s="1"/>
      <c r="AI210" s="41"/>
      <c r="AJ210" s="41"/>
      <c r="AK210" s="41"/>
      <c r="AL210" s="41"/>
      <c r="AM210" s="41"/>
      <c r="AN210" s="1"/>
      <c r="AO210" s="1"/>
      <c r="AP210" s="1"/>
      <c r="AQ210" s="1"/>
      <c r="AR210" s="1"/>
      <c r="AS210" s="1"/>
      <c r="AT210" s="1"/>
      <c r="AU210" s="1"/>
      <c r="AV210" s="1"/>
      <c r="AW210" s="1"/>
      <c r="AX210" s="35"/>
      <c r="AY210" s="78"/>
      <c r="AZ210" s="37" t="e">
        <f>IF(AC210=#REF!,"年間支払金額",IF(AND(OR(COUNTIF(AE210,"*すべて*"),COUNTIF(AE210,"*全て*")),S210="●",OR(K210=#REF!,K210=#REF!)),"年間支払金額(全官署、契約相手方ごと)",IF(AND(OR(COUNTIF(AE210,"*すべて*"),COUNTIF(AE210,"*全て*")),S210="●"),"年間支払金額(契約相手方ごと)",IF(AND(OR(K210=#REF!,K210=#REF!),AC210=#REF!),"契約総額(全官署)",IF(AND(K210=#REF!,AC210=#REF!),"契約総額(自官署のみ)",IF(K210=#REF!,"年間支払金額(自官署のみ)",IF(AC210=#REF!,"契約総額",IF(AND(COUNTIF(BG210,"&lt;&gt;*単価*"),OR(K210=#REF!,K210=#REF!)),"全官署予定価格",IF(AND(COUNTIF(BG210,"*単価*"),OR(K210=#REF!,K210=#REF!)),"全官署支払金額",IF(COUNTIF(BG210,"*単価*"),"年間支払金額","予定価格"))))))))))</f>
        <v>#REF!</v>
      </c>
      <c r="BA210" s="37" t="str">
        <f>IF(T210="","×",IF(令和8年度契約状況調査票!T210&gt;_xlfn.XLOOKUP(令和8年度契約状況調査票!BF210,#REF!,#REF!),"○","×"))</f>
        <v>×</v>
      </c>
      <c r="BB210" s="37" t="str">
        <f>IF(Y210="","×",IF(令和8年度契約状況調査票!Y210&gt;_xlfn.XLOOKUP(令和8年度契約状況調査票!BF210,#REF!,#REF!),"○","×"))</f>
        <v>×</v>
      </c>
      <c r="BC210" s="37" t="str">
        <f t="shared" si="36"/>
        <v>×</v>
      </c>
      <c r="BD210" s="37" t="str">
        <f t="shared" si="32"/>
        <v>×</v>
      </c>
      <c r="BE210" s="79" t="str">
        <f t="shared" si="37"/>
        <v/>
      </c>
      <c r="BF210" s="38">
        <f t="shared" si="38"/>
        <v>0</v>
      </c>
      <c r="BG210" s="1" t="e">
        <f>IF(AC210=#REF!,"",IF(AND(K210&lt;&gt;"",ISTEXT(U210)),"分担契約/単価契約",IF(ISTEXT(U210),"単価契約",IF(K210&lt;&gt;"","分担契約",""))))</f>
        <v>#REF!</v>
      </c>
      <c r="BH210" s="80"/>
      <c r="BI210" s="81" t="e">
        <f>IF(COUNTIF(T210,"**"),"",IF(AND(T210&gt;=#REF!,OR(H210=#REF!,H210=#REF!)),1,IF(AND(T210&gt;=#REF!,H210&lt;&gt;#REF!,H210&lt;&gt;#REF!),1,"")))</f>
        <v>#REF!</v>
      </c>
      <c r="BJ210" s="82" t="str">
        <f t="shared" si="39"/>
        <v>○</v>
      </c>
      <c r="BK210" s="81" t="b">
        <f t="shared" si="33"/>
        <v>1</v>
      </c>
      <c r="BL210" s="81" t="b">
        <f t="shared" si="34"/>
        <v>1</v>
      </c>
    </row>
    <row r="211" spans="1:64" s="83" customFormat="1" ht="60.65" customHeight="1" x14ac:dyDescent="0.2">
      <c r="A211" s="77">
        <f t="shared" si="35"/>
        <v>206</v>
      </c>
      <c r="B211" s="77" t="str">
        <f t="shared" si="31"/>
        <v/>
      </c>
      <c r="C211" s="77" t="str">
        <f>IF(B211&lt;&gt;1,"",COUNTIF($B$6:B211,1))</f>
        <v/>
      </c>
      <c r="D211" s="77" t="str">
        <f>IF(B211&lt;&gt;2,"",COUNTIF($B$6:B211,2))</f>
        <v/>
      </c>
      <c r="E211" s="77" t="str">
        <f>IF(B211&lt;&gt;3,"",COUNTIF($B$6:B211,3))</f>
        <v/>
      </c>
      <c r="F211" s="77" t="str">
        <f>IF(B211&lt;&gt;4,"",COUNTIF($B$6:B211,4))</f>
        <v/>
      </c>
      <c r="G211" s="1"/>
      <c r="H211" s="20"/>
      <c r="I211" s="20"/>
      <c r="J211" s="20"/>
      <c r="K211" s="1"/>
      <c r="L211" s="1"/>
      <c r="M211" s="21"/>
      <c r="N211" s="20"/>
      <c r="O211" s="22"/>
      <c r="P211" s="26"/>
      <c r="Q211" s="27"/>
      <c r="R211" s="20"/>
      <c r="S211" s="1"/>
      <c r="T211" s="23"/>
      <c r="U211" s="84"/>
      <c r="V211" s="86"/>
      <c r="W211" s="39" t="e">
        <f>IF(OR(T211="他官署で調達手続きを実施のため",AC211=#REF!),"－",IF(V211&lt;&gt;"",ROUNDDOWN(V211/T211,3),(IFERROR(ROUNDDOWN(U211/T211,3),"－"))))</f>
        <v>#REF!</v>
      </c>
      <c r="X211" s="90"/>
      <c r="Y211" s="92"/>
      <c r="Z211" s="25"/>
      <c r="AA211" s="24"/>
      <c r="AB211" s="25"/>
      <c r="AC211" s="24"/>
      <c r="AD211" s="20"/>
      <c r="AE211" s="20"/>
      <c r="AF211" s="20"/>
      <c r="AG211" s="1"/>
      <c r="AH211" s="1"/>
      <c r="AI211" s="41"/>
      <c r="AJ211" s="41"/>
      <c r="AK211" s="41"/>
      <c r="AL211" s="41"/>
      <c r="AM211" s="41"/>
      <c r="AN211" s="1"/>
      <c r="AO211" s="1"/>
      <c r="AP211" s="1"/>
      <c r="AQ211" s="1"/>
      <c r="AR211" s="1"/>
      <c r="AS211" s="1"/>
      <c r="AT211" s="1"/>
      <c r="AU211" s="1"/>
      <c r="AV211" s="1"/>
      <c r="AW211" s="1"/>
      <c r="AX211" s="35"/>
      <c r="AY211" s="78"/>
      <c r="AZ211" s="37" t="e">
        <f>IF(AC211=#REF!,"年間支払金額",IF(AND(OR(COUNTIF(AE211,"*すべて*"),COUNTIF(AE211,"*全て*")),S211="●",OR(K211=#REF!,K211=#REF!)),"年間支払金額(全官署、契約相手方ごと)",IF(AND(OR(COUNTIF(AE211,"*すべて*"),COUNTIF(AE211,"*全て*")),S211="●"),"年間支払金額(契約相手方ごと)",IF(AND(OR(K211=#REF!,K211=#REF!),AC211=#REF!),"契約総額(全官署)",IF(AND(K211=#REF!,AC211=#REF!),"契約総額(自官署のみ)",IF(K211=#REF!,"年間支払金額(自官署のみ)",IF(AC211=#REF!,"契約総額",IF(AND(COUNTIF(BG211,"&lt;&gt;*単価*"),OR(K211=#REF!,K211=#REF!)),"全官署予定価格",IF(AND(COUNTIF(BG211,"*単価*"),OR(K211=#REF!,K211=#REF!)),"全官署支払金額",IF(COUNTIF(BG211,"*単価*"),"年間支払金額","予定価格"))))))))))</f>
        <v>#REF!</v>
      </c>
      <c r="BA211" s="37" t="str">
        <f>IF(T211="","×",IF(令和8年度契約状況調査票!T211&gt;_xlfn.XLOOKUP(令和8年度契約状況調査票!BF211,#REF!,#REF!),"○","×"))</f>
        <v>×</v>
      </c>
      <c r="BB211" s="37" t="str">
        <f>IF(Y211="","×",IF(令和8年度契約状況調査票!Y211&gt;_xlfn.XLOOKUP(令和8年度契約状況調査票!BF211,#REF!,#REF!),"○","×"))</f>
        <v>×</v>
      </c>
      <c r="BC211" s="37" t="str">
        <f t="shared" si="36"/>
        <v>×</v>
      </c>
      <c r="BD211" s="37" t="str">
        <f t="shared" si="32"/>
        <v>×</v>
      </c>
      <c r="BE211" s="79" t="str">
        <f t="shared" si="37"/>
        <v/>
      </c>
      <c r="BF211" s="38">
        <f t="shared" si="38"/>
        <v>0</v>
      </c>
      <c r="BG211" s="1" t="e">
        <f>IF(AC211=#REF!,"",IF(AND(K211&lt;&gt;"",ISTEXT(U211)),"分担契約/単価契約",IF(ISTEXT(U211),"単価契約",IF(K211&lt;&gt;"","分担契約",""))))</f>
        <v>#REF!</v>
      </c>
      <c r="BH211" s="80"/>
      <c r="BI211" s="81" t="e">
        <f>IF(COUNTIF(T211,"**"),"",IF(AND(T211&gt;=#REF!,OR(H211=#REF!,H211=#REF!)),1,IF(AND(T211&gt;=#REF!,H211&lt;&gt;#REF!,H211&lt;&gt;#REF!),1,"")))</f>
        <v>#REF!</v>
      </c>
      <c r="BJ211" s="82" t="str">
        <f t="shared" si="39"/>
        <v>○</v>
      </c>
      <c r="BK211" s="81" t="b">
        <f t="shared" si="33"/>
        <v>1</v>
      </c>
      <c r="BL211" s="81" t="b">
        <f t="shared" si="34"/>
        <v>1</v>
      </c>
    </row>
    <row r="212" spans="1:64" s="83" customFormat="1" ht="60.65" customHeight="1" x14ac:dyDescent="0.2">
      <c r="A212" s="77">
        <f t="shared" si="35"/>
        <v>207</v>
      </c>
      <c r="B212" s="77" t="str">
        <f t="shared" si="31"/>
        <v/>
      </c>
      <c r="C212" s="77" t="str">
        <f>IF(B212&lt;&gt;1,"",COUNTIF($B$6:B212,1))</f>
        <v/>
      </c>
      <c r="D212" s="77" t="str">
        <f>IF(B212&lt;&gt;2,"",COUNTIF($B$6:B212,2))</f>
        <v/>
      </c>
      <c r="E212" s="77" t="str">
        <f>IF(B212&lt;&gt;3,"",COUNTIF($B$6:B212,3))</f>
        <v/>
      </c>
      <c r="F212" s="77" t="str">
        <f>IF(B212&lt;&gt;4,"",COUNTIF($B$6:B212,4))</f>
        <v/>
      </c>
      <c r="G212" s="1"/>
      <c r="H212" s="20"/>
      <c r="I212" s="20"/>
      <c r="J212" s="20"/>
      <c r="K212" s="1"/>
      <c r="L212" s="1"/>
      <c r="M212" s="21"/>
      <c r="N212" s="20"/>
      <c r="O212" s="22"/>
      <c r="P212" s="26"/>
      <c r="Q212" s="27"/>
      <c r="R212" s="20"/>
      <c r="S212" s="1"/>
      <c r="T212" s="28"/>
      <c r="U212" s="85"/>
      <c r="V212" s="86"/>
      <c r="W212" s="39" t="e">
        <f>IF(OR(T212="他官署で調達手続きを実施のため",AC212=#REF!),"－",IF(V212&lt;&gt;"",ROUNDDOWN(V212/T212,3),(IFERROR(ROUNDDOWN(U212/T212,3),"－"))))</f>
        <v>#REF!</v>
      </c>
      <c r="X212" s="90"/>
      <c r="Y212" s="92"/>
      <c r="Z212" s="25"/>
      <c r="AA212" s="24"/>
      <c r="AB212" s="25"/>
      <c r="AC212" s="24"/>
      <c r="AD212" s="20"/>
      <c r="AE212" s="20"/>
      <c r="AF212" s="20"/>
      <c r="AG212" s="1"/>
      <c r="AH212" s="1"/>
      <c r="AI212" s="41"/>
      <c r="AJ212" s="41"/>
      <c r="AK212" s="41"/>
      <c r="AL212" s="41"/>
      <c r="AM212" s="41"/>
      <c r="AN212" s="1"/>
      <c r="AO212" s="1"/>
      <c r="AP212" s="1"/>
      <c r="AQ212" s="1"/>
      <c r="AR212" s="1"/>
      <c r="AS212" s="1"/>
      <c r="AT212" s="1"/>
      <c r="AU212" s="1"/>
      <c r="AV212" s="1"/>
      <c r="AW212" s="1"/>
      <c r="AX212" s="35"/>
      <c r="AY212" s="78"/>
      <c r="AZ212" s="37" t="e">
        <f>IF(AC212=#REF!,"年間支払金額",IF(AND(OR(COUNTIF(AE212,"*すべて*"),COUNTIF(AE212,"*全て*")),S212="●",OR(K212=#REF!,K212=#REF!)),"年間支払金額(全官署、契約相手方ごと)",IF(AND(OR(COUNTIF(AE212,"*すべて*"),COUNTIF(AE212,"*全て*")),S212="●"),"年間支払金額(契約相手方ごと)",IF(AND(OR(K212=#REF!,K212=#REF!),AC212=#REF!),"契約総額(全官署)",IF(AND(K212=#REF!,AC212=#REF!),"契約総額(自官署のみ)",IF(K212=#REF!,"年間支払金額(自官署のみ)",IF(AC212=#REF!,"契約総額",IF(AND(COUNTIF(BG212,"&lt;&gt;*単価*"),OR(K212=#REF!,K212=#REF!)),"全官署予定価格",IF(AND(COUNTIF(BG212,"*単価*"),OR(K212=#REF!,K212=#REF!)),"全官署支払金額",IF(COUNTIF(BG212,"*単価*"),"年間支払金額","予定価格"))))))))))</f>
        <v>#REF!</v>
      </c>
      <c r="BA212" s="37" t="str">
        <f>IF(T212="","×",IF(令和8年度契約状況調査票!T212&gt;_xlfn.XLOOKUP(令和8年度契約状況調査票!BF212,#REF!,#REF!),"○","×"))</f>
        <v>×</v>
      </c>
      <c r="BB212" s="37" t="str">
        <f>IF(Y212="","×",IF(令和8年度契約状況調査票!Y212&gt;_xlfn.XLOOKUP(令和8年度契約状況調査票!BF212,#REF!,#REF!),"○","×"))</f>
        <v>×</v>
      </c>
      <c r="BC212" s="37" t="str">
        <f t="shared" si="36"/>
        <v>×</v>
      </c>
      <c r="BD212" s="37" t="str">
        <f t="shared" si="32"/>
        <v>×</v>
      </c>
      <c r="BE212" s="79" t="str">
        <f t="shared" si="37"/>
        <v/>
      </c>
      <c r="BF212" s="38">
        <f t="shared" si="38"/>
        <v>0</v>
      </c>
      <c r="BG212" s="1" t="e">
        <f>IF(AC212=#REF!,"",IF(AND(K212&lt;&gt;"",ISTEXT(U212)),"分担契約/単価契約",IF(ISTEXT(U212),"単価契約",IF(K212&lt;&gt;"","分担契約",""))))</f>
        <v>#REF!</v>
      </c>
      <c r="BH212" s="80"/>
      <c r="BI212" s="81" t="e">
        <f>IF(COUNTIF(T212,"**"),"",IF(AND(T212&gt;=#REF!,OR(H212=#REF!,H212=#REF!)),1,IF(AND(T212&gt;=#REF!,H212&lt;&gt;#REF!,H212&lt;&gt;#REF!),1,"")))</f>
        <v>#REF!</v>
      </c>
      <c r="BJ212" s="82" t="str">
        <f t="shared" si="39"/>
        <v>○</v>
      </c>
      <c r="BK212" s="81" t="b">
        <f t="shared" si="33"/>
        <v>1</v>
      </c>
      <c r="BL212" s="81" t="b">
        <f t="shared" si="34"/>
        <v>1</v>
      </c>
    </row>
    <row r="213" spans="1:64" s="83" customFormat="1" ht="60.65" customHeight="1" x14ac:dyDescent="0.2">
      <c r="A213" s="77">
        <f t="shared" si="35"/>
        <v>208</v>
      </c>
      <c r="B213" s="77" t="str">
        <f t="shared" ref="B213:B276" si="40">IF(AND(COUNTIF(H213,"*工事*"),COUNTIF(R213,"*入札*")),1,IF(AND(COUNTIF(H213,"*工事*"),COUNTIF(R213,"*随意契約*")),2,IF(AND(R213&lt;&gt;"*工事*",COUNTIF(R213,"*入札*")),3,IF(AND(H213&lt;&gt;"*工事*",COUNTIF(R213,"*随意契約*")),4,""))))</f>
        <v/>
      </c>
      <c r="C213" s="77" t="str">
        <f>IF(B213&lt;&gt;1,"",COUNTIF($B$6:B213,1))</f>
        <v/>
      </c>
      <c r="D213" s="77" t="str">
        <f>IF(B213&lt;&gt;2,"",COUNTIF($B$6:B213,2))</f>
        <v/>
      </c>
      <c r="E213" s="77" t="str">
        <f>IF(B213&lt;&gt;3,"",COUNTIF($B$6:B213,3))</f>
        <v/>
      </c>
      <c r="F213" s="77" t="str">
        <f>IF(B213&lt;&gt;4,"",COUNTIF($B$6:B213,4))</f>
        <v/>
      </c>
      <c r="G213" s="1"/>
      <c r="H213" s="20"/>
      <c r="I213" s="20"/>
      <c r="J213" s="20"/>
      <c r="K213" s="1"/>
      <c r="L213" s="1"/>
      <c r="M213" s="21"/>
      <c r="N213" s="20"/>
      <c r="O213" s="22"/>
      <c r="P213" s="26"/>
      <c r="Q213" s="27"/>
      <c r="R213" s="20"/>
      <c r="S213" s="1"/>
      <c r="T213" s="23"/>
      <c r="U213" s="84"/>
      <c r="V213" s="86"/>
      <c r="W213" s="39" t="e">
        <f>IF(OR(T213="他官署で調達手続きを実施のため",AC213=#REF!),"－",IF(V213&lt;&gt;"",ROUNDDOWN(V213/T213,3),(IFERROR(ROUNDDOWN(U213/T213,3),"－"))))</f>
        <v>#REF!</v>
      </c>
      <c r="X213" s="90"/>
      <c r="Y213" s="92"/>
      <c r="Z213" s="25"/>
      <c r="AA213" s="24"/>
      <c r="AB213" s="25"/>
      <c r="AC213" s="24"/>
      <c r="AD213" s="20"/>
      <c r="AE213" s="20"/>
      <c r="AF213" s="20"/>
      <c r="AG213" s="1"/>
      <c r="AH213" s="1"/>
      <c r="AI213" s="41"/>
      <c r="AJ213" s="41"/>
      <c r="AK213" s="41"/>
      <c r="AL213" s="41"/>
      <c r="AM213" s="41"/>
      <c r="AN213" s="1"/>
      <c r="AO213" s="1"/>
      <c r="AP213" s="1"/>
      <c r="AQ213" s="1"/>
      <c r="AR213" s="1"/>
      <c r="AS213" s="1"/>
      <c r="AT213" s="1"/>
      <c r="AU213" s="1"/>
      <c r="AV213" s="1"/>
      <c r="AW213" s="1"/>
      <c r="AX213" s="35"/>
      <c r="AY213" s="78"/>
      <c r="AZ213" s="37" t="e">
        <f>IF(AC213=#REF!,"年間支払金額",IF(AND(OR(COUNTIF(AE213,"*すべて*"),COUNTIF(AE213,"*全て*")),S213="●",OR(K213=#REF!,K213=#REF!)),"年間支払金額(全官署、契約相手方ごと)",IF(AND(OR(COUNTIF(AE213,"*すべて*"),COUNTIF(AE213,"*全て*")),S213="●"),"年間支払金額(契約相手方ごと)",IF(AND(OR(K213=#REF!,K213=#REF!),AC213=#REF!),"契約総額(全官署)",IF(AND(K213=#REF!,AC213=#REF!),"契約総額(自官署のみ)",IF(K213=#REF!,"年間支払金額(自官署のみ)",IF(AC213=#REF!,"契約総額",IF(AND(COUNTIF(BG213,"&lt;&gt;*単価*"),OR(K213=#REF!,K213=#REF!)),"全官署予定価格",IF(AND(COUNTIF(BG213,"*単価*"),OR(K213=#REF!,K213=#REF!)),"全官署支払金額",IF(COUNTIF(BG213,"*単価*"),"年間支払金額","予定価格"))))))))))</f>
        <v>#REF!</v>
      </c>
      <c r="BA213" s="37" t="str">
        <f>IF(T213="","×",IF(令和8年度契約状況調査票!T213&gt;_xlfn.XLOOKUP(令和8年度契約状況調査票!BF213,#REF!,#REF!),"○","×"))</f>
        <v>×</v>
      </c>
      <c r="BB213" s="37" t="str">
        <f>IF(Y213="","×",IF(令和8年度契約状況調査票!Y213&gt;_xlfn.XLOOKUP(令和8年度契約状況調査票!BF213,#REF!,#REF!),"○","×"))</f>
        <v>×</v>
      </c>
      <c r="BC213" s="37" t="str">
        <f t="shared" si="36"/>
        <v>×</v>
      </c>
      <c r="BD213" s="37" t="str">
        <f t="shared" si="32"/>
        <v>×</v>
      </c>
      <c r="BE213" s="79" t="str">
        <f t="shared" si="37"/>
        <v/>
      </c>
      <c r="BF213" s="38">
        <f t="shared" si="38"/>
        <v>0</v>
      </c>
      <c r="BG213" s="1" t="e">
        <f>IF(AC213=#REF!,"",IF(AND(K213&lt;&gt;"",ISTEXT(U213)),"分担契約/単価契約",IF(ISTEXT(U213),"単価契約",IF(K213&lt;&gt;"","分担契約",""))))</f>
        <v>#REF!</v>
      </c>
      <c r="BH213" s="80"/>
      <c r="BI213" s="81" t="e">
        <f>IF(COUNTIF(T213,"**"),"",IF(AND(T213&gt;=#REF!,OR(H213=#REF!,H213=#REF!)),1,IF(AND(T213&gt;=#REF!,H213&lt;&gt;#REF!,H213&lt;&gt;#REF!),1,"")))</f>
        <v>#REF!</v>
      </c>
      <c r="BJ213" s="82" t="str">
        <f t="shared" si="39"/>
        <v>○</v>
      </c>
      <c r="BK213" s="81" t="b">
        <f t="shared" si="33"/>
        <v>1</v>
      </c>
      <c r="BL213" s="81" t="b">
        <f t="shared" si="34"/>
        <v>1</v>
      </c>
    </row>
    <row r="214" spans="1:64" s="83" customFormat="1" ht="60.65" customHeight="1" x14ac:dyDescent="0.2">
      <c r="A214" s="77">
        <f t="shared" si="35"/>
        <v>209</v>
      </c>
      <c r="B214" s="77" t="str">
        <f t="shared" si="40"/>
        <v/>
      </c>
      <c r="C214" s="77" t="str">
        <f>IF(B214&lt;&gt;1,"",COUNTIF($B$6:B214,1))</f>
        <v/>
      </c>
      <c r="D214" s="77" t="str">
        <f>IF(B214&lt;&gt;2,"",COUNTIF($B$6:B214,2))</f>
        <v/>
      </c>
      <c r="E214" s="77" t="str">
        <f>IF(B214&lt;&gt;3,"",COUNTIF($B$6:B214,3))</f>
        <v/>
      </c>
      <c r="F214" s="77" t="str">
        <f>IF(B214&lt;&gt;4,"",COUNTIF($B$6:B214,4))</f>
        <v/>
      </c>
      <c r="G214" s="1"/>
      <c r="H214" s="20"/>
      <c r="I214" s="20"/>
      <c r="J214" s="20"/>
      <c r="K214" s="1"/>
      <c r="L214" s="1"/>
      <c r="M214" s="21"/>
      <c r="N214" s="20"/>
      <c r="O214" s="22"/>
      <c r="P214" s="26"/>
      <c r="Q214" s="27"/>
      <c r="R214" s="20"/>
      <c r="S214" s="1"/>
      <c r="T214" s="23"/>
      <c r="U214" s="84"/>
      <c r="V214" s="86"/>
      <c r="W214" s="39" t="e">
        <f>IF(OR(T214="他官署で調達手続きを実施のため",AC214=#REF!),"－",IF(V214&lt;&gt;"",ROUNDDOWN(V214/T214,3),(IFERROR(ROUNDDOWN(U214/T214,3),"－"))))</f>
        <v>#REF!</v>
      </c>
      <c r="X214" s="90"/>
      <c r="Y214" s="92"/>
      <c r="Z214" s="25"/>
      <c r="AA214" s="24"/>
      <c r="AB214" s="25"/>
      <c r="AC214" s="24"/>
      <c r="AD214" s="20"/>
      <c r="AE214" s="20"/>
      <c r="AF214" s="20"/>
      <c r="AG214" s="1"/>
      <c r="AH214" s="1"/>
      <c r="AI214" s="41"/>
      <c r="AJ214" s="41"/>
      <c r="AK214" s="41"/>
      <c r="AL214" s="41"/>
      <c r="AM214" s="41"/>
      <c r="AN214" s="1"/>
      <c r="AO214" s="1"/>
      <c r="AP214" s="1"/>
      <c r="AQ214" s="1"/>
      <c r="AR214" s="1"/>
      <c r="AS214" s="1"/>
      <c r="AT214" s="1"/>
      <c r="AU214" s="1"/>
      <c r="AV214" s="1"/>
      <c r="AW214" s="1"/>
      <c r="AX214" s="35"/>
      <c r="AY214" s="78"/>
      <c r="AZ214" s="37" t="e">
        <f>IF(AC214=#REF!,"年間支払金額",IF(AND(OR(COUNTIF(AE214,"*すべて*"),COUNTIF(AE214,"*全て*")),S214="●",OR(K214=#REF!,K214=#REF!)),"年間支払金額(全官署、契約相手方ごと)",IF(AND(OR(COUNTIF(AE214,"*すべて*"),COUNTIF(AE214,"*全て*")),S214="●"),"年間支払金額(契約相手方ごと)",IF(AND(OR(K214=#REF!,K214=#REF!),AC214=#REF!),"契約総額(全官署)",IF(AND(K214=#REF!,AC214=#REF!),"契約総額(自官署のみ)",IF(K214=#REF!,"年間支払金額(自官署のみ)",IF(AC214=#REF!,"契約総額",IF(AND(COUNTIF(BG214,"&lt;&gt;*単価*"),OR(K214=#REF!,K214=#REF!)),"全官署予定価格",IF(AND(COUNTIF(BG214,"*単価*"),OR(K214=#REF!,K214=#REF!)),"全官署支払金額",IF(COUNTIF(BG214,"*単価*"),"年間支払金額","予定価格"))))))))))</f>
        <v>#REF!</v>
      </c>
      <c r="BA214" s="37" t="str">
        <f>IF(T214="","×",IF(令和8年度契約状況調査票!T214&gt;_xlfn.XLOOKUP(令和8年度契約状況調査票!BF214,#REF!,#REF!),"○","×"))</f>
        <v>×</v>
      </c>
      <c r="BB214" s="37" t="str">
        <f>IF(Y214="","×",IF(令和8年度契約状況調査票!Y214&gt;_xlfn.XLOOKUP(令和8年度契約状況調査票!BF214,#REF!,#REF!),"○","×"))</f>
        <v>×</v>
      </c>
      <c r="BC214" s="37" t="str">
        <f t="shared" si="36"/>
        <v>×</v>
      </c>
      <c r="BD214" s="37" t="str">
        <f t="shared" si="32"/>
        <v>×</v>
      </c>
      <c r="BE214" s="79" t="str">
        <f t="shared" si="37"/>
        <v/>
      </c>
      <c r="BF214" s="38">
        <f t="shared" si="38"/>
        <v>0</v>
      </c>
      <c r="BG214" s="1" t="e">
        <f>IF(AC214=#REF!,"",IF(AND(K214&lt;&gt;"",ISTEXT(U214)),"分担契約/単価契約",IF(ISTEXT(U214),"単価契約",IF(K214&lt;&gt;"","分担契約",""))))</f>
        <v>#REF!</v>
      </c>
      <c r="BH214" s="80"/>
      <c r="BI214" s="81" t="e">
        <f>IF(COUNTIF(T214,"**"),"",IF(AND(T214&gt;=#REF!,OR(H214=#REF!,H214=#REF!)),1,IF(AND(T214&gt;=#REF!,H214&lt;&gt;#REF!,H214&lt;&gt;#REF!),1,"")))</f>
        <v>#REF!</v>
      </c>
      <c r="BJ214" s="82" t="str">
        <f t="shared" si="39"/>
        <v>○</v>
      </c>
      <c r="BK214" s="81" t="b">
        <f t="shared" si="33"/>
        <v>1</v>
      </c>
      <c r="BL214" s="81" t="b">
        <f t="shared" si="34"/>
        <v>1</v>
      </c>
    </row>
    <row r="215" spans="1:64" s="83" customFormat="1" ht="60.65" customHeight="1" x14ac:dyDescent="0.2">
      <c r="A215" s="77">
        <f t="shared" si="35"/>
        <v>210</v>
      </c>
      <c r="B215" s="77" t="str">
        <f t="shared" si="40"/>
        <v/>
      </c>
      <c r="C215" s="77" t="str">
        <f>IF(B215&lt;&gt;1,"",COUNTIF($B$6:B215,1))</f>
        <v/>
      </c>
      <c r="D215" s="77" t="str">
        <f>IF(B215&lt;&gt;2,"",COUNTIF($B$6:B215,2))</f>
        <v/>
      </c>
      <c r="E215" s="77" t="str">
        <f>IF(B215&lt;&gt;3,"",COUNTIF($B$6:B215,3))</f>
        <v/>
      </c>
      <c r="F215" s="77" t="str">
        <f>IF(B215&lt;&gt;4,"",COUNTIF($B$6:B215,4))</f>
        <v/>
      </c>
      <c r="G215" s="1"/>
      <c r="H215" s="20"/>
      <c r="I215" s="20"/>
      <c r="J215" s="20"/>
      <c r="K215" s="1"/>
      <c r="L215" s="1"/>
      <c r="M215" s="21"/>
      <c r="N215" s="20"/>
      <c r="O215" s="22"/>
      <c r="P215" s="26"/>
      <c r="Q215" s="27"/>
      <c r="R215" s="20"/>
      <c r="S215" s="1"/>
      <c r="T215" s="23"/>
      <c r="U215" s="84"/>
      <c r="V215" s="86"/>
      <c r="W215" s="39" t="e">
        <f>IF(OR(T215="他官署で調達手続きを実施のため",AC215=#REF!),"－",IF(V215&lt;&gt;"",ROUNDDOWN(V215/T215,3),(IFERROR(ROUNDDOWN(U215/T215,3),"－"))))</f>
        <v>#REF!</v>
      </c>
      <c r="X215" s="90"/>
      <c r="Y215" s="92"/>
      <c r="Z215" s="25"/>
      <c r="AA215" s="24"/>
      <c r="AB215" s="25"/>
      <c r="AC215" s="24"/>
      <c r="AD215" s="20"/>
      <c r="AE215" s="20"/>
      <c r="AF215" s="20"/>
      <c r="AG215" s="1"/>
      <c r="AH215" s="1"/>
      <c r="AI215" s="41"/>
      <c r="AJ215" s="41"/>
      <c r="AK215" s="41"/>
      <c r="AL215" s="41"/>
      <c r="AM215" s="41"/>
      <c r="AN215" s="1"/>
      <c r="AO215" s="1"/>
      <c r="AP215" s="1"/>
      <c r="AQ215" s="1"/>
      <c r="AR215" s="1"/>
      <c r="AS215" s="1"/>
      <c r="AT215" s="1"/>
      <c r="AU215" s="1"/>
      <c r="AV215" s="1"/>
      <c r="AW215" s="1"/>
      <c r="AX215" s="35"/>
      <c r="AY215" s="78"/>
      <c r="AZ215" s="37" t="e">
        <f>IF(AC215=#REF!,"年間支払金額",IF(AND(OR(COUNTIF(AE215,"*すべて*"),COUNTIF(AE215,"*全て*")),S215="●",OR(K215=#REF!,K215=#REF!)),"年間支払金額(全官署、契約相手方ごと)",IF(AND(OR(COUNTIF(AE215,"*すべて*"),COUNTIF(AE215,"*全て*")),S215="●"),"年間支払金額(契約相手方ごと)",IF(AND(OR(K215=#REF!,K215=#REF!),AC215=#REF!),"契約総額(全官署)",IF(AND(K215=#REF!,AC215=#REF!),"契約総額(自官署のみ)",IF(K215=#REF!,"年間支払金額(自官署のみ)",IF(AC215=#REF!,"契約総額",IF(AND(COUNTIF(BG215,"&lt;&gt;*単価*"),OR(K215=#REF!,K215=#REF!)),"全官署予定価格",IF(AND(COUNTIF(BG215,"*単価*"),OR(K215=#REF!,K215=#REF!)),"全官署支払金額",IF(COUNTIF(BG215,"*単価*"),"年間支払金額","予定価格"))))))))))</f>
        <v>#REF!</v>
      </c>
      <c r="BA215" s="37" t="str">
        <f>IF(T215="","×",IF(令和8年度契約状況調査票!T215&gt;_xlfn.XLOOKUP(令和8年度契約状況調査票!BF215,#REF!,#REF!),"○","×"))</f>
        <v>×</v>
      </c>
      <c r="BB215" s="37" t="str">
        <f>IF(Y215="","×",IF(令和8年度契約状況調査票!Y215&gt;_xlfn.XLOOKUP(令和8年度契約状況調査票!BF215,#REF!,#REF!),"○","×"))</f>
        <v>×</v>
      </c>
      <c r="BC215" s="37" t="str">
        <f t="shared" si="36"/>
        <v>×</v>
      </c>
      <c r="BD215" s="37" t="str">
        <f t="shared" si="32"/>
        <v>×</v>
      </c>
      <c r="BE215" s="79" t="str">
        <f t="shared" si="37"/>
        <v/>
      </c>
      <c r="BF215" s="38">
        <f t="shared" si="38"/>
        <v>0</v>
      </c>
      <c r="BG215" s="1" t="e">
        <f>IF(AC215=#REF!,"",IF(AND(K215&lt;&gt;"",ISTEXT(U215)),"分担契約/単価契約",IF(ISTEXT(U215),"単価契約",IF(K215&lt;&gt;"","分担契約",""))))</f>
        <v>#REF!</v>
      </c>
      <c r="BH215" s="80"/>
      <c r="BI215" s="81" t="e">
        <f>IF(COUNTIF(T215,"**"),"",IF(AND(T215&gt;=#REF!,OR(H215=#REF!,H215=#REF!)),1,IF(AND(T215&gt;=#REF!,H215&lt;&gt;#REF!,H215&lt;&gt;#REF!),1,"")))</f>
        <v>#REF!</v>
      </c>
      <c r="BJ215" s="82" t="str">
        <f t="shared" si="39"/>
        <v>○</v>
      </c>
      <c r="BK215" s="81" t="b">
        <f t="shared" si="33"/>
        <v>1</v>
      </c>
      <c r="BL215" s="81" t="b">
        <f t="shared" si="34"/>
        <v>1</v>
      </c>
    </row>
    <row r="216" spans="1:64" s="83" customFormat="1" ht="60.65" customHeight="1" x14ac:dyDescent="0.2">
      <c r="A216" s="77">
        <f t="shared" si="35"/>
        <v>211</v>
      </c>
      <c r="B216" s="77" t="str">
        <f t="shared" si="40"/>
        <v/>
      </c>
      <c r="C216" s="77" t="str">
        <f>IF(B216&lt;&gt;1,"",COUNTIF($B$6:B216,1))</f>
        <v/>
      </c>
      <c r="D216" s="77" t="str">
        <f>IF(B216&lt;&gt;2,"",COUNTIF($B$6:B216,2))</f>
        <v/>
      </c>
      <c r="E216" s="77" t="str">
        <f>IF(B216&lt;&gt;3,"",COUNTIF($B$6:B216,3))</f>
        <v/>
      </c>
      <c r="F216" s="77" t="str">
        <f>IF(B216&lt;&gt;4,"",COUNTIF($B$6:B216,4))</f>
        <v/>
      </c>
      <c r="G216" s="1"/>
      <c r="H216" s="20"/>
      <c r="I216" s="20"/>
      <c r="J216" s="20"/>
      <c r="K216" s="1"/>
      <c r="L216" s="1"/>
      <c r="M216" s="21"/>
      <c r="N216" s="20"/>
      <c r="O216" s="22"/>
      <c r="P216" s="26"/>
      <c r="Q216" s="27"/>
      <c r="R216" s="20"/>
      <c r="S216" s="1"/>
      <c r="T216" s="23"/>
      <c r="U216" s="84"/>
      <c r="V216" s="86"/>
      <c r="W216" s="39" t="e">
        <f>IF(OR(T216="他官署で調達手続きを実施のため",AC216=#REF!),"－",IF(V216&lt;&gt;"",ROUNDDOWN(V216/T216,3),(IFERROR(ROUNDDOWN(U216/T216,3),"－"))))</f>
        <v>#REF!</v>
      </c>
      <c r="X216" s="90"/>
      <c r="Y216" s="92"/>
      <c r="Z216" s="25"/>
      <c r="AA216" s="24"/>
      <c r="AB216" s="25"/>
      <c r="AC216" s="24"/>
      <c r="AD216" s="20"/>
      <c r="AE216" s="20"/>
      <c r="AF216" s="20"/>
      <c r="AG216" s="1"/>
      <c r="AH216" s="1"/>
      <c r="AI216" s="41"/>
      <c r="AJ216" s="41"/>
      <c r="AK216" s="41"/>
      <c r="AL216" s="41"/>
      <c r="AM216" s="41"/>
      <c r="AN216" s="1"/>
      <c r="AO216" s="1"/>
      <c r="AP216" s="1"/>
      <c r="AQ216" s="1"/>
      <c r="AR216" s="1"/>
      <c r="AS216" s="1"/>
      <c r="AT216" s="1"/>
      <c r="AU216" s="1"/>
      <c r="AV216" s="1"/>
      <c r="AW216" s="1"/>
      <c r="AX216" s="36"/>
      <c r="AY216" s="78"/>
      <c r="AZ216" s="37" t="e">
        <f>IF(AC216=#REF!,"年間支払金額",IF(AND(OR(COUNTIF(AE216,"*すべて*"),COUNTIF(AE216,"*全て*")),S216="●",OR(K216=#REF!,K216=#REF!)),"年間支払金額(全官署、契約相手方ごと)",IF(AND(OR(COUNTIF(AE216,"*すべて*"),COUNTIF(AE216,"*全て*")),S216="●"),"年間支払金額(契約相手方ごと)",IF(AND(OR(K216=#REF!,K216=#REF!),AC216=#REF!),"契約総額(全官署)",IF(AND(K216=#REF!,AC216=#REF!),"契約総額(自官署のみ)",IF(K216=#REF!,"年間支払金額(自官署のみ)",IF(AC216=#REF!,"契約総額",IF(AND(COUNTIF(BG216,"&lt;&gt;*単価*"),OR(K216=#REF!,K216=#REF!)),"全官署予定価格",IF(AND(COUNTIF(BG216,"*単価*"),OR(K216=#REF!,K216=#REF!)),"全官署支払金額",IF(COUNTIF(BG216,"*単価*"),"年間支払金額","予定価格"))))))))))</f>
        <v>#REF!</v>
      </c>
      <c r="BA216" s="37" t="str">
        <f>IF(T216="","×",IF(令和8年度契約状況調査票!T216&gt;_xlfn.XLOOKUP(令和8年度契約状況調査票!BF216,#REF!,#REF!),"○","×"))</f>
        <v>×</v>
      </c>
      <c r="BB216" s="37" t="str">
        <f>IF(Y216="","×",IF(令和8年度契約状況調査票!Y216&gt;_xlfn.XLOOKUP(令和8年度契約状況調査票!BF216,#REF!,#REF!),"○","×"))</f>
        <v>×</v>
      </c>
      <c r="BC216" s="37" t="str">
        <f t="shared" si="36"/>
        <v>×</v>
      </c>
      <c r="BD216" s="37" t="str">
        <f t="shared" si="32"/>
        <v>×</v>
      </c>
      <c r="BE216" s="79" t="str">
        <f t="shared" si="37"/>
        <v/>
      </c>
      <c r="BF216" s="38">
        <f t="shared" si="38"/>
        <v>0</v>
      </c>
      <c r="BG216" s="1" t="e">
        <f>IF(AC216=#REF!,"",IF(AND(K216&lt;&gt;"",ISTEXT(U216)),"分担契約/単価契約",IF(ISTEXT(U216),"単価契約",IF(K216&lt;&gt;"","分担契約",""))))</f>
        <v>#REF!</v>
      </c>
      <c r="BH216" s="80"/>
      <c r="BI216" s="81" t="e">
        <f>IF(COUNTIF(T216,"**"),"",IF(AND(T216&gt;=#REF!,OR(H216=#REF!,H216=#REF!)),1,IF(AND(T216&gt;=#REF!,H216&lt;&gt;#REF!,H216&lt;&gt;#REF!),1,"")))</f>
        <v>#REF!</v>
      </c>
      <c r="BJ216" s="82" t="str">
        <f t="shared" si="39"/>
        <v>○</v>
      </c>
      <c r="BK216" s="81" t="b">
        <f t="shared" si="33"/>
        <v>1</v>
      </c>
      <c r="BL216" s="81" t="b">
        <f t="shared" si="34"/>
        <v>1</v>
      </c>
    </row>
    <row r="217" spans="1:64" s="83" customFormat="1" ht="60.65" customHeight="1" x14ac:dyDescent="0.2">
      <c r="A217" s="77">
        <f t="shared" si="35"/>
        <v>212</v>
      </c>
      <c r="B217" s="77" t="str">
        <f t="shared" si="40"/>
        <v/>
      </c>
      <c r="C217" s="77" t="str">
        <f>IF(B217&lt;&gt;1,"",COUNTIF($B$6:B217,1))</f>
        <v/>
      </c>
      <c r="D217" s="77" t="str">
        <f>IF(B217&lt;&gt;2,"",COUNTIF($B$6:B217,2))</f>
        <v/>
      </c>
      <c r="E217" s="77" t="str">
        <f>IF(B217&lt;&gt;3,"",COUNTIF($B$6:B217,3))</f>
        <v/>
      </c>
      <c r="F217" s="77" t="str">
        <f>IF(B217&lt;&gt;4,"",COUNTIF($B$6:B217,4))</f>
        <v/>
      </c>
      <c r="G217" s="1"/>
      <c r="H217" s="20"/>
      <c r="I217" s="20"/>
      <c r="J217" s="20"/>
      <c r="K217" s="1"/>
      <c r="L217" s="1"/>
      <c r="M217" s="21"/>
      <c r="N217" s="20"/>
      <c r="O217" s="22"/>
      <c r="P217" s="26"/>
      <c r="Q217" s="27"/>
      <c r="R217" s="20"/>
      <c r="S217" s="1"/>
      <c r="T217" s="23"/>
      <c r="U217" s="84"/>
      <c r="V217" s="86"/>
      <c r="W217" s="39" t="e">
        <f>IF(OR(T217="他官署で調達手続きを実施のため",AC217=#REF!),"－",IF(V217&lt;&gt;"",ROUNDDOWN(V217/T217,3),(IFERROR(ROUNDDOWN(U217/T217,3),"－"))))</f>
        <v>#REF!</v>
      </c>
      <c r="X217" s="90"/>
      <c r="Y217" s="92"/>
      <c r="Z217" s="25"/>
      <c r="AA217" s="24"/>
      <c r="AB217" s="25"/>
      <c r="AC217" s="24"/>
      <c r="AD217" s="20"/>
      <c r="AE217" s="20"/>
      <c r="AF217" s="20"/>
      <c r="AG217" s="1"/>
      <c r="AH217" s="1"/>
      <c r="AI217" s="41"/>
      <c r="AJ217" s="41"/>
      <c r="AK217" s="41"/>
      <c r="AL217" s="41"/>
      <c r="AM217" s="41"/>
      <c r="AN217" s="1"/>
      <c r="AO217" s="1"/>
      <c r="AP217" s="1"/>
      <c r="AQ217" s="1"/>
      <c r="AR217" s="1"/>
      <c r="AS217" s="1"/>
      <c r="AT217" s="1"/>
      <c r="AU217" s="1"/>
      <c r="AV217" s="1"/>
      <c r="AW217" s="1"/>
      <c r="AX217" s="35"/>
      <c r="AY217" s="78"/>
      <c r="AZ217" s="37" t="e">
        <f>IF(AC217=#REF!,"年間支払金額",IF(AND(OR(COUNTIF(AE217,"*すべて*"),COUNTIF(AE217,"*全て*")),S217="●",OR(K217=#REF!,K217=#REF!)),"年間支払金額(全官署、契約相手方ごと)",IF(AND(OR(COUNTIF(AE217,"*すべて*"),COUNTIF(AE217,"*全て*")),S217="●"),"年間支払金額(契約相手方ごと)",IF(AND(OR(K217=#REF!,K217=#REF!),AC217=#REF!),"契約総額(全官署)",IF(AND(K217=#REF!,AC217=#REF!),"契約総額(自官署のみ)",IF(K217=#REF!,"年間支払金額(自官署のみ)",IF(AC217=#REF!,"契約総額",IF(AND(COUNTIF(BG217,"&lt;&gt;*単価*"),OR(K217=#REF!,K217=#REF!)),"全官署予定価格",IF(AND(COUNTIF(BG217,"*単価*"),OR(K217=#REF!,K217=#REF!)),"全官署支払金額",IF(COUNTIF(BG217,"*単価*"),"年間支払金額","予定価格"))))))))))</f>
        <v>#REF!</v>
      </c>
      <c r="BA217" s="37" t="str">
        <f>IF(T217="","×",IF(令和8年度契約状況調査票!T217&gt;_xlfn.XLOOKUP(令和8年度契約状況調査票!BF217,#REF!,#REF!),"○","×"))</f>
        <v>×</v>
      </c>
      <c r="BB217" s="37" t="str">
        <f>IF(Y217="","×",IF(令和8年度契約状況調査票!Y217&gt;_xlfn.XLOOKUP(令和8年度契約状況調査票!BF217,#REF!,#REF!),"○","×"))</f>
        <v>×</v>
      </c>
      <c r="BC217" s="37" t="str">
        <f t="shared" si="36"/>
        <v>×</v>
      </c>
      <c r="BD217" s="37" t="str">
        <f t="shared" si="32"/>
        <v>×</v>
      </c>
      <c r="BE217" s="79" t="str">
        <f t="shared" si="37"/>
        <v/>
      </c>
      <c r="BF217" s="38">
        <f t="shared" si="38"/>
        <v>0</v>
      </c>
      <c r="BG217" s="1" t="e">
        <f>IF(AC217=#REF!,"",IF(AND(K217&lt;&gt;"",ISTEXT(U217)),"分担契約/単価契約",IF(ISTEXT(U217),"単価契約",IF(K217&lt;&gt;"","分担契約",""))))</f>
        <v>#REF!</v>
      </c>
      <c r="BH217" s="80"/>
      <c r="BI217" s="81" t="e">
        <f>IF(COUNTIF(T217,"**"),"",IF(AND(T217&gt;=#REF!,OR(H217=#REF!,H217=#REF!)),1,IF(AND(T217&gt;=#REF!,H217&lt;&gt;#REF!,H217&lt;&gt;#REF!),1,"")))</f>
        <v>#REF!</v>
      </c>
      <c r="BJ217" s="82" t="str">
        <f t="shared" si="39"/>
        <v>○</v>
      </c>
      <c r="BK217" s="81" t="b">
        <f t="shared" si="33"/>
        <v>1</v>
      </c>
      <c r="BL217" s="81" t="b">
        <f t="shared" si="34"/>
        <v>1</v>
      </c>
    </row>
    <row r="218" spans="1:64" s="83" customFormat="1" ht="60.65" customHeight="1" x14ac:dyDescent="0.2">
      <c r="A218" s="77">
        <f t="shared" si="35"/>
        <v>213</v>
      </c>
      <c r="B218" s="77" t="str">
        <f t="shared" si="40"/>
        <v/>
      </c>
      <c r="C218" s="77" t="str">
        <f>IF(B218&lt;&gt;1,"",COUNTIF($B$6:B218,1))</f>
        <v/>
      </c>
      <c r="D218" s="77" t="str">
        <f>IF(B218&lt;&gt;2,"",COUNTIF($B$6:B218,2))</f>
        <v/>
      </c>
      <c r="E218" s="77" t="str">
        <f>IF(B218&lt;&gt;3,"",COUNTIF($B$6:B218,3))</f>
        <v/>
      </c>
      <c r="F218" s="77" t="str">
        <f>IF(B218&lt;&gt;4,"",COUNTIF($B$6:B218,4))</f>
        <v/>
      </c>
      <c r="G218" s="1"/>
      <c r="H218" s="20"/>
      <c r="I218" s="20"/>
      <c r="J218" s="20"/>
      <c r="K218" s="1"/>
      <c r="L218" s="1"/>
      <c r="M218" s="21"/>
      <c r="N218" s="20"/>
      <c r="O218" s="22"/>
      <c r="P218" s="26"/>
      <c r="Q218" s="27"/>
      <c r="R218" s="20"/>
      <c r="S218" s="1"/>
      <c r="T218" s="23"/>
      <c r="U218" s="84"/>
      <c r="V218" s="86"/>
      <c r="W218" s="39" t="e">
        <f>IF(OR(T218="他官署で調達手続きを実施のため",AC218=#REF!),"－",IF(V218&lt;&gt;"",ROUNDDOWN(V218/T218,3),(IFERROR(ROUNDDOWN(U218/T218,3),"－"))))</f>
        <v>#REF!</v>
      </c>
      <c r="X218" s="90"/>
      <c r="Y218" s="92"/>
      <c r="Z218" s="25"/>
      <c r="AA218" s="24"/>
      <c r="AB218" s="25"/>
      <c r="AC218" s="24"/>
      <c r="AD218" s="20"/>
      <c r="AE218" s="20"/>
      <c r="AF218" s="20"/>
      <c r="AG218" s="1"/>
      <c r="AH218" s="1"/>
      <c r="AI218" s="41"/>
      <c r="AJ218" s="41"/>
      <c r="AK218" s="41"/>
      <c r="AL218" s="41"/>
      <c r="AM218" s="41"/>
      <c r="AN218" s="1"/>
      <c r="AO218" s="1"/>
      <c r="AP218" s="1"/>
      <c r="AQ218" s="1"/>
      <c r="AR218" s="1"/>
      <c r="AS218" s="1"/>
      <c r="AT218" s="1"/>
      <c r="AU218" s="1"/>
      <c r="AV218" s="1"/>
      <c r="AW218" s="1"/>
      <c r="AX218" s="35"/>
      <c r="AY218" s="78"/>
      <c r="AZ218" s="37" t="e">
        <f>IF(AC218=#REF!,"年間支払金額",IF(AND(OR(COUNTIF(AE218,"*すべて*"),COUNTIF(AE218,"*全て*")),S218="●",OR(K218=#REF!,K218=#REF!)),"年間支払金額(全官署、契約相手方ごと)",IF(AND(OR(COUNTIF(AE218,"*すべて*"),COUNTIF(AE218,"*全て*")),S218="●"),"年間支払金額(契約相手方ごと)",IF(AND(OR(K218=#REF!,K218=#REF!),AC218=#REF!),"契約総額(全官署)",IF(AND(K218=#REF!,AC218=#REF!),"契約総額(自官署のみ)",IF(K218=#REF!,"年間支払金額(自官署のみ)",IF(AC218=#REF!,"契約総額",IF(AND(COUNTIF(BG218,"&lt;&gt;*単価*"),OR(K218=#REF!,K218=#REF!)),"全官署予定価格",IF(AND(COUNTIF(BG218,"*単価*"),OR(K218=#REF!,K218=#REF!)),"全官署支払金額",IF(COUNTIF(BG218,"*単価*"),"年間支払金額","予定価格"))))))))))</f>
        <v>#REF!</v>
      </c>
      <c r="BA218" s="37" t="str">
        <f>IF(T218="","×",IF(令和8年度契約状況調査票!T218&gt;_xlfn.XLOOKUP(令和8年度契約状況調査票!BF218,#REF!,#REF!),"○","×"))</f>
        <v>×</v>
      </c>
      <c r="BB218" s="37" t="str">
        <f>IF(Y218="","×",IF(令和8年度契約状況調査票!Y218&gt;_xlfn.XLOOKUP(令和8年度契約状況調査票!BF218,#REF!,#REF!),"○","×"))</f>
        <v>×</v>
      </c>
      <c r="BC218" s="37" t="str">
        <f t="shared" si="36"/>
        <v>×</v>
      </c>
      <c r="BD218" s="37" t="str">
        <f t="shared" si="32"/>
        <v>×</v>
      </c>
      <c r="BE218" s="79" t="str">
        <f t="shared" si="37"/>
        <v/>
      </c>
      <c r="BF218" s="38">
        <f t="shared" si="38"/>
        <v>0</v>
      </c>
      <c r="BG218" s="1" t="e">
        <f>IF(AC218=#REF!,"",IF(AND(K218&lt;&gt;"",ISTEXT(U218)),"分担契約/単価契約",IF(ISTEXT(U218),"単価契約",IF(K218&lt;&gt;"","分担契約",""))))</f>
        <v>#REF!</v>
      </c>
      <c r="BH218" s="80"/>
      <c r="BI218" s="81" t="e">
        <f>IF(COUNTIF(T218,"**"),"",IF(AND(T218&gt;=#REF!,OR(H218=#REF!,H218=#REF!)),1,IF(AND(T218&gt;=#REF!,H218&lt;&gt;#REF!,H218&lt;&gt;#REF!),1,"")))</f>
        <v>#REF!</v>
      </c>
      <c r="BJ218" s="82" t="str">
        <f t="shared" si="39"/>
        <v>○</v>
      </c>
      <c r="BK218" s="81" t="b">
        <f t="shared" si="33"/>
        <v>1</v>
      </c>
      <c r="BL218" s="81" t="b">
        <f t="shared" si="34"/>
        <v>1</v>
      </c>
    </row>
    <row r="219" spans="1:64" s="83" customFormat="1" ht="60.65" customHeight="1" x14ac:dyDescent="0.2">
      <c r="A219" s="77">
        <f t="shared" si="35"/>
        <v>214</v>
      </c>
      <c r="B219" s="77" t="str">
        <f t="shared" si="40"/>
        <v/>
      </c>
      <c r="C219" s="77" t="str">
        <f>IF(B219&lt;&gt;1,"",COUNTIF($B$6:B219,1))</f>
        <v/>
      </c>
      <c r="D219" s="77" t="str">
        <f>IF(B219&lt;&gt;2,"",COUNTIF($B$6:B219,2))</f>
        <v/>
      </c>
      <c r="E219" s="77" t="str">
        <f>IF(B219&lt;&gt;3,"",COUNTIF($B$6:B219,3))</f>
        <v/>
      </c>
      <c r="F219" s="77" t="str">
        <f>IF(B219&lt;&gt;4,"",COUNTIF($B$6:B219,4))</f>
        <v/>
      </c>
      <c r="G219" s="1"/>
      <c r="H219" s="20"/>
      <c r="I219" s="20"/>
      <c r="J219" s="20"/>
      <c r="K219" s="1"/>
      <c r="L219" s="1"/>
      <c r="M219" s="21"/>
      <c r="N219" s="20"/>
      <c r="O219" s="22"/>
      <c r="P219" s="26"/>
      <c r="Q219" s="27"/>
      <c r="R219" s="20"/>
      <c r="S219" s="1"/>
      <c r="T219" s="28"/>
      <c r="U219" s="85"/>
      <c r="V219" s="86"/>
      <c r="W219" s="39" t="e">
        <f>IF(OR(T219="他官署で調達手続きを実施のため",AC219=#REF!),"－",IF(V219&lt;&gt;"",ROUNDDOWN(V219/T219,3),(IFERROR(ROUNDDOWN(U219/T219,3),"－"))))</f>
        <v>#REF!</v>
      </c>
      <c r="X219" s="90"/>
      <c r="Y219" s="92"/>
      <c r="Z219" s="25"/>
      <c r="AA219" s="24"/>
      <c r="AB219" s="25"/>
      <c r="AC219" s="24"/>
      <c r="AD219" s="20"/>
      <c r="AE219" s="20"/>
      <c r="AF219" s="20"/>
      <c r="AG219" s="1"/>
      <c r="AH219" s="1"/>
      <c r="AI219" s="41"/>
      <c r="AJ219" s="41"/>
      <c r="AK219" s="41"/>
      <c r="AL219" s="41"/>
      <c r="AM219" s="41"/>
      <c r="AN219" s="1"/>
      <c r="AO219" s="1"/>
      <c r="AP219" s="1"/>
      <c r="AQ219" s="1"/>
      <c r="AR219" s="1"/>
      <c r="AS219" s="1"/>
      <c r="AT219" s="1"/>
      <c r="AU219" s="1"/>
      <c r="AV219" s="1"/>
      <c r="AW219" s="1"/>
      <c r="AX219" s="35"/>
      <c r="AY219" s="78"/>
      <c r="AZ219" s="37" t="e">
        <f>IF(AC219=#REF!,"年間支払金額",IF(AND(OR(COUNTIF(AE219,"*すべて*"),COUNTIF(AE219,"*全て*")),S219="●",OR(K219=#REF!,K219=#REF!)),"年間支払金額(全官署、契約相手方ごと)",IF(AND(OR(COUNTIF(AE219,"*すべて*"),COUNTIF(AE219,"*全て*")),S219="●"),"年間支払金額(契約相手方ごと)",IF(AND(OR(K219=#REF!,K219=#REF!),AC219=#REF!),"契約総額(全官署)",IF(AND(K219=#REF!,AC219=#REF!),"契約総額(自官署のみ)",IF(K219=#REF!,"年間支払金額(自官署のみ)",IF(AC219=#REF!,"契約総額",IF(AND(COUNTIF(BG219,"&lt;&gt;*単価*"),OR(K219=#REF!,K219=#REF!)),"全官署予定価格",IF(AND(COUNTIF(BG219,"*単価*"),OR(K219=#REF!,K219=#REF!)),"全官署支払金額",IF(COUNTIF(BG219,"*単価*"),"年間支払金額","予定価格"))))))))))</f>
        <v>#REF!</v>
      </c>
      <c r="BA219" s="37" t="str">
        <f>IF(T219="","×",IF(令和8年度契約状況調査票!T219&gt;_xlfn.XLOOKUP(令和8年度契約状況調査票!BF219,#REF!,#REF!),"○","×"))</f>
        <v>×</v>
      </c>
      <c r="BB219" s="37" t="str">
        <f>IF(Y219="","×",IF(令和8年度契約状況調査票!Y219&gt;_xlfn.XLOOKUP(令和8年度契約状況調査票!BF219,#REF!,#REF!),"○","×"))</f>
        <v>×</v>
      </c>
      <c r="BC219" s="37" t="str">
        <f t="shared" si="36"/>
        <v>×</v>
      </c>
      <c r="BD219" s="37" t="str">
        <f t="shared" ref="BD219:BD282" si="41">IF(AY219&lt;&gt;"",AY219,IF(COUNTIF(AZ219,"*予定価格*"),BA219,BB219))</f>
        <v>×</v>
      </c>
      <c r="BE219" s="79" t="str">
        <f t="shared" si="37"/>
        <v/>
      </c>
      <c r="BF219" s="38">
        <f t="shared" si="38"/>
        <v>0</v>
      </c>
      <c r="BG219" s="1" t="e">
        <f>IF(AC219=#REF!,"",IF(AND(K219&lt;&gt;"",ISTEXT(U219)),"分担契約/単価契約",IF(ISTEXT(U219),"単価契約",IF(K219&lt;&gt;"","分担契約",""))))</f>
        <v>#REF!</v>
      </c>
      <c r="BH219" s="80"/>
      <c r="BI219" s="81" t="e">
        <f>IF(COUNTIF(T219,"**"),"",IF(AND(T219&gt;=#REF!,OR(H219=#REF!,H219=#REF!)),1,IF(AND(T219&gt;=#REF!,H219&lt;&gt;#REF!,H219&lt;&gt;#REF!),1,"")))</f>
        <v>#REF!</v>
      </c>
      <c r="BJ219" s="82" t="str">
        <f t="shared" si="39"/>
        <v>○</v>
      </c>
      <c r="BK219" s="81" t="b">
        <f t="shared" ref="BK219:BK282" si="42">_xlfn.ISFORMULA(BF219)</f>
        <v>1</v>
      </c>
      <c r="BL219" s="81" t="b">
        <f t="shared" ref="BL219:BL282" si="43">_xlfn.ISFORMULA(BG219)</f>
        <v>1</v>
      </c>
    </row>
    <row r="220" spans="1:64" s="83" customFormat="1" ht="60.65" customHeight="1" x14ac:dyDescent="0.2">
      <c r="A220" s="77">
        <f t="shared" si="35"/>
        <v>215</v>
      </c>
      <c r="B220" s="77" t="str">
        <f t="shared" si="40"/>
        <v/>
      </c>
      <c r="C220" s="77" t="str">
        <f>IF(B220&lt;&gt;1,"",COUNTIF($B$6:B220,1))</f>
        <v/>
      </c>
      <c r="D220" s="77" t="str">
        <f>IF(B220&lt;&gt;2,"",COUNTIF($B$6:B220,2))</f>
        <v/>
      </c>
      <c r="E220" s="77" t="str">
        <f>IF(B220&lt;&gt;3,"",COUNTIF($B$6:B220,3))</f>
        <v/>
      </c>
      <c r="F220" s="77" t="str">
        <f>IF(B220&lt;&gt;4,"",COUNTIF($B$6:B220,4))</f>
        <v/>
      </c>
      <c r="G220" s="1"/>
      <c r="H220" s="20"/>
      <c r="I220" s="20"/>
      <c r="J220" s="20"/>
      <c r="K220" s="1"/>
      <c r="L220" s="1"/>
      <c r="M220" s="21"/>
      <c r="N220" s="20"/>
      <c r="O220" s="22"/>
      <c r="P220" s="26"/>
      <c r="Q220" s="27"/>
      <c r="R220" s="20"/>
      <c r="S220" s="1"/>
      <c r="T220" s="23"/>
      <c r="U220" s="84"/>
      <c r="V220" s="86"/>
      <c r="W220" s="39" t="e">
        <f>IF(OR(T220="他官署で調達手続きを実施のため",AC220=#REF!),"－",IF(V220&lt;&gt;"",ROUNDDOWN(V220/T220,3),(IFERROR(ROUNDDOWN(U220/T220,3),"－"))))</f>
        <v>#REF!</v>
      </c>
      <c r="X220" s="90"/>
      <c r="Y220" s="92"/>
      <c r="Z220" s="25"/>
      <c r="AA220" s="24"/>
      <c r="AB220" s="25"/>
      <c r="AC220" s="24"/>
      <c r="AD220" s="20"/>
      <c r="AE220" s="20"/>
      <c r="AF220" s="20"/>
      <c r="AG220" s="1"/>
      <c r="AH220" s="1"/>
      <c r="AI220" s="41"/>
      <c r="AJ220" s="41"/>
      <c r="AK220" s="41"/>
      <c r="AL220" s="41"/>
      <c r="AM220" s="41"/>
      <c r="AN220" s="1"/>
      <c r="AO220" s="1"/>
      <c r="AP220" s="1"/>
      <c r="AQ220" s="1"/>
      <c r="AR220" s="1"/>
      <c r="AS220" s="1"/>
      <c r="AT220" s="1"/>
      <c r="AU220" s="1"/>
      <c r="AV220" s="1"/>
      <c r="AW220" s="1"/>
      <c r="AX220" s="35"/>
      <c r="AY220" s="78"/>
      <c r="AZ220" s="37" t="e">
        <f>IF(AC220=#REF!,"年間支払金額",IF(AND(OR(COUNTIF(AE220,"*すべて*"),COUNTIF(AE220,"*全て*")),S220="●",OR(K220=#REF!,K220=#REF!)),"年間支払金額(全官署、契約相手方ごと)",IF(AND(OR(COUNTIF(AE220,"*すべて*"),COUNTIF(AE220,"*全て*")),S220="●"),"年間支払金額(契約相手方ごと)",IF(AND(OR(K220=#REF!,K220=#REF!),AC220=#REF!),"契約総額(全官署)",IF(AND(K220=#REF!,AC220=#REF!),"契約総額(自官署のみ)",IF(K220=#REF!,"年間支払金額(自官署のみ)",IF(AC220=#REF!,"契約総額",IF(AND(COUNTIF(BG220,"&lt;&gt;*単価*"),OR(K220=#REF!,K220=#REF!)),"全官署予定価格",IF(AND(COUNTIF(BG220,"*単価*"),OR(K220=#REF!,K220=#REF!)),"全官署支払金額",IF(COUNTIF(BG220,"*単価*"),"年間支払金額","予定価格"))))))))))</f>
        <v>#REF!</v>
      </c>
      <c r="BA220" s="37" t="str">
        <f>IF(T220="","×",IF(令和8年度契約状況調査票!T220&gt;_xlfn.XLOOKUP(令和8年度契約状況調査票!BF220,#REF!,#REF!),"○","×"))</f>
        <v>×</v>
      </c>
      <c r="BB220" s="37" t="str">
        <f>IF(Y220="","×",IF(令和8年度契約状況調査票!Y220&gt;_xlfn.XLOOKUP(令和8年度契約状況調査票!BF220,#REF!,#REF!),"○","×"))</f>
        <v>×</v>
      </c>
      <c r="BC220" s="37" t="str">
        <f t="shared" si="36"/>
        <v>×</v>
      </c>
      <c r="BD220" s="37" t="str">
        <f t="shared" si="41"/>
        <v>×</v>
      </c>
      <c r="BE220" s="79" t="str">
        <f t="shared" si="37"/>
        <v/>
      </c>
      <c r="BF220" s="38">
        <f t="shared" si="38"/>
        <v>0</v>
      </c>
      <c r="BG220" s="1" t="e">
        <f>IF(AC220=#REF!,"",IF(AND(K220&lt;&gt;"",ISTEXT(U220)),"分担契約/単価契約",IF(ISTEXT(U220),"単価契約",IF(K220&lt;&gt;"","分担契約",""))))</f>
        <v>#REF!</v>
      </c>
      <c r="BH220" s="80"/>
      <c r="BI220" s="81" t="e">
        <f>IF(COUNTIF(T220,"**"),"",IF(AND(T220&gt;=#REF!,OR(H220=#REF!,H220=#REF!)),1,IF(AND(T220&gt;=#REF!,H220&lt;&gt;#REF!,H220&lt;&gt;#REF!),1,"")))</f>
        <v>#REF!</v>
      </c>
      <c r="BJ220" s="82" t="str">
        <f t="shared" si="39"/>
        <v>○</v>
      </c>
      <c r="BK220" s="81" t="b">
        <f t="shared" si="42"/>
        <v>1</v>
      </c>
      <c r="BL220" s="81" t="b">
        <f t="shared" si="43"/>
        <v>1</v>
      </c>
    </row>
    <row r="221" spans="1:64" s="83" customFormat="1" ht="60.65" customHeight="1" x14ac:dyDescent="0.2">
      <c r="A221" s="77">
        <f t="shared" si="35"/>
        <v>216</v>
      </c>
      <c r="B221" s="77" t="str">
        <f t="shared" si="40"/>
        <v/>
      </c>
      <c r="C221" s="77" t="str">
        <f>IF(B221&lt;&gt;1,"",COUNTIF($B$6:B221,1))</f>
        <v/>
      </c>
      <c r="D221" s="77" t="str">
        <f>IF(B221&lt;&gt;2,"",COUNTIF($B$6:B221,2))</f>
        <v/>
      </c>
      <c r="E221" s="77" t="str">
        <f>IF(B221&lt;&gt;3,"",COUNTIF($B$6:B221,3))</f>
        <v/>
      </c>
      <c r="F221" s="77" t="str">
        <f>IF(B221&lt;&gt;4,"",COUNTIF($B$6:B221,4))</f>
        <v/>
      </c>
      <c r="G221" s="1"/>
      <c r="H221" s="20"/>
      <c r="I221" s="20"/>
      <c r="J221" s="20"/>
      <c r="K221" s="1"/>
      <c r="L221" s="1"/>
      <c r="M221" s="21"/>
      <c r="N221" s="20"/>
      <c r="O221" s="22"/>
      <c r="P221" s="26"/>
      <c r="Q221" s="27"/>
      <c r="R221" s="20"/>
      <c r="S221" s="1"/>
      <c r="T221" s="23"/>
      <c r="U221" s="84"/>
      <c r="V221" s="86"/>
      <c r="W221" s="39" t="e">
        <f>IF(OR(T221="他官署で調達手続きを実施のため",AC221=#REF!),"－",IF(V221&lt;&gt;"",ROUNDDOWN(V221/T221,3),(IFERROR(ROUNDDOWN(U221/T221,3),"－"))))</f>
        <v>#REF!</v>
      </c>
      <c r="X221" s="90"/>
      <c r="Y221" s="92"/>
      <c r="Z221" s="25"/>
      <c r="AA221" s="24"/>
      <c r="AB221" s="25"/>
      <c r="AC221" s="24"/>
      <c r="AD221" s="20"/>
      <c r="AE221" s="20"/>
      <c r="AF221" s="20"/>
      <c r="AG221" s="1"/>
      <c r="AH221" s="1"/>
      <c r="AI221" s="41"/>
      <c r="AJ221" s="41"/>
      <c r="AK221" s="41"/>
      <c r="AL221" s="41"/>
      <c r="AM221" s="41"/>
      <c r="AN221" s="1"/>
      <c r="AO221" s="1"/>
      <c r="AP221" s="1"/>
      <c r="AQ221" s="1"/>
      <c r="AR221" s="1"/>
      <c r="AS221" s="1"/>
      <c r="AT221" s="1"/>
      <c r="AU221" s="1"/>
      <c r="AV221" s="1"/>
      <c r="AW221" s="1"/>
      <c r="AX221" s="35"/>
      <c r="AY221" s="78"/>
      <c r="AZ221" s="37" t="e">
        <f>IF(AC221=#REF!,"年間支払金額",IF(AND(OR(COUNTIF(AE221,"*すべて*"),COUNTIF(AE221,"*全て*")),S221="●",OR(K221=#REF!,K221=#REF!)),"年間支払金額(全官署、契約相手方ごと)",IF(AND(OR(COUNTIF(AE221,"*すべて*"),COUNTIF(AE221,"*全て*")),S221="●"),"年間支払金額(契約相手方ごと)",IF(AND(OR(K221=#REF!,K221=#REF!),AC221=#REF!),"契約総額(全官署)",IF(AND(K221=#REF!,AC221=#REF!),"契約総額(自官署のみ)",IF(K221=#REF!,"年間支払金額(自官署のみ)",IF(AC221=#REF!,"契約総額",IF(AND(COUNTIF(BG221,"&lt;&gt;*単価*"),OR(K221=#REF!,K221=#REF!)),"全官署予定価格",IF(AND(COUNTIF(BG221,"*単価*"),OR(K221=#REF!,K221=#REF!)),"全官署支払金額",IF(COUNTIF(BG221,"*単価*"),"年間支払金額","予定価格"))))))))))</f>
        <v>#REF!</v>
      </c>
      <c r="BA221" s="37" t="str">
        <f>IF(T221="","×",IF(令和8年度契約状況調査票!T221&gt;_xlfn.XLOOKUP(令和8年度契約状況調査票!BF221,#REF!,#REF!),"○","×"))</f>
        <v>×</v>
      </c>
      <c r="BB221" s="37" t="str">
        <f>IF(Y221="","×",IF(令和8年度契約状況調査票!Y221&gt;_xlfn.XLOOKUP(令和8年度契約状況調査票!BF221,#REF!,#REF!),"○","×"))</f>
        <v>×</v>
      </c>
      <c r="BC221" s="37" t="str">
        <f t="shared" si="36"/>
        <v>×</v>
      </c>
      <c r="BD221" s="37" t="str">
        <f t="shared" si="41"/>
        <v>×</v>
      </c>
      <c r="BE221" s="79" t="str">
        <f t="shared" si="37"/>
        <v/>
      </c>
      <c r="BF221" s="38">
        <f t="shared" si="38"/>
        <v>0</v>
      </c>
      <c r="BG221" s="1" t="e">
        <f>IF(AC221=#REF!,"",IF(AND(K221&lt;&gt;"",ISTEXT(U221)),"分担契約/単価契約",IF(ISTEXT(U221),"単価契約",IF(K221&lt;&gt;"","分担契約",""))))</f>
        <v>#REF!</v>
      </c>
      <c r="BH221" s="80"/>
      <c r="BI221" s="81" t="e">
        <f>IF(COUNTIF(T221,"**"),"",IF(AND(T221&gt;=#REF!,OR(H221=#REF!,H221=#REF!)),1,IF(AND(T221&gt;=#REF!,H221&lt;&gt;#REF!,H221&lt;&gt;#REF!),1,"")))</f>
        <v>#REF!</v>
      </c>
      <c r="BJ221" s="82" t="str">
        <f t="shared" si="39"/>
        <v>○</v>
      </c>
      <c r="BK221" s="81" t="b">
        <f t="shared" si="42"/>
        <v>1</v>
      </c>
      <c r="BL221" s="81" t="b">
        <f t="shared" si="43"/>
        <v>1</v>
      </c>
    </row>
    <row r="222" spans="1:64" s="83" customFormat="1" ht="60.65" customHeight="1" x14ac:dyDescent="0.2">
      <c r="A222" s="77">
        <f t="shared" si="35"/>
        <v>217</v>
      </c>
      <c r="B222" s="77" t="str">
        <f t="shared" si="40"/>
        <v/>
      </c>
      <c r="C222" s="77" t="str">
        <f>IF(B222&lt;&gt;1,"",COUNTIF($B$6:B222,1))</f>
        <v/>
      </c>
      <c r="D222" s="77" t="str">
        <f>IF(B222&lt;&gt;2,"",COUNTIF($B$6:B222,2))</f>
        <v/>
      </c>
      <c r="E222" s="77" t="str">
        <f>IF(B222&lt;&gt;3,"",COUNTIF($B$6:B222,3))</f>
        <v/>
      </c>
      <c r="F222" s="77" t="str">
        <f>IF(B222&lt;&gt;4,"",COUNTIF($B$6:B222,4))</f>
        <v/>
      </c>
      <c r="G222" s="1"/>
      <c r="H222" s="20"/>
      <c r="I222" s="20"/>
      <c r="J222" s="20"/>
      <c r="K222" s="1"/>
      <c r="L222" s="1"/>
      <c r="M222" s="21"/>
      <c r="N222" s="20"/>
      <c r="O222" s="22"/>
      <c r="P222" s="26"/>
      <c r="Q222" s="27"/>
      <c r="R222" s="20"/>
      <c r="S222" s="1"/>
      <c r="T222" s="23"/>
      <c r="U222" s="84"/>
      <c r="V222" s="86"/>
      <c r="W222" s="39" t="e">
        <f>IF(OR(T222="他官署で調達手続きを実施のため",AC222=#REF!),"－",IF(V222&lt;&gt;"",ROUNDDOWN(V222/T222,3),(IFERROR(ROUNDDOWN(U222/T222,3),"－"))))</f>
        <v>#REF!</v>
      </c>
      <c r="X222" s="90"/>
      <c r="Y222" s="92"/>
      <c r="Z222" s="25"/>
      <c r="AA222" s="24"/>
      <c r="AB222" s="25"/>
      <c r="AC222" s="24"/>
      <c r="AD222" s="20"/>
      <c r="AE222" s="20"/>
      <c r="AF222" s="20"/>
      <c r="AG222" s="1"/>
      <c r="AH222" s="1"/>
      <c r="AI222" s="41"/>
      <c r="AJ222" s="41"/>
      <c r="AK222" s="41"/>
      <c r="AL222" s="41"/>
      <c r="AM222" s="41"/>
      <c r="AN222" s="1"/>
      <c r="AO222" s="1"/>
      <c r="AP222" s="1"/>
      <c r="AQ222" s="1"/>
      <c r="AR222" s="1"/>
      <c r="AS222" s="1"/>
      <c r="AT222" s="1"/>
      <c r="AU222" s="1"/>
      <c r="AV222" s="1"/>
      <c r="AW222" s="1"/>
      <c r="AX222" s="35"/>
      <c r="AY222" s="78"/>
      <c r="AZ222" s="37" t="e">
        <f>IF(AC222=#REF!,"年間支払金額",IF(AND(OR(COUNTIF(AE222,"*すべて*"),COUNTIF(AE222,"*全て*")),S222="●",OR(K222=#REF!,K222=#REF!)),"年間支払金額(全官署、契約相手方ごと)",IF(AND(OR(COUNTIF(AE222,"*すべて*"),COUNTIF(AE222,"*全て*")),S222="●"),"年間支払金額(契約相手方ごと)",IF(AND(OR(K222=#REF!,K222=#REF!),AC222=#REF!),"契約総額(全官署)",IF(AND(K222=#REF!,AC222=#REF!),"契約総額(自官署のみ)",IF(K222=#REF!,"年間支払金額(自官署のみ)",IF(AC222=#REF!,"契約総額",IF(AND(COUNTIF(BG222,"&lt;&gt;*単価*"),OR(K222=#REF!,K222=#REF!)),"全官署予定価格",IF(AND(COUNTIF(BG222,"*単価*"),OR(K222=#REF!,K222=#REF!)),"全官署支払金額",IF(COUNTIF(BG222,"*単価*"),"年間支払金額","予定価格"))))))))))</f>
        <v>#REF!</v>
      </c>
      <c r="BA222" s="37" t="str">
        <f>IF(T222="","×",IF(令和8年度契約状況調査票!T222&gt;_xlfn.XLOOKUP(令和8年度契約状況調査票!BF222,#REF!,#REF!),"○","×"))</f>
        <v>×</v>
      </c>
      <c r="BB222" s="37" t="str">
        <f>IF(Y222="","×",IF(令和8年度契約状況調査票!Y222&gt;_xlfn.XLOOKUP(令和8年度契約状況調査票!BF222,#REF!,#REF!),"○","×"))</f>
        <v>×</v>
      </c>
      <c r="BC222" s="37" t="str">
        <f t="shared" si="36"/>
        <v>×</v>
      </c>
      <c r="BD222" s="37" t="str">
        <f t="shared" si="41"/>
        <v>×</v>
      </c>
      <c r="BE222" s="79" t="str">
        <f t="shared" si="37"/>
        <v/>
      </c>
      <c r="BF222" s="38">
        <f t="shared" si="38"/>
        <v>0</v>
      </c>
      <c r="BG222" s="1" t="e">
        <f>IF(AC222=#REF!,"",IF(AND(K222&lt;&gt;"",ISTEXT(U222)),"分担契約/単価契約",IF(ISTEXT(U222),"単価契約",IF(K222&lt;&gt;"","分担契約",""))))</f>
        <v>#REF!</v>
      </c>
      <c r="BH222" s="80"/>
      <c r="BI222" s="81" t="e">
        <f>IF(COUNTIF(T222,"**"),"",IF(AND(T222&gt;=#REF!,OR(H222=#REF!,H222=#REF!)),1,IF(AND(T222&gt;=#REF!,H222&lt;&gt;#REF!,H222&lt;&gt;#REF!),1,"")))</f>
        <v>#REF!</v>
      </c>
      <c r="BJ222" s="82" t="str">
        <f t="shared" si="39"/>
        <v>○</v>
      </c>
      <c r="BK222" s="81" t="b">
        <f t="shared" si="42"/>
        <v>1</v>
      </c>
      <c r="BL222" s="81" t="b">
        <f t="shared" si="43"/>
        <v>1</v>
      </c>
    </row>
    <row r="223" spans="1:64" s="83" customFormat="1" ht="60.65" customHeight="1" x14ac:dyDescent="0.2">
      <c r="A223" s="77">
        <f t="shared" si="35"/>
        <v>218</v>
      </c>
      <c r="B223" s="77" t="str">
        <f t="shared" si="40"/>
        <v/>
      </c>
      <c r="C223" s="77" t="str">
        <f>IF(B223&lt;&gt;1,"",COUNTIF($B$6:B223,1))</f>
        <v/>
      </c>
      <c r="D223" s="77" t="str">
        <f>IF(B223&lt;&gt;2,"",COUNTIF($B$6:B223,2))</f>
        <v/>
      </c>
      <c r="E223" s="77" t="str">
        <f>IF(B223&lt;&gt;3,"",COUNTIF($B$6:B223,3))</f>
        <v/>
      </c>
      <c r="F223" s="77" t="str">
        <f>IF(B223&lt;&gt;4,"",COUNTIF($B$6:B223,4))</f>
        <v/>
      </c>
      <c r="G223" s="1"/>
      <c r="H223" s="20"/>
      <c r="I223" s="20"/>
      <c r="J223" s="20"/>
      <c r="K223" s="1"/>
      <c r="L223" s="1"/>
      <c r="M223" s="21"/>
      <c r="N223" s="20"/>
      <c r="O223" s="22"/>
      <c r="P223" s="26"/>
      <c r="Q223" s="27"/>
      <c r="R223" s="20"/>
      <c r="S223" s="1"/>
      <c r="T223" s="23"/>
      <c r="U223" s="84"/>
      <c r="V223" s="86"/>
      <c r="W223" s="39" t="e">
        <f>IF(OR(T223="他官署で調達手続きを実施のため",AC223=#REF!),"－",IF(V223&lt;&gt;"",ROUNDDOWN(V223/T223,3),(IFERROR(ROUNDDOWN(U223/T223,3),"－"))))</f>
        <v>#REF!</v>
      </c>
      <c r="X223" s="90"/>
      <c r="Y223" s="92"/>
      <c r="Z223" s="25"/>
      <c r="AA223" s="24"/>
      <c r="AB223" s="25"/>
      <c r="AC223" s="24"/>
      <c r="AD223" s="20"/>
      <c r="AE223" s="20"/>
      <c r="AF223" s="20"/>
      <c r="AG223" s="1"/>
      <c r="AH223" s="1"/>
      <c r="AI223" s="41"/>
      <c r="AJ223" s="41"/>
      <c r="AK223" s="41"/>
      <c r="AL223" s="41"/>
      <c r="AM223" s="41"/>
      <c r="AN223" s="1"/>
      <c r="AO223" s="1"/>
      <c r="AP223" s="1"/>
      <c r="AQ223" s="1"/>
      <c r="AR223" s="1"/>
      <c r="AS223" s="1"/>
      <c r="AT223" s="1"/>
      <c r="AU223" s="1"/>
      <c r="AV223" s="1"/>
      <c r="AW223" s="1"/>
      <c r="AX223" s="36"/>
      <c r="AY223" s="78"/>
      <c r="AZ223" s="37" t="e">
        <f>IF(AC223=#REF!,"年間支払金額",IF(AND(OR(COUNTIF(AE223,"*すべて*"),COUNTIF(AE223,"*全て*")),S223="●",OR(K223=#REF!,K223=#REF!)),"年間支払金額(全官署、契約相手方ごと)",IF(AND(OR(COUNTIF(AE223,"*すべて*"),COUNTIF(AE223,"*全て*")),S223="●"),"年間支払金額(契約相手方ごと)",IF(AND(OR(K223=#REF!,K223=#REF!),AC223=#REF!),"契約総額(全官署)",IF(AND(K223=#REF!,AC223=#REF!),"契約総額(自官署のみ)",IF(K223=#REF!,"年間支払金額(自官署のみ)",IF(AC223=#REF!,"契約総額",IF(AND(COUNTIF(BG223,"&lt;&gt;*単価*"),OR(K223=#REF!,K223=#REF!)),"全官署予定価格",IF(AND(COUNTIF(BG223,"*単価*"),OR(K223=#REF!,K223=#REF!)),"全官署支払金額",IF(COUNTIF(BG223,"*単価*"),"年間支払金額","予定価格"))))))))))</f>
        <v>#REF!</v>
      </c>
      <c r="BA223" s="37" t="str">
        <f>IF(T223="","×",IF(令和8年度契約状況調査票!T223&gt;_xlfn.XLOOKUP(令和8年度契約状況調査票!BF223,#REF!,#REF!),"○","×"))</f>
        <v>×</v>
      </c>
      <c r="BB223" s="37" t="str">
        <f>IF(Y223="","×",IF(令和8年度契約状況調査票!Y223&gt;_xlfn.XLOOKUP(令和8年度契約状況調査票!BF223,#REF!,#REF!),"○","×"))</f>
        <v>×</v>
      </c>
      <c r="BC223" s="37" t="str">
        <f t="shared" si="36"/>
        <v>×</v>
      </c>
      <c r="BD223" s="37" t="str">
        <f t="shared" si="41"/>
        <v>×</v>
      </c>
      <c r="BE223" s="79" t="str">
        <f t="shared" si="37"/>
        <v/>
      </c>
      <c r="BF223" s="38">
        <f t="shared" si="38"/>
        <v>0</v>
      </c>
      <c r="BG223" s="1" t="e">
        <f>IF(AC223=#REF!,"",IF(AND(K223&lt;&gt;"",ISTEXT(U223)),"分担契約/単価契約",IF(ISTEXT(U223),"単価契約",IF(K223&lt;&gt;"","分担契約",""))))</f>
        <v>#REF!</v>
      </c>
      <c r="BH223" s="80"/>
      <c r="BI223" s="81" t="e">
        <f>IF(COUNTIF(T223,"**"),"",IF(AND(T223&gt;=#REF!,OR(H223=#REF!,H223=#REF!)),1,IF(AND(T223&gt;=#REF!,H223&lt;&gt;#REF!,H223&lt;&gt;#REF!),1,"")))</f>
        <v>#REF!</v>
      </c>
      <c r="BJ223" s="82" t="str">
        <f t="shared" si="39"/>
        <v>○</v>
      </c>
      <c r="BK223" s="81" t="b">
        <f t="shared" si="42"/>
        <v>1</v>
      </c>
      <c r="BL223" s="81" t="b">
        <f t="shared" si="43"/>
        <v>1</v>
      </c>
    </row>
    <row r="224" spans="1:64" s="83" customFormat="1" ht="60.65" customHeight="1" x14ac:dyDescent="0.2">
      <c r="A224" s="77">
        <f t="shared" si="35"/>
        <v>219</v>
      </c>
      <c r="B224" s="77" t="str">
        <f t="shared" si="40"/>
        <v/>
      </c>
      <c r="C224" s="77" t="str">
        <f>IF(B224&lt;&gt;1,"",COUNTIF($B$6:B224,1))</f>
        <v/>
      </c>
      <c r="D224" s="77" t="str">
        <f>IF(B224&lt;&gt;2,"",COUNTIF($B$6:B224,2))</f>
        <v/>
      </c>
      <c r="E224" s="77" t="str">
        <f>IF(B224&lt;&gt;3,"",COUNTIF($B$6:B224,3))</f>
        <v/>
      </c>
      <c r="F224" s="77" t="str">
        <f>IF(B224&lt;&gt;4,"",COUNTIF($B$6:B224,4))</f>
        <v/>
      </c>
      <c r="G224" s="1"/>
      <c r="H224" s="20"/>
      <c r="I224" s="20"/>
      <c r="J224" s="20"/>
      <c r="K224" s="1"/>
      <c r="L224" s="1"/>
      <c r="M224" s="21"/>
      <c r="N224" s="20"/>
      <c r="O224" s="22"/>
      <c r="P224" s="26"/>
      <c r="Q224" s="27"/>
      <c r="R224" s="20"/>
      <c r="S224" s="1"/>
      <c r="T224" s="23"/>
      <c r="U224" s="84"/>
      <c r="V224" s="86"/>
      <c r="W224" s="39" t="e">
        <f>IF(OR(T224="他官署で調達手続きを実施のため",AC224=#REF!),"－",IF(V224&lt;&gt;"",ROUNDDOWN(V224/T224,3),(IFERROR(ROUNDDOWN(U224/T224,3),"－"))))</f>
        <v>#REF!</v>
      </c>
      <c r="X224" s="90"/>
      <c r="Y224" s="92"/>
      <c r="Z224" s="25"/>
      <c r="AA224" s="24"/>
      <c r="AB224" s="25"/>
      <c r="AC224" s="24"/>
      <c r="AD224" s="20"/>
      <c r="AE224" s="20"/>
      <c r="AF224" s="20"/>
      <c r="AG224" s="1"/>
      <c r="AH224" s="1"/>
      <c r="AI224" s="41"/>
      <c r="AJ224" s="41"/>
      <c r="AK224" s="41"/>
      <c r="AL224" s="41"/>
      <c r="AM224" s="41"/>
      <c r="AN224" s="1"/>
      <c r="AO224" s="1"/>
      <c r="AP224" s="1"/>
      <c r="AQ224" s="1"/>
      <c r="AR224" s="1"/>
      <c r="AS224" s="1"/>
      <c r="AT224" s="1"/>
      <c r="AU224" s="1"/>
      <c r="AV224" s="1"/>
      <c r="AW224" s="1"/>
      <c r="AX224" s="35"/>
      <c r="AY224" s="78"/>
      <c r="AZ224" s="37" t="e">
        <f>IF(AC224=#REF!,"年間支払金額",IF(AND(OR(COUNTIF(AE224,"*すべて*"),COUNTIF(AE224,"*全て*")),S224="●",OR(K224=#REF!,K224=#REF!)),"年間支払金額(全官署、契約相手方ごと)",IF(AND(OR(COUNTIF(AE224,"*すべて*"),COUNTIF(AE224,"*全て*")),S224="●"),"年間支払金額(契約相手方ごと)",IF(AND(OR(K224=#REF!,K224=#REF!),AC224=#REF!),"契約総額(全官署)",IF(AND(K224=#REF!,AC224=#REF!),"契約総額(自官署のみ)",IF(K224=#REF!,"年間支払金額(自官署のみ)",IF(AC224=#REF!,"契約総額",IF(AND(COUNTIF(BG224,"&lt;&gt;*単価*"),OR(K224=#REF!,K224=#REF!)),"全官署予定価格",IF(AND(COUNTIF(BG224,"*単価*"),OR(K224=#REF!,K224=#REF!)),"全官署支払金額",IF(COUNTIF(BG224,"*単価*"),"年間支払金額","予定価格"))))))))))</f>
        <v>#REF!</v>
      </c>
      <c r="BA224" s="37" t="str">
        <f>IF(T224="","×",IF(令和8年度契約状況調査票!T224&gt;_xlfn.XLOOKUP(令和8年度契約状況調査票!BF224,#REF!,#REF!),"○","×"))</f>
        <v>×</v>
      </c>
      <c r="BB224" s="37" t="str">
        <f>IF(Y224="","×",IF(令和8年度契約状況調査票!Y224&gt;_xlfn.XLOOKUP(令和8年度契約状況調査票!BF224,#REF!,#REF!),"○","×"))</f>
        <v>×</v>
      </c>
      <c r="BC224" s="37" t="str">
        <f t="shared" si="36"/>
        <v>×</v>
      </c>
      <c r="BD224" s="37" t="str">
        <f t="shared" si="41"/>
        <v>×</v>
      </c>
      <c r="BE224" s="79" t="str">
        <f t="shared" si="37"/>
        <v/>
      </c>
      <c r="BF224" s="38">
        <f t="shared" si="38"/>
        <v>0</v>
      </c>
      <c r="BG224" s="1" t="e">
        <f>IF(AC224=#REF!,"",IF(AND(K224&lt;&gt;"",ISTEXT(U224)),"分担契約/単価契約",IF(ISTEXT(U224),"単価契約",IF(K224&lt;&gt;"","分担契約",""))))</f>
        <v>#REF!</v>
      </c>
      <c r="BH224" s="80"/>
      <c r="BI224" s="81" t="e">
        <f>IF(COUNTIF(T224,"**"),"",IF(AND(T224&gt;=#REF!,OR(H224=#REF!,H224=#REF!)),1,IF(AND(T224&gt;=#REF!,H224&lt;&gt;#REF!,H224&lt;&gt;#REF!),1,"")))</f>
        <v>#REF!</v>
      </c>
      <c r="BJ224" s="82" t="str">
        <f t="shared" si="39"/>
        <v>○</v>
      </c>
      <c r="BK224" s="81" t="b">
        <f t="shared" si="42"/>
        <v>1</v>
      </c>
      <c r="BL224" s="81" t="b">
        <f t="shared" si="43"/>
        <v>1</v>
      </c>
    </row>
    <row r="225" spans="1:64" s="83" customFormat="1" ht="60.65" customHeight="1" x14ac:dyDescent="0.2">
      <c r="A225" s="77">
        <f t="shared" si="35"/>
        <v>220</v>
      </c>
      <c r="B225" s="77" t="str">
        <f t="shared" si="40"/>
        <v/>
      </c>
      <c r="C225" s="77" t="str">
        <f>IF(B225&lt;&gt;1,"",COUNTIF($B$6:B225,1))</f>
        <v/>
      </c>
      <c r="D225" s="77" t="str">
        <f>IF(B225&lt;&gt;2,"",COUNTIF($B$6:B225,2))</f>
        <v/>
      </c>
      <c r="E225" s="77" t="str">
        <f>IF(B225&lt;&gt;3,"",COUNTIF($B$6:B225,3))</f>
        <v/>
      </c>
      <c r="F225" s="77" t="str">
        <f>IF(B225&lt;&gt;4,"",COUNTIF($B$6:B225,4))</f>
        <v/>
      </c>
      <c r="G225" s="1"/>
      <c r="H225" s="20"/>
      <c r="I225" s="20"/>
      <c r="J225" s="20"/>
      <c r="K225" s="1"/>
      <c r="L225" s="1"/>
      <c r="M225" s="21"/>
      <c r="N225" s="20"/>
      <c r="O225" s="22"/>
      <c r="P225" s="26"/>
      <c r="Q225" s="27"/>
      <c r="R225" s="20"/>
      <c r="S225" s="1"/>
      <c r="T225" s="23"/>
      <c r="U225" s="84"/>
      <c r="V225" s="86"/>
      <c r="W225" s="39" t="e">
        <f>IF(OR(T225="他官署で調達手続きを実施のため",AC225=#REF!),"－",IF(V225&lt;&gt;"",ROUNDDOWN(V225/T225,3),(IFERROR(ROUNDDOWN(U225/T225,3),"－"))))</f>
        <v>#REF!</v>
      </c>
      <c r="X225" s="90"/>
      <c r="Y225" s="92"/>
      <c r="Z225" s="25"/>
      <c r="AA225" s="24"/>
      <c r="AB225" s="25"/>
      <c r="AC225" s="24"/>
      <c r="AD225" s="20"/>
      <c r="AE225" s="20"/>
      <c r="AF225" s="20"/>
      <c r="AG225" s="1"/>
      <c r="AH225" s="1"/>
      <c r="AI225" s="41"/>
      <c r="AJ225" s="41"/>
      <c r="AK225" s="41"/>
      <c r="AL225" s="41"/>
      <c r="AM225" s="41"/>
      <c r="AN225" s="1"/>
      <c r="AO225" s="1"/>
      <c r="AP225" s="1"/>
      <c r="AQ225" s="1"/>
      <c r="AR225" s="1"/>
      <c r="AS225" s="1"/>
      <c r="AT225" s="1"/>
      <c r="AU225" s="1"/>
      <c r="AV225" s="1"/>
      <c r="AW225" s="1"/>
      <c r="AX225" s="35"/>
      <c r="AY225" s="78"/>
      <c r="AZ225" s="37" t="e">
        <f>IF(AC225=#REF!,"年間支払金額",IF(AND(OR(COUNTIF(AE225,"*すべて*"),COUNTIF(AE225,"*全て*")),S225="●",OR(K225=#REF!,K225=#REF!)),"年間支払金額(全官署、契約相手方ごと)",IF(AND(OR(COUNTIF(AE225,"*すべて*"),COUNTIF(AE225,"*全て*")),S225="●"),"年間支払金額(契約相手方ごと)",IF(AND(OR(K225=#REF!,K225=#REF!),AC225=#REF!),"契約総額(全官署)",IF(AND(K225=#REF!,AC225=#REF!),"契約総額(自官署のみ)",IF(K225=#REF!,"年間支払金額(自官署のみ)",IF(AC225=#REF!,"契約総額",IF(AND(COUNTIF(BG225,"&lt;&gt;*単価*"),OR(K225=#REF!,K225=#REF!)),"全官署予定価格",IF(AND(COUNTIF(BG225,"*単価*"),OR(K225=#REF!,K225=#REF!)),"全官署支払金額",IF(COUNTIF(BG225,"*単価*"),"年間支払金額","予定価格"))))))))))</f>
        <v>#REF!</v>
      </c>
      <c r="BA225" s="37" t="str">
        <f>IF(T225="","×",IF(令和8年度契約状況調査票!T225&gt;_xlfn.XLOOKUP(令和8年度契約状況調査票!BF225,#REF!,#REF!),"○","×"))</f>
        <v>×</v>
      </c>
      <c r="BB225" s="37" t="str">
        <f>IF(Y225="","×",IF(令和8年度契約状況調査票!Y225&gt;_xlfn.XLOOKUP(令和8年度契約状況調査票!BF225,#REF!,#REF!),"○","×"))</f>
        <v>×</v>
      </c>
      <c r="BC225" s="37" t="str">
        <f t="shared" si="36"/>
        <v>×</v>
      </c>
      <c r="BD225" s="37" t="str">
        <f t="shared" si="41"/>
        <v>×</v>
      </c>
      <c r="BE225" s="79" t="str">
        <f t="shared" si="37"/>
        <v/>
      </c>
      <c r="BF225" s="38">
        <f t="shared" si="38"/>
        <v>0</v>
      </c>
      <c r="BG225" s="1" t="e">
        <f>IF(AC225=#REF!,"",IF(AND(K225&lt;&gt;"",ISTEXT(U225)),"分担契約/単価契約",IF(ISTEXT(U225),"単価契約",IF(K225&lt;&gt;"","分担契約",""))))</f>
        <v>#REF!</v>
      </c>
      <c r="BH225" s="80"/>
      <c r="BI225" s="81" t="e">
        <f>IF(COUNTIF(T225,"**"),"",IF(AND(T225&gt;=#REF!,OR(H225=#REF!,H225=#REF!)),1,IF(AND(T225&gt;=#REF!,H225&lt;&gt;#REF!,H225&lt;&gt;#REF!),1,"")))</f>
        <v>#REF!</v>
      </c>
      <c r="BJ225" s="82" t="str">
        <f t="shared" si="39"/>
        <v>○</v>
      </c>
      <c r="BK225" s="81" t="b">
        <f t="shared" si="42"/>
        <v>1</v>
      </c>
      <c r="BL225" s="81" t="b">
        <f t="shared" si="43"/>
        <v>1</v>
      </c>
    </row>
    <row r="226" spans="1:64" s="83" customFormat="1" ht="60.65" customHeight="1" x14ac:dyDescent="0.2">
      <c r="A226" s="77">
        <f t="shared" si="35"/>
        <v>221</v>
      </c>
      <c r="B226" s="77" t="str">
        <f t="shared" si="40"/>
        <v/>
      </c>
      <c r="C226" s="77" t="str">
        <f>IF(B226&lt;&gt;1,"",COUNTIF($B$6:B226,1))</f>
        <v/>
      </c>
      <c r="D226" s="77" t="str">
        <f>IF(B226&lt;&gt;2,"",COUNTIF($B$6:B226,2))</f>
        <v/>
      </c>
      <c r="E226" s="77" t="str">
        <f>IF(B226&lt;&gt;3,"",COUNTIF($B$6:B226,3))</f>
        <v/>
      </c>
      <c r="F226" s="77" t="str">
        <f>IF(B226&lt;&gt;4,"",COUNTIF($B$6:B226,4))</f>
        <v/>
      </c>
      <c r="G226" s="1"/>
      <c r="H226" s="20"/>
      <c r="I226" s="20"/>
      <c r="J226" s="20"/>
      <c r="K226" s="1"/>
      <c r="L226" s="1"/>
      <c r="M226" s="21"/>
      <c r="N226" s="20"/>
      <c r="O226" s="22"/>
      <c r="P226" s="26"/>
      <c r="Q226" s="27"/>
      <c r="R226" s="20"/>
      <c r="S226" s="1"/>
      <c r="T226" s="28"/>
      <c r="U226" s="85"/>
      <c r="V226" s="86"/>
      <c r="W226" s="39" t="e">
        <f>IF(OR(T226="他官署で調達手続きを実施のため",AC226=#REF!),"－",IF(V226&lt;&gt;"",ROUNDDOWN(V226/T226,3),(IFERROR(ROUNDDOWN(U226/T226,3),"－"))))</f>
        <v>#REF!</v>
      </c>
      <c r="X226" s="90"/>
      <c r="Y226" s="92"/>
      <c r="Z226" s="25"/>
      <c r="AA226" s="24"/>
      <c r="AB226" s="25"/>
      <c r="AC226" s="24"/>
      <c r="AD226" s="20"/>
      <c r="AE226" s="20"/>
      <c r="AF226" s="20"/>
      <c r="AG226" s="1"/>
      <c r="AH226" s="1"/>
      <c r="AI226" s="41"/>
      <c r="AJ226" s="41"/>
      <c r="AK226" s="41"/>
      <c r="AL226" s="41"/>
      <c r="AM226" s="41"/>
      <c r="AN226" s="1"/>
      <c r="AO226" s="1"/>
      <c r="AP226" s="1"/>
      <c r="AQ226" s="1"/>
      <c r="AR226" s="1"/>
      <c r="AS226" s="1"/>
      <c r="AT226" s="1"/>
      <c r="AU226" s="1"/>
      <c r="AV226" s="1"/>
      <c r="AW226" s="1"/>
      <c r="AX226" s="35"/>
      <c r="AY226" s="78"/>
      <c r="AZ226" s="37" t="e">
        <f>IF(AC226=#REF!,"年間支払金額",IF(AND(OR(COUNTIF(AE226,"*すべて*"),COUNTIF(AE226,"*全て*")),S226="●",OR(K226=#REF!,K226=#REF!)),"年間支払金額(全官署、契約相手方ごと)",IF(AND(OR(COUNTIF(AE226,"*すべて*"),COUNTIF(AE226,"*全て*")),S226="●"),"年間支払金額(契約相手方ごと)",IF(AND(OR(K226=#REF!,K226=#REF!),AC226=#REF!),"契約総額(全官署)",IF(AND(K226=#REF!,AC226=#REF!),"契約総額(自官署のみ)",IF(K226=#REF!,"年間支払金額(自官署のみ)",IF(AC226=#REF!,"契約総額",IF(AND(COUNTIF(BG226,"&lt;&gt;*単価*"),OR(K226=#REF!,K226=#REF!)),"全官署予定価格",IF(AND(COUNTIF(BG226,"*単価*"),OR(K226=#REF!,K226=#REF!)),"全官署支払金額",IF(COUNTIF(BG226,"*単価*"),"年間支払金額","予定価格"))))))))))</f>
        <v>#REF!</v>
      </c>
      <c r="BA226" s="37" t="str">
        <f>IF(T226="","×",IF(令和8年度契約状況調査票!T226&gt;_xlfn.XLOOKUP(令和8年度契約状況調査票!BF226,#REF!,#REF!),"○","×"))</f>
        <v>×</v>
      </c>
      <c r="BB226" s="37" t="str">
        <f>IF(Y226="","×",IF(令和8年度契約状況調査票!Y226&gt;_xlfn.XLOOKUP(令和8年度契約状況調査票!BF226,#REF!,#REF!),"○","×"))</f>
        <v>×</v>
      </c>
      <c r="BC226" s="37" t="str">
        <f t="shared" si="36"/>
        <v>×</v>
      </c>
      <c r="BD226" s="37" t="str">
        <f t="shared" si="41"/>
        <v>×</v>
      </c>
      <c r="BE226" s="79" t="str">
        <f t="shared" si="37"/>
        <v/>
      </c>
      <c r="BF226" s="38">
        <f t="shared" si="38"/>
        <v>0</v>
      </c>
      <c r="BG226" s="1" t="e">
        <f>IF(AC226=#REF!,"",IF(AND(K226&lt;&gt;"",ISTEXT(U226)),"分担契約/単価契約",IF(ISTEXT(U226),"単価契約",IF(K226&lt;&gt;"","分担契約",""))))</f>
        <v>#REF!</v>
      </c>
      <c r="BH226" s="80"/>
      <c r="BI226" s="81" t="e">
        <f>IF(COUNTIF(T226,"**"),"",IF(AND(T226&gt;=#REF!,OR(H226=#REF!,H226=#REF!)),1,IF(AND(T226&gt;=#REF!,H226&lt;&gt;#REF!,H226&lt;&gt;#REF!),1,"")))</f>
        <v>#REF!</v>
      </c>
      <c r="BJ226" s="82" t="str">
        <f t="shared" si="39"/>
        <v>○</v>
      </c>
      <c r="BK226" s="81" t="b">
        <f t="shared" si="42"/>
        <v>1</v>
      </c>
      <c r="BL226" s="81" t="b">
        <f t="shared" si="43"/>
        <v>1</v>
      </c>
    </row>
    <row r="227" spans="1:64" s="83" customFormat="1" ht="60.65" customHeight="1" x14ac:dyDescent="0.2">
      <c r="A227" s="77">
        <f t="shared" si="35"/>
        <v>222</v>
      </c>
      <c r="B227" s="77" t="str">
        <f t="shared" si="40"/>
        <v/>
      </c>
      <c r="C227" s="77" t="str">
        <f>IF(B227&lt;&gt;1,"",COUNTIF($B$6:B227,1))</f>
        <v/>
      </c>
      <c r="D227" s="77" t="str">
        <f>IF(B227&lt;&gt;2,"",COUNTIF($B$6:B227,2))</f>
        <v/>
      </c>
      <c r="E227" s="77" t="str">
        <f>IF(B227&lt;&gt;3,"",COUNTIF($B$6:B227,3))</f>
        <v/>
      </c>
      <c r="F227" s="77" t="str">
        <f>IF(B227&lt;&gt;4,"",COUNTIF($B$6:B227,4))</f>
        <v/>
      </c>
      <c r="G227" s="1"/>
      <c r="H227" s="20"/>
      <c r="I227" s="20"/>
      <c r="J227" s="20"/>
      <c r="K227" s="1"/>
      <c r="L227" s="1"/>
      <c r="M227" s="21"/>
      <c r="N227" s="20"/>
      <c r="O227" s="22"/>
      <c r="P227" s="26"/>
      <c r="Q227" s="27"/>
      <c r="R227" s="20"/>
      <c r="S227" s="1"/>
      <c r="T227" s="23"/>
      <c r="U227" s="84"/>
      <c r="V227" s="86"/>
      <c r="W227" s="39" t="e">
        <f>IF(OR(T227="他官署で調達手続きを実施のため",AC227=#REF!),"－",IF(V227&lt;&gt;"",ROUNDDOWN(V227/T227,3),(IFERROR(ROUNDDOWN(U227/T227,3),"－"))))</f>
        <v>#REF!</v>
      </c>
      <c r="X227" s="90"/>
      <c r="Y227" s="92"/>
      <c r="Z227" s="25"/>
      <c r="AA227" s="24"/>
      <c r="AB227" s="25"/>
      <c r="AC227" s="24"/>
      <c r="AD227" s="20"/>
      <c r="AE227" s="20"/>
      <c r="AF227" s="20"/>
      <c r="AG227" s="1"/>
      <c r="AH227" s="1"/>
      <c r="AI227" s="41"/>
      <c r="AJ227" s="41"/>
      <c r="AK227" s="41"/>
      <c r="AL227" s="41"/>
      <c r="AM227" s="41"/>
      <c r="AN227" s="1"/>
      <c r="AO227" s="1"/>
      <c r="AP227" s="1"/>
      <c r="AQ227" s="1"/>
      <c r="AR227" s="1"/>
      <c r="AS227" s="1"/>
      <c r="AT227" s="1"/>
      <c r="AU227" s="1"/>
      <c r="AV227" s="1"/>
      <c r="AW227" s="1"/>
      <c r="AX227" s="35"/>
      <c r="AY227" s="78"/>
      <c r="AZ227" s="37" t="e">
        <f>IF(AC227=#REF!,"年間支払金額",IF(AND(OR(COUNTIF(AE227,"*すべて*"),COUNTIF(AE227,"*全て*")),S227="●",OR(K227=#REF!,K227=#REF!)),"年間支払金額(全官署、契約相手方ごと)",IF(AND(OR(COUNTIF(AE227,"*すべて*"),COUNTIF(AE227,"*全て*")),S227="●"),"年間支払金額(契約相手方ごと)",IF(AND(OR(K227=#REF!,K227=#REF!),AC227=#REF!),"契約総額(全官署)",IF(AND(K227=#REF!,AC227=#REF!),"契約総額(自官署のみ)",IF(K227=#REF!,"年間支払金額(自官署のみ)",IF(AC227=#REF!,"契約総額",IF(AND(COUNTIF(BG227,"&lt;&gt;*単価*"),OR(K227=#REF!,K227=#REF!)),"全官署予定価格",IF(AND(COUNTIF(BG227,"*単価*"),OR(K227=#REF!,K227=#REF!)),"全官署支払金額",IF(COUNTIF(BG227,"*単価*"),"年間支払金額","予定価格"))))))))))</f>
        <v>#REF!</v>
      </c>
      <c r="BA227" s="37" t="str">
        <f>IF(T227="","×",IF(令和8年度契約状況調査票!T227&gt;_xlfn.XLOOKUP(令和8年度契約状況調査票!BF227,#REF!,#REF!),"○","×"))</f>
        <v>×</v>
      </c>
      <c r="BB227" s="37" t="str">
        <f>IF(Y227="","×",IF(令和8年度契約状況調査票!Y227&gt;_xlfn.XLOOKUP(令和8年度契約状況調査票!BF227,#REF!,#REF!),"○","×"))</f>
        <v>×</v>
      </c>
      <c r="BC227" s="37" t="str">
        <f t="shared" si="36"/>
        <v>×</v>
      </c>
      <c r="BD227" s="37" t="str">
        <f t="shared" si="41"/>
        <v>×</v>
      </c>
      <c r="BE227" s="79" t="str">
        <f t="shared" si="37"/>
        <v/>
      </c>
      <c r="BF227" s="38">
        <f t="shared" si="38"/>
        <v>0</v>
      </c>
      <c r="BG227" s="1" t="e">
        <f>IF(AC227=#REF!,"",IF(AND(K227&lt;&gt;"",ISTEXT(U227)),"分担契約/単価契約",IF(ISTEXT(U227),"単価契約",IF(K227&lt;&gt;"","分担契約",""))))</f>
        <v>#REF!</v>
      </c>
      <c r="BH227" s="80"/>
      <c r="BI227" s="81" t="e">
        <f>IF(COUNTIF(T227,"**"),"",IF(AND(T227&gt;=#REF!,OR(H227=#REF!,H227=#REF!)),1,IF(AND(T227&gt;=#REF!,H227&lt;&gt;#REF!,H227&lt;&gt;#REF!),1,"")))</f>
        <v>#REF!</v>
      </c>
      <c r="BJ227" s="82" t="str">
        <f t="shared" si="39"/>
        <v>○</v>
      </c>
      <c r="BK227" s="81" t="b">
        <f t="shared" si="42"/>
        <v>1</v>
      </c>
      <c r="BL227" s="81" t="b">
        <f t="shared" si="43"/>
        <v>1</v>
      </c>
    </row>
    <row r="228" spans="1:64" s="83" customFormat="1" ht="60.65" customHeight="1" x14ac:dyDescent="0.2">
      <c r="A228" s="77">
        <f t="shared" si="35"/>
        <v>223</v>
      </c>
      <c r="B228" s="77" t="str">
        <f t="shared" si="40"/>
        <v/>
      </c>
      <c r="C228" s="77" t="str">
        <f>IF(B228&lt;&gt;1,"",COUNTIF($B$6:B228,1))</f>
        <v/>
      </c>
      <c r="D228" s="77" t="str">
        <f>IF(B228&lt;&gt;2,"",COUNTIF($B$6:B228,2))</f>
        <v/>
      </c>
      <c r="E228" s="77" t="str">
        <f>IF(B228&lt;&gt;3,"",COUNTIF($B$6:B228,3))</f>
        <v/>
      </c>
      <c r="F228" s="77" t="str">
        <f>IF(B228&lt;&gt;4,"",COUNTIF($B$6:B228,4))</f>
        <v/>
      </c>
      <c r="G228" s="1"/>
      <c r="H228" s="20"/>
      <c r="I228" s="20"/>
      <c r="J228" s="20"/>
      <c r="K228" s="1"/>
      <c r="L228" s="1"/>
      <c r="M228" s="21"/>
      <c r="N228" s="20"/>
      <c r="O228" s="22"/>
      <c r="P228" s="26"/>
      <c r="Q228" s="27"/>
      <c r="R228" s="20"/>
      <c r="S228" s="1"/>
      <c r="T228" s="23"/>
      <c r="U228" s="84"/>
      <c r="V228" s="86"/>
      <c r="W228" s="39" t="e">
        <f>IF(OR(T228="他官署で調達手続きを実施のため",AC228=#REF!),"－",IF(V228&lt;&gt;"",ROUNDDOWN(V228/T228,3),(IFERROR(ROUNDDOWN(U228/T228,3),"－"))))</f>
        <v>#REF!</v>
      </c>
      <c r="X228" s="90"/>
      <c r="Y228" s="92"/>
      <c r="Z228" s="25"/>
      <c r="AA228" s="24"/>
      <c r="AB228" s="25"/>
      <c r="AC228" s="24"/>
      <c r="AD228" s="20"/>
      <c r="AE228" s="20"/>
      <c r="AF228" s="20"/>
      <c r="AG228" s="1"/>
      <c r="AH228" s="1"/>
      <c r="AI228" s="41"/>
      <c r="AJ228" s="41"/>
      <c r="AK228" s="41"/>
      <c r="AL228" s="41"/>
      <c r="AM228" s="41"/>
      <c r="AN228" s="1"/>
      <c r="AO228" s="1"/>
      <c r="AP228" s="1"/>
      <c r="AQ228" s="1"/>
      <c r="AR228" s="1"/>
      <c r="AS228" s="1"/>
      <c r="AT228" s="1"/>
      <c r="AU228" s="1"/>
      <c r="AV228" s="1"/>
      <c r="AW228" s="1"/>
      <c r="AX228" s="35"/>
      <c r="AY228" s="78"/>
      <c r="AZ228" s="37" t="e">
        <f>IF(AC228=#REF!,"年間支払金額",IF(AND(OR(COUNTIF(AE228,"*すべて*"),COUNTIF(AE228,"*全て*")),S228="●",OR(K228=#REF!,K228=#REF!)),"年間支払金額(全官署、契約相手方ごと)",IF(AND(OR(COUNTIF(AE228,"*すべて*"),COUNTIF(AE228,"*全て*")),S228="●"),"年間支払金額(契約相手方ごと)",IF(AND(OR(K228=#REF!,K228=#REF!),AC228=#REF!),"契約総額(全官署)",IF(AND(K228=#REF!,AC228=#REF!),"契約総額(自官署のみ)",IF(K228=#REF!,"年間支払金額(自官署のみ)",IF(AC228=#REF!,"契約総額",IF(AND(COUNTIF(BG228,"&lt;&gt;*単価*"),OR(K228=#REF!,K228=#REF!)),"全官署予定価格",IF(AND(COUNTIF(BG228,"*単価*"),OR(K228=#REF!,K228=#REF!)),"全官署支払金額",IF(COUNTIF(BG228,"*単価*"),"年間支払金額","予定価格"))))))))))</f>
        <v>#REF!</v>
      </c>
      <c r="BA228" s="37" t="str">
        <f>IF(T228="","×",IF(令和8年度契約状況調査票!T228&gt;_xlfn.XLOOKUP(令和8年度契約状況調査票!BF228,#REF!,#REF!),"○","×"))</f>
        <v>×</v>
      </c>
      <c r="BB228" s="37" t="str">
        <f>IF(Y228="","×",IF(令和8年度契約状況調査票!Y228&gt;_xlfn.XLOOKUP(令和8年度契約状況調査票!BF228,#REF!,#REF!),"○","×"))</f>
        <v>×</v>
      </c>
      <c r="BC228" s="37" t="str">
        <f t="shared" si="36"/>
        <v>×</v>
      </c>
      <c r="BD228" s="37" t="str">
        <f t="shared" si="41"/>
        <v>×</v>
      </c>
      <c r="BE228" s="79" t="str">
        <f t="shared" si="37"/>
        <v/>
      </c>
      <c r="BF228" s="38">
        <f t="shared" si="38"/>
        <v>0</v>
      </c>
      <c r="BG228" s="1" t="e">
        <f>IF(AC228=#REF!,"",IF(AND(K228&lt;&gt;"",ISTEXT(U228)),"分担契約/単価契約",IF(ISTEXT(U228),"単価契約",IF(K228&lt;&gt;"","分担契約",""))))</f>
        <v>#REF!</v>
      </c>
      <c r="BH228" s="80"/>
      <c r="BI228" s="81" t="e">
        <f>IF(COUNTIF(T228,"**"),"",IF(AND(T228&gt;=#REF!,OR(H228=#REF!,H228=#REF!)),1,IF(AND(T228&gt;=#REF!,H228&lt;&gt;#REF!,H228&lt;&gt;#REF!),1,"")))</f>
        <v>#REF!</v>
      </c>
      <c r="BJ228" s="82" t="str">
        <f t="shared" si="39"/>
        <v>○</v>
      </c>
      <c r="BK228" s="81" t="b">
        <f t="shared" si="42"/>
        <v>1</v>
      </c>
      <c r="BL228" s="81" t="b">
        <f t="shared" si="43"/>
        <v>1</v>
      </c>
    </row>
    <row r="229" spans="1:64" s="83" customFormat="1" ht="60.65" customHeight="1" x14ac:dyDescent="0.2">
      <c r="A229" s="77">
        <f t="shared" si="35"/>
        <v>224</v>
      </c>
      <c r="B229" s="77" t="str">
        <f t="shared" si="40"/>
        <v/>
      </c>
      <c r="C229" s="77" t="str">
        <f>IF(B229&lt;&gt;1,"",COUNTIF($B$6:B229,1))</f>
        <v/>
      </c>
      <c r="D229" s="77" t="str">
        <f>IF(B229&lt;&gt;2,"",COUNTIF($B$6:B229,2))</f>
        <v/>
      </c>
      <c r="E229" s="77" t="str">
        <f>IF(B229&lt;&gt;3,"",COUNTIF($B$6:B229,3))</f>
        <v/>
      </c>
      <c r="F229" s="77" t="str">
        <f>IF(B229&lt;&gt;4,"",COUNTIF($B$6:B229,4))</f>
        <v/>
      </c>
      <c r="G229" s="1"/>
      <c r="H229" s="20"/>
      <c r="I229" s="20"/>
      <c r="J229" s="20"/>
      <c r="K229" s="1"/>
      <c r="L229" s="1"/>
      <c r="M229" s="21"/>
      <c r="N229" s="20"/>
      <c r="O229" s="22"/>
      <c r="P229" s="26"/>
      <c r="Q229" s="27"/>
      <c r="R229" s="20"/>
      <c r="S229" s="1"/>
      <c r="T229" s="23"/>
      <c r="U229" s="84"/>
      <c r="V229" s="86"/>
      <c r="W229" s="39" t="e">
        <f>IF(OR(T229="他官署で調達手続きを実施のため",AC229=#REF!),"－",IF(V229&lt;&gt;"",ROUNDDOWN(V229/T229,3),(IFERROR(ROUNDDOWN(U229/T229,3),"－"))))</f>
        <v>#REF!</v>
      </c>
      <c r="X229" s="90"/>
      <c r="Y229" s="92"/>
      <c r="Z229" s="25"/>
      <c r="AA229" s="24"/>
      <c r="AB229" s="25"/>
      <c r="AC229" s="24"/>
      <c r="AD229" s="20"/>
      <c r="AE229" s="20"/>
      <c r="AF229" s="20"/>
      <c r="AG229" s="1"/>
      <c r="AH229" s="1"/>
      <c r="AI229" s="41"/>
      <c r="AJ229" s="41"/>
      <c r="AK229" s="41"/>
      <c r="AL229" s="41"/>
      <c r="AM229" s="41"/>
      <c r="AN229" s="1"/>
      <c r="AO229" s="1"/>
      <c r="AP229" s="1"/>
      <c r="AQ229" s="1"/>
      <c r="AR229" s="1"/>
      <c r="AS229" s="1"/>
      <c r="AT229" s="1"/>
      <c r="AU229" s="1"/>
      <c r="AV229" s="1"/>
      <c r="AW229" s="1"/>
      <c r="AX229" s="35"/>
      <c r="AY229" s="78"/>
      <c r="AZ229" s="37" t="e">
        <f>IF(AC229=#REF!,"年間支払金額",IF(AND(OR(COUNTIF(AE229,"*すべて*"),COUNTIF(AE229,"*全て*")),S229="●",OR(K229=#REF!,K229=#REF!)),"年間支払金額(全官署、契約相手方ごと)",IF(AND(OR(COUNTIF(AE229,"*すべて*"),COUNTIF(AE229,"*全て*")),S229="●"),"年間支払金額(契約相手方ごと)",IF(AND(OR(K229=#REF!,K229=#REF!),AC229=#REF!),"契約総額(全官署)",IF(AND(K229=#REF!,AC229=#REF!),"契約総額(自官署のみ)",IF(K229=#REF!,"年間支払金額(自官署のみ)",IF(AC229=#REF!,"契約総額",IF(AND(COUNTIF(BG229,"&lt;&gt;*単価*"),OR(K229=#REF!,K229=#REF!)),"全官署予定価格",IF(AND(COUNTIF(BG229,"*単価*"),OR(K229=#REF!,K229=#REF!)),"全官署支払金額",IF(COUNTIF(BG229,"*単価*"),"年間支払金額","予定価格"))))))))))</f>
        <v>#REF!</v>
      </c>
      <c r="BA229" s="37" t="str">
        <f>IF(T229="","×",IF(令和8年度契約状況調査票!T229&gt;_xlfn.XLOOKUP(令和8年度契約状況調査票!BF229,#REF!,#REF!),"○","×"))</f>
        <v>×</v>
      </c>
      <c r="BB229" s="37" t="str">
        <f>IF(Y229="","×",IF(令和8年度契約状況調査票!Y229&gt;_xlfn.XLOOKUP(令和8年度契約状況調査票!BF229,#REF!,#REF!),"○","×"))</f>
        <v>×</v>
      </c>
      <c r="BC229" s="37" t="str">
        <f t="shared" si="36"/>
        <v>×</v>
      </c>
      <c r="BD229" s="37" t="str">
        <f t="shared" si="41"/>
        <v>×</v>
      </c>
      <c r="BE229" s="79" t="str">
        <f t="shared" si="37"/>
        <v/>
      </c>
      <c r="BF229" s="38">
        <f t="shared" si="38"/>
        <v>0</v>
      </c>
      <c r="BG229" s="1" t="e">
        <f>IF(AC229=#REF!,"",IF(AND(K229&lt;&gt;"",ISTEXT(U229)),"分担契約/単価契約",IF(ISTEXT(U229),"単価契約",IF(K229&lt;&gt;"","分担契約",""))))</f>
        <v>#REF!</v>
      </c>
      <c r="BH229" s="80"/>
      <c r="BI229" s="81" t="e">
        <f>IF(COUNTIF(T229,"**"),"",IF(AND(T229&gt;=#REF!,OR(H229=#REF!,H229=#REF!)),1,IF(AND(T229&gt;=#REF!,H229&lt;&gt;#REF!,H229&lt;&gt;#REF!),1,"")))</f>
        <v>#REF!</v>
      </c>
      <c r="BJ229" s="82" t="str">
        <f t="shared" si="39"/>
        <v>○</v>
      </c>
      <c r="BK229" s="81" t="b">
        <f t="shared" si="42"/>
        <v>1</v>
      </c>
      <c r="BL229" s="81" t="b">
        <f t="shared" si="43"/>
        <v>1</v>
      </c>
    </row>
    <row r="230" spans="1:64" s="83" customFormat="1" ht="60.65" customHeight="1" x14ac:dyDescent="0.2">
      <c r="A230" s="77">
        <f t="shared" si="35"/>
        <v>225</v>
      </c>
      <c r="B230" s="77" t="str">
        <f t="shared" si="40"/>
        <v/>
      </c>
      <c r="C230" s="77" t="str">
        <f>IF(B230&lt;&gt;1,"",COUNTIF($B$6:B230,1))</f>
        <v/>
      </c>
      <c r="D230" s="77" t="str">
        <f>IF(B230&lt;&gt;2,"",COUNTIF($B$6:B230,2))</f>
        <v/>
      </c>
      <c r="E230" s="77" t="str">
        <f>IF(B230&lt;&gt;3,"",COUNTIF($B$6:B230,3))</f>
        <v/>
      </c>
      <c r="F230" s="77" t="str">
        <f>IF(B230&lt;&gt;4,"",COUNTIF($B$6:B230,4))</f>
        <v/>
      </c>
      <c r="G230" s="1"/>
      <c r="H230" s="20"/>
      <c r="I230" s="20"/>
      <c r="J230" s="20"/>
      <c r="K230" s="1"/>
      <c r="L230" s="1"/>
      <c r="M230" s="21"/>
      <c r="N230" s="20"/>
      <c r="O230" s="22"/>
      <c r="P230" s="26"/>
      <c r="Q230" s="27"/>
      <c r="R230" s="20"/>
      <c r="S230" s="1"/>
      <c r="T230" s="23"/>
      <c r="U230" s="84"/>
      <c r="V230" s="86"/>
      <c r="W230" s="39" t="e">
        <f>IF(OR(T230="他官署で調達手続きを実施のため",AC230=#REF!),"－",IF(V230&lt;&gt;"",ROUNDDOWN(V230/T230,3),(IFERROR(ROUNDDOWN(U230/T230,3),"－"))))</f>
        <v>#REF!</v>
      </c>
      <c r="X230" s="90"/>
      <c r="Y230" s="92"/>
      <c r="Z230" s="25"/>
      <c r="AA230" s="24"/>
      <c r="AB230" s="25"/>
      <c r="AC230" s="24"/>
      <c r="AD230" s="20"/>
      <c r="AE230" s="20"/>
      <c r="AF230" s="20"/>
      <c r="AG230" s="1"/>
      <c r="AH230" s="1"/>
      <c r="AI230" s="41"/>
      <c r="AJ230" s="41"/>
      <c r="AK230" s="41"/>
      <c r="AL230" s="41"/>
      <c r="AM230" s="41"/>
      <c r="AN230" s="1"/>
      <c r="AO230" s="1"/>
      <c r="AP230" s="1"/>
      <c r="AQ230" s="1"/>
      <c r="AR230" s="1"/>
      <c r="AS230" s="1"/>
      <c r="AT230" s="1"/>
      <c r="AU230" s="1"/>
      <c r="AV230" s="1"/>
      <c r="AW230" s="1"/>
      <c r="AX230" s="36"/>
      <c r="AY230" s="78"/>
      <c r="AZ230" s="37" t="e">
        <f>IF(AC230=#REF!,"年間支払金額",IF(AND(OR(COUNTIF(AE230,"*すべて*"),COUNTIF(AE230,"*全て*")),S230="●",OR(K230=#REF!,K230=#REF!)),"年間支払金額(全官署、契約相手方ごと)",IF(AND(OR(COUNTIF(AE230,"*すべて*"),COUNTIF(AE230,"*全て*")),S230="●"),"年間支払金額(契約相手方ごと)",IF(AND(OR(K230=#REF!,K230=#REF!),AC230=#REF!),"契約総額(全官署)",IF(AND(K230=#REF!,AC230=#REF!),"契約総額(自官署のみ)",IF(K230=#REF!,"年間支払金額(自官署のみ)",IF(AC230=#REF!,"契約総額",IF(AND(COUNTIF(BG230,"&lt;&gt;*単価*"),OR(K230=#REF!,K230=#REF!)),"全官署予定価格",IF(AND(COUNTIF(BG230,"*単価*"),OR(K230=#REF!,K230=#REF!)),"全官署支払金額",IF(COUNTIF(BG230,"*単価*"),"年間支払金額","予定価格"))))))))))</f>
        <v>#REF!</v>
      </c>
      <c r="BA230" s="37" t="str">
        <f>IF(T230="","×",IF(令和8年度契約状況調査票!T230&gt;_xlfn.XLOOKUP(令和8年度契約状況調査票!BF230,#REF!,#REF!),"○","×"))</f>
        <v>×</v>
      </c>
      <c r="BB230" s="37" t="str">
        <f>IF(Y230="","×",IF(令和8年度契約状況調査票!Y230&gt;_xlfn.XLOOKUP(令和8年度契約状況調査票!BF230,#REF!,#REF!),"○","×"))</f>
        <v>×</v>
      </c>
      <c r="BC230" s="37" t="str">
        <f t="shared" si="36"/>
        <v>×</v>
      </c>
      <c r="BD230" s="37" t="str">
        <f t="shared" si="41"/>
        <v>×</v>
      </c>
      <c r="BE230" s="79" t="str">
        <f t="shared" si="37"/>
        <v/>
      </c>
      <c r="BF230" s="38">
        <f t="shared" si="38"/>
        <v>0</v>
      </c>
      <c r="BG230" s="1" t="e">
        <f>IF(AC230=#REF!,"",IF(AND(K230&lt;&gt;"",ISTEXT(U230)),"分担契約/単価契約",IF(ISTEXT(U230),"単価契約",IF(K230&lt;&gt;"","分担契約",""))))</f>
        <v>#REF!</v>
      </c>
      <c r="BH230" s="80"/>
      <c r="BI230" s="81" t="e">
        <f>IF(COUNTIF(T230,"**"),"",IF(AND(T230&gt;=#REF!,OR(H230=#REF!,H230=#REF!)),1,IF(AND(T230&gt;=#REF!,H230&lt;&gt;#REF!,H230&lt;&gt;#REF!),1,"")))</f>
        <v>#REF!</v>
      </c>
      <c r="BJ230" s="82" t="str">
        <f t="shared" si="39"/>
        <v>○</v>
      </c>
      <c r="BK230" s="81" t="b">
        <f t="shared" si="42"/>
        <v>1</v>
      </c>
      <c r="BL230" s="81" t="b">
        <f t="shared" si="43"/>
        <v>1</v>
      </c>
    </row>
    <row r="231" spans="1:64" s="83" customFormat="1" ht="60.65" customHeight="1" x14ac:dyDescent="0.2">
      <c r="A231" s="77">
        <f t="shared" si="35"/>
        <v>226</v>
      </c>
      <c r="B231" s="77" t="str">
        <f t="shared" si="40"/>
        <v/>
      </c>
      <c r="C231" s="77" t="str">
        <f>IF(B231&lt;&gt;1,"",COUNTIF($B$6:B231,1))</f>
        <v/>
      </c>
      <c r="D231" s="77" t="str">
        <f>IF(B231&lt;&gt;2,"",COUNTIF($B$6:B231,2))</f>
        <v/>
      </c>
      <c r="E231" s="77" t="str">
        <f>IF(B231&lt;&gt;3,"",COUNTIF($B$6:B231,3))</f>
        <v/>
      </c>
      <c r="F231" s="77" t="str">
        <f>IF(B231&lt;&gt;4,"",COUNTIF($B$6:B231,4))</f>
        <v/>
      </c>
      <c r="G231" s="1"/>
      <c r="H231" s="20"/>
      <c r="I231" s="20"/>
      <c r="J231" s="20"/>
      <c r="K231" s="1"/>
      <c r="L231" s="1"/>
      <c r="M231" s="21"/>
      <c r="N231" s="20"/>
      <c r="O231" s="22"/>
      <c r="P231" s="26"/>
      <c r="Q231" s="27"/>
      <c r="R231" s="20"/>
      <c r="S231" s="1"/>
      <c r="T231" s="23"/>
      <c r="U231" s="84"/>
      <c r="V231" s="86"/>
      <c r="W231" s="39" t="e">
        <f>IF(OR(T231="他官署で調達手続きを実施のため",AC231=#REF!),"－",IF(V231&lt;&gt;"",ROUNDDOWN(V231/T231,3),(IFERROR(ROUNDDOWN(U231/T231,3),"－"))))</f>
        <v>#REF!</v>
      </c>
      <c r="X231" s="90"/>
      <c r="Y231" s="92"/>
      <c r="Z231" s="25"/>
      <c r="AA231" s="24"/>
      <c r="AB231" s="25"/>
      <c r="AC231" s="24"/>
      <c r="AD231" s="20"/>
      <c r="AE231" s="20"/>
      <c r="AF231" s="20"/>
      <c r="AG231" s="1"/>
      <c r="AH231" s="1"/>
      <c r="AI231" s="41"/>
      <c r="AJ231" s="41"/>
      <c r="AK231" s="41"/>
      <c r="AL231" s="41"/>
      <c r="AM231" s="41"/>
      <c r="AN231" s="1"/>
      <c r="AO231" s="1"/>
      <c r="AP231" s="1"/>
      <c r="AQ231" s="1"/>
      <c r="AR231" s="1"/>
      <c r="AS231" s="1"/>
      <c r="AT231" s="1"/>
      <c r="AU231" s="1"/>
      <c r="AV231" s="1"/>
      <c r="AW231" s="1"/>
      <c r="AX231" s="35"/>
      <c r="AY231" s="78"/>
      <c r="AZ231" s="37" t="e">
        <f>IF(AC231=#REF!,"年間支払金額",IF(AND(OR(COUNTIF(AE231,"*すべて*"),COUNTIF(AE231,"*全て*")),S231="●",OR(K231=#REF!,K231=#REF!)),"年間支払金額(全官署、契約相手方ごと)",IF(AND(OR(COUNTIF(AE231,"*すべて*"),COUNTIF(AE231,"*全て*")),S231="●"),"年間支払金額(契約相手方ごと)",IF(AND(OR(K231=#REF!,K231=#REF!),AC231=#REF!),"契約総額(全官署)",IF(AND(K231=#REF!,AC231=#REF!),"契約総額(自官署のみ)",IF(K231=#REF!,"年間支払金額(自官署のみ)",IF(AC231=#REF!,"契約総額",IF(AND(COUNTIF(BG231,"&lt;&gt;*単価*"),OR(K231=#REF!,K231=#REF!)),"全官署予定価格",IF(AND(COUNTIF(BG231,"*単価*"),OR(K231=#REF!,K231=#REF!)),"全官署支払金額",IF(COUNTIF(BG231,"*単価*"),"年間支払金額","予定価格"))))))))))</f>
        <v>#REF!</v>
      </c>
      <c r="BA231" s="37" t="str">
        <f>IF(T231="","×",IF(令和8年度契約状況調査票!T231&gt;_xlfn.XLOOKUP(令和8年度契約状況調査票!BF231,#REF!,#REF!),"○","×"))</f>
        <v>×</v>
      </c>
      <c r="BB231" s="37" t="str">
        <f>IF(Y231="","×",IF(令和8年度契約状況調査票!Y231&gt;_xlfn.XLOOKUP(令和8年度契約状況調査票!BF231,#REF!,#REF!),"○","×"))</f>
        <v>×</v>
      </c>
      <c r="BC231" s="37" t="str">
        <f t="shared" si="36"/>
        <v>×</v>
      </c>
      <c r="BD231" s="37" t="str">
        <f t="shared" si="41"/>
        <v>×</v>
      </c>
      <c r="BE231" s="79" t="str">
        <f t="shared" si="37"/>
        <v/>
      </c>
      <c r="BF231" s="38">
        <f t="shared" si="38"/>
        <v>0</v>
      </c>
      <c r="BG231" s="1" t="e">
        <f>IF(AC231=#REF!,"",IF(AND(K231&lt;&gt;"",ISTEXT(U231)),"分担契約/単価契約",IF(ISTEXT(U231),"単価契約",IF(K231&lt;&gt;"","分担契約",""))))</f>
        <v>#REF!</v>
      </c>
      <c r="BH231" s="80"/>
      <c r="BI231" s="81" t="e">
        <f>IF(COUNTIF(T231,"**"),"",IF(AND(T231&gt;=#REF!,OR(H231=#REF!,H231=#REF!)),1,IF(AND(T231&gt;=#REF!,H231&lt;&gt;#REF!,H231&lt;&gt;#REF!),1,"")))</f>
        <v>#REF!</v>
      </c>
      <c r="BJ231" s="82" t="str">
        <f t="shared" si="39"/>
        <v>○</v>
      </c>
      <c r="BK231" s="81" t="b">
        <f t="shared" si="42"/>
        <v>1</v>
      </c>
      <c r="BL231" s="81" t="b">
        <f t="shared" si="43"/>
        <v>1</v>
      </c>
    </row>
    <row r="232" spans="1:64" s="83" customFormat="1" ht="60.65" customHeight="1" x14ac:dyDescent="0.2">
      <c r="A232" s="77">
        <f t="shared" si="35"/>
        <v>227</v>
      </c>
      <c r="B232" s="77" t="str">
        <f t="shared" si="40"/>
        <v/>
      </c>
      <c r="C232" s="77" t="str">
        <f>IF(B232&lt;&gt;1,"",COUNTIF($B$6:B232,1))</f>
        <v/>
      </c>
      <c r="D232" s="77" t="str">
        <f>IF(B232&lt;&gt;2,"",COUNTIF($B$6:B232,2))</f>
        <v/>
      </c>
      <c r="E232" s="77" t="str">
        <f>IF(B232&lt;&gt;3,"",COUNTIF($B$6:B232,3))</f>
        <v/>
      </c>
      <c r="F232" s="77" t="str">
        <f>IF(B232&lt;&gt;4,"",COUNTIF($B$6:B232,4))</f>
        <v/>
      </c>
      <c r="G232" s="1"/>
      <c r="H232" s="20"/>
      <c r="I232" s="20"/>
      <c r="J232" s="20"/>
      <c r="K232" s="1"/>
      <c r="L232" s="1"/>
      <c r="M232" s="21"/>
      <c r="N232" s="20"/>
      <c r="O232" s="22"/>
      <c r="P232" s="26"/>
      <c r="Q232" s="27"/>
      <c r="R232" s="20"/>
      <c r="S232" s="1"/>
      <c r="T232" s="23"/>
      <c r="U232" s="84"/>
      <c r="V232" s="86"/>
      <c r="W232" s="39" t="e">
        <f>IF(OR(T232="他官署で調達手続きを実施のため",AC232=#REF!),"－",IF(V232&lt;&gt;"",ROUNDDOWN(V232/T232,3),(IFERROR(ROUNDDOWN(U232/T232,3),"－"))))</f>
        <v>#REF!</v>
      </c>
      <c r="X232" s="90"/>
      <c r="Y232" s="92"/>
      <c r="Z232" s="25"/>
      <c r="AA232" s="24"/>
      <c r="AB232" s="25"/>
      <c r="AC232" s="24"/>
      <c r="AD232" s="20"/>
      <c r="AE232" s="20"/>
      <c r="AF232" s="20"/>
      <c r="AG232" s="1"/>
      <c r="AH232" s="1"/>
      <c r="AI232" s="41"/>
      <c r="AJ232" s="41"/>
      <c r="AK232" s="41"/>
      <c r="AL232" s="41"/>
      <c r="AM232" s="41"/>
      <c r="AN232" s="1"/>
      <c r="AO232" s="1"/>
      <c r="AP232" s="1"/>
      <c r="AQ232" s="1"/>
      <c r="AR232" s="1"/>
      <c r="AS232" s="1"/>
      <c r="AT232" s="1"/>
      <c r="AU232" s="1"/>
      <c r="AV232" s="1"/>
      <c r="AW232" s="1"/>
      <c r="AX232" s="35"/>
      <c r="AY232" s="78"/>
      <c r="AZ232" s="37" t="e">
        <f>IF(AC232=#REF!,"年間支払金額",IF(AND(OR(COUNTIF(AE232,"*すべて*"),COUNTIF(AE232,"*全て*")),S232="●",OR(K232=#REF!,K232=#REF!)),"年間支払金額(全官署、契約相手方ごと)",IF(AND(OR(COUNTIF(AE232,"*すべて*"),COUNTIF(AE232,"*全て*")),S232="●"),"年間支払金額(契約相手方ごと)",IF(AND(OR(K232=#REF!,K232=#REF!),AC232=#REF!),"契約総額(全官署)",IF(AND(K232=#REF!,AC232=#REF!),"契約総額(自官署のみ)",IF(K232=#REF!,"年間支払金額(自官署のみ)",IF(AC232=#REF!,"契約総額",IF(AND(COUNTIF(BG232,"&lt;&gt;*単価*"),OR(K232=#REF!,K232=#REF!)),"全官署予定価格",IF(AND(COUNTIF(BG232,"*単価*"),OR(K232=#REF!,K232=#REF!)),"全官署支払金額",IF(COUNTIF(BG232,"*単価*"),"年間支払金額","予定価格"))))))))))</f>
        <v>#REF!</v>
      </c>
      <c r="BA232" s="37" t="str">
        <f>IF(T232="","×",IF(令和8年度契約状況調査票!T232&gt;_xlfn.XLOOKUP(令和8年度契約状況調査票!BF232,#REF!,#REF!),"○","×"))</f>
        <v>×</v>
      </c>
      <c r="BB232" s="37" t="str">
        <f>IF(Y232="","×",IF(令和8年度契約状況調査票!Y232&gt;_xlfn.XLOOKUP(令和8年度契約状況調査票!BF232,#REF!,#REF!),"○","×"))</f>
        <v>×</v>
      </c>
      <c r="BC232" s="37" t="str">
        <f t="shared" si="36"/>
        <v>×</v>
      </c>
      <c r="BD232" s="37" t="str">
        <f t="shared" si="41"/>
        <v>×</v>
      </c>
      <c r="BE232" s="79" t="str">
        <f t="shared" si="37"/>
        <v/>
      </c>
      <c r="BF232" s="38">
        <f t="shared" si="38"/>
        <v>0</v>
      </c>
      <c r="BG232" s="1" t="e">
        <f>IF(AC232=#REF!,"",IF(AND(K232&lt;&gt;"",ISTEXT(U232)),"分担契約/単価契約",IF(ISTEXT(U232),"単価契約",IF(K232&lt;&gt;"","分担契約",""))))</f>
        <v>#REF!</v>
      </c>
      <c r="BH232" s="80"/>
      <c r="BI232" s="81" t="e">
        <f>IF(COUNTIF(T232,"**"),"",IF(AND(T232&gt;=#REF!,OR(H232=#REF!,H232=#REF!)),1,IF(AND(T232&gt;=#REF!,H232&lt;&gt;#REF!,H232&lt;&gt;#REF!),1,"")))</f>
        <v>#REF!</v>
      </c>
      <c r="BJ232" s="82" t="str">
        <f t="shared" si="39"/>
        <v>○</v>
      </c>
      <c r="BK232" s="81" t="b">
        <f t="shared" si="42"/>
        <v>1</v>
      </c>
      <c r="BL232" s="81" t="b">
        <f t="shared" si="43"/>
        <v>1</v>
      </c>
    </row>
    <row r="233" spans="1:64" s="83" customFormat="1" ht="60.65" customHeight="1" x14ac:dyDescent="0.2">
      <c r="A233" s="77">
        <f t="shared" si="35"/>
        <v>228</v>
      </c>
      <c r="B233" s="77" t="str">
        <f t="shared" si="40"/>
        <v/>
      </c>
      <c r="C233" s="77" t="str">
        <f>IF(B233&lt;&gt;1,"",COUNTIF($B$6:B233,1))</f>
        <v/>
      </c>
      <c r="D233" s="77" t="str">
        <f>IF(B233&lt;&gt;2,"",COUNTIF($B$6:B233,2))</f>
        <v/>
      </c>
      <c r="E233" s="77" t="str">
        <f>IF(B233&lt;&gt;3,"",COUNTIF($B$6:B233,3))</f>
        <v/>
      </c>
      <c r="F233" s="77" t="str">
        <f>IF(B233&lt;&gt;4,"",COUNTIF($B$6:B233,4))</f>
        <v/>
      </c>
      <c r="G233" s="1"/>
      <c r="H233" s="20"/>
      <c r="I233" s="20"/>
      <c r="J233" s="20"/>
      <c r="K233" s="1"/>
      <c r="L233" s="1"/>
      <c r="M233" s="21"/>
      <c r="N233" s="20"/>
      <c r="O233" s="22"/>
      <c r="P233" s="26"/>
      <c r="Q233" s="27"/>
      <c r="R233" s="20"/>
      <c r="S233" s="1"/>
      <c r="T233" s="28"/>
      <c r="U233" s="85"/>
      <c r="V233" s="86"/>
      <c r="W233" s="39" t="e">
        <f>IF(OR(T233="他官署で調達手続きを実施のため",AC233=#REF!),"－",IF(V233&lt;&gt;"",ROUNDDOWN(V233/T233,3),(IFERROR(ROUNDDOWN(U233/T233,3),"－"))))</f>
        <v>#REF!</v>
      </c>
      <c r="X233" s="90"/>
      <c r="Y233" s="92"/>
      <c r="Z233" s="25"/>
      <c r="AA233" s="24"/>
      <c r="AB233" s="25"/>
      <c r="AC233" s="24"/>
      <c r="AD233" s="20"/>
      <c r="AE233" s="20"/>
      <c r="AF233" s="20"/>
      <c r="AG233" s="1"/>
      <c r="AH233" s="1"/>
      <c r="AI233" s="41"/>
      <c r="AJ233" s="41"/>
      <c r="AK233" s="41"/>
      <c r="AL233" s="41"/>
      <c r="AM233" s="41"/>
      <c r="AN233" s="1"/>
      <c r="AO233" s="1"/>
      <c r="AP233" s="1"/>
      <c r="AQ233" s="1"/>
      <c r="AR233" s="1"/>
      <c r="AS233" s="1"/>
      <c r="AT233" s="1"/>
      <c r="AU233" s="1"/>
      <c r="AV233" s="1"/>
      <c r="AW233" s="1"/>
      <c r="AX233" s="35"/>
      <c r="AY233" s="78"/>
      <c r="AZ233" s="37" t="e">
        <f>IF(AC233=#REF!,"年間支払金額",IF(AND(OR(COUNTIF(AE233,"*すべて*"),COUNTIF(AE233,"*全て*")),S233="●",OR(K233=#REF!,K233=#REF!)),"年間支払金額(全官署、契約相手方ごと)",IF(AND(OR(COUNTIF(AE233,"*すべて*"),COUNTIF(AE233,"*全て*")),S233="●"),"年間支払金額(契約相手方ごと)",IF(AND(OR(K233=#REF!,K233=#REF!),AC233=#REF!),"契約総額(全官署)",IF(AND(K233=#REF!,AC233=#REF!),"契約総額(自官署のみ)",IF(K233=#REF!,"年間支払金額(自官署のみ)",IF(AC233=#REF!,"契約総額",IF(AND(COUNTIF(BG233,"&lt;&gt;*単価*"),OR(K233=#REF!,K233=#REF!)),"全官署予定価格",IF(AND(COUNTIF(BG233,"*単価*"),OR(K233=#REF!,K233=#REF!)),"全官署支払金額",IF(COUNTIF(BG233,"*単価*"),"年間支払金額","予定価格"))))))))))</f>
        <v>#REF!</v>
      </c>
      <c r="BA233" s="37" t="str">
        <f>IF(T233="","×",IF(令和8年度契約状況調査票!T233&gt;_xlfn.XLOOKUP(令和8年度契約状況調査票!BF233,#REF!,#REF!),"○","×"))</f>
        <v>×</v>
      </c>
      <c r="BB233" s="37" t="str">
        <f>IF(Y233="","×",IF(令和8年度契約状況調査票!Y233&gt;_xlfn.XLOOKUP(令和8年度契約状況調査票!BF233,#REF!,#REF!),"○","×"))</f>
        <v>×</v>
      </c>
      <c r="BC233" s="37" t="str">
        <f t="shared" si="36"/>
        <v>×</v>
      </c>
      <c r="BD233" s="37" t="str">
        <f t="shared" si="41"/>
        <v>×</v>
      </c>
      <c r="BE233" s="79" t="str">
        <f t="shared" si="37"/>
        <v/>
      </c>
      <c r="BF233" s="38">
        <f t="shared" si="38"/>
        <v>0</v>
      </c>
      <c r="BG233" s="1" t="e">
        <f>IF(AC233=#REF!,"",IF(AND(K233&lt;&gt;"",ISTEXT(U233)),"分担契約/単価契約",IF(ISTEXT(U233),"単価契約",IF(K233&lt;&gt;"","分担契約",""))))</f>
        <v>#REF!</v>
      </c>
      <c r="BH233" s="80"/>
      <c r="BI233" s="81" t="e">
        <f>IF(COUNTIF(T233,"**"),"",IF(AND(T233&gt;=#REF!,OR(H233=#REF!,H233=#REF!)),1,IF(AND(T233&gt;=#REF!,H233&lt;&gt;#REF!,H233&lt;&gt;#REF!),1,"")))</f>
        <v>#REF!</v>
      </c>
      <c r="BJ233" s="82" t="str">
        <f t="shared" si="39"/>
        <v>○</v>
      </c>
      <c r="BK233" s="81" t="b">
        <f t="shared" si="42"/>
        <v>1</v>
      </c>
      <c r="BL233" s="81" t="b">
        <f t="shared" si="43"/>
        <v>1</v>
      </c>
    </row>
    <row r="234" spans="1:64" s="83" customFormat="1" ht="60.65" customHeight="1" x14ac:dyDescent="0.2">
      <c r="A234" s="77">
        <f t="shared" si="35"/>
        <v>229</v>
      </c>
      <c r="B234" s="77" t="str">
        <f t="shared" si="40"/>
        <v/>
      </c>
      <c r="C234" s="77" t="str">
        <f>IF(B234&lt;&gt;1,"",COUNTIF($B$6:B234,1))</f>
        <v/>
      </c>
      <c r="D234" s="77" t="str">
        <f>IF(B234&lt;&gt;2,"",COUNTIF($B$6:B234,2))</f>
        <v/>
      </c>
      <c r="E234" s="77" t="str">
        <f>IF(B234&lt;&gt;3,"",COUNTIF($B$6:B234,3))</f>
        <v/>
      </c>
      <c r="F234" s="77" t="str">
        <f>IF(B234&lt;&gt;4,"",COUNTIF($B$6:B234,4))</f>
        <v/>
      </c>
      <c r="G234" s="1"/>
      <c r="H234" s="20"/>
      <c r="I234" s="20"/>
      <c r="J234" s="20"/>
      <c r="K234" s="1"/>
      <c r="L234" s="1"/>
      <c r="M234" s="21"/>
      <c r="N234" s="20"/>
      <c r="O234" s="22"/>
      <c r="P234" s="26"/>
      <c r="Q234" s="27"/>
      <c r="R234" s="20"/>
      <c r="S234" s="1"/>
      <c r="T234" s="23"/>
      <c r="U234" s="84"/>
      <c r="V234" s="86"/>
      <c r="W234" s="39" t="e">
        <f>IF(OR(T234="他官署で調達手続きを実施のため",AC234=#REF!),"－",IF(V234&lt;&gt;"",ROUNDDOWN(V234/T234,3),(IFERROR(ROUNDDOWN(U234/T234,3),"－"))))</f>
        <v>#REF!</v>
      </c>
      <c r="X234" s="90"/>
      <c r="Y234" s="92"/>
      <c r="Z234" s="25"/>
      <c r="AA234" s="24"/>
      <c r="AB234" s="25"/>
      <c r="AC234" s="24"/>
      <c r="AD234" s="20"/>
      <c r="AE234" s="20"/>
      <c r="AF234" s="20"/>
      <c r="AG234" s="1"/>
      <c r="AH234" s="1"/>
      <c r="AI234" s="41"/>
      <c r="AJ234" s="41"/>
      <c r="AK234" s="41"/>
      <c r="AL234" s="41"/>
      <c r="AM234" s="41"/>
      <c r="AN234" s="1"/>
      <c r="AO234" s="1"/>
      <c r="AP234" s="1"/>
      <c r="AQ234" s="1"/>
      <c r="AR234" s="1"/>
      <c r="AS234" s="1"/>
      <c r="AT234" s="1"/>
      <c r="AU234" s="1"/>
      <c r="AV234" s="1"/>
      <c r="AW234" s="1"/>
      <c r="AX234" s="35"/>
      <c r="AY234" s="78"/>
      <c r="AZ234" s="37" t="e">
        <f>IF(AC234=#REF!,"年間支払金額",IF(AND(OR(COUNTIF(AE234,"*すべて*"),COUNTIF(AE234,"*全て*")),S234="●",OR(K234=#REF!,K234=#REF!)),"年間支払金額(全官署、契約相手方ごと)",IF(AND(OR(COUNTIF(AE234,"*すべて*"),COUNTIF(AE234,"*全て*")),S234="●"),"年間支払金額(契約相手方ごと)",IF(AND(OR(K234=#REF!,K234=#REF!),AC234=#REF!),"契約総額(全官署)",IF(AND(K234=#REF!,AC234=#REF!),"契約総額(自官署のみ)",IF(K234=#REF!,"年間支払金額(自官署のみ)",IF(AC234=#REF!,"契約総額",IF(AND(COUNTIF(BG234,"&lt;&gt;*単価*"),OR(K234=#REF!,K234=#REF!)),"全官署予定価格",IF(AND(COUNTIF(BG234,"*単価*"),OR(K234=#REF!,K234=#REF!)),"全官署支払金額",IF(COUNTIF(BG234,"*単価*"),"年間支払金額","予定価格"))))))))))</f>
        <v>#REF!</v>
      </c>
      <c r="BA234" s="37" t="str">
        <f>IF(T234="","×",IF(令和8年度契約状況調査票!T234&gt;_xlfn.XLOOKUP(令和8年度契約状況調査票!BF234,#REF!,#REF!),"○","×"))</f>
        <v>×</v>
      </c>
      <c r="BB234" s="37" t="str">
        <f>IF(Y234="","×",IF(令和8年度契約状況調査票!Y234&gt;_xlfn.XLOOKUP(令和8年度契約状況調査票!BF234,#REF!,#REF!),"○","×"))</f>
        <v>×</v>
      </c>
      <c r="BC234" s="37" t="str">
        <f t="shared" si="36"/>
        <v>×</v>
      </c>
      <c r="BD234" s="37" t="str">
        <f t="shared" si="41"/>
        <v>×</v>
      </c>
      <c r="BE234" s="79" t="str">
        <f t="shared" si="37"/>
        <v/>
      </c>
      <c r="BF234" s="38">
        <f t="shared" si="38"/>
        <v>0</v>
      </c>
      <c r="BG234" s="1" t="e">
        <f>IF(AC234=#REF!,"",IF(AND(K234&lt;&gt;"",ISTEXT(U234)),"分担契約/単価契約",IF(ISTEXT(U234),"単価契約",IF(K234&lt;&gt;"","分担契約",""))))</f>
        <v>#REF!</v>
      </c>
      <c r="BH234" s="80"/>
      <c r="BI234" s="81" t="e">
        <f>IF(COUNTIF(T234,"**"),"",IF(AND(T234&gt;=#REF!,OR(H234=#REF!,H234=#REF!)),1,IF(AND(T234&gt;=#REF!,H234&lt;&gt;#REF!,H234&lt;&gt;#REF!),1,"")))</f>
        <v>#REF!</v>
      </c>
      <c r="BJ234" s="82" t="str">
        <f t="shared" si="39"/>
        <v>○</v>
      </c>
      <c r="BK234" s="81" t="b">
        <f t="shared" si="42"/>
        <v>1</v>
      </c>
      <c r="BL234" s="81" t="b">
        <f t="shared" si="43"/>
        <v>1</v>
      </c>
    </row>
    <row r="235" spans="1:64" s="83" customFormat="1" ht="60.65" customHeight="1" x14ac:dyDescent="0.2">
      <c r="A235" s="77">
        <f t="shared" si="35"/>
        <v>230</v>
      </c>
      <c r="B235" s="77" t="str">
        <f t="shared" si="40"/>
        <v/>
      </c>
      <c r="C235" s="77" t="str">
        <f>IF(B235&lt;&gt;1,"",COUNTIF($B$6:B235,1))</f>
        <v/>
      </c>
      <c r="D235" s="77" t="str">
        <f>IF(B235&lt;&gt;2,"",COUNTIF($B$6:B235,2))</f>
        <v/>
      </c>
      <c r="E235" s="77" t="str">
        <f>IF(B235&lt;&gt;3,"",COUNTIF($B$6:B235,3))</f>
        <v/>
      </c>
      <c r="F235" s="77" t="str">
        <f>IF(B235&lt;&gt;4,"",COUNTIF($B$6:B235,4))</f>
        <v/>
      </c>
      <c r="G235" s="1"/>
      <c r="H235" s="20"/>
      <c r="I235" s="20"/>
      <c r="J235" s="20"/>
      <c r="K235" s="1"/>
      <c r="L235" s="1"/>
      <c r="M235" s="21"/>
      <c r="N235" s="20"/>
      <c r="O235" s="22"/>
      <c r="P235" s="26"/>
      <c r="Q235" s="27"/>
      <c r="R235" s="20"/>
      <c r="S235" s="1"/>
      <c r="T235" s="23"/>
      <c r="U235" s="84"/>
      <c r="V235" s="86"/>
      <c r="W235" s="39" t="e">
        <f>IF(OR(T235="他官署で調達手続きを実施のため",AC235=#REF!),"－",IF(V235&lt;&gt;"",ROUNDDOWN(V235/T235,3),(IFERROR(ROUNDDOWN(U235/T235,3),"－"))))</f>
        <v>#REF!</v>
      </c>
      <c r="X235" s="90"/>
      <c r="Y235" s="92"/>
      <c r="Z235" s="25"/>
      <c r="AA235" s="24"/>
      <c r="AB235" s="25"/>
      <c r="AC235" s="24"/>
      <c r="AD235" s="20"/>
      <c r="AE235" s="20"/>
      <c r="AF235" s="20"/>
      <c r="AG235" s="1"/>
      <c r="AH235" s="1"/>
      <c r="AI235" s="41"/>
      <c r="AJ235" s="41"/>
      <c r="AK235" s="41"/>
      <c r="AL235" s="41"/>
      <c r="AM235" s="41"/>
      <c r="AN235" s="1"/>
      <c r="AO235" s="1"/>
      <c r="AP235" s="1"/>
      <c r="AQ235" s="1"/>
      <c r="AR235" s="1"/>
      <c r="AS235" s="1"/>
      <c r="AT235" s="1"/>
      <c r="AU235" s="1"/>
      <c r="AV235" s="1"/>
      <c r="AW235" s="1"/>
      <c r="AX235" s="35"/>
      <c r="AY235" s="78"/>
      <c r="AZ235" s="37" t="e">
        <f>IF(AC235=#REF!,"年間支払金額",IF(AND(OR(COUNTIF(AE235,"*すべて*"),COUNTIF(AE235,"*全て*")),S235="●",OR(K235=#REF!,K235=#REF!)),"年間支払金額(全官署、契約相手方ごと)",IF(AND(OR(COUNTIF(AE235,"*すべて*"),COUNTIF(AE235,"*全て*")),S235="●"),"年間支払金額(契約相手方ごと)",IF(AND(OR(K235=#REF!,K235=#REF!),AC235=#REF!),"契約総額(全官署)",IF(AND(K235=#REF!,AC235=#REF!),"契約総額(自官署のみ)",IF(K235=#REF!,"年間支払金額(自官署のみ)",IF(AC235=#REF!,"契約総額",IF(AND(COUNTIF(BG235,"&lt;&gt;*単価*"),OR(K235=#REF!,K235=#REF!)),"全官署予定価格",IF(AND(COUNTIF(BG235,"*単価*"),OR(K235=#REF!,K235=#REF!)),"全官署支払金額",IF(COUNTIF(BG235,"*単価*"),"年間支払金額","予定価格"))))))))))</f>
        <v>#REF!</v>
      </c>
      <c r="BA235" s="37" t="str">
        <f>IF(T235="","×",IF(令和8年度契約状況調査票!T235&gt;_xlfn.XLOOKUP(令和8年度契約状況調査票!BF235,#REF!,#REF!),"○","×"))</f>
        <v>×</v>
      </c>
      <c r="BB235" s="37" t="str">
        <f>IF(Y235="","×",IF(令和8年度契約状況調査票!Y235&gt;_xlfn.XLOOKUP(令和8年度契約状況調査票!BF235,#REF!,#REF!),"○","×"))</f>
        <v>×</v>
      </c>
      <c r="BC235" s="37" t="str">
        <f t="shared" si="36"/>
        <v>×</v>
      </c>
      <c r="BD235" s="37" t="str">
        <f t="shared" si="41"/>
        <v>×</v>
      </c>
      <c r="BE235" s="79" t="str">
        <f t="shared" si="37"/>
        <v/>
      </c>
      <c r="BF235" s="38">
        <f t="shared" si="38"/>
        <v>0</v>
      </c>
      <c r="BG235" s="1" t="e">
        <f>IF(AC235=#REF!,"",IF(AND(K235&lt;&gt;"",ISTEXT(U235)),"分担契約/単価契約",IF(ISTEXT(U235),"単価契約",IF(K235&lt;&gt;"","分担契約",""))))</f>
        <v>#REF!</v>
      </c>
      <c r="BH235" s="80"/>
      <c r="BI235" s="81" t="e">
        <f>IF(COUNTIF(T235,"**"),"",IF(AND(T235&gt;=#REF!,OR(H235=#REF!,H235=#REF!)),1,IF(AND(T235&gt;=#REF!,H235&lt;&gt;#REF!,H235&lt;&gt;#REF!),1,"")))</f>
        <v>#REF!</v>
      </c>
      <c r="BJ235" s="82" t="str">
        <f t="shared" si="39"/>
        <v>○</v>
      </c>
      <c r="BK235" s="81" t="b">
        <f t="shared" si="42"/>
        <v>1</v>
      </c>
      <c r="BL235" s="81" t="b">
        <f t="shared" si="43"/>
        <v>1</v>
      </c>
    </row>
    <row r="236" spans="1:64" s="83" customFormat="1" ht="60.65" customHeight="1" x14ac:dyDescent="0.2">
      <c r="A236" s="77">
        <f t="shared" si="35"/>
        <v>231</v>
      </c>
      <c r="B236" s="77" t="str">
        <f t="shared" si="40"/>
        <v/>
      </c>
      <c r="C236" s="77" t="str">
        <f>IF(B236&lt;&gt;1,"",COUNTIF($B$6:B236,1))</f>
        <v/>
      </c>
      <c r="D236" s="77" t="str">
        <f>IF(B236&lt;&gt;2,"",COUNTIF($B$6:B236,2))</f>
        <v/>
      </c>
      <c r="E236" s="77" t="str">
        <f>IF(B236&lt;&gt;3,"",COUNTIF($B$6:B236,3))</f>
        <v/>
      </c>
      <c r="F236" s="77" t="str">
        <f>IF(B236&lt;&gt;4,"",COUNTIF($B$6:B236,4))</f>
        <v/>
      </c>
      <c r="G236" s="1"/>
      <c r="H236" s="20"/>
      <c r="I236" s="20"/>
      <c r="J236" s="20"/>
      <c r="K236" s="1"/>
      <c r="L236" s="1"/>
      <c r="M236" s="21"/>
      <c r="N236" s="20"/>
      <c r="O236" s="22"/>
      <c r="P236" s="26"/>
      <c r="Q236" s="27"/>
      <c r="R236" s="20"/>
      <c r="S236" s="1"/>
      <c r="T236" s="23"/>
      <c r="U236" s="84"/>
      <c r="V236" s="86"/>
      <c r="W236" s="39" t="e">
        <f>IF(OR(T236="他官署で調達手続きを実施のため",AC236=#REF!),"－",IF(V236&lt;&gt;"",ROUNDDOWN(V236/T236,3),(IFERROR(ROUNDDOWN(U236/T236,3),"－"))))</f>
        <v>#REF!</v>
      </c>
      <c r="X236" s="90"/>
      <c r="Y236" s="92"/>
      <c r="Z236" s="25"/>
      <c r="AA236" s="24"/>
      <c r="AB236" s="25"/>
      <c r="AC236" s="24"/>
      <c r="AD236" s="20"/>
      <c r="AE236" s="20"/>
      <c r="AF236" s="20"/>
      <c r="AG236" s="1"/>
      <c r="AH236" s="1"/>
      <c r="AI236" s="41"/>
      <c r="AJ236" s="41"/>
      <c r="AK236" s="41"/>
      <c r="AL236" s="41"/>
      <c r="AM236" s="41"/>
      <c r="AN236" s="1"/>
      <c r="AO236" s="1"/>
      <c r="AP236" s="1"/>
      <c r="AQ236" s="1"/>
      <c r="AR236" s="1"/>
      <c r="AS236" s="1"/>
      <c r="AT236" s="1"/>
      <c r="AU236" s="1"/>
      <c r="AV236" s="1"/>
      <c r="AW236" s="1"/>
      <c r="AX236" s="35"/>
      <c r="AY236" s="78"/>
      <c r="AZ236" s="37" t="e">
        <f>IF(AC236=#REF!,"年間支払金額",IF(AND(OR(COUNTIF(AE236,"*すべて*"),COUNTIF(AE236,"*全て*")),S236="●",OR(K236=#REF!,K236=#REF!)),"年間支払金額(全官署、契約相手方ごと)",IF(AND(OR(COUNTIF(AE236,"*すべて*"),COUNTIF(AE236,"*全て*")),S236="●"),"年間支払金額(契約相手方ごと)",IF(AND(OR(K236=#REF!,K236=#REF!),AC236=#REF!),"契約総額(全官署)",IF(AND(K236=#REF!,AC236=#REF!),"契約総額(自官署のみ)",IF(K236=#REF!,"年間支払金額(自官署のみ)",IF(AC236=#REF!,"契約総額",IF(AND(COUNTIF(BG236,"&lt;&gt;*単価*"),OR(K236=#REF!,K236=#REF!)),"全官署予定価格",IF(AND(COUNTIF(BG236,"*単価*"),OR(K236=#REF!,K236=#REF!)),"全官署支払金額",IF(COUNTIF(BG236,"*単価*"),"年間支払金額","予定価格"))))))))))</f>
        <v>#REF!</v>
      </c>
      <c r="BA236" s="37" t="str">
        <f>IF(T236="","×",IF(令和8年度契約状況調査票!T236&gt;_xlfn.XLOOKUP(令和8年度契約状況調査票!BF236,#REF!,#REF!),"○","×"))</f>
        <v>×</v>
      </c>
      <c r="BB236" s="37" t="str">
        <f>IF(Y236="","×",IF(令和8年度契約状況調査票!Y236&gt;_xlfn.XLOOKUP(令和8年度契約状況調査票!BF236,#REF!,#REF!),"○","×"))</f>
        <v>×</v>
      </c>
      <c r="BC236" s="37" t="str">
        <f t="shared" si="36"/>
        <v>×</v>
      </c>
      <c r="BD236" s="37" t="str">
        <f t="shared" si="41"/>
        <v>×</v>
      </c>
      <c r="BE236" s="79" t="str">
        <f t="shared" si="37"/>
        <v/>
      </c>
      <c r="BF236" s="38">
        <f t="shared" si="38"/>
        <v>0</v>
      </c>
      <c r="BG236" s="1" t="e">
        <f>IF(AC236=#REF!,"",IF(AND(K236&lt;&gt;"",ISTEXT(U236)),"分担契約/単価契約",IF(ISTEXT(U236),"単価契約",IF(K236&lt;&gt;"","分担契約",""))))</f>
        <v>#REF!</v>
      </c>
      <c r="BH236" s="80"/>
      <c r="BI236" s="81" t="e">
        <f>IF(COUNTIF(T236,"**"),"",IF(AND(T236&gt;=#REF!,OR(H236=#REF!,H236=#REF!)),1,IF(AND(T236&gt;=#REF!,H236&lt;&gt;#REF!,H236&lt;&gt;#REF!),1,"")))</f>
        <v>#REF!</v>
      </c>
      <c r="BJ236" s="82" t="str">
        <f t="shared" si="39"/>
        <v>○</v>
      </c>
      <c r="BK236" s="81" t="b">
        <f t="shared" si="42"/>
        <v>1</v>
      </c>
      <c r="BL236" s="81" t="b">
        <f t="shared" si="43"/>
        <v>1</v>
      </c>
    </row>
    <row r="237" spans="1:64" s="83" customFormat="1" ht="60.65" customHeight="1" x14ac:dyDescent="0.2">
      <c r="A237" s="77">
        <f t="shared" si="35"/>
        <v>232</v>
      </c>
      <c r="B237" s="77" t="str">
        <f t="shared" si="40"/>
        <v/>
      </c>
      <c r="C237" s="77" t="str">
        <f>IF(B237&lt;&gt;1,"",COUNTIF($B$6:B237,1))</f>
        <v/>
      </c>
      <c r="D237" s="77" t="str">
        <f>IF(B237&lt;&gt;2,"",COUNTIF($B$6:B237,2))</f>
        <v/>
      </c>
      <c r="E237" s="77" t="str">
        <f>IF(B237&lt;&gt;3,"",COUNTIF($B$6:B237,3))</f>
        <v/>
      </c>
      <c r="F237" s="77" t="str">
        <f>IF(B237&lt;&gt;4,"",COUNTIF($B$6:B237,4))</f>
        <v/>
      </c>
      <c r="G237" s="1"/>
      <c r="H237" s="20"/>
      <c r="I237" s="20"/>
      <c r="J237" s="20"/>
      <c r="K237" s="1"/>
      <c r="L237" s="1"/>
      <c r="M237" s="21"/>
      <c r="N237" s="20"/>
      <c r="O237" s="22"/>
      <c r="P237" s="26"/>
      <c r="Q237" s="27"/>
      <c r="R237" s="20"/>
      <c r="S237" s="1"/>
      <c r="T237" s="23"/>
      <c r="U237" s="84"/>
      <c r="V237" s="86"/>
      <c r="W237" s="39" t="e">
        <f>IF(OR(T237="他官署で調達手続きを実施のため",AC237=#REF!),"－",IF(V237&lt;&gt;"",ROUNDDOWN(V237/T237,3),(IFERROR(ROUNDDOWN(U237/T237,3),"－"))))</f>
        <v>#REF!</v>
      </c>
      <c r="X237" s="90"/>
      <c r="Y237" s="92"/>
      <c r="Z237" s="25"/>
      <c r="AA237" s="24"/>
      <c r="AB237" s="25"/>
      <c r="AC237" s="24"/>
      <c r="AD237" s="20"/>
      <c r="AE237" s="20"/>
      <c r="AF237" s="20"/>
      <c r="AG237" s="1"/>
      <c r="AH237" s="1"/>
      <c r="AI237" s="41"/>
      <c r="AJ237" s="41"/>
      <c r="AK237" s="41"/>
      <c r="AL237" s="41"/>
      <c r="AM237" s="41"/>
      <c r="AN237" s="1"/>
      <c r="AO237" s="1"/>
      <c r="AP237" s="1"/>
      <c r="AQ237" s="1"/>
      <c r="AR237" s="1"/>
      <c r="AS237" s="1"/>
      <c r="AT237" s="1"/>
      <c r="AU237" s="1"/>
      <c r="AV237" s="1"/>
      <c r="AW237" s="1"/>
      <c r="AX237" s="36"/>
      <c r="AY237" s="78"/>
      <c r="AZ237" s="37" t="e">
        <f>IF(AC237=#REF!,"年間支払金額",IF(AND(OR(COUNTIF(AE237,"*すべて*"),COUNTIF(AE237,"*全て*")),S237="●",OR(K237=#REF!,K237=#REF!)),"年間支払金額(全官署、契約相手方ごと)",IF(AND(OR(COUNTIF(AE237,"*すべて*"),COUNTIF(AE237,"*全て*")),S237="●"),"年間支払金額(契約相手方ごと)",IF(AND(OR(K237=#REF!,K237=#REF!),AC237=#REF!),"契約総額(全官署)",IF(AND(K237=#REF!,AC237=#REF!),"契約総額(自官署のみ)",IF(K237=#REF!,"年間支払金額(自官署のみ)",IF(AC237=#REF!,"契約総額",IF(AND(COUNTIF(BG237,"&lt;&gt;*単価*"),OR(K237=#REF!,K237=#REF!)),"全官署予定価格",IF(AND(COUNTIF(BG237,"*単価*"),OR(K237=#REF!,K237=#REF!)),"全官署支払金額",IF(COUNTIF(BG237,"*単価*"),"年間支払金額","予定価格"))))))))))</f>
        <v>#REF!</v>
      </c>
      <c r="BA237" s="37" t="str">
        <f>IF(T237="","×",IF(令和8年度契約状況調査票!T237&gt;_xlfn.XLOOKUP(令和8年度契約状況調査票!BF237,#REF!,#REF!),"○","×"))</f>
        <v>×</v>
      </c>
      <c r="BB237" s="37" t="str">
        <f>IF(Y237="","×",IF(令和8年度契約状況調査票!Y237&gt;_xlfn.XLOOKUP(令和8年度契約状況調査票!BF237,#REF!,#REF!),"○","×"))</f>
        <v>×</v>
      </c>
      <c r="BC237" s="37" t="str">
        <f t="shared" si="36"/>
        <v>×</v>
      </c>
      <c r="BD237" s="37" t="str">
        <f t="shared" si="41"/>
        <v>×</v>
      </c>
      <c r="BE237" s="79" t="str">
        <f t="shared" si="37"/>
        <v/>
      </c>
      <c r="BF237" s="38">
        <f t="shared" si="38"/>
        <v>0</v>
      </c>
      <c r="BG237" s="1" t="e">
        <f>IF(AC237=#REF!,"",IF(AND(K237&lt;&gt;"",ISTEXT(U237)),"分担契約/単価契約",IF(ISTEXT(U237),"単価契約",IF(K237&lt;&gt;"","分担契約",""))))</f>
        <v>#REF!</v>
      </c>
      <c r="BH237" s="80"/>
      <c r="BI237" s="81" t="e">
        <f>IF(COUNTIF(T237,"**"),"",IF(AND(T237&gt;=#REF!,OR(H237=#REF!,H237=#REF!)),1,IF(AND(T237&gt;=#REF!,H237&lt;&gt;#REF!,H237&lt;&gt;#REF!),1,"")))</f>
        <v>#REF!</v>
      </c>
      <c r="BJ237" s="82" t="str">
        <f t="shared" si="39"/>
        <v>○</v>
      </c>
      <c r="BK237" s="81" t="b">
        <f t="shared" si="42"/>
        <v>1</v>
      </c>
      <c r="BL237" s="81" t="b">
        <f t="shared" si="43"/>
        <v>1</v>
      </c>
    </row>
    <row r="238" spans="1:64" s="83" customFormat="1" ht="60.65" customHeight="1" x14ac:dyDescent="0.2">
      <c r="A238" s="77">
        <f t="shared" si="35"/>
        <v>233</v>
      </c>
      <c r="B238" s="77" t="str">
        <f t="shared" si="40"/>
        <v/>
      </c>
      <c r="C238" s="77" t="str">
        <f>IF(B238&lt;&gt;1,"",COUNTIF($B$6:B238,1))</f>
        <v/>
      </c>
      <c r="D238" s="77" t="str">
        <f>IF(B238&lt;&gt;2,"",COUNTIF($B$6:B238,2))</f>
        <v/>
      </c>
      <c r="E238" s="77" t="str">
        <f>IF(B238&lt;&gt;3,"",COUNTIF($B$6:B238,3))</f>
        <v/>
      </c>
      <c r="F238" s="77" t="str">
        <f>IF(B238&lt;&gt;4,"",COUNTIF($B$6:B238,4))</f>
        <v/>
      </c>
      <c r="G238" s="1"/>
      <c r="H238" s="20"/>
      <c r="I238" s="20"/>
      <c r="J238" s="20"/>
      <c r="K238" s="1"/>
      <c r="L238" s="1"/>
      <c r="M238" s="21"/>
      <c r="N238" s="20"/>
      <c r="O238" s="22"/>
      <c r="P238" s="26"/>
      <c r="Q238" s="27"/>
      <c r="R238" s="20"/>
      <c r="S238" s="1"/>
      <c r="T238" s="23"/>
      <c r="U238" s="84"/>
      <c r="V238" s="86"/>
      <c r="W238" s="39" t="e">
        <f>IF(OR(T238="他官署で調達手続きを実施のため",AC238=#REF!),"－",IF(V238&lt;&gt;"",ROUNDDOWN(V238/T238,3),(IFERROR(ROUNDDOWN(U238/T238,3),"－"))))</f>
        <v>#REF!</v>
      </c>
      <c r="X238" s="90"/>
      <c r="Y238" s="92"/>
      <c r="Z238" s="25"/>
      <c r="AA238" s="24"/>
      <c r="AB238" s="25"/>
      <c r="AC238" s="24"/>
      <c r="AD238" s="20"/>
      <c r="AE238" s="20"/>
      <c r="AF238" s="20"/>
      <c r="AG238" s="1"/>
      <c r="AH238" s="1"/>
      <c r="AI238" s="41"/>
      <c r="AJ238" s="41"/>
      <c r="AK238" s="41"/>
      <c r="AL238" s="41"/>
      <c r="AM238" s="41"/>
      <c r="AN238" s="1"/>
      <c r="AO238" s="1"/>
      <c r="AP238" s="1"/>
      <c r="AQ238" s="1"/>
      <c r="AR238" s="1"/>
      <c r="AS238" s="1"/>
      <c r="AT238" s="1"/>
      <c r="AU238" s="1"/>
      <c r="AV238" s="1"/>
      <c r="AW238" s="1"/>
      <c r="AX238" s="35"/>
      <c r="AY238" s="78"/>
      <c r="AZ238" s="37" t="e">
        <f>IF(AC238=#REF!,"年間支払金額",IF(AND(OR(COUNTIF(AE238,"*すべて*"),COUNTIF(AE238,"*全て*")),S238="●",OR(K238=#REF!,K238=#REF!)),"年間支払金額(全官署、契約相手方ごと)",IF(AND(OR(COUNTIF(AE238,"*すべて*"),COUNTIF(AE238,"*全て*")),S238="●"),"年間支払金額(契約相手方ごと)",IF(AND(OR(K238=#REF!,K238=#REF!),AC238=#REF!),"契約総額(全官署)",IF(AND(K238=#REF!,AC238=#REF!),"契約総額(自官署のみ)",IF(K238=#REF!,"年間支払金額(自官署のみ)",IF(AC238=#REF!,"契約総額",IF(AND(COUNTIF(BG238,"&lt;&gt;*単価*"),OR(K238=#REF!,K238=#REF!)),"全官署予定価格",IF(AND(COUNTIF(BG238,"*単価*"),OR(K238=#REF!,K238=#REF!)),"全官署支払金額",IF(COUNTIF(BG238,"*単価*"),"年間支払金額","予定価格"))))))))))</f>
        <v>#REF!</v>
      </c>
      <c r="BA238" s="37" t="str">
        <f>IF(T238="","×",IF(令和8年度契約状況調査票!T238&gt;_xlfn.XLOOKUP(令和8年度契約状況調査票!BF238,#REF!,#REF!),"○","×"))</f>
        <v>×</v>
      </c>
      <c r="BB238" s="37" t="str">
        <f>IF(Y238="","×",IF(令和8年度契約状況調査票!Y238&gt;_xlfn.XLOOKUP(令和8年度契約状況調査票!BF238,#REF!,#REF!),"○","×"))</f>
        <v>×</v>
      </c>
      <c r="BC238" s="37" t="str">
        <f t="shared" si="36"/>
        <v>×</v>
      </c>
      <c r="BD238" s="37" t="str">
        <f t="shared" si="41"/>
        <v>×</v>
      </c>
      <c r="BE238" s="79" t="str">
        <f t="shared" si="37"/>
        <v/>
      </c>
      <c r="BF238" s="38">
        <f t="shared" si="38"/>
        <v>0</v>
      </c>
      <c r="BG238" s="1" t="e">
        <f>IF(AC238=#REF!,"",IF(AND(K238&lt;&gt;"",ISTEXT(U238)),"分担契約/単価契約",IF(ISTEXT(U238),"単価契約",IF(K238&lt;&gt;"","分担契約",""))))</f>
        <v>#REF!</v>
      </c>
      <c r="BH238" s="80"/>
      <c r="BI238" s="81" t="e">
        <f>IF(COUNTIF(T238,"**"),"",IF(AND(T238&gt;=#REF!,OR(H238=#REF!,H238=#REF!)),1,IF(AND(T238&gt;=#REF!,H238&lt;&gt;#REF!,H238&lt;&gt;#REF!),1,"")))</f>
        <v>#REF!</v>
      </c>
      <c r="BJ238" s="82" t="str">
        <f t="shared" si="39"/>
        <v>○</v>
      </c>
      <c r="BK238" s="81" t="b">
        <f t="shared" si="42"/>
        <v>1</v>
      </c>
      <c r="BL238" s="81" t="b">
        <f t="shared" si="43"/>
        <v>1</v>
      </c>
    </row>
    <row r="239" spans="1:64" s="83" customFormat="1" ht="60.65" customHeight="1" x14ac:dyDescent="0.2">
      <c r="A239" s="77">
        <f t="shared" si="35"/>
        <v>234</v>
      </c>
      <c r="B239" s="77" t="str">
        <f t="shared" si="40"/>
        <v/>
      </c>
      <c r="C239" s="77" t="str">
        <f>IF(B239&lt;&gt;1,"",COUNTIF($B$6:B239,1))</f>
        <v/>
      </c>
      <c r="D239" s="77" t="str">
        <f>IF(B239&lt;&gt;2,"",COUNTIF($B$6:B239,2))</f>
        <v/>
      </c>
      <c r="E239" s="77" t="str">
        <f>IF(B239&lt;&gt;3,"",COUNTIF($B$6:B239,3))</f>
        <v/>
      </c>
      <c r="F239" s="77" t="str">
        <f>IF(B239&lt;&gt;4,"",COUNTIF($B$6:B239,4))</f>
        <v/>
      </c>
      <c r="G239" s="1"/>
      <c r="H239" s="20"/>
      <c r="I239" s="20"/>
      <c r="J239" s="20"/>
      <c r="K239" s="1"/>
      <c r="L239" s="1"/>
      <c r="M239" s="21"/>
      <c r="N239" s="20"/>
      <c r="O239" s="22"/>
      <c r="P239" s="26"/>
      <c r="Q239" s="27"/>
      <c r="R239" s="20"/>
      <c r="S239" s="1"/>
      <c r="T239" s="23"/>
      <c r="U239" s="84"/>
      <c r="V239" s="86"/>
      <c r="W239" s="39" t="e">
        <f>IF(OR(T239="他官署で調達手続きを実施のため",AC239=#REF!),"－",IF(V239&lt;&gt;"",ROUNDDOWN(V239/T239,3),(IFERROR(ROUNDDOWN(U239/T239,3),"－"))))</f>
        <v>#REF!</v>
      </c>
      <c r="X239" s="90"/>
      <c r="Y239" s="92"/>
      <c r="Z239" s="25"/>
      <c r="AA239" s="24"/>
      <c r="AB239" s="25"/>
      <c r="AC239" s="24"/>
      <c r="AD239" s="20"/>
      <c r="AE239" s="20"/>
      <c r="AF239" s="20"/>
      <c r="AG239" s="1"/>
      <c r="AH239" s="1"/>
      <c r="AI239" s="41"/>
      <c r="AJ239" s="41"/>
      <c r="AK239" s="41"/>
      <c r="AL239" s="41"/>
      <c r="AM239" s="41"/>
      <c r="AN239" s="1"/>
      <c r="AO239" s="1"/>
      <c r="AP239" s="1"/>
      <c r="AQ239" s="1"/>
      <c r="AR239" s="1"/>
      <c r="AS239" s="1"/>
      <c r="AT239" s="1"/>
      <c r="AU239" s="1"/>
      <c r="AV239" s="1"/>
      <c r="AW239" s="1"/>
      <c r="AX239" s="35"/>
      <c r="AY239" s="78"/>
      <c r="AZ239" s="37" t="e">
        <f>IF(AC239=#REF!,"年間支払金額",IF(AND(OR(COUNTIF(AE239,"*すべて*"),COUNTIF(AE239,"*全て*")),S239="●",OR(K239=#REF!,K239=#REF!)),"年間支払金額(全官署、契約相手方ごと)",IF(AND(OR(COUNTIF(AE239,"*すべて*"),COUNTIF(AE239,"*全て*")),S239="●"),"年間支払金額(契約相手方ごと)",IF(AND(OR(K239=#REF!,K239=#REF!),AC239=#REF!),"契約総額(全官署)",IF(AND(K239=#REF!,AC239=#REF!),"契約総額(自官署のみ)",IF(K239=#REF!,"年間支払金額(自官署のみ)",IF(AC239=#REF!,"契約総額",IF(AND(COUNTIF(BG239,"&lt;&gt;*単価*"),OR(K239=#REF!,K239=#REF!)),"全官署予定価格",IF(AND(COUNTIF(BG239,"*単価*"),OR(K239=#REF!,K239=#REF!)),"全官署支払金額",IF(COUNTIF(BG239,"*単価*"),"年間支払金額","予定価格"))))))))))</f>
        <v>#REF!</v>
      </c>
      <c r="BA239" s="37" t="str">
        <f>IF(T239="","×",IF(令和8年度契約状況調査票!T239&gt;_xlfn.XLOOKUP(令和8年度契約状況調査票!BF239,#REF!,#REF!),"○","×"))</f>
        <v>×</v>
      </c>
      <c r="BB239" s="37" t="str">
        <f>IF(Y239="","×",IF(令和8年度契約状況調査票!Y239&gt;_xlfn.XLOOKUP(令和8年度契約状況調査票!BF239,#REF!,#REF!),"○","×"))</f>
        <v>×</v>
      </c>
      <c r="BC239" s="37" t="str">
        <f t="shared" si="36"/>
        <v>×</v>
      </c>
      <c r="BD239" s="37" t="str">
        <f t="shared" si="41"/>
        <v>×</v>
      </c>
      <c r="BE239" s="79" t="str">
        <f t="shared" si="37"/>
        <v/>
      </c>
      <c r="BF239" s="38">
        <f t="shared" si="38"/>
        <v>0</v>
      </c>
      <c r="BG239" s="1" t="e">
        <f>IF(AC239=#REF!,"",IF(AND(K239&lt;&gt;"",ISTEXT(U239)),"分担契約/単価契約",IF(ISTEXT(U239),"単価契約",IF(K239&lt;&gt;"","分担契約",""))))</f>
        <v>#REF!</v>
      </c>
      <c r="BH239" s="80"/>
      <c r="BI239" s="81" t="e">
        <f>IF(COUNTIF(T239,"**"),"",IF(AND(T239&gt;=#REF!,OR(H239=#REF!,H239=#REF!)),1,IF(AND(T239&gt;=#REF!,H239&lt;&gt;#REF!,H239&lt;&gt;#REF!),1,"")))</f>
        <v>#REF!</v>
      </c>
      <c r="BJ239" s="82" t="str">
        <f t="shared" si="39"/>
        <v>○</v>
      </c>
      <c r="BK239" s="81" t="b">
        <f t="shared" si="42"/>
        <v>1</v>
      </c>
      <c r="BL239" s="81" t="b">
        <f t="shared" si="43"/>
        <v>1</v>
      </c>
    </row>
    <row r="240" spans="1:64" s="83" customFormat="1" ht="60.65" customHeight="1" x14ac:dyDescent="0.2">
      <c r="A240" s="77">
        <f t="shared" si="35"/>
        <v>235</v>
      </c>
      <c r="B240" s="77" t="str">
        <f t="shared" si="40"/>
        <v/>
      </c>
      <c r="C240" s="77" t="str">
        <f>IF(B240&lt;&gt;1,"",COUNTIF($B$6:B240,1))</f>
        <v/>
      </c>
      <c r="D240" s="77" t="str">
        <f>IF(B240&lt;&gt;2,"",COUNTIF($B$6:B240,2))</f>
        <v/>
      </c>
      <c r="E240" s="77" t="str">
        <f>IF(B240&lt;&gt;3,"",COUNTIF($B$6:B240,3))</f>
        <v/>
      </c>
      <c r="F240" s="77" t="str">
        <f>IF(B240&lt;&gt;4,"",COUNTIF($B$6:B240,4))</f>
        <v/>
      </c>
      <c r="G240" s="1"/>
      <c r="H240" s="20"/>
      <c r="I240" s="20"/>
      <c r="J240" s="20"/>
      <c r="K240" s="1"/>
      <c r="L240" s="1"/>
      <c r="M240" s="21"/>
      <c r="N240" s="20"/>
      <c r="O240" s="22"/>
      <c r="P240" s="26"/>
      <c r="Q240" s="27"/>
      <c r="R240" s="20"/>
      <c r="S240" s="1"/>
      <c r="T240" s="28"/>
      <c r="U240" s="85"/>
      <c r="V240" s="86"/>
      <c r="W240" s="39" t="e">
        <f>IF(OR(T240="他官署で調達手続きを実施のため",AC240=#REF!),"－",IF(V240&lt;&gt;"",ROUNDDOWN(V240/T240,3),(IFERROR(ROUNDDOWN(U240/T240,3),"－"))))</f>
        <v>#REF!</v>
      </c>
      <c r="X240" s="90"/>
      <c r="Y240" s="92"/>
      <c r="Z240" s="25"/>
      <c r="AA240" s="24"/>
      <c r="AB240" s="25"/>
      <c r="AC240" s="24"/>
      <c r="AD240" s="20"/>
      <c r="AE240" s="20"/>
      <c r="AF240" s="20"/>
      <c r="AG240" s="1"/>
      <c r="AH240" s="1"/>
      <c r="AI240" s="41"/>
      <c r="AJ240" s="41"/>
      <c r="AK240" s="41"/>
      <c r="AL240" s="41"/>
      <c r="AM240" s="41"/>
      <c r="AN240" s="1"/>
      <c r="AO240" s="1"/>
      <c r="AP240" s="1"/>
      <c r="AQ240" s="1"/>
      <c r="AR240" s="1"/>
      <c r="AS240" s="1"/>
      <c r="AT240" s="1"/>
      <c r="AU240" s="1"/>
      <c r="AV240" s="1"/>
      <c r="AW240" s="1"/>
      <c r="AX240" s="35"/>
      <c r="AY240" s="78"/>
      <c r="AZ240" s="37" t="e">
        <f>IF(AC240=#REF!,"年間支払金額",IF(AND(OR(COUNTIF(AE240,"*すべて*"),COUNTIF(AE240,"*全て*")),S240="●",OR(K240=#REF!,K240=#REF!)),"年間支払金額(全官署、契約相手方ごと)",IF(AND(OR(COUNTIF(AE240,"*すべて*"),COUNTIF(AE240,"*全て*")),S240="●"),"年間支払金額(契約相手方ごと)",IF(AND(OR(K240=#REF!,K240=#REF!),AC240=#REF!),"契約総額(全官署)",IF(AND(K240=#REF!,AC240=#REF!),"契約総額(自官署のみ)",IF(K240=#REF!,"年間支払金額(自官署のみ)",IF(AC240=#REF!,"契約総額",IF(AND(COUNTIF(BG240,"&lt;&gt;*単価*"),OR(K240=#REF!,K240=#REF!)),"全官署予定価格",IF(AND(COUNTIF(BG240,"*単価*"),OR(K240=#REF!,K240=#REF!)),"全官署支払金額",IF(COUNTIF(BG240,"*単価*"),"年間支払金額","予定価格"))))))))))</f>
        <v>#REF!</v>
      </c>
      <c r="BA240" s="37" t="str">
        <f>IF(T240="","×",IF(令和8年度契約状況調査票!T240&gt;_xlfn.XLOOKUP(令和8年度契約状況調査票!BF240,#REF!,#REF!),"○","×"))</f>
        <v>×</v>
      </c>
      <c r="BB240" s="37" t="str">
        <f>IF(Y240="","×",IF(令和8年度契約状況調査票!Y240&gt;_xlfn.XLOOKUP(令和8年度契約状況調査票!BF240,#REF!,#REF!),"○","×"))</f>
        <v>×</v>
      </c>
      <c r="BC240" s="37" t="str">
        <f t="shared" si="36"/>
        <v>×</v>
      </c>
      <c r="BD240" s="37" t="str">
        <f t="shared" si="41"/>
        <v>×</v>
      </c>
      <c r="BE240" s="79" t="str">
        <f t="shared" si="37"/>
        <v/>
      </c>
      <c r="BF240" s="38">
        <f t="shared" si="38"/>
        <v>0</v>
      </c>
      <c r="BG240" s="1" t="e">
        <f>IF(AC240=#REF!,"",IF(AND(K240&lt;&gt;"",ISTEXT(U240)),"分担契約/単価契約",IF(ISTEXT(U240),"単価契約",IF(K240&lt;&gt;"","分担契約",""))))</f>
        <v>#REF!</v>
      </c>
      <c r="BH240" s="80"/>
      <c r="BI240" s="81" t="e">
        <f>IF(COUNTIF(T240,"**"),"",IF(AND(T240&gt;=#REF!,OR(H240=#REF!,H240=#REF!)),1,IF(AND(T240&gt;=#REF!,H240&lt;&gt;#REF!,H240&lt;&gt;#REF!),1,"")))</f>
        <v>#REF!</v>
      </c>
      <c r="BJ240" s="82" t="str">
        <f t="shared" si="39"/>
        <v>○</v>
      </c>
      <c r="BK240" s="81" t="b">
        <f t="shared" si="42"/>
        <v>1</v>
      </c>
      <c r="BL240" s="81" t="b">
        <f t="shared" si="43"/>
        <v>1</v>
      </c>
    </row>
    <row r="241" spans="1:64" s="83" customFormat="1" ht="60.65" customHeight="1" x14ac:dyDescent="0.2">
      <c r="A241" s="77">
        <f t="shared" si="35"/>
        <v>236</v>
      </c>
      <c r="B241" s="77" t="str">
        <f t="shared" si="40"/>
        <v/>
      </c>
      <c r="C241" s="77" t="str">
        <f>IF(B241&lt;&gt;1,"",COUNTIF($B$6:B241,1))</f>
        <v/>
      </c>
      <c r="D241" s="77" t="str">
        <f>IF(B241&lt;&gt;2,"",COUNTIF($B$6:B241,2))</f>
        <v/>
      </c>
      <c r="E241" s="77" t="str">
        <f>IF(B241&lt;&gt;3,"",COUNTIF($B$6:B241,3))</f>
        <v/>
      </c>
      <c r="F241" s="77" t="str">
        <f>IF(B241&lt;&gt;4,"",COUNTIF($B$6:B241,4))</f>
        <v/>
      </c>
      <c r="G241" s="1"/>
      <c r="H241" s="20"/>
      <c r="I241" s="20"/>
      <c r="J241" s="20"/>
      <c r="K241" s="1"/>
      <c r="L241" s="1"/>
      <c r="M241" s="21"/>
      <c r="N241" s="20"/>
      <c r="O241" s="22"/>
      <c r="P241" s="26"/>
      <c r="Q241" s="27"/>
      <c r="R241" s="20"/>
      <c r="S241" s="1"/>
      <c r="T241" s="23"/>
      <c r="U241" s="84"/>
      <c r="V241" s="86"/>
      <c r="W241" s="39" t="e">
        <f>IF(OR(T241="他官署で調達手続きを実施のため",AC241=#REF!),"－",IF(V241&lt;&gt;"",ROUNDDOWN(V241/T241,3),(IFERROR(ROUNDDOWN(U241/T241,3),"－"))))</f>
        <v>#REF!</v>
      </c>
      <c r="X241" s="90"/>
      <c r="Y241" s="92"/>
      <c r="Z241" s="25"/>
      <c r="AA241" s="24"/>
      <c r="AB241" s="25"/>
      <c r="AC241" s="24"/>
      <c r="AD241" s="20"/>
      <c r="AE241" s="20"/>
      <c r="AF241" s="20"/>
      <c r="AG241" s="1"/>
      <c r="AH241" s="1"/>
      <c r="AI241" s="41"/>
      <c r="AJ241" s="41"/>
      <c r="AK241" s="41"/>
      <c r="AL241" s="41"/>
      <c r="AM241" s="41"/>
      <c r="AN241" s="1"/>
      <c r="AO241" s="1"/>
      <c r="AP241" s="1"/>
      <c r="AQ241" s="1"/>
      <c r="AR241" s="1"/>
      <c r="AS241" s="1"/>
      <c r="AT241" s="1"/>
      <c r="AU241" s="1"/>
      <c r="AV241" s="1"/>
      <c r="AW241" s="1"/>
      <c r="AX241" s="35"/>
      <c r="AY241" s="78"/>
      <c r="AZ241" s="37" t="e">
        <f>IF(AC241=#REF!,"年間支払金額",IF(AND(OR(COUNTIF(AE241,"*すべて*"),COUNTIF(AE241,"*全て*")),S241="●",OR(K241=#REF!,K241=#REF!)),"年間支払金額(全官署、契約相手方ごと)",IF(AND(OR(COUNTIF(AE241,"*すべて*"),COUNTIF(AE241,"*全て*")),S241="●"),"年間支払金額(契約相手方ごと)",IF(AND(OR(K241=#REF!,K241=#REF!),AC241=#REF!),"契約総額(全官署)",IF(AND(K241=#REF!,AC241=#REF!),"契約総額(自官署のみ)",IF(K241=#REF!,"年間支払金額(自官署のみ)",IF(AC241=#REF!,"契約総額",IF(AND(COUNTIF(BG241,"&lt;&gt;*単価*"),OR(K241=#REF!,K241=#REF!)),"全官署予定価格",IF(AND(COUNTIF(BG241,"*単価*"),OR(K241=#REF!,K241=#REF!)),"全官署支払金額",IF(COUNTIF(BG241,"*単価*"),"年間支払金額","予定価格"))))))))))</f>
        <v>#REF!</v>
      </c>
      <c r="BA241" s="37" t="str">
        <f>IF(T241="","×",IF(令和8年度契約状況調査票!T241&gt;_xlfn.XLOOKUP(令和8年度契約状況調査票!BF241,#REF!,#REF!),"○","×"))</f>
        <v>×</v>
      </c>
      <c r="BB241" s="37" t="str">
        <f>IF(Y241="","×",IF(令和8年度契約状況調査票!Y241&gt;_xlfn.XLOOKUP(令和8年度契約状況調査票!BF241,#REF!,#REF!),"○","×"))</f>
        <v>×</v>
      </c>
      <c r="BC241" s="37" t="str">
        <f t="shared" si="36"/>
        <v>×</v>
      </c>
      <c r="BD241" s="37" t="str">
        <f t="shared" si="41"/>
        <v>×</v>
      </c>
      <c r="BE241" s="79" t="str">
        <f t="shared" si="37"/>
        <v/>
      </c>
      <c r="BF241" s="38">
        <f t="shared" si="38"/>
        <v>0</v>
      </c>
      <c r="BG241" s="1" t="e">
        <f>IF(AC241=#REF!,"",IF(AND(K241&lt;&gt;"",ISTEXT(U241)),"分担契約/単価契約",IF(ISTEXT(U241),"単価契約",IF(K241&lt;&gt;"","分担契約",""))))</f>
        <v>#REF!</v>
      </c>
      <c r="BH241" s="80"/>
      <c r="BI241" s="81" t="e">
        <f>IF(COUNTIF(T241,"**"),"",IF(AND(T241&gt;=#REF!,OR(H241=#REF!,H241=#REF!)),1,IF(AND(T241&gt;=#REF!,H241&lt;&gt;#REF!,H241&lt;&gt;#REF!),1,"")))</f>
        <v>#REF!</v>
      </c>
      <c r="BJ241" s="82" t="str">
        <f t="shared" si="39"/>
        <v>○</v>
      </c>
      <c r="BK241" s="81" t="b">
        <f t="shared" si="42"/>
        <v>1</v>
      </c>
      <c r="BL241" s="81" t="b">
        <f t="shared" si="43"/>
        <v>1</v>
      </c>
    </row>
    <row r="242" spans="1:64" s="83" customFormat="1" ht="60.65" customHeight="1" x14ac:dyDescent="0.2">
      <c r="A242" s="77">
        <f t="shared" si="35"/>
        <v>237</v>
      </c>
      <c r="B242" s="77" t="str">
        <f t="shared" si="40"/>
        <v/>
      </c>
      <c r="C242" s="77" t="str">
        <f>IF(B242&lt;&gt;1,"",COUNTIF($B$6:B242,1))</f>
        <v/>
      </c>
      <c r="D242" s="77" t="str">
        <f>IF(B242&lt;&gt;2,"",COUNTIF($B$6:B242,2))</f>
        <v/>
      </c>
      <c r="E242" s="77" t="str">
        <f>IF(B242&lt;&gt;3,"",COUNTIF($B$6:B242,3))</f>
        <v/>
      </c>
      <c r="F242" s="77" t="str">
        <f>IF(B242&lt;&gt;4,"",COUNTIF($B$6:B242,4))</f>
        <v/>
      </c>
      <c r="G242" s="1"/>
      <c r="H242" s="20"/>
      <c r="I242" s="20"/>
      <c r="J242" s="20"/>
      <c r="K242" s="1"/>
      <c r="L242" s="1"/>
      <c r="M242" s="21"/>
      <c r="N242" s="20"/>
      <c r="O242" s="22"/>
      <c r="P242" s="26"/>
      <c r="Q242" s="27"/>
      <c r="R242" s="20"/>
      <c r="S242" s="1"/>
      <c r="T242" s="23"/>
      <c r="U242" s="84"/>
      <c r="V242" s="86"/>
      <c r="W242" s="39" t="e">
        <f>IF(OR(T242="他官署で調達手続きを実施のため",AC242=#REF!),"－",IF(V242&lt;&gt;"",ROUNDDOWN(V242/T242,3),(IFERROR(ROUNDDOWN(U242/T242,3),"－"))))</f>
        <v>#REF!</v>
      </c>
      <c r="X242" s="90"/>
      <c r="Y242" s="92"/>
      <c r="Z242" s="25"/>
      <c r="AA242" s="24"/>
      <c r="AB242" s="25"/>
      <c r="AC242" s="24"/>
      <c r="AD242" s="20"/>
      <c r="AE242" s="20"/>
      <c r="AF242" s="20"/>
      <c r="AG242" s="1"/>
      <c r="AH242" s="1"/>
      <c r="AI242" s="41"/>
      <c r="AJ242" s="41"/>
      <c r="AK242" s="41"/>
      <c r="AL242" s="41"/>
      <c r="AM242" s="41"/>
      <c r="AN242" s="1"/>
      <c r="AO242" s="1"/>
      <c r="AP242" s="1"/>
      <c r="AQ242" s="1"/>
      <c r="AR242" s="1"/>
      <c r="AS242" s="1"/>
      <c r="AT242" s="1"/>
      <c r="AU242" s="1"/>
      <c r="AV242" s="1"/>
      <c r="AW242" s="1"/>
      <c r="AX242" s="35"/>
      <c r="AY242" s="78"/>
      <c r="AZ242" s="37" t="e">
        <f>IF(AC242=#REF!,"年間支払金額",IF(AND(OR(COUNTIF(AE242,"*すべて*"),COUNTIF(AE242,"*全て*")),S242="●",OR(K242=#REF!,K242=#REF!)),"年間支払金額(全官署、契約相手方ごと)",IF(AND(OR(COUNTIF(AE242,"*すべて*"),COUNTIF(AE242,"*全て*")),S242="●"),"年間支払金額(契約相手方ごと)",IF(AND(OR(K242=#REF!,K242=#REF!),AC242=#REF!),"契約総額(全官署)",IF(AND(K242=#REF!,AC242=#REF!),"契約総額(自官署のみ)",IF(K242=#REF!,"年間支払金額(自官署のみ)",IF(AC242=#REF!,"契約総額",IF(AND(COUNTIF(BG242,"&lt;&gt;*単価*"),OR(K242=#REF!,K242=#REF!)),"全官署予定価格",IF(AND(COUNTIF(BG242,"*単価*"),OR(K242=#REF!,K242=#REF!)),"全官署支払金額",IF(COUNTIF(BG242,"*単価*"),"年間支払金額","予定価格"))))))))))</f>
        <v>#REF!</v>
      </c>
      <c r="BA242" s="37" t="str">
        <f>IF(T242="","×",IF(令和8年度契約状況調査票!T242&gt;_xlfn.XLOOKUP(令和8年度契約状況調査票!BF242,#REF!,#REF!),"○","×"))</f>
        <v>×</v>
      </c>
      <c r="BB242" s="37" t="str">
        <f>IF(Y242="","×",IF(令和8年度契約状況調査票!Y242&gt;_xlfn.XLOOKUP(令和8年度契約状況調査票!BF242,#REF!,#REF!),"○","×"))</f>
        <v>×</v>
      </c>
      <c r="BC242" s="37" t="str">
        <f t="shared" si="36"/>
        <v>×</v>
      </c>
      <c r="BD242" s="37" t="str">
        <f t="shared" si="41"/>
        <v>×</v>
      </c>
      <c r="BE242" s="79" t="str">
        <f t="shared" si="37"/>
        <v/>
      </c>
      <c r="BF242" s="38">
        <f t="shared" si="38"/>
        <v>0</v>
      </c>
      <c r="BG242" s="1" t="e">
        <f>IF(AC242=#REF!,"",IF(AND(K242&lt;&gt;"",ISTEXT(U242)),"分担契約/単価契約",IF(ISTEXT(U242),"単価契約",IF(K242&lt;&gt;"","分担契約",""))))</f>
        <v>#REF!</v>
      </c>
      <c r="BH242" s="80"/>
      <c r="BI242" s="81" t="e">
        <f>IF(COUNTIF(T242,"**"),"",IF(AND(T242&gt;=#REF!,OR(H242=#REF!,H242=#REF!)),1,IF(AND(T242&gt;=#REF!,H242&lt;&gt;#REF!,H242&lt;&gt;#REF!),1,"")))</f>
        <v>#REF!</v>
      </c>
      <c r="BJ242" s="82" t="str">
        <f t="shared" si="39"/>
        <v>○</v>
      </c>
      <c r="BK242" s="81" t="b">
        <f t="shared" si="42"/>
        <v>1</v>
      </c>
      <c r="BL242" s="81" t="b">
        <f t="shared" si="43"/>
        <v>1</v>
      </c>
    </row>
    <row r="243" spans="1:64" s="83" customFormat="1" ht="60.65" customHeight="1" x14ac:dyDescent="0.2">
      <c r="A243" s="77">
        <f t="shared" si="35"/>
        <v>238</v>
      </c>
      <c r="B243" s="77" t="str">
        <f t="shared" si="40"/>
        <v/>
      </c>
      <c r="C243" s="77" t="str">
        <f>IF(B243&lt;&gt;1,"",COUNTIF($B$6:B243,1))</f>
        <v/>
      </c>
      <c r="D243" s="77" t="str">
        <f>IF(B243&lt;&gt;2,"",COUNTIF($B$6:B243,2))</f>
        <v/>
      </c>
      <c r="E243" s="77" t="str">
        <f>IF(B243&lt;&gt;3,"",COUNTIF($B$6:B243,3))</f>
        <v/>
      </c>
      <c r="F243" s="77" t="str">
        <f>IF(B243&lt;&gt;4,"",COUNTIF($B$6:B243,4))</f>
        <v/>
      </c>
      <c r="G243" s="1"/>
      <c r="H243" s="20"/>
      <c r="I243" s="20"/>
      <c r="J243" s="20"/>
      <c r="K243" s="1"/>
      <c r="L243" s="1"/>
      <c r="M243" s="21"/>
      <c r="N243" s="20"/>
      <c r="O243" s="22"/>
      <c r="P243" s="26"/>
      <c r="Q243" s="27"/>
      <c r="R243" s="20"/>
      <c r="S243" s="1"/>
      <c r="T243" s="23"/>
      <c r="U243" s="84"/>
      <c r="V243" s="86"/>
      <c r="W243" s="39" t="e">
        <f>IF(OR(T243="他官署で調達手続きを実施のため",AC243=#REF!),"－",IF(V243&lt;&gt;"",ROUNDDOWN(V243/T243,3),(IFERROR(ROUNDDOWN(U243/T243,3),"－"))))</f>
        <v>#REF!</v>
      </c>
      <c r="X243" s="90"/>
      <c r="Y243" s="92"/>
      <c r="Z243" s="25"/>
      <c r="AA243" s="24"/>
      <c r="AB243" s="25"/>
      <c r="AC243" s="24"/>
      <c r="AD243" s="20"/>
      <c r="AE243" s="20"/>
      <c r="AF243" s="20"/>
      <c r="AG243" s="1"/>
      <c r="AH243" s="1"/>
      <c r="AI243" s="41"/>
      <c r="AJ243" s="41"/>
      <c r="AK243" s="41"/>
      <c r="AL243" s="41"/>
      <c r="AM243" s="41"/>
      <c r="AN243" s="1"/>
      <c r="AO243" s="1"/>
      <c r="AP243" s="1"/>
      <c r="AQ243" s="1"/>
      <c r="AR243" s="1"/>
      <c r="AS243" s="1"/>
      <c r="AT243" s="1"/>
      <c r="AU243" s="1"/>
      <c r="AV243" s="1"/>
      <c r="AW243" s="1"/>
      <c r="AX243" s="35"/>
      <c r="AY243" s="78"/>
      <c r="AZ243" s="37" t="e">
        <f>IF(AC243=#REF!,"年間支払金額",IF(AND(OR(COUNTIF(AE243,"*すべて*"),COUNTIF(AE243,"*全て*")),S243="●",OR(K243=#REF!,K243=#REF!)),"年間支払金額(全官署、契約相手方ごと)",IF(AND(OR(COUNTIF(AE243,"*すべて*"),COUNTIF(AE243,"*全て*")),S243="●"),"年間支払金額(契約相手方ごと)",IF(AND(OR(K243=#REF!,K243=#REF!),AC243=#REF!),"契約総額(全官署)",IF(AND(K243=#REF!,AC243=#REF!),"契約総額(自官署のみ)",IF(K243=#REF!,"年間支払金額(自官署のみ)",IF(AC243=#REF!,"契約総額",IF(AND(COUNTIF(BG243,"&lt;&gt;*単価*"),OR(K243=#REF!,K243=#REF!)),"全官署予定価格",IF(AND(COUNTIF(BG243,"*単価*"),OR(K243=#REF!,K243=#REF!)),"全官署支払金額",IF(COUNTIF(BG243,"*単価*"),"年間支払金額","予定価格"))))))))))</f>
        <v>#REF!</v>
      </c>
      <c r="BA243" s="37" t="str">
        <f>IF(T243="","×",IF(令和8年度契約状況調査票!T243&gt;_xlfn.XLOOKUP(令和8年度契約状況調査票!BF243,#REF!,#REF!),"○","×"))</f>
        <v>×</v>
      </c>
      <c r="BB243" s="37" t="str">
        <f>IF(Y243="","×",IF(令和8年度契約状況調査票!Y243&gt;_xlfn.XLOOKUP(令和8年度契約状況調査票!BF243,#REF!,#REF!),"○","×"))</f>
        <v>×</v>
      </c>
      <c r="BC243" s="37" t="str">
        <f t="shared" si="36"/>
        <v>×</v>
      </c>
      <c r="BD243" s="37" t="str">
        <f t="shared" si="41"/>
        <v>×</v>
      </c>
      <c r="BE243" s="79" t="str">
        <f t="shared" si="37"/>
        <v/>
      </c>
      <c r="BF243" s="38">
        <f t="shared" si="38"/>
        <v>0</v>
      </c>
      <c r="BG243" s="1" t="e">
        <f>IF(AC243=#REF!,"",IF(AND(K243&lt;&gt;"",ISTEXT(U243)),"分担契約/単価契約",IF(ISTEXT(U243),"単価契約",IF(K243&lt;&gt;"","分担契約",""))))</f>
        <v>#REF!</v>
      </c>
      <c r="BH243" s="80"/>
      <c r="BI243" s="81" t="e">
        <f>IF(COUNTIF(T243,"**"),"",IF(AND(T243&gt;=#REF!,OR(H243=#REF!,H243=#REF!)),1,IF(AND(T243&gt;=#REF!,H243&lt;&gt;#REF!,H243&lt;&gt;#REF!),1,"")))</f>
        <v>#REF!</v>
      </c>
      <c r="BJ243" s="82" t="str">
        <f t="shared" si="39"/>
        <v>○</v>
      </c>
      <c r="BK243" s="81" t="b">
        <f t="shared" si="42"/>
        <v>1</v>
      </c>
      <c r="BL243" s="81" t="b">
        <f t="shared" si="43"/>
        <v>1</v>
      </c>
    </row>
    <row r="244" spans="1:64" s="83" customFormat="1" ht="60.65" customHeight="1" x14ac:dyDescent="0.2">
      <c r="A244" s="77">
        <f t="shared" si="35"/>
        <v>239</v>
      </c>
      <c r="B244" s="77" t="str">
        <f t="shared" si="40"/>
        <v/>
      </c>
      <c r="C244" s="77" t="str">
        <f>IF(B244&lt;&gt;1,"",COUNTIF($B$6:B244,1))</f>
        <v/>
      </c>
      <c r="D244" s="77" t="str">
        <f>IF(B244&lt;&gt;2,"",COUNTIF($B$6:B244,2))</f>
        <v/>
      </c>
      <c r="E244" s="77" t="str">
        <f>IF(B244&lt;&gt;3,"",COUNTIF($B$6:B244,3))</f>
        <v/>
      </c>
      <c r="F244" s="77" t="str">
        <f>IF(B244&lt;&gt;4,"",COUNTIF($B$6:B244,4))</f>
        <v/>
      </c>
      <c r="G244" s="1"/>
      <c r="H244" s="20"/>
      <c r="I244" s="20"/>
      <c r="J244" s="20"/>
      <c r="K244" s="1"/>
      <c r="L244" s="1"/>
      <c r="M244" s="21"/>
      <c r="N244" s="20"/>
      <c r="O244" s="22"/>
      <c r="P244" s="26"/>
      <c r="Q244" s="27"/>
      <c r="R244" s="20"/>
      <c r="S244" s="1"/>
      <c r="T244" s="23"/>
      <c r="U244" s="84"/>
      <c r="V244" s="86"/>
      <c r="W244" s="39" t="e">
        <f>IF(OR(T244="他官署で調達手続きを実施のため",AC244=#REF!),"－",IF(V244&lt;&gt;"",ROUNDDOWN(V244/T244,3),(IFERROR(ROUNDDOWN(U244/T244,3),"－"))))</f>
        <v>#REF!</v>
      </c>
      <c r="X244" s="90"/>
      <c r="Y244" s="92"/>
      <c r="Z244" s="25"/>
      <c r="AA244" s="24"/>
      <c r="AB244" s="25"/>
      <c r="AC244" s="24"/>
      <c r="AD244" s="20"/>
      <c r="AE244" s="20"/>
      <c r="AF244" s="20"/>
      <c r="AG244" s="1"/>
      <c r="AH244" s="1"/>
      <c r="AI244" s="41"/>
      <c r="AJ244" s="41"/>
      <c r="AK244" s="41"/>
      <c r="AL244" s="41"/>
      <c r="AM244" s="41"/>
      <c r="AN244" s="1"/>
      <c r="AO244" s="1"/>
      <c r="AP244" s="1"/>
      <c r="AQ244" s="1"/>
      <c r="AR244" s="1"/>
      <c r="AS244" s="1"/>
      <c r="AT244" s="1"/>
      <c r="AU244" s="1"/>
      <c r="AV244" s="1"/>
      <c r="AW244" s="1"/>
      <c r="AX244" s="36"/>
      <c r="AY244" s="78"/>
      <c r="AZ244" s="37" t="e">
        <f>IF(AC244=#REF!,"年間支払金額",IF(AND(OR(COUNTIF(AE244,"*すべて*"),COUNTIF(AE244,"*全て*")),S244="●",OR(K244=#REF!,K244=#REF!)),"年間支払金額(全官署、契約相手方ごと)",IF(AND(OR(COUNTIF(AE244,"*すべて*"),COUNTIF(AE244,"*全て*")),S244="●"),"年間支払金額(契約相手方ごと)",IF(AND(OR(K244=#REF!,K244=#REF!),AC244=#REF!),"契約総額(全官署)",IF(AND(K244=#REF!,AC244=#REF!),"契約総額(自官署のみ)",IF(K244=#REF!,"年間支払金額(自官署のみ)",IF(AC244=#REF!,"契約総額",IF(AND(COUNTIF(BG244,"&lt;&gt;*単価*"),OR(K244=#REF!,K244=#REF!)),"全官署予定価格",IF(AND(COUNTIF(BG244,"*単価*"),OR(K244=#REF!,K244=#REF!)),"全官署支払金額",IF(COUNTIF(BG244,"*単価*"),"年間支払金額","予定価格"))))))))))</f>
        <v>#REF!</v>
      </c>
      <c r="BA244" s="37" t="str">
        <f>IF(T244="","×",IF(令和8年度契約状況調査票!T244&gt;_xlfn.XLOOKUP(令和8年度契約状況調査票!BF244,#REF!,#REF!),"○","×"))</f>
        <v>×</v>
      </c>
      <c r="BB244" s="37" t="str">
        <f>IF(Y244="","×",IF(令和8年度契約状況調査票!Y244&gt;_xlfn.XLOOKUP(令和8年度契約状況調査票!BF244,#REF!,#REF!),"○","×"))</f>
        <v>×</v>
      </c>
      <c r="BC244" s="37" t="str">
        <f t="shared" si="36"/>
        <v>×</v>
      </c>
      <c r="BD244" s="37" t="str">
        <f t="shared" si="41"/>
        <v>×</v>
      </c>
      <c r="BE244" s="79" t="str">
        <f t="shared" si="37"/>
        <v/>
      </c>
      <c r="BF244" s="38">
        <f t="shared" si="38"/>
        <v>0</v>
      </c>
      <c r="BG244" s="1" t="e">
        <f>IF(AC244=#REF!,"",IF(AND(K244&lt;&gt;"",ISTEXT(U244)),"分担契約/単価契約",IF(ISTEXT(U244),"単価契約",IF(K244&lt;&gt;"","分担契約",""))))</f>
        <v>#REF!</v>
      </c>
      <c r="BH244" s="80"/>
      <c r="BI244" s="81" t="e">
        <f>IF(COUNTIF(T244,"**"),"",IF(AND(T244&gt;=#REF!,OR(H244=#REF!,H244=#REF!)),1,IF(AND(T244&gt;=#REF!,H244&lt;&gt;#REF!,H244&lt;&gt;#REF!),1,"")))</f>
        <v>#REF!</v>
      </c>
      <c r="BJ244" s="82" t="str">
        <f t="shared" si="39"/>
        <v>○</v>
      </c>
      <c r="BK244" s="81" t="b">
        <f t="shared" si="42"/>
        <v>1</v>
      </c>
      <c r="BL244" s="81" t="b">
        <f t="shared" si="43"/>
        <v>1</v>
      </c>
    </row>
    <row r="245" spans="1:64" s="83" customFormat="1" ht="60.65" customHeight="1" x14ac:dyDescent="0.2">
      <c r="A245" s="77">
        <f t="shared" si="35"/>
        <v>240</v>
      </c>
      <c r="B245" s="77" t="str">
        <f t="shared" si="40"/>
        <v/>
      </c>
      <c r="C245" s="77" t="str">
        <f>IF(B245&lt;&gt;1,"",COUNTIF($B$6:B245,1))</f>
        <v/>
      </c>
      <c r="D245" s="77" t="str">
        <f>IF(B245&lt;&gt;2,"",COUNTIF($B$6:B245,2))</f>
        <v/>
      </c>
      <c r="E245" s="77" t="str">
        <f>IF(B245&lt;&gt;3,"",COUNTIF($B$6:B245,3))</f>
        <v/>
      </c>
      <c r="F245" s="77" t="str">
        <f>IF(B245&lt;&gt;4,"",COUNTIF($B$6:B245,4))</f>
        <v/>
      </c>
      <c r="G245" s="1"/>
      <c r="H245" s="20"/>
      <c r="I245" s="20"/>
      <c r="J245" s="20"/>
      <c r="K245" s="1"/>
      <c r="L245" s="1"/>
      <c r="M245" s="21"/>
      <c r="N245" s="20"/>
      <c r="O245" s="22"/>
      <c r="P245" s="26"/>
      <c r="Q245" s="27"/>
      <c r="R245" s="20"/>
      <c r="S245" s="1"/>
      <c r="T245" s="23"/>
      <c r="U245" s="84"/>
      <c r="V245" s="86"/>
      <c r="W245" s="39" t="e">
        <f>IF(OR(T245="他官署で調達手続きを実施のため",AC245=#REF!),"－",IF(V245&lt;&gt;"",ROUNDDOWN(V245/T245,3),(IFERROR(ROUNDDOWN(U245/T245,3),"－"))))</f>
        <v>#REF!</v>
      </c>
      <c r="X245" s="90"/>
      <c r="Y245" s="92"/>
      <c r="Z245" s="25"/>
      <c r="AA245" s="24"/>
      <c r="AB245" s="25"/>
      <c r="AC245" s="24"/>
      <c r="AD245" s="20"/>
      <c r="AE245" s="20"/>
      <c r="AF245" s="20"/>
      <c r="AG245" s="1"/>
      <c r="AH245" s="1"/>
      <c r="AI245" s="41"/>
      <c r="AJ245" s="41"/>
      <c r="AK245" s="41"/>
      <c r="AL245" s="41"/>
      <c r="AM245" s="41"/>
      <c r="AN245" s="1"/>
      <c r="AO245" s="1"/>
      <c r="AP245" s="1"/>
      <c r="AQ245" s="1"/>
      <c r="AR245" s="1"/>
      <c r="AS245" s="1"/>
      <c r="AT245" s="1"/>
      <c r="AU245" s="1"/>
      <c r="AV245" s="1"/>
      <c r="AW245" s="1"/>
      <c r="AX245" s="35"/>
      <c r="AY245" s="78"/>
      <c r="AZ245" s="37" t="e">
        <f>IF(AC245=#REF!,"年間支払金額",IF(AND(OR(COUNTIF(AE245,"*すべて*"),COUNTIF(AE245,"*全て*")),S245="●",OR(K245=#REF!,K245=#REF!)),"年間支払金額(全官署、契約相手方ごと)",IF(AND(OR(COUNTIF(AE245,"*すべて*"),COUNTIF(AE245,"*全て*")),S245="●"),"年間支払金額(契約相手方ごと)",IF(AND(OR(K245=#REF!,K245=#REF!),AC245=#REF!),"契約総額(全官署)",IF(AND(K245=#REF!,AC245=#REF!),"契約総額(自官署のみ)",IF(K245=#REF!,"年間支払金額(自官署のみ)",IF(AC245=#REF!,"契約総額",IF(AND(COUNTIF(BG245,"&lt;&gt;*単価*"),OR(K245=#REF!,K245=#REF!)),"全官署予定価格",IF(AND(COUNTIF(BG245,"*単価*"),OR(K245=#REF!,K245=#REF!)),"全官署支払金額",IF(COUNTIF(BG245,"*単価*"),"年間支払金額","予定価格"))))))))))</f>
        <v>#REF!</v>
      </c>
      <c r="BA245" s="37" t="str">
        <f>IF(T245="","×",IF(令和8年度契約状況調査票!T245&gt;_xlfn.XLOOKUP(令和8年度契約状況調査票!BF245,#REF!,#REF!),"○","×"))</f>
        <v>×</v>
      </c>
      <c r="BB245" s="37" t="str">
        <f>IF(Y245="","×",IF(令和8年度契約状況調査票!Y245&gt;_xlfn.XLOOKUP(令和8年度契約状況調査票!BF245,#REF!,#REF!),"○","×"))</f>
        <v>×</v>
      </c>
      <c r="BC245" s="37" t="str">
        <f t="shared" si="36"/>
        <v>×</v>
      </c>
      <c r="BD245" s="37" t="str">
        <f t="shared" si="41"/>
        <v>×</v>
      </c>
      <c r="BE245" s="79" t="str">
        <f t="shared" si="37"/>
        <v/>
      </c>
      <c r="BF245" s="38">
        <f t="shared" si="38"/>
        <v>0</v>
      </c>
      <c r="BG245" s="1" t="e">
        <f>IF(AC245=#REF!,"",IF(AND(K245&lt;&gt;"",ISTEXT(U245)),"分担契約/単価契約",IF(ISTEXT(U245),"単価契約",IF(K245&lt;&gt;"","分担契約",""))))</f>
        <v>#REF!</v>
      </c>
      <c r="BH245" s="80"/>
      <c r="BI245" s="81" t="e">
        <f>IF(COUNTIF(T245,"**"),"",IF(AND(T245&gt;=#REF!,OR(H245=#REF!,H245=#REF!)),1,IF(AND(T245&gt;=#REF!,H245&lt;&gt;#REF!,H245&lt;&gt;#REF!),1,"")))</f>
        <v>#REF!</v>
      </c>
      <c r="BJ245" s="82" t="str">
        <f t="shared" si="39"/>
        <v>○</v>
      </c>
      <c r="BK245" s="81" t="b">
        <f t="shared" si="42"/>
        <v>1</v>
      </c>
      <c r="BL245" s="81" t="b">
        <f t="shared" si="43"/>
        <v>1</v>
      </c>
    </row>
    <row r="246" spans="1:64" s="83" customFormat="1" ht="60.65" customHeight="1" x14ac:dyDescent="0.2">
      <c r="A246" s="77">
        <f t="shared" si="35"/>
        <v>241</v>
      </c>
      <c r="B246" s="77" t="str">
        <f t="shared" si="40"/>
        <v/>
      </c>
      <c r="C246" s="77" t="str">
        <f>IF(B246&lt;&gt;1,"",COUNTIF($B$6:B246,1))</f>
        <v/>
      </c>
      <c r="D246" s="77" t="str">
        <f>IF(B246&lt;&gt;2,"",COUNTIF($B$6:B246,2))</f>
        <v/>
      </c>
      <c r="E246" s="77" t="str">
        <f>IF(B246&lt;&gt;3,"",COUNTIF($B$6:B246,3))</f>
        <v/>
      </c>
      <c r="F246" s="77" t="str">
        <f>IF(B246&lt;&gt;4,"",COUNTIF($B$6:B246,4))</f>
        <v/>
      </c>
      <c r="G246" s="1"/>
      <c r="H246" s="20"/>
      <c r="I246" s="20"/>
      <c r="J246" s="20"/>
      <c r="K246" s="1"/>
      <c r="L246" s="1"/>
      <c r="M246" s="21"/>
      <c r="N246" s="20"/>
      <c r="O246" s="22"/>
      <c r="P246" s="26"/>
      <c r="Q246" s="27"/>
      <c r="R246" s="20"/>
      <c r="S246" s="1"/>
      <c r="T246" s="23"/>
      <c r="U246" s="84"/>
      <c r="V246" s="86"/>
      <c r="W246" s="39" t="e">
        <f>IF(OR(T246="他官署で調達手続きを実施のため",AC246=#REF!),"－",IF(V246&lt;&gt;"",ROUNDDOWN(V246/T246,3),(IFERROR(ROUNDDOWN(U246/T246,3),"－"))))</f>
        <v>#REF!</v>
      </c>
      <c r="X246" s="90"/>
      <c r="Y246" s="92"/>
      <c r="Z246" s="25"/>
      <c r="AA246" s="24"/>
      <c r="AB246" s="25"/>
      <c r="AC246" s="24"/>
      <c r="AD246" s="20"/>
      <c r="AE246" s="20"/>
      <c r="AF246" s="20"/>
      <c r="AG246" s="1"/>
      <c r="AH246" s="1"/>
      <c r="AI246" s="41"/>
      <c r="AJ246" s="41"/>
      <c r="AK246" s="41"/>
      <c r="AL246" s="41"/>
      <c r="AM246" s="41"/>
      <c r="AN246" s="1"/>
      <c r="AO246" s="1"/>
      <c r="AP246" s="1"/>
      <c r="AQ246" s="1"/>
      <c r="AR246" s="1"/>
      <c r="AS246" s="1"/>
      <c r="AT246" s="1"/>
      <c r="AU246" s="1"/>
      <c r="AV246" s="1"/>
      <c r="AW246" s="1"/>
      <c r="AX246" s="35"/>
      <c r="AY246" s="78"/>
      <c r="AZ246" s="37" t="e">
        <f>IF(AC246=#REF!,"年間支払金額",IF(AND(OR(COUNTIF(AE246,"*すべて*"),COUNTIF(AE246,"*全て*")),S246="●",OR(K246=#REF!,K246=#REF!)),"年間支払金額(全官署、契約相手方ごと)",IF(AND(OR(COUNTIF(AE246,"*すべて*"),COUNTIF(AE246,"*全て*")),S246="●"),"年間支払金額(契約相手方ごと)",IF(AND(OR(K246=#REF!,K246=#REF!),AC246=#REF!),"契約総額(全官署)",IF(AND(K246=#REF!,AC246=#REF!),"契約総額(自官署のみ)",IF(K246=#REF!,"年間支払金額(自官署のみ)",IF(AC246=#REF!,"契約総額",IF(AND(COUNTIF(BG246,"&lt;&gt;*単価*"),OR(K246=#REF!,K246=#REF!)),"全官署予定価格",IF(AND(COUNTIF(BG246,"*単価*"),OR(K246=#REF!,K246=#REF!)),"全官署支払金額",IF(COUNTIF(BG246,"*単価*"),"年間支払金額","予定価格"))))))))))</f>
        <v>#REF!</v>
      </c>
      <c r="BA246" s="37" t="str">
        <f>IF(T246="","×",IF(令和8年度契約状況調査票!T246&gt;_xlfn.XLOOKUP(令和8年度契約状況調査票!BF246,#REF!,#REF!),"○","×"))</f>
        <v>×</v>
      </c>
      <c r="BB246" s="37" t="str">
        <f>IF(Y246="","×",IF(令和8年度契約状況調査票!Y246&gt;_xlfn.XLOOKUP(令和8年度契約状況調査票!BF246,#REF!,#REF!),"○","×"))</f>
        <v>×</v>
      </c>
      <c r="BC246" s="37" t="str">
        <f t="shared" si="36"/>
        <v>×</v>
      </c>
      <c r="BD246" s="37" t="str">
        <f t="shared" si="41"/>
        <v>×</v>
      </c>
      <c r="BE246" s="79" t="str">
        <f t="shared" si="37"/>
        <v/>
      </c>
      <c r="BF246" s="38">
        <f t="shared" si="38"/>
        <v>0</v>
      </c>
      <c r="BG246" s="1" t="e">
        <f>IF(AC246=#REF!,"",IF(AND(K246&lt;&gt;"",ISTEXT(U246)),"分担契約/単価契約",IF(ISTEXT(U246),"単価契約",IF(K246&lt;&gt;"","分担契約",""))))</f>
        <v>#REF!</v>
      </c>
      <c r="BH246" s="80"/>
      <c r="BI246" s="81" t="e">
        <f>IF(COUNTIF(T246,"**"),"",IF(AND(T246&gt;=#REF!,OR(H246=#REF!,H246=#REF!)),1,IF(AND(T246&gt;=#REF!,H246&lt;&gt;#REF!,H246&lt;&gt;#REF!),1,"")))</f>
        <v>#REF!</v>
      </c>
      <c r="BJ246" s="82" t="str">
        <f t="shared" si="39"/>
        <v>○</v>
      </c>
      <c r="BK246" s="81" t="b">
        <f t="shared" si="42"/>
        <v>1</v>
      </c>
      <c r="BL246" s="81" t="b">
        <f t="shared" si="43"/>
        <v>1</v>
      </c>
    </row>
    <row r="247" spans="1:64" s="83" customFormat="1" ht="60.65" customHeight="1" x14ac:dyDescent="0.2">
      <c r="A247" s="77">
        <f t="shared" si="35"/>
        <v>242</v>
      </c>
      <c r="B247" s="77" t="str">
        <f t="shared" si="40"/>
        <v/>
      </c>
      <c r="C247" s="77" t="str">
        <f>IF(B247&lt;&gt;1,"",COUNTIF($B$6:B247,1))</f>
        <v/>
      </c>
      <c r="D247" s="77" t="str">
        <f>IF(B247&lt;&gt;2,"",COUNTIF($B$6:B247,2))</f>
        <v/>
      </c>
      <c r="E247" s="77" t="str">
        <f>IF(B247&lt;&gt;3,"",COUNTIF($B$6:B247,3))</f>
        <v/>
      </c>
      <c r="F247" s="77" t="str">
        <f>IF(B247&lt;&gt;4,"",COUNTIF($B$6:B247,4))</f>
        <v/>
      </c>
      <c r="G247" s="1"/>
      <c r="H247" s="20"/>
      <c r="I247" s="20"/>
      <c r="J247" s="20"/>
      <c r="K247" s="1"/>
      <c r="L247" s="1"/>
      <c r="M247" s="21"/>
      <c r="N247" s="20"/>
      <c r="O247" s="22"/>
      <c r="P247" s="26"/>
      <c r="Q247" s="27"/>
      <c r="R247" s="20"/>
      <c r="S247" s="1"/>
      <c r="T247" s="28"/>
      <c r="U247" s="85"/>
      <c r="V247" s="86"/>
      <c r="W247" s="39" t="e">
        <f>IF(OR(T247="他官署で調達手続きを実施のため",AC247=#REF!),"－",IF(V247&lt;&gt;"",ROUNDDOWN(V247/T247,3),(IFERROR(ROUNDDOWN(U247/T247,3),"－"))))</f>
        <v>#REF!</v>
      </c>
      <c r="X247" s="90"/>
      <c r="Y247" s="92"/>
      <c r="Z247" s="25"/>
      <c r="AA247" s="24"/>
      <c r="AB247" s="25"/>
      <c r="AC247" s="24"/>
      <c r="AD247" s="20"/>
      <c r="AE247" s="20"/>
      <c r="AF247" s="20"/>
      <c r="AG247" s="1"/>
      <c r="AH247" s="1"/>
      <c r="AI247" s="41"/>
      <c r="AJ247" s="41"/>
      <c r="AK247" s="41"/>
      <c r="AL247" s="41"/>
      <c r="AM247" s="41"/>
      <c r="AN247" s="1"/>
      <c r="AO247" s="1"/>
      <c r="AP247" s="1"/>
      <c r="AQ247" s="1"/>
      <c r="AR247" s="1"/>
      <c r="AS247" s="1"/>
      <c r="AT247" s="1"/>
      <c r="AU247" s="1"/>
      <c r="AV247" s="1"/>
      <c r="AW247" s="1"/>
      <c r="AX247" s="35"/>
      <c r="AY247" s="78"/>
      <c r="AZ247" s="37" t="e">
        <f>IF(AC247=#REF!,"年間支払金額",IF(AND(OR(COUNTIF(AE247,"*すべて*"),COUNTIF(AE247,"*全て*")),S247="●",OR(K247=#REF!,K247=#REF!)),"年間支払金額(全官署、契約相手方ごと)",IF(AND(OR(COUNTIF(AE247,"*すべて*"),COUNTIF(AE247,"*全て*")),S247="●"),"年間支払金額(契約相手方ごと)",IF(AND(OR(K247=#REF!,K247=#REF!),AC247=#REF!),"契約総額(全官署)",IF(AND(K247=#REF!,AC247=#REF!),"契約総額(自官署のみ)",IF(K247=#REF!,"年間支払金額(自官署のみ)",IF(AC247=#REF!,"契約総額",IF(AND(COUNTIF(BG247,"&lt;&gt;*単価*"),OR(K247=#REF!,K247=#REF!)),"全官署予定価格",IF(AND(COUNTIF(BG247,"*単価*"),OR(K247=#REF!,K247=#REF!)),"全官署支払金額",IF(COUNTIF(BG247,"*単価*"),"年間支払金額","予定価格"))))))))))</f>
        <v>#REF!</v>
      </c>
      <c r="BA247" s="37" t="str">
        <f>IF(T247="","×",IF(令和8年度契約状況調査票!T247&gt;_xlfn.XLOOKUP(令和8年度契約状況調査票!BF247,#REF!,#REF!),"○","×"))</f>
        <v>×</v>
      </c>
      <c r="BB247" s="37" t="str">
        <f>IF(Y247="","×",IF(令和8年度契約状況調査票!Y247&gt;_xlfn.XLOOKUP(令和8年度契約状況調査票!BF247,#REF!,#REF!),"○","×"))</f>
        <v>×</v>
      </c>
      <c r="BC247" s="37" t="str">
        <f t="shared" si="36"/>
        <v>×</v>
      </c>
      <c r="BD247" s="37" t="str">
        <f t="shared" si="41"/>
        <v>×</v>
      </c>
      <c r="BE247" s="79" t="str">
        <f t="shared" si="37"/>
        <v/>
      </c>
      <c r="BF247" s="38">
        <f t="shared" si="38"/>
        <v>0</v>
      </c>
      <c r="BG247" s="1" t="e">
        <f>IF(AC247=#REF!,"",IF(AND(K247&lt;&gt;"",ISTEXT(U247)),"分担契約/単価契約",IF(ISTEXT(U247),"単価契約",IF(K247&lt;&gt;"","分担契約",""))))</f>
        <v>#REF!</v>
      </c>
      <c r="BH247" s="80"/>
      <c r="BI247" s="81" t="e">
        <f>IF(COUNTIF(T247,"**"),"",IF(AND(T247&gt;=#REF!,OR(H247=#REF!,H247=#REF!)),1,IF(AND(T247&gt;=#REF!,H247&lt;&gt;#REF!,H247&lt;&gt;#REF!),1,"")))</f>
        <v>#REF!</v>
      </c>
      <c r="BJ247" s="82" t="str">
        <f t="shared" si="39"/>
        <v>○</v>
      </c>
      <c r="BK247" s="81" t="b">
        <f t="shared" si="42"/>
        <v>1</v>
      </c>
      <c r="BL247" s="81" t="b">
        <f t="shared" si="43"/>
        <v>1</v>
      </c>
    </row>
    <row r="248" spans="1:64" s="83" customFormat="1" ht="60.65" customHeight="1" x14ac:dyDescent="0.2">
      <c r="A248" s="77">
        <f t="shared" si="35"/>
        <v>243</v>
      </c>
      <c r="B248" s="77" t="str">
        <f t="shared" si="40"/>
        <v/>
      </c>
      <c r="C248" s="77" t="str">
        <f>IF(B248&lt;&gt;1,"",COUNTIF($B$6:B248,1))</f>
        <v/>
      </c>
      <c r="D248" s="77" t="str">
        <f>IF(B248&lt;&gt;2,"",COUNTIF($B$6:B248,2))</f>
        <v/>
      </c>
      <c r="E248" s="77" t="str">
        <f>IF(B248&lt;&gt;3,"",COUNTIF($B$6:B248,3))</f>
        <v/>
      </c>
      <c r="F248" s="77" t="str">
        <f>IF(B248&lt;&gt;4,"",COUNTIF($B$6:B248,4))</f>
        <v/>
      </c>
      <c r="G248" s="1"/>
      <c r="H248" s="20"/>
      <c r="I248" s="20"/>
      <c r="J248" s="20"/>
      <c r="K248" s="1"/>
      <c r="L248" s="1"/>
      <c r="M248" s="21"/>
      <c r="N248" s="20"/>
      <c r="O248" s="22"/>
      <c r="P248" s="26"/>
      <c r="Q248" s="27"/>
      <c r="R248" s="20"/>
      <c r="S248" s="1"/>
      <c r="T248" s="23"/>
      <c r="U248" s="84"/>
      <c r="V248" s="86"/>
      <c r="W248" s="39" t="e">
        <f>IF(OR(T248="他官署で調達手続きを実施のため",AC248=#REF!),"－",IF(V248&lt;&gt;"",ROUNDDOWN(V248/T248,3),(IFERROR(ROUNDDOWN(U248/T248,3),"－"))))</f>
        <v>#REF!</v>
      </c>
      <c r="X248" s="90"/>
      <c r="Y248" s="92"/>
      <c r="Z248" s="25"/>
      <c r="AA248" s="24"/>
      <c r="AB248" s="25"/>
      <c r="AC248" s="24"/>
      <c r="AD248" s="20"/>
      <c r="AE248" s="20"/>
      <c r="AF248" s="20"/>
      <c r="AG248" s="1"/>
      <c r="AH248" s="1"/>
      <c r="AI248" s="41"/>
      <c r="AJ248" s="41"/>
      <c r="AK248" s="41"/>
      <c r="AL248" s="41"/>
      <c r="AM248" s="41"/>
      <c r="AN248" s="1"/>
      <c r="AO248" s="1"/>
      <c r="AP248" s="1"/>
      <c r="AQ248" s="1"/>
      <c r="AR248" s="1"/>
      <c r="AS248" s="1"/>
      <c r="AT248" s="1"/>
      <c r="AU248" s="1"/>
      <c r="AV248" s="1"/>
      <c r="AW248" s="1"/>
      <c r="AX248" s="35"/>
      <c r="AY248" s="78"/>
      <c r="AZ248" s="37" t="e">
        <f>IF(AC248=#REF!,"年間支払金額",IF(AND(OR(COUNTIF(AE248,"*すべて*"),COUNTIF(AE248,"*全て*")),S248="●",OR(K248=#REF!,K248=#REF!)),"年間支払金額(全官署、契約相手方ごと)",IF(AND(OR(COUNTIF(AE248,"*すべて*"),COUNTIF(AE248,"*全て*")),S248="●"),"年間支払金額(契約相手方ごと)",IF(AND(OR(K248=#REF!,K248=#REF!),AC248=#REF!),"契約総額(全官署)",IF(AND(K248=#REF!,AC248=#REF!),"契約総額(自官署のみ)",IF(K248=#REF!,"年間支払金額(自官署のみ)",IF(AC248=#REF!,"契約総額",IF(AND(COUNTIF(BG248,"&lt;&gt;*単価*"),OR(K248=#REF!,K248=#REF!)),"全官署予定価格",IF(AND(COUNTIF(BG248,"*単価*"),OR(K248=#REF!,K248=#REF!)),"全官署支払金額",IF(COUNTIF(BG248,"*単価*"),"年間支払金額","予定価格"))))))))))</f>
        <v>#REF!</v>
      </c>
      <c r="BA248" s="37" t="str">
        <f>IF(T248="","×",IF(令和8年度契約状況調査票!T248&gt;_xlfn.XLOOKUP(令和8年度契約状況調査票!BF248,#REF!,#REF!),"○","×"))</f>
        <v>×</v>
      </c>
      <c r="BB248" s="37" t="str">
        <f>IF(Y248="","×",IF(令和8年度契約状況調査票!Y248&gt;_xlfn.XLOOKUP(令和8年度契約状況調査票!BF248,#REF!,#REF!),"○","×"))</f>
        <v>×</v>
      </c>
      <c r="BC248" s="37" t="str">
        <f t="shared" si="36"/>
        <v>×</v>
      </c>
      <c r="BD248" s="37" t="str">
        <f t="shared" si="41"/>
        <v>×</v>
      </c>
      <c r="BE248" s="79" t="str">
        <f t="shared" si="37"/>
        <v/>
      </c>
      <c r="BF248" s="38">
        <f t="shared" si="38"/>
        <v>0</v>
      </c>
      <c r="BG248" s="1" t="e">
        <f>IF(AC248=#REF!,"",IF(AND(K248&lt;&gt;"",ISTEXT(U248)),"分担契約/単価契約",IF(ISTEXT(U248),"単価契約",IF(K248&lt;&gt;"","分担契約",""))))</f>
        <v>#REF!</v>
      </c>
      <c r="BH248" s="80"/>
      <c r="BI248" s="81" t="e">
        <f>IF(COUNTIF(T248,"**"),"",IF(AND(T248&gt;=#REF!,OR(H248=#REF!,H248=#REF!)),1,IF(AND(T248&gt;=#REF!,H248&lt;&gt;#REF!,H248&lt;&gt;#REF!),1,"")))</f>
        <v>#REF!</v>
      </c>
      <c r="BJ248" s="82" t="str">
        <f t="shared" si="39"/>
        <v>○</v>
      </c>
      <c r="BK248" s="81" t="b">
        <f t="shared" si="42"/>
        <v>1</v>
      </c>
      <c r="BL248" s="81" t="b">
        <f t="shared" si="43"/>
        <v>1</v>
      </c>
    </row>
    <row r="249" spans="1:64" s="83" customFormat="1" ht="60.65" customHeight="1" x14ac:dyDescent="0.2">
      <c r="A249" s="77">
        <f t="shared" si="35"/>
        <v>244</v>
      </c>
      <c r="B249" s="77" t="str">
        <f t="shared" si="40"/>
        <v/>
      </c>
      <c r="C249" s="77" t="str">
        <f>IF(B249&lt;&gt;1,"",COUNTIF($B$6:B249,1))</f>
        <v/>
      </c>
      <c r="D249" s="77" t="str">
        <f>IF(B249&lt;&gt;2,"",COUNTIF($B$6:B249,2))</f>
        <v/>
      </c>
      <c r="E249" s="77" t="str">
        <f>IF(B249&lt;&gt;3,"",COUNTIF($B$6:B249,3))</f>
        <v/>
      </c>
      <c r="F249" s="77" t="str">
        <f>IF(B249&lt;&gt;4,"",COUNTIF($B$6:B249,4))</f>
        <v/>
      </c>
      <c r="G249" s="1"/>
      <c r="H249" s="20"/>
      <c r="I249" s="20"/>
      <c r="J249" s="20"/>
      <c r="K249" s="1"/>
      <c r="L249" s="1"/>
      <c r="M249" s="21"/>
      <c r="N249" s="20"/>
      <c r="O249" s="22"/>
      <c r="P249" s="26"/>
      <c r="Q249" s="27"/>
      <c r="R249" s="20"/>
      <c r="S249" s="1"/>
      <c r="T249" s="23"/>
      <c r="U249" s="84"/>
      <c r="V249" s="86"/>
      <c r="W249" s="39" t="e">
        <f>IF(OR(T249="他官署で調達手続きを実施のため",AC249=#REF!),"－",IF(V249&lt;&gt;"",ROUNDDOWN(V249/T249,3),(IFERROR(ROUNDDOWN(U249/T249,3),"－"))))</f>
        <v>#REF!</v>
      </c>
      <c r="X249" s="90"/>
      <c r="Y249" s="92"/>
      <c r="Z249" s="25"/>
      <c r="AA249" s="24"/>
      <c r="AB249" s="25"/>
      <c r="AC249" s="24"/>
      <c r="AD249" s="20"/>
      <c r="AE249" s="20"/>
      <c r="AF249" s="20"/>
      <c r="AG249" s="1"/>
      <c r="AH249" s="1"/>
      <c r="AI249" s="41"/>
      <c r="AJ249" s="41"/>
      <c r="AK249" s="41"/>
      <c r="AL249" s="41"/>
      <c r="AM249" s="41"/>
      <c r="AN249" s="1"/>
      <c r="AO249" s="1"/>
      <c r="AP249" s="1"/>
      <c r="AQ249" s="1"/>
      <c r="AR249" s="1"/>
      <c r="AS249" s="1"/>
      <c r="AT249" s="1"/>
      <c r="AU249" s="1"/>
      <c r="AV249" s="1"/>
      <c r="AW249" s="1"/>
      <c r="AX249" s="35"/>
      <c r="AY249" s="78"/>
      <c r="AZ249" s="37" t="e">
        <f>IF(AC249=#REF!,"年間支払金額",IF(AND(OR(COUNTIF(AE249,"*すべて*"),COUNTIF(AE249,"*全て*")),S249="●",OR(K249=#REF!,K249=#REF!)),"年間支払金額(全官署、契約相手方ごと)",IF(AND(OR(COUNTIF(AE249,"*すべて*"),COUNTIF(AE249,"*全て*")),S249="●"),"年間支払金額(契約相手方ごと)",IF(AND(OR(K249=#REF!,K249=#REF!),AC249=#REF!),"契約総額(全官署)",IF(AND(K249=#REF!,AC249=#REF!),"契約総額(自官署のみ)",IF(K249=#REF!,"年間支払金額(自官署のみ)",IF(AC249=#REF!,"契約総額",IF(AND(COUNTIF(BG249,"&lt;&gt;*単価*"),OR(K249=#REF!,K249=#REF!)),"全官署予定価格",IF(AND(COUNTIF(BG249,"*単価*"),OR(K249=#REF!,K249=#REF!)),"全官署支払金額",IF(COUNTIF(BG249,"*単価*"),"年間支払金額","予定価格"))))))))))</f>
        <v>#REF!</v>
      </c>
      <c r="BA249" s="37" t="str">
        <f>IF(T249="","×",IF(令和8年度契約状況調査票!T249&gt;_xlfn.XLOOKUP(令和8年度契約状況調査票!BF249,#REF!,#REF!),"○","×"))</f>
        <v>×</v>
      </c>
      <c r="BB249" s="37" t="str">
        <f>IF(Y249="","×",IF(令和8年度契約状況調査票!Y249&gt;_xlfn.XLOOKUP(令和8年度契約状況調査票!BF249,#REF!,#REF!),"○","×"))</f>
        <v>×</v>
      </c>
      <c r="BC249" s="37" t="str">
        <f t="shared" si="36"/>
        <v>×</v>
      </c>
      <c r="BD249" s="37" t="str">
        <f t="shared" si="41"/>
        <v>×</v>
      </c>
      <c r="BE249" s="79" t="str">
        <f t="shared" si="37"/>
        <v/>
      </c>
      <c r="BF249" s="38">
        <f t="shared" si="38"/>
        <v>0</v>
      </c>
      <c r="BG249" s="1" t="e">
        <f>IF(AC249=#REF!,"",IF(AND(K249&lt;&gt;"",ISTEXT(U249)),"分担契約/単価契約",IF(ISTEXT(U249),"単価契約",IF(K249&lt;&gt;"","分担契約",""))))</f>
        <v>#REF!</v>
      </c>
      <c r="BH249" s="80"/>
      <c r="BI249" s="81" t="e">
        <f>IF(COUNTIF(T249,"**"),"",IF(AND(T249&gt;=#REF!,OR(H249=#REF!,H249=#REF!)),1,IF(AND(T249&gt;=#REF!,H249&lt;&gt;#REF!,H249&lt;&gt;#REF!),1,"")))</f>
        <v>#REF!</v>
      </c>
      <c r="BJ249" s="82" t="str">
        <f t="shared" si="39"/>
        <v>○</v>
      </c>
      <c r="BK249" s="81" t="b">
        <f t="shared" si="42"/>
        <v>1</v>
      </c>
      <c r="BL249" s="81" t="b">
        <f t="shared" si="43"/>
        <v>1</v>
      </c>
    </row>
    <row r="250" spans="1:64" s="83" customFormat="1" ht="60.65" customHeight="1" x14ac:dyDescent="0.2">
      <c r="A250" s="77">
        <f t="shared" si="35"/>
        <v>245</v>
      </c>
      <c r="B250" s="77" t="str">
        <f t="shared" si="40"/>
        <v/>
      </c>
      <c r="C250" s="77" t="str">
        <f>IF(B250&lt;&gt;1,"",COUNTIF($B$6:B250,1))</f>
        <v/>
      </c>
      <c r="D250" s="77" t="str">
        <f>IF(B250&lt;&gt;2,"",COUNTIF($B$6:B250,2))</f>
        <v/>
      </c>
      <c r="E250" s="77" t="str">
        <f>IF(B250&lt;&gt;3,"",COUNTIF($B$6:B250,3))</f>
        <v/>
      </c>
      <c r="F250" s="77" t="str">
        <f>IF(B250&lt;&gt;4,"",COUNTIF($B$6:B250,4))</f>
        <v/>
      </c>
      <c r="G250" s="1"/>
      <c r="H250" s="20"/>
      <c r="I250" s="20"/>
      <c r="J250" s="20"/>
      <c r="K250" s="1"/>
      <c r="L250" s="1"/>
      <c r="M250" s="21"/>
      <c r="N250" s="20"/>
      <c r="O250" s="22"/>
      <c r="P250" s="26"/>
      <c r="Q250" s="27"/>
      <c r="R250" s="20"/>
      <c r="S250" s="1"/>
      <c r="T250" s="23"/>
      <c r="U250" s="84"/>
      <c r="V250" s="86"/>
      <c r="W250" s="39" t="e">
        <f>IF(OR(T250="他官署で調達手続きを実施のため",AC250=#REF!),"－",IF(V250&lt;&gt;"",ROUNDDOWN(V250/T250,3),(IFERROR(ROUNDDOWN(U250/T250,3),"－"))))</f>
        <v>#REF!</v>
      </c>
      <c r="X250" s="90"/>
      <c r="Y250" s="92"/>
      <c r="Z250" s="25"/>
      <c r="AA250" s="24"/>
      <c r="AB250" s="25"/>
      <c r="AC250" s="24"/>
      <c r="AD250" s="20"/>
      <c r="AE250" s="20"/>
      <c r="AF250" s="20"/>
      <c r="AG250" s="1"/>
      <c r="AH250" s="1"/>
      <c r="AI250" s="41"/>
      <c r="AJ250" s="41"/>
      <c r="AK250" s="41"/>
      <c r="AL250" s="41"/>
      <c r="AM250" s="41"/>
      <c r="AN250" s="1"/>
      <c r="AO250" s="1"/>
      <c r="AP250" s="1"/>
      <c r="AQ250" s="1"/>
      <c r="AR250" s="1"/>
      <c r="AS250" s="1"/>
      <c r="AT250" s="1"/>
      <c r="AU250" s="1"/>
      <c r="AV250" s="1"/>
      <c r="AW250" s="1"/>
      <c r="AX250" s="35"/>
      <c r="AY250" s="78"/>
      <c r="AZ250" s="37" t="e">
        <f>IF(AC250=#REF!,"年間支払金額",IF(AND(OR(COUNTIF(AE250,"*すべて*"),COUNTIF(AE250,"*全て*")),S250="●",OR(K250=#REF!,K250=#REF!)),"年間支払金額(全官署、契約相手方ごと)",IF(AND(OR(COUNTIF(AE250,"*すべて*"),COUNTIF(AE250,"*全て*")),S250="●"),"年間支払金額(契約相手方ごと)",IF(AND(OR(K250=#REF!,K250=#REF!),AC250=#REF!),"契約総額(全官署)",IF(AND(K250=#REF!,AC250=#REF!),"契約総額(自官署のみ)",IF(K250=#REF!,"年間支払金額(自官署のみ)",IF(AC250=#REF!,"契約総額",IF(AND(COUNTIF(BG250,"&lt;&gt;*単価*"),OR(K250=#REF!,K250=#REF!)),"全官署予定価格",IF(AND(COUNTIF(BG250,"*単価*"),OR(K250=#REF!,K250=#REF!)),"全官署支払金額",IF(COUNTIF(BG250,"*単価*"),"年間支払金額","予定価格"))))))))))</f>
        <v>#REF!</v>
      </c>
      <c r="BA250" s="37" t="str">
        <f>IF(T250="","×",IF(令和8年度契約状況調査票!T250&gt;_xlfn.XLOOKUP(令和8年度契約状況調査票!BF250,#REF!,#REF!),"○","×"))</f>
        <v>×</v>
      </c>
      <c r="BB250" s="37" t="str">
        <f>IF(Y250="","×",IF(令和8年度契約状況調査票!Y250&gt;_xlfn.XLOOKUP(令和8年度契約状況調査票!BF250,#REF!,#REF!),"○","×"))</f>
        <v>×</v>
      </c>
      <c r="BC250" s="37" t="str">
        <f t="shared" si="36"/>
        <v>×</v>
      </c>
      <c r="BD250" s="37" t="str">
        <f t="shared" si="41"/>
        <v>×</v>
      </c>
      <c r="BE250" s="79" t="str">
        <f t="shared" si="37"/>
        <v/>
      </c>
      <c r="BF250" s="38">
        <f t="shared" si="38"/>
        <v>0</v>
      </c>
      <c r="BG250" s="1" t="e">
        <f>IF(AC250=#REF!,"",IF(AND(K250&lt;&gt;"",ISTEXT(U250)),"分担契約/単価契約",IF(ISTEXT(U250),"単価契約",IF(K250&lt;&gt;"","分担契約",""))))</f>
        <v>#REF!</v>
      </c>
      <c r="BH250" s="80"/>
      <c r="BI250" s="81" t="e">
        <f>IF(COUNTIF(T250,"**"),"",IF(AND(T250&gt;=#REF!,OR(H250=#REF!,H250=#REF!)),1,IF(AND(T250&gt;=#REF!,H250&lt;&gt;#REF!,H250&lt;&gt;#REF!),1,"")))</f>
        <v>#REF!</v>
      </c>
      <c r="BJ250" s="82" t="str">
        <f t="shared" si="39"/>
        <v>○</v>
      </c>
      <c r="BK250" s="81" t="b">
        <f t="shared" si="42"/>
        <v>1</v>
      </c>
      <c r="BL250" s="81" t="b">
        <f t="shared" si="43"/>
        <v>1</v>
      </c>
    </row>
    <row r="251" spans="1:64" s="83" customFormat="1" ht="60.65" customHeight="1" x14ac:dyDescent="0.2">
      <c r="A251" s="77">
        <f t="shared" si="35"/>
        <v>246</v>
      </c>
      <c r="B251" s="77" t="str">
        <f t="shared" si="40"/>
        <v/>
      </c>
      <c r="C251" s="77" t="str">
        <f>IF(B251&lt;&gt;1,"",COUNTIF($B$6:B251,1))</f>
        <v/>
      </c>
      <c r="D251" s="77" t="str">
        <f>IF(B251&lt;&gt;2,"",COUNTIF($B$6:B251,2))</f>
        <v/>
      </c>
      <c r="E251" s="77" t="str">
        <f>IF(B251&lt;&gt;3,"",COUNTIF($B$6:B251,3))</f>
        <v/>
      </c>
      <c r="F251" s="77" t="str">
        <f>IF(B251&lt;&gt;4,"",COUNTIF($B$6:B251,4))</f>
        <v/>
      </c>
      <c r="G251" s="1"/>
      <c r="H251" s="20"/>
      <c r="I251" s="20"/>
      <c r="J251" s="20"/>
      <c r="K251" s="1"/>
      <c r="L251" s="1"/>
      <c r="M251" s="21"/>
      <c r="N251" s="20"/>
      <c r="O251" s="22"/>
      <c r="P251" s="26"/>
      <c r="Q251" s="27"/>
      <c r="R251" s="20"/>
      <c r="S251" s="1"/>
      <c r="T251" s="23"/>
      <c r="U251" s="84"/>
      <c r="V251" s="86"/>
      <c r="W251" s="39" t="e">
        <f>IF(OR(T251="他官署で調達手続きを実施のため",AC251=#REF!),"－",IF(V251&lt;&gt;"",ROUNDDOWN(V251/T251,3),(IFERROR(ROUNDDOWN(U251/T251,3),"－"))))</f>
        <v>#REF!</v>
      </c>
      <c r="X251" s="90"/>
      <c r="Y251" s="92"/>
      <c r="Z251" s="25"/>
      <c r="AA251" s="24"/>
      <c r="AB251" s="25"/>
      <c r="AC251" s="24"/>
      <c r="AD251" s="20"/>
      <c r="AE251" s="20"/>
      <c r="AF251" s="20"/>
      <c r="AG251" s="1"/>
      <c r="AH251" s="1"/>
      <c r="AI251" s="41"/>
      <c r="AJ251" s="41"/>
      <c r="AK251" s="41"/>
      <c r="AL251" s="41"/>
      <c r="AM251" s="41"/>
      <c r="AN251" s="1"/>
      <c r="AO251" s="1"/>
      <c r="AP251" s="1"/>
      <c r="AQ251" s="1"/>
      <c r="AR251" s="1"/>
      <c r="AS251" s="1"/>
      <c r="AT251" s="1"/>
      <c r="AU251" s="1"/>
      <c r="AV251" s="1"/>
      <c r="AW251" s="1"/>
      <c r="AX251" s="36"/>
      <c r="AY251" s="78"/>
      <c r="AZ251" s="37" t="e">
        <f>IF(AC251=#REF!,"年間支払金額",IF(AND(OR(COUNTIF(AE251,"*すべて*"),COUNTIF(AE251,"*全て*")),S251="●",OR(K251=#REF!,K251=#REF!)),"年間支払金額(全官署、契約相手方ごと)",IF(AND(OR(COUNTIF(AE251,"*すべて*"),COUNTIF(AE251,"*全て*")),S251="●"),"年間支払金額(契約相手方ごと)",IF(AND(OR(K251=#REF!,K251=#REF!),AC251=#REF!),"契約総額(全官署)",IF(AND(K251=#REF!,AC251=#REF!),"契約総額(自官署のみ)",IF(K251=#REF!,"年間支払金額(自官署のみ)",IF(AC251=#REF!,"契約総額",IF(AND(COUNTIF(BG251,"&lt;&gt;*単価*"),OR(K251=#REF!,K251=#REF!)),"全官署予定価格",IF(AND(COUNTIF(BG251,"*単価*"),OR(K251=#REF!,K251=#REF!)),"全官署支払金額",IF(COUNTIF(BG251,"*単価*"),"年間支払金額","予定価格"))))))))))</f>
        <v>#REF!</v>
      </c>
      <c r="BA251" s="37" t="str">
        <f>IF(T251="","×",IF(令和8年度契約状況調査票!T251&gt;_xlfn.XLOOKUP(令和8年度契約状況調査票!BF251,#REF!,#REF!),"○","×"))</f>
        <v>×</v>
      </c>
      <c r="BB251" s="37" t="str">
        <f>IF(Y251="","×",IF(令和8年度契約状況調査票!Y251&gt;_xlfn.XLOOKUP(令和8年度契約状況調査票!BF251,#REF!,#REF!),"○","×"))</f>
        <v>×</v>
      </c>
      <c r="BC251" s="37" t="str">
        <f t="shared" si="36"/>
        <v>×</v>
      </c>
      <c r="BD251" s="37" t="str">
        <f t="shared" si="41"/>
        <v>×</v>
      </c>
      <c r="BE251" s="79" t="str">
        <f t="shared" si="37"/>
        <v/>
      </c>
      <c r="BF251" s="38">
        <f t="shared" si="38"/>
        <v>0</v>
      </c>
      <c r="BG251" s="1" t="e">
        <f>IF(AC251=#REF!,"",IF(AND(K251&lt;&gt;"",ISTEXT(U251)),"分担契約/単価契約",IF(ISTEXT(U251),"単価契約",IF(K251&lt;&gt;"","分担契約",""))))</f>
        <v>#REF!</v>
      </c>
      <c r="BH251" s="80"/>
      <c r="BI251" s="81" t="e">
        <f>IF(COUNTIF(T251,"**"),"",IF(AND(T251&gt;=#REF!,OR(H251=#REF!,H251=#REF!)),1,IF(AND(T251&gt;=#REF!,H251&lt;&gt;#REF!,H251&lt;&gt;#REF!),1,"")))</f>
        <v>#REF!</v>
      </c>
      <c r="BJ251" s="82" t="str">
        <f t="shared" si="39"/>
        <v>○</v>
      </c>
      <c r="BK251" s="81" t="b">
        <f t="shared" si="42"/>
        <v>1</v>
      </c>
      <c r="BL251" s="81" t="b">
        <f t="shared" si="43"/>
        <v>1</v>
      </c>
    </row>
    <row r="252" spans="1:64" s="83" customFormat="1" ht="60.65" customHeight="1" x14ac:dyDescent="0.2">
      <c r="A252" s="77">
        <f t="shared" si="35"/>
        <v>247</v>
      </c>
      <c r="B252" s="77" t="str">
        <f t="shared" si="40"/>
        <v/>
      </c>
      <c r="C252" s="77" t="str">
        <f>IF(B252&lt;&gt;1,"",COUNTIF($B$6:B252,1))</f>
        <v/>
      </c>
      <c r="D252" s="77" t="str">
        <f>IF(B252&lt;&gt;2,"",COUNTIF($B$6:B252,2))</f>
        <v/>
      </c>
      <c r="E252" s="77" t="str">
        <f>IF(B252&lt;&gt;3,"",COUNTIF($B$6:B252,3))</f>
        <v/>
      </c>
      <c r="F252" s="77" t="str">
        <f>IF(B252&lt;&gt;4,"",COUNTIF($B$6:B252,4))</f>
        <v/>
      </c>
      <c r="G252" s="1"/>
      <c r="H252" s="20"/>
      <c r="I252" s="20"/>
      <c r="J252" s="20"/>
      <c r="K252" s="1"/>
      <c r="L252" s="1"/>
      <c r="M252" s="21"/>
      <c r="N252" s="20"/>
      <c r="O252" s="22"/>
      <c r="P252" s="26"/>
      <c r="Q252" s="27"/>
      <c r="R252" s="20"/>
      <c r="S252" s="1"/>
      <c r="T252" s="23"/>
      <c r="U252" s="84"/>
      <c r="V252" s="86"/>
      <c r="W252" s="39" t="e">
        <f>IF(OR(T252="他官署で調達手続きを実施のため",AC252=#REF!),"－",IF(V252&lt;&gt;"",ROUNDDOWN(V252/T252,3),(IFERROR(ROUNDDOWN(U252/T252,3),"－"))))</f>
        <v>#REF!</v>
      </c>
      <c r="X252" s="90"/>
      <c r="Y252" s="92"/>
      <c r="Z252" s="25"/>
      <c r="AA252" s="24"/>
      <c r="AB252" s="25"/>
      <c r="AC252" s="24"/>
      <c r="AD252" s="20"/>
      <c r="AE252" s="20"/>
      <c r="AF252" s="20"/>
      <c r="AG252" s="1"/>
      <c r="AH252" s="1"/>
      <c r="AI252" s="41"/>
      <c r="AJ252" s="41"/>
      <c r="AK252" s="41"/>
      <c r="AL252" s="41"/>
      <c r="AM252" s="41"/>
      <c r="AN252" s="1"/>
      <c r="AO252" s="1"/>
      <c r="AP252" s="1"/>
      <c r="AQ252" s="1"/>
      <c r="AR252" s="1"/>
      <c r="AS252" s="1"/>
      <c r="AT252" s="1"/>
      <c r="AU252" s="1"/>
      <c r="AV252" s="1"/>
      <c r="AW252" s="1"/>
      <c r="AX252" s="35"/>
      <c r="AY252" s="78"/>
      <c r="AZ252" s="37" t="e">
        <f>IF(AC252=#REF!,"年間支払金額",IF(AND(OR(COUNTIF(AE252,"*すべて*"),COUNTIF(AE252,"*全て*")),S252="●",OR(K252=#REF!,K252=#REF!)),"年間支払金額(全官署、契約相手方ごと)",IF(AND(OR(COUNTIF(AE252,"*すべて*"),COUNTIF(AE252,"*全て*")),S252="●"),"年間支払金額(契約相手方ごと)",IF(AND(OR(K252=#REF!,K252=#REF!),AC252=#REF!),"契約総額(全官署)",IF(AND(K252=#REF!,AC252=#REF!),"契約総額(自官署のみ)",IF(K252=#REF!,"年間支払金額(自官署のみ)",IF(AC252=#REF!,"契約総額",IF(AND(COUNTIF(BG252,"&lt;&gt;*単価*"),OR(K252=#REF!,K252=#REF!)),"全官署予定価格",IF(AND(COUNTIF(BG252,"*単価*"),OR(K252=#REF!,K252=#REF!)),"全官署支払金額",IF(COUNTIF(BG252,"*単価*"),"年間支払金額","予定価格"))))))))))</f>
        <v>#REF!</v>
      </c>
      <c r="BA252" s="37" t="str">
        <f>IF(T252="","×",IF(令和8年度契約状況調査票!T252&gt;_xlfn.XLOOKUP(令和8年度契約状況調査票!BF252,#REF!,#REF!),"○","×"))</f>
        <v>×</v>
      </c>
      <c r="BB252" s="37" t="str">
        <f>IF(Y252="","×",IF(令和8年度契約状況調査票!Y252&gt;_xlfn.XLOOKUP(令和8年度契約状況調査票!BF252,#REF!,#REF!),"○","×"))</f>
        <v>×</v>
      </c>
      <c r="BC252" s="37" t="str">
        <f t="shared" si="36"/>
        <v>×</v>
      </c>
      <c r="BD252" s="37" t="str">
        <f t="shared" si="41"/>
        <v>×</v>
      </c>
      <c r="BE252" s="79" t="str">
        <f t="shared" si="37"/>
        <v/>
      </c>
      <c r="BF252" s="38">
        <f t="shared" si="38"/>
        <v>0</v>
      </c>
      <c r="BG252" s="1" t="e">
        <f>IF(AC252=#REF!,"",IF(AND(K252&lt;&gt;"",ISTEXT(U252)),"分担契約/単価契約",IF(ISTEXT(U252),"単価契約",IF(K252&lt;&gt;"","分担契約",""))))</f>
        <v>#REF!</v>
      </c>
      <c r="BH252" s="80"/>
      <c r="BI252" s="81" t="e">
        <f>IF(COUNTIF(T252,"**"),"",IF(AND(T252&gt;=#REF!,OR(H252=#REF!,H252=#REF!)),1,IF(AND(T252&gt;=#REF!,H252&lt;&gt;#REF!,H252&lt;&gt;#REF!),1,"")))</f>
        <v>#REF!</v>
      </c>
      <c r="BJ252" s="82" t="str">
        <f t="shared" si="39"/>
        <v>○</v>
      </c>
      <c r="BK252" s="81" t="b">
        <f t="shared" si="42"/>
        <v>1</v>
      </c>
      <c r="BL252" s="81" t="b">
        <f t="shared" si="43"/>
        <v>1</v>
      </c>
    </row>
    <row r="253" spans="1:64" s="83" customFormat="1" ht="60.65" customHeight="1" x14ac:dyDescent="0.2">
      <c r="A253" s="77">
        <f t="shared" si="35"/>
        <v>248</v>
      </c>
      <c r="B253" s="77" t="str">
        <f t="shared" si="40"/>
        <v/>
      </c>
      <c r="C253" s="77" t="str">
        <f>IF(B253&lt;&gt;1,"",COUNTIF($B$6:B253,1))</f>
        <v/>
      </c>
      <c r="D253" s="77" t="str">
        <f>IF(B253&lt;&gt;2,"",COUNTIF($B$6:B253,2))</f>
        <v/>
      </c>
      <c r="E253" s="77" t="str">
        <f>IF(B253&lt;&gt;3,"",COUNTIF($B$6:B253,3))</f>
        <v/>
      </c>
      <c r="F253" s="77" t="str">
        <f>IF(B253&lt;&gt;4,"",COUNTIF($B$6:B253,4))</f>
        <v/>
      </c>
      <c r="G253" s="1"/>
      <c r="H253" s="20"/>
      <c r="I253" s="20"/>
      <c r="J253" s="20"/>
      <c r="K253" s="1"/>
      <c r="L253" s="1"/>
      <c r="M253" s="21"/>
      <c r="N253" s="20"/>
      <c r="O253" s="22"/>
      <c r="P253" s="26"/>
      <c r="Q253" s="27"/>
      <c r="R253" s="20"/>
      <c r="S253" s="1"/>
      <c r="T253" s="23"/>
      <c r="U253" s="84"/>
      <c r="V253" s="86"/>
      <c r="W253" s="39" t="e">
        <f>IF(OR(T253="他官署で調達手続きを実施のため",AC253=#REF!),"－",IF(V253&lt;&gt;"",ROUNDDOWN(V253/T253,3),(IFERROR(ROUNDDOWN(U253/T253,3),"－"))))</f>
        <v>#REF!</v>
      </c>
      <c r="X253" s="90"/>
      <c r="Y253" s="92"/>
      <c r="Z253" s="25"/>
      <c r="AA253" s="24"/>
      <c r="AB253" s="25"/>
      <c r="AC253" s="24"/>
      <c r="AD253" s="20"/>
      <c r="AE253" s="20"/>
      <c r="AF253" s="20"/>
      <c r="AG253" s="1"/>
      <c r="AH253" s="1"/>
      <c r="AI253" s="41"/>
      <c r="AJ253" s="41"/>
      <c r="AK253" s="41"/>
      <c r="AL253" s="41"/>
      <c r="AM253" s="41"/>
      <c r="AN253" s="1"/>
      <c r="AO253" s="1"/>
      <c r="AP253" s="1"/>
      <c r="AQ253" s="1"/>
      <c r="AR253" s="1"/>
      <c r="AS253" s="1"/>
      <c r="AT253" s="1"/>
      <c r="AU253" s="1"/>
      <c r="AV253" s="1"/>
      <c r="AW253" s="1"/>
      <c r="AX253" s="35"/>
      <c r="AY253" s="78"/>
      <c r="AZ253" s="37" t="e">
        <f>IF(AC253=#REF!,"年間支払金額",IF(AND(OR(COUNTIF(AE253,"*すべて*"),COUNTIF(AE253,"*全て*")),S253="●",OR(K253=#REF!,K253=#REF!)),"年間支払金額(全官署、契約相手方ごと)",IF(AND(OR(COUNTIF(AE253,"*すべて*"),COUNTIF(AE253,"*全て*")),S253="●"),"年間支払金額(契約相手方ごと)",IF(AND(OR(K253=#REF!,K253=#REF!),AC253=#REF!),"契約総額(全官署)",IF(AND(K253=#REF!,AC253=#REF!),"契約総額(自官署のみ)",IF(K253=#REF!,"年間支払金額(自官署のみ)",IF(AC253=#REF!,"契約総額",IF(AND(COUNTIF(BG253,"&lt;&gt;*単価*"),OR(K253=#REF!,K253=#REF!)),"全官署予定価格",IF(AND(COUNTIF(BG253,"*単価*"),OR(K253=#REF!,K253=#REF!)),"全官署支払金額",IF(COUNTIF(BG253,"*単価*"),"年間支払金額","予定価格"))))))))))</f>
        <v>#REF!</v>
      </c>
      <c r="BA253" s="37" t="str">
        <f>IF(T253="","×",IF(令和8年度契約状況調査票!T253&gt;_xlfn.XLOOKUP(令和8年度契約状況調査票!BF253,#REF!,#REF!),"○","×"))</f>
        <v>×</v>
      </c>
      <c r="BB253" s="37" t="str">
        <f>IF(Y253="","×",IF(令和8年度契約状況調査票!Y253&gt;_xlfn.XLOOKUP(令和8年度契約状況調査票!BF253,#REF!,#REF!),"○","×"))</f>
        <v>×</v>
      </c>
      <c r="BC253" s="37" t="str">
        <f t="shared" si="36"/>
        <v>×</v>
      </c>
      <c r="BD253" s="37" t="str">
        <f t="shared" si="41"/>
        <v>×</v>
      </c>
      <c r="BE253" s="79" t="str">
        <f t="shared" si="37"/>
        <v/>
      </c>
      <c r="BF253" s="38">
        <f t="shared" si="38"/>
        <v>0</v>
      </c>
      <c r="BG253" s="1" t="e">
        <f>IF(AC253=#REF!,"",IF(AND(K253&lt;&gt;"",ISTEXT(U253)),"分担契約/単価契約",IF(ISTEXT(U253),"単価契約",IF(K253&lt;&gt;"","分担契約",""))))</f>
        <v>#REF!</v>
      </c>
      <c r="BH253" s="80"/>
      <c r="BI253" s="81" t="e">
        <f>IF(COUNTIF(T253,"**"),"",IF(AND(T253&gt;=#REF!,OR(H253=#REF!,H253=#REF!)),1,IF(AND(T253&gt;=#REF!,H253&lt;&gt;#REF!,H253&lt;&gt;#REF!),1,"")))</f>
        <v>#REF!</v>
      </c>
      <c r="BJ253" s="82" t="str">
        <f t="shared" si="39"/>
        <v>○</v>
      </c>
      <c r="BK253" s="81" t="b">
        <f t="shared" si="42"/>
        <v>1</v>
      </c>
      <c r="BL253" s="81" t="b">
        <f t="shared" si="43"/>
        <v>1</v>
      </c>
    </row>
    <row r="254" spans="1:64" s="83" customFormat="1" ht="60.65" customHeight="1" x14ac:dyDescent="0.2">
      <c r="A254" s="77">
        <f t="shared" si="35"/>
        <v>249</v>
      </c>
      <c r="B254" s="77" t="str">
        <f t="shared" si="40"/>
        <v/>
      </c>
      <c r="C254" s="77" t="str">
        <f>IF(B254&lt;&gt;1,"",COUNTIF($B$6:B254,1))</f>
        <v/>
      </c>
      <c r="D254" s="77" t="str">
        <f>IF(B254&lt;&gt;2,"",COUNTIF($B$6:B254,2))</f>
        <v/>
      </c>
      <c r="E254" s="77" t="str">
        <f>IF(B254&lt;&gt;3,"",COUNTIF($B$6:B254,3))</f>
        <v/>
      </c>
      <c r="F254" s="77" t="str">
        <f>IF(B254&lt;&gt;4,"",COUNTIF($B$6:B254,4))</f>
        <v/>
      </c>
      <c r="G254" s="1"/>
      <c r="H254" s="20"/>
      <c r="I254" s="20"/>
      <c r="J254" s="20"/>
      <c r="K254" s="1"/>
      <c r="L254" s="1"/>
      <c r="M254" s="21"/>
      <c r="N254" s="20"/>
      <c r="O254" s="22"/>
      <c r="P254" s="26"/>
      <c r="Q254" s="27"/>
      <c r="R254" s="20"/>
      <c r="S254" s="1"/>
      <c r="T254" s="28"/>
      <c r="U254" s="85"/>
      <c r="V254" s="86"/>
      <c r="W254" s="39" t="e">
        <f>IF(OR(T254="他官署で調達手続きを実施のため",AC254=#REF!),"－",IF(V254&lt;&gt;"",ROUNDDOWN(V254/T254,3),(IFERROR(ROUNDDOWN(U254/T254,3),"－"))))</f>
        <v>#REF!</v>
      </c>
      <c r="X254" s="90"/>
      <c r="Y254" s="92"/>
      <c r="Z254" s="25"/>
      <c r="AA254" s="24"/>
      <c r="AB254" s="25"/>
      <c r="AC254" s="24"/>
      <c r="AD254" s="20"/>
      <c r="AE254" s="20"/>
      <c r="AF254" s="20"/>
      <c r="AG254" s="1"/>
      <c r="AH254" s="1"/>
      <c r="AI254" s="41"/>
      <c r="AJ254" s="41"/>
      <c r="AK254" s="41"/>
      <c r="AL254" s="41"/>
      <c r="AM254" s="41"/>
      <c r="AN254" s="1"/>
      <c r="AO254" s="1"/>
      <c r="AP254" s="1"/>
      <c r="AQ254" s="1"/>
      <c r="AR254" s="1"/>
      <c r="AS254" s="1"/>
      <c r="AT254" s="1"/>
      <c r="AU254" s="1"/>
      <c r="AV254" s="1"/>
      <c r="AW254" s="1"/>
      <c r="AX254" s="35"/>
      <c r="AY254" s="78"/>
      <c r="AZ254" s="37" t="e">
        <f>IF(AC254=#REF!,"年間支払金額",IF(AND(OR(COUNTIF(AE254,"*すべて*"),COUNTIF(AE254,"*全て*")),S254="●",OR(K254=#REF!,K254=#REF!)),"年間支払金額(全官署、契約相手方ごと)",IF(AND(OR(COUNTIF(AE254,"*すべて*"),COUNTIF(AE254,"*全て*")),S254="●"),"年間支払金額(契約相手方ごと)",IF(AND(OR(K254=#REF!,K254=#REF!),AC254=#REF!),"契約総額(全官署)",IF(AND(K254=#REF!,AC254=#REF!),"契約総額(自官署のみ)",IF(K254=#REF!,"年間支払金額(自官署のみ)",IF(AC254=#REF!,"契約総額",IF(AND(COUNTIF(BG254,"&lt;&gt;*単価*"),OR(K254=#REF!,K254=#REF!)),"全官署予定価格",IF(AND(COUNTIF(BG254,"*単価*"),OR(K254=#REF!,K254=#REF!)),"全官署支払金額",IF(COUNTIF(BG254,"*単価*"),"年間支払金額","予定価格"))))))))))</f>
        <v>#REF!</v>
      </c>
      <c r="BA254" s="37" t="str">
        <f>IF(T254="","×",IF(令和8年度契約状況調査票!T254&gt;_xlfn.XLOOKUP(令和8年度契約状況調査票!BF254,#REF!,#REF!),"○","×"))</f>
        <v>×</v>
      </c>
      <c r="BB254" s="37" t="str">
        <f>IF(Y254="","×",IF(令和8年度契約状況調査票!Y254&gt;_xlfn.XLOOKUP(令和8年度契約状況調査票!BF254,#REF!,#REF!),"○","×"))</f>
        <v>×</v>
      </c>
      <c r="BC254" s="37" t="str">
        <f t="shared" si="36"/>
        <v>×</v>
      </c>
      <c r="BD254" s="37" t="str">
        <f t="shared" si="41"/>
        <v>×</v>
      </c>
      <c r="BE254" s="79" t="str">
        <f t="shared" si="37"/>
        <v/>
      </c>
      <c r="BF254" s="38">
        <f t="shared" si="38"/>
        <v>0</v>
      </c>
      <c r="BG254" s="1" t="e">
        <f>IF(AC254=#REF!,"",IF(AND(K254&lt;&gt;"",ISTEXT(U254)),"分担契約/単価契約",IF(ISTEXT(U254),"単価契約",IF(K254&lt;&gt;"","分担契約",""))))</f>
        <v>#REF!</v>
      </c>
      <c r="BH254" s="80"/>
      <c r="BI254" s="81" t="e">
        <f>IF(COUNTIF(T254,"**"),"",IF(AND(T254&gt;=#REF!,OR(H254=#REF!,H254=#REF!)),1,IF(AND(T254&gt;=#REF!,H254&lt;&gt;#REF!,H254&lt;&gt;#REF!),1,"")))</f>
        <v>#REF!</v>
      </c>
      <c r="BJ254" s="82" t="str">
        <f t="shared" si="39"/>
        <v>○</v>
      </c>
      <c r="BK254" s="81" t="b">
        <f t="shared" si="42"/>
        <v>1</v>
      </c>
      <c r="BL254" s="81" t="b">
        <f t="shared" si="43"/>
        <v>1</v>
      </c>
    </row>
    <row r="255" spans="1:64" s="83" customFormat="1" ht="60.65" customHeight="1" x14ac:dyDescent="0.2">
      <c r="A255" s="77">
        <f t="shared" si="35"/>
        <v>250</v>
      </c>
      <c r="B255" s="77" t="str">
        <f t="shared" si="40"/>
        <v/>
      </c>
      <c r="C255" s="77" t="str">
        <f>IF(B255&lt;&gt;1,"",COUNTIF($B$6:B255,1))</f>
        <v/>
      </c>
      <c r="D255" s="77" t="str">
        <f>IF(B255&lt;&gt;2,"",COUNTIF($B$6:B255,2))</f>
        <v/>
      </c>
      <c r="E255" s="77" t="str">
        <f>IF(B255&lt;&gt;3,"",COUNTIF($B$6:B255,3))</f>
        <v/>
      </c>
      <c r="F255" s="77" t="str">
        <f>IF(B255&lt;&gt;4,"",COUNTIF($B$6:B255,4))</f>
        <v/>
      </c>
      <c r="G255" s="1"/>
      <c r="H255" s="20"/>
      <c r="I255" s="20"/>
      <c r="J255" s="20"/>
      <c r="K255" s="1"/>
      <c r="L255" s="1"/>
      <c r="M255" s="21"/>
      <c r="N255" s="20"/>
      <c r="O255" s="22"/>
      <c r="P255" s="26"/>
      <c r="Q255" s="27"/>
      <c r="R255" s="20"/>
      <c r="S255" s="1"/>
      <c r="T255" s="23"/>
      <c r="U255" s="84"/>
      <c r="V255" s="86"/>
      <c r="W255" s="39" t="e">
        <f>IF(OR(T255="他官署で調達手続きを実施のため",AC255=#REF!),"－",IF(V255&lt;&gt;"",ROUNDDOWN(V255/T255,3),(IFERROR(ROUNDDOWN(U255/T255,3),"－"))))</f>
        <v>#REF!</v>
      </c>
      <c r="X255" s="90"/>
      <c r="Y255" s="92"/>
      <c r="Z255" s="25"/>
      <c r="AA255" s="24"/>
      <c r="AB255" s="25"/>
      <c r="AC255" s="24"/>
      <c r="AD255" s="20"/>
      <c r="AE255" s="20"/>
      <c r="AF255" s="20"/>
      <c r="AG255" s="1"/>
      <c r="AH255" s="1"/>
      <c r="AI255" s="41"/>
      <c r="AJ255" s="41"/>
      <c r="AK255" s="41"/>
      <c r="AL255" s="41"/>
      <c r="AM255" s="41"/>
      <c r="AN255" s="1"/>
      <c r="AO255" s="1"/>
      <c r="AP255" s="1"/>
      <c r="AQ255" s="1"/>
      <c r="AR255" s="1"/>
      <c r="AS255" s="1"/>
      <c r="AT255" s="1"/>
      <c r="AU255" s="1"/>
      <c r="AV255" s="1"/>
      <c r="AW255" s="1"/>
      <c r="AX255" s="35"/>
      <c r="AY255" s="78"/>
      <c r="AZ255" s="37" t="e">
        <f>IF(AC255=#REF!,"年間支払金額",IF(AND(OR(COUNTIF(AE255,"*すべて*"),COUNTIF(AE255,"*全て*")),S255="●",OR(K255=#REF!,K255=#REF!)),"年間支払金額(全官署、契約相手方ごと)",IF(AND(OR(COUNTIF(AE255,"*すべて*"),COUNTIF(AE255,"*全て*")),S255="●"),"年間支払金額(契約相手方ごと)",IF(AND(OR(K255=#REF!,K255=#REF!),AC255=#REF!),"契約総額(全官署)",IF(AND(K255=#REF!,AC255=#REF!),"契約総額(自官署のみ)",IF(K255=#REF!,"年間支払金額(自官署のみ)",IF(AC255=#REF!,"契約総額",IF(AND(COUNTIF(BG255,"&lt;&gt;*単価*"),OR(K255=#REF!,K255=#REF!)),"全官署予定価格",IF(AND(COUNTIF(BG255,"*単価*"),OR(K255=#REF!,K255=#REF!)),"全官署支払金額",IF(COUNTIF(BG255,"*単価*"),"年間支払金額","予定価格"))))))))))</f>
        <v>#REF!</v>
      </c>
      <c r="BA255" s="37" t="str">
        <f>IF(T255="","×",IF(令和8年度契約状況調査票!T255&gt;_xlfn.XLOOKUP(令和8年度契約状況調査票!BF255,#REF!,#REF!),"○","×"))</f>
        <v>×</v>
      </c>
      <c r="BB255" s="37" t="str">
        <f>IF(Y255="","×",IF(令和8年度契約状況調査票!Y255&gt;_xlfn.XLOOKUP(令和8年度契約状況調査票!BF255,#REF!,#REF!),"○","×"))</f>
        <v>×</v>
      </c>
      <c r="BC255" s="37" t="str">
        <f t="shared" si="36"/>
        <v>×</v>
      </c>
      <c r="BD255" s="37" t="str">
        <f t="shared" si="41"/>
        <v>×</v>
      </c>
      <c r="BE255" s="79" t="str">
        <f t="shared" si="37"/>
        <v/>
      </c>
      <c r="BF255" s="38">
        <f t="shared" si="38"/>
        <v>0</v>
      </c>
      <c r="BG255" s="1" t="e">
        <f>IF(AC255=#REF!,"",IF(AND(K255&lt;&gt;"",ISTEXT(U255)),"分担契約/単価契約",IF(ISTEXT(U255),"単価契約",IF(K255&lt;&gt;"","分担契約",""))))</f>
        <v>#REF!</v>
      </c>
      <c r="BH255" s="80"/>
      <c r="BI255" s="81" t="e">
        <f>IF(COUNTIF(T255,"**"),"",IF(AND(T255&gt;=#REF!,OR(H255=#REF!,H255=#REF!)),1,IF(AND(T255&gt;=#REF!,H255&lt;&gt;#REF!,H255&lt;&gt;#REF!),1,"")))</f>
        <v>#REF!</v>
      </c>
      <c r="BJ255" s="82" t="str">
        <f t="shared" si="39"/>
        <v>○</v>
      </c>
      <c r="BK255" s="81" t="b">
        <f t="shared" si="42"/>
        <v>1</v>
      </c>
      <c r="BL255" s="81" t="b">
        <f t="shared" si="43"/>
        <v>1</v>
      </c>
    </row>
    <row r="256" spans="1:64" s="83" customFormat="1" ht="60.65" customHeight="1" x14ac:dyDescent="0.2">
      <c r="A256" s="77">
        <f t="shared" si="35"/>
        <v>251</v>
      </c>
      <c r="B256" s="77" t="str">
        <f t="shared" si="40"/>
        <v/>
      </c>
      <c r="C256" s="77" t="str">
        <f>IF(B256&lt;&gt;1,"",COUNTIF($B$6:B256,1))</f>
        <v/>
      </c>
      <c r="D256" s="77" t="str">
        <f>IF(B256&lt;&gt;2,"",COUNTIF($B$6:B256,2))</f>
        <v/>
      </c>
      <c r="E256" s="77" t="str">
        <f>IF(B256&lt;&gt;3,"",COUNTIF($B$6:B256,3))</f>
        <v/>
      </c>
      <c r="F256" s="77" t="str">
        <f>IF(B256&lt;&gt;4,"",COUNTIF($B$6:B256,4))</f>
        <v/>
      </c>
      <c r="G256" s="1"/>
      <c r="H256" s="20"/>
      <c r="I256" s="20"/>
      <c r="J256" s="20"/>
      <c r="K256" s="1"/>
      <c r="L256" s="1"/>
      <c r="M256" s="21"/>
      <c r="N256" s="20"/>
      <c r="O256" s="22"/>
      <c r="P256" s="26"/>
      <c r="Q256" s="27"/>
      <c r="R256" s="20"/>
      <c r="S256" s="1"/>
      <c r="T256" s="23"/>
      <c r="U256" s="84"/>
      <c r="V256" s="86"/>
      <c r="W256" s="39" t="e">
        <f>IF(OR(T256="他官署で調達手続きを実施のため",AC256=#REF!),"－",IF(V256&lt;&gt;"",ROUNDDOWN(V256/T256,3),(IFERROR(ROUNDDOWN(U256/T256,3),"－"))))</f>
        <v>#REF!</v>
      </c>
      <c r="X256" s="90"/>
      <c r="Y256" s="92"/>
      <c r="Z256" s="25"/>
      <c r="AA256" s="24"/>
      <c r="AB256" s="25"/>
      <c r="AC256" s="24"/>
      <c r="AD256" s="20"/>
      <c r="AE256" s="20"/>
      <c r="AF256" s="20"/>
      <c r="AG256" s="1"/>
      <c r="AH256" s="1"/>
      <c r="AI256" s="41"/>
      <c r="AJ256" s="41"/>
      <c r="AK256" s="41"/>
      <c r="AL256" s="41"/>
      <c r="AM256" s="41"/>
      <c r="AN256" s="1"/>
      <c r="AO256" s="1"/>
      <c r="AP256" s="1"/>
      <c r="AQ256" s="1"/>
      <c r="AR256" s="1"/>
      <c r="AS256" s="1"/>
      <c r="AT256" s="1"/>
      <c r="AU256" s="1"/>
      <c r="AV256" s="1"/>
      <c r="AW256" s="1"/>
      <c r="AX256" s="35"/>
      <c r="AY256" s="78"/>
      <c r="AZ256" s="37" t="e">
        <f>IF(AC256=#REF!,"年間支払金額",IF(AND(OR(COUNTIF(AE256,"*すべて*"),COUNTIF(AE256,"*全て*")),S256="●",OR(K256=#REF!,K256=#REF!)),"年間支払金額(全官署、契約相手方ごと)",IF(AND(OR(COUNTIF(AE256,"*すべて*"),COUNTIF(AE256,"*全て*")),S256="●"),"年間支払金額(契約相手方ごと)",IF(AND(OR(K256=#REF!,K256=#REF!),AC256=#REF!),"契約総額(全官署)",IF(AND(K256=#REF!,AC256=#REF!),"契約総額(自官署のみ)",IF(K256=#REF!,"年間支払金額(自官署のみ)",IF(AC256=#REF!,"契約総額",IF(AND(COUNTIF(BG256,"&lt;&gt;*単価*"),OR(K256=#REF!,K256=#REF!)),"全官署予定価格",IF(AND(COUNTIF(BG256,"*単価*"),OR(K256=#REF!,K256=#REF!)),"全官署支払金額",IF(COUNTIF(BG256,"*単価*"),"年間支払金額","予定価格"))))))))))</f>
        <v>#REF!</v>
      </c>
      <c r="BA256" s="37" t="str">
        <f>IF(T256="","×",IF(令和8年度契約状況調査票!T256&gt;_xlfn.XLOOKUP(令和8年度契約状況調査票!BF256,#REF!,#REF!),"○","×"))</f>
        <v>×</v>
      </c>
      <c r="BB256" s="37" t="str">
        <f>IF(Y256="","×",IF(令和8年度契約状況調査票!Y256&gt;_xlfn.XLOOKUP(令和8年度契約状況調査票!BF256,#REF!,#REF!),"○","×"))</f>
        <v>×</v>
      </c>
      <c r="BC256" s="37" t="str">
        <f t="shared" si="36"/>
        <v>×</v>
      </c>
      <c r="BD256" s="37" t="str">
        <f t="shared" si="41"/>
        <v>×</v>
      </c>
      <c r="BE256" s="79" t="str">
        <f t="shared" si="37"/>
        <v/>
      </c>
      <c r="BF256" s="38">
        <f t="shared" si="38"/>
        <v>0</v>
      </c>
      <c r="BG256" s="1" t="e">
        <f>IF(AC256=#REF!,"",IF(AND(K256&lt;&gt;"",ISTEXT(U256)),"分担契約/単価契約",IF(ISTEXT(U256),"単価契約",IF(K256&lt;&gt;"","分担契約",""))))</f>
        <v>#REF!</v>
      </c>
      <c r="BH256" s="80"/>
      <c r="BI256" s="81" t="e">
        <f>IF(COUNTIF(T256,"**"),"",IF(AND(T256&gt;=#REF!,OR(H256=#REF!,H256=#REF!)),1,IF(AND(T256&gt;=#REF!,H256&lt;&gt;#REF!,H256&lt;&gt;#REF!),1,"")))</f>
        <v>#REF!</v>
      </c>
      <c r="BJ256" s="82" t="str">
        <f t="shared" si="39"/>
        <v>○</v>
      </c>
      <c r="BK256" s="81" t="b">
        <f t="shared" si="42"/>
        <v>1</v>
      </c>
      <c r="BL256" s="81" t="b">
        <f t="shared" si="43"/>
        <v>1</v>
      </c>
    </row>
    <row r="257" spans="1:64" s="83" customFormat="1" ht="60.65" customHeight="1" x14ac:dyDescent="0.2">
      <c r="A257" s="77">
        <f t="shared" si="35"/>
        <v>252</v>
      </c>
      <c r="B257" s="77" t="str">
        <f t="shared" si="40"/>
        <v/>
      </c>
      <c r="C257" s="77" t="str">
        <f>IF(B257&lt;&gt;1,"",COUNTIF($B$6:B257,1))</f>
        <v/>
      </c>
      <c r="D257" s="77" t="str">
        <f>IF(B257&lt;&gt;2,"",COUNTIF($B$6:B257,2))</f>
        <v/>
      </c>
      <c r="E257" s="77" t="str">
        <f>IF(B257&lt;&gt;3,"",COUNTIF($B$6:B257,3))</f>
        <v/>
      </c>
      <c r="F257" s="77" t="str">
        <f>IF(B257&lt;&gt;4,"",COUNTIF($B$6:B257,4))</f>
        <v/>
      </c>
      <c r="G257" s="1"/>
      <c r="H257" s="20"/>
      <c r="I257" s="20"/>
      <c r="J257" s="20"/>
      <c r="K257" s="1"/>
      <c r="L257" s="1"/>
      <c r="M257" s="21"/>
      <c r="N257" s="20"/>
      <c r="O257" s="22"/>
      <c r="P257" s="26"/>
      <c r="Q257" s="27"/>
      <c r="R257" s="20"/>
      <c r="S257" s="1"/>
      <c r="T257" s="23"/>
      <c r="U257" s="84"/>
      <c r="V257" s="86"/>
      <c r="W257" s="39" t="e">
        <f>IF(OR(T257="他官署で調達手続きを実施のため",AC257=#REF!),"－",IF(V257&lt;&gt;"",ROUNDDOWN(V257/T257,3),(IFERROR(ROUNDDOWN(U257/T257,3),"－"))))</f>
        <v>#REF!</v>
      </c>
      <c r="X257" s="90"/>
      <c r="Y257" s="92"/>
      <c r="Z257" s="25"/>
      <c r="AA257" s="24"/>
      <c r="AB257" s="25"/>
      <c r="AC257" s="24"/>
      <c r="AD257" s="20"/>
      <c r="AE257" s="20"/>
      <c r="AF257" s="20"/>
      <c r="AG257" s="1"/>
      <c r="AH257" s="1"/>
      <c r="AI257" s="41"/>
      <c r="AJ257" s="41"/>
      <c r="AK257" s="41"/>
      <c r="AL257" s="41"/>
      <c r="AM257" s="41"/>
      <c r="AN257" s="1"/>
      <c r="AO257" s="1"/>
      <c r="AP257" s="1"/>
      <c r="AQ257" s="1"/>
      <c r="AR257" s="1"/>
      <c r="AS257" s="1"/>
      <c r="AT257" s="1"/>
      <c r="AU257" s="1"/>
      <c r="AV257" s="1"/>
      <c r="AW257" s="1"/>
      <c r="AX257" s="35"/>
      <c r="AY257" s="78"/>
      <c r="AZ257" s="37" t="e">
        <f>IF(AC257=#REF!,"年間支払金額",IF(AND(OR(COUNTIF(AE257,"*すべて*"),COUNTIF(AE257,"*全て*")),S257="●",OR(K257=#REF!,K257=#REF!)),"年間支払金額(全官署、契約相手方ごと)",IF(AND(OR(COUNTIF(AE257,"*すべて*"),COUNTIF(AE257,"*全て*")),S257="●"),"年間支払金額(契約相手方ごと)",IF(AND(OR(K257=#REF!,K257=#REF!),AC257=#REF!),"契約総額(全官署)",IF(AND(K257=#REF!,AC257=#REF!),"契約総額(自官署のみ)",IF(K257=#REF!,"年間支払金額(自官署のみ)",IF(AC257=#REF!,"契約総額",IF(AND(COUNTIF(BG257,"&lt;&gt;*単価*"),OR(K257=#REF!,K257=#REF!)),"全官署予定価格",IF(AND(COUNTIF(BG257,"*単価*"),OR(K257=#REF!,K257=#REF!)),"全官署支払金額",IF(COUNTIF(BG257,"*単価*"),"年間支払金額","予定価格"))))))))))</f>
        <v>#REF!</v>
      </c>
      <c r="BA257" s="37" t="str">
        <f>IF(T257="","×",IF(令和8年度契約状況調査票!T257&gt;_xlfn.XLOOKUP(令和8年度契約状況調査票!BF257,#REF!,#REF!),"○","×"))</f>
        <v>×</v>
      </c>
      <c r="BB257" s="37" t="str">
        <f>IF(Y257="","×",IF(令和8年度契約状況調査票!Y257&gt;_xlfn.XLOOKUP(令和8年度契約状況調査票!BF257,#REF!,#REF!),"○","×"))</f>
        <v>×</v>
      </c>
      <c r="BC257" s="37" t="str">
        <f t="shared" si="36"/>
        <v>×</v>
      </c>
      <c r="BD257" s="37" t="str">
        <f t="shared" si="41"/>
        <v>×</v>
      </c>
      <c r="BE257" s="79" t="str">
        <f t="shared" si="37"/>
        <v/>
      </c>
      <c r="BF257" s="38">
        <f t="shared" si="38"/>
        <v>0</v>
      </c>
      <c r="BG257" s="1" t="e">
        <f>IF(AC257=#REF!,"",IF(AND(K257&lt;&gt;"",ISTEXT(U257)),"分担契約/単価契約",IF(ISTEXT(U257),"単価契約",IF(K257&lt;&gt;"","分担契約",""))))</f>
        <v>#REF!</v>
      </c>
      <c r="BH257" s="80"/>
      <c r="BI257" s="81" t="e">
        <f>IF(COUNTIF(T257,"**"),"",IF(AND(T257&gt;=#REF!,OR(H257=#REF!,H257=#REF!)),1,IF(AND(T257&gt;=#REF!,H257&lt;&gt;#REF!,H257&lt;&gt;#REF!),1,"")))</f>
        <v>#REF!</v>
      </c>
      <c r="BJ257" s="82" t="str">
        <f t="shared" si="39"/>
        <v>○</v>
      </c>
      <c r="BK257" s="81" t="b">
        <f t="shared" si="42"/>
        <v>1</v>
      </c>
      <c r="BL257" s="81" t="b">
        <f t="shared" si="43"/>
        <v>1</v>
      </c>
    </row>
    <row r="258" spans="1:64" s="83" customFormat="1" ht="60.65" customHeight="1" x14ac:dyDescent="0.2">
      <c r="A258" s="77">
        <f t="shared" si="35"/>
        <v>253</v>
      </c>
      <c r="B258" s="77" t="str">
        <f t="shared" si="40"/>
        <v/>
      </c>
      <c r="C258" s="77" t="str">
        <f>IF(B258&lt;&gt;1,"",COUNTIF($B$6:B258,1))</f>
        <v/>
      </c>
      <c r="D258" s="77" t="str">
        <f>IF(B258&lt;&gt;2,"",COUNTIF($B$6:B258,2))</f>
        <v/>
      </c>
      <c r="E258" s="77" t="str">
        <f>IF(B258&lt;&gt;3,"",COUNTIF($B$6:B258,3))</f>
        <v/>
      </c>
      <c r="F258" s="77" t="str">
        <f>IF(B258&lt;&gt;4,"",COUNTIF($B$6:B258,4))</f>
        <v/>
      </c>
      <c r="G258" s="1"/>
      <c r="H258" s="20"/>
      <c r="I258" s="20"/>
      <c r="J258" s="20"/>
      <c r="K258" s="1"/>
      <c r="L258" s="1"/>
      <c r="M258" s="21"/>
      <c r="N258" s="20"/>
      <c r="O258" s="22"/>
      <c r="P258" s="26"/>
      <c r="Q258" s="27"/>
      <c r="R258" s="20"/>
      <c r="S258" s="1"/>
      <c r="T258" s="23"/>
      <c r="U258" s="84"/>
      <c r="V258" s="86"/>
      <c r="W258" s="39" t="e">
        <f>IF(OR(T258="他官署で調達手続きを実施のため",AC258=#REF!),"－",IF(V258&lt;&gt;"",ROUNDDOWN(V258/T258,3),(IFERROR(ROUNDDOWN(U258/T258,3),"－"))))</f>
        <v>#REF!</v>
      </c>
      <c r="X258" s="90"/>
      <c r="Y258" s="92"/>
      <c r="Z258" s="25"/>
      <c r="AA258" s="24"/>
      <c r="AB258" s="25"/>
      <c r="AC258" s="24"/>
      <c r="AD258" s="20"/>
      <c r="AE258" s="20"/>
      <c r="AF258" s="20"/>
      <c r="AG258" s="1"/>
      <c r="AH258" s="1"/>
      <c r="AI258" s="41"/>
      <c r="AJ258" s="41"/>
      <c r="AK258" s="41"/>
      <c r="AL258" s="41"/>
      <c r="AM258" s="41"/>
      <c r="AN258" s="1"/>
      <c r="AO258" s="1"/>
      <c r="AP258" s="1"/>
      <c r="AQ258" s="1"/>
      <c r="AR258" s="1"/>
      <c r="AS258" s="1"/>
      <c r="AT258" s="1"/>
      <c r="AU258" s="1"/>
      <c r="AV258" s="1"/>
      <c r="AW258" s="1"/>
      <c r="AX258" s="36"/>
      <c r="AY258" s="78"/>
      <c r="AZ258" s="37" t="e">
        <f>IF(AC258=#REF!,"年間支払金額",IF(AND(OR(COUNTIF(AE258,"*すべて*"),COUNTIF(AE258,"*全て*")),S258="●",OR(K258=#REF!,K258=#REF!)),"年間支払金額(全官署、契約相手方ごと)",IF(AND(OR(COUNTIF(AE258,"*すべて*"),COUNTIF(AE258,"*全て*")),S258="●"),"年間支払金額(契約相手方ごと)",IF(AND(OR(K258=#REF!,K258=#REF!),AC258=#REF!),"契約総額(全官署)",IF(AND(K258=#REF!,AC258=#REF!),"契約総額(自官署のみ)",IF(K258=#REF!,"年間支払金額(自官署のみ)",IF(AC258=#REF!,"契約総額",IF(AND(COUNTIF(BG258,"&lt;&gt;*単価*"),OR(K258=#REF!,K258=#REF!)),"全官署予定価格",IF(AND(COUNTIF(BG258,"*単価*"),OR(K258=#REF!,K258=#REF!)),"全官署支払金額",IF(COUNTIF(BG258,"*単価*"),"年間支払金額","予定価格"))))))))))</f>
        <v>#REF!</v>
      </c>
      <c r="BA258" s="37" t="str">
        <f>IF(T258="","×",IF(令和8年度契約状況調査票!T258&gt;_xlfn.XLOOKUP(令和8年度契約状況調査票!BF258,#REF!,#REF!),"○","×"))</f>
        <v>×</v>
      </c>
      <c r="BB258" s="37" t="str">
        <f>IF(Y258="","×",IF(令和8年度契約状況調査票!Y258&gt;_xlfn.XLOOKUP(令和8年度契約状況調査票!BF258,#REF!,#REF!),"○","×"))</f>
        <v>×</v>
      </c>
      <c r="BC258" s="37" t="str">
        <f t="shared" si="36"/>
        <v>×</v>
      </c>
      <c r="BD258" s="37" t="str">
        <f t="shared" si="41"/>
        <v>×</v>
      </c>
      <c r="BE258" s="79" t="str">
        <f t="shared" si="37"/>
        <v/>
      </c>
      <c r="BF258" s="38">
        <f t="shared" si="38"/>
        <v>0</v>
      </c>
      <c r="BG258" s="1" t="e">
        <f>IF(AC258=#REF!,"",IF(AND(K258&lt;&gt;"",ISTEXT(U258)),"分担契約/単価契約",IF(ISTEXT(U258),"単価契約",IF(K258&lt;&gt;"","分担契約",""))))</f>
        <v>#REF!</v>
      </c>
      <c r="BH258" s="80"/>
      <c r="BI258" s="81" t="e">
        <f>IF(COUNTIF(T258,"**"),"",IF(AND(T258&gt;=#REF!,OR(H258=#REF!,H258=#REF!)),1,IF(AND(T258&gt;=#REF!,H258&lt;&gt;#REF!,H258&lt;&gt;#REF!),1,"")))</f>
        <v>#REF!</v>
      </c>
      <c r="BJ258" s="82" t="str">
        <f t="shared" si="39"/>
        <v>○</v>
      </c>
      <c r="BK258" s="81" t="b">
        <f t="shared" si="42"/>
        <v>1</v>
      </c>
      <c r="BL258" s="81" t="b">
        <f t="shared" si="43"/>
        <v>1</v>
      </c>
    </row>
    <row r="259" spans="1:64" s="83" customFormat="1" ht="60.65" customHeight="1" x14ac:dyDescent="0.2">
      <c r="A259" s="77">
        <f t="shared" si="35"/>
        <v>254</v>
      </c>
      <c r="B259" s="77" t="str">
        <f t="shared" si="40"/>
        <v/>
      </c>
      <c r="C259" s="77" t="str">
        <f>IF(B259&lt;&gt;1,"",COUNTIF($B$6:B259,1))</f>
        <v/>
      </c>
      <c r="D259" s="77" t="str">
        <f>IF(B259&lt;&gt;2,"",COUNTIF($B$6:B259,2))</f>
        <v/>
      </c>
      <c r="E259" s="77" t="str">
        <f>IF(B259&lt;&gt;3,"",COUNTIF($B$6:B259,3))</f>
        <v/>
      </c>
      <c r="F259" s="77" t="str">
        <f>IF(B259&lt;&gt;4,"",COUNTIF($B$6:B259,4))</f>
        <v/>
      </c>
      <c r="G259" s="1"/>
      <c r="H259" s="20"/>
      <c r="I259" s="20"/>
      <c r="J259" s="20"/>
      <c r="K259" s="1"/>
      <c r="L259" s="1"/>
      <c r="M259" s="21"/>
      <c r="N259" s="20"/>
      <c r="O259" s="22"/>
      <c r="P259" s="26"/>
      <c r="Q259" s="27"/>
      <c r="R259" s="20"/>
      <c r="S259" s="1"/>
      <c r="T259" s="23"/>
      <c r="U259" s="84"/>
      <c r="V259" s="86"/>
      <c r="W259" s="39" t="e">
        <f>IF(OR(T259="他官署で調達手続きを実施のため",AC259=#REF!),"－",IF(V259&lt;&gt;"",ROUNDDOWN(V259/T259,3),(IFERROR(ROUNDDOWN(U259/T259,3),"－"))))</f>
        <v>#REF!</v>
      </c>
      <c r="X259" s="90"/>
      <c r="Y259" s="92"/>
      <c r="Z259" s="25"/>
      <c r="AA259" s="24"/>
      <c r="AB259" s="25"/>
      <c r="AC259" s="24"/>
      <c r="AD259" s="20"/>
      <c r="AE259" s="20"/>
      <c r="AF259" s="20"/>
      <c r="AG259" s="1"/>
      <c r="AH259" s="1"/>
      <c r="AI259" s="41"/>
      <c r="AJ259" s="41"/>
      <c r="AK259" s="41"/>
      <c r="AL259" s="41"/>
      <c r="AM259" s="41"/>
      <c r="AN259" s="1"/>
      <c r="AO259" s="1"/>
      <c r="AP259" s="1"/>
      <c r="AQ259" s="1"/>
      <c r="AR259" s="1"/>
      <c r="AS259" s="1"/>
      <c r="AT259" s="1"/>
      <c r="AU259" s="1"/>
      <c r="AV259" s="1"/>
      <c r="AW259" s="1"/>
      <c r="AX259" s="35"/>
      <c r="AY259" s="78"/>
      <c r="AZ259" s="37" t="e">
        <f>IF(AC259=#REF!,"年間支払金額",IF(AND(OR(COUNTIF(AE259,"*すべて*"),COUNTIF(AE259,"*全て*")),S259="●",OR(K259=#REF!,K259=#REF!)),"年間支払金額(全官署、契約相手方ごと)",IF(AND(OR(COUNTIF(AE259,"*すべて*"),COUNTIF(AE259,"*全て*")),S259="●"),"年間支払金額(契約相手方ごと)",IF(AND(OR(K259=#REF!,K259=#REF!),AC259=#REF!),"契約総額(全官署)",IF(AND(K259=#REF!,AC259=#REF!),"契約総額(自官署のみ)",IF(K259=#REF!,"年間支払金額(自官署のみ)",IF(AC259=#REF!,"契約総額",IF(AND(COUNTIF(BG259,"&lt;&gt;*単価*"),OR(K259=#REF!,K259=#REF!)),"全官署予定価格",IF(AND(COUNTIF(BG259,"*単価*"),OR(K259=#REF!,K259=#REF!)),"全官署支払金額",IF(COUNTIF(BG259,"*単価*"),"年間支払金額","予定価格"))))))))))</f>
        <v>#REF!</v>
      </c>
      <c r="BA259" s="37" t="str">
        <f>IF(T259="","×",IF(令和8年度契約状況調査票!T259&gt;_xlfn.XLOOKUP(令和8年度契約状況調査票!BF259,#REF!,#REF!),"○","×"))</f>
        <v>×</v>
      </c>
      <c r="BB259" s="37" t="str">
        <f>IF(Y259="","×",IF(令和8年度契約状況調査票!Y259&gt;_xlfn.XLOOKUP(令和8年度契約状況調査票!BF259,#REF!,#REF!),"○","×"))</f>
        <v>×</v>
      </c>
      <c r="BC259" s="37" t="str">
        <f t="shared" si="36"/>
        <v>×</v>
      </c>
      <c r="BD259" s="37" t="str">
        <f t="shared" si="41"/>
        <v>×</v>
      </c>
      <c r="BE259" s="79" t="str">
        <f t="shared" si="37"/>
        <v/>
      </c>
      <c r="BF259" s="38">
        <f t="shared" si="38"/>
        <v>0</v>
      </c>
      <c r="BG259" s="1" t="e">
        <f>IF(AC259=#REF!,"",IF(AND(K259&lt;&gt;"",ISTEXT(U259)),"分担契約/単価契約",IF(ISTEXT(U259),"単価契約",IF(K259&lt;&gt;"","分担契約",""))))</f>
        <v>#REF!</v>
      </c>
      <c r="BH259" s="80"/>
      <c r="BI259" s="81" t="e">
        <f>IF(COUNTIF(T259,"**"),"",IF(AND(T259&gt;=#REF!,OR(H259=#REF!,H259=#REF!)),1,IF(AND(T259&gt;=#REF!,H259&lt;&gt;#REF!,H259&lt;&gt;#REF!),1,"")))</f>
        <v>#REF!</v>
      </c>
      <c r="BJ259" s="82" t="str">
        <f t="shared" si="39"/>
        <v>○</v>
      </c>
      <c r="BK259" s="81" t="b">
        <f t="shared" si="42"/>
        <v>1</v>
      </c>
      <c r="BL259" s="81" t="b">
        <f t="shared" si="43"/>
        <v>1</v>
      </c>
    </row>
    <row r="260" spans="1:64" s="83" customFormat="1" ht="60.65" customHeight="1" x14ac:dyDescent="0.2">
      <c r="A260" s="77">
        <f t="shared" si="35"/>
        <v>255</v>
      </c>
      <c r="B260" s="77" t="str">
        <f t="shared" si="40"/>
        <v/>
      </c>
      <c r="C260" s="77" t="str">
        <f>IF(B260&lt;&gt;1,"",COUNTIF($B$6:B260,1))</f>
        <v/>
      </c>
      <c r="D260" s="77" t="str">
        <f>IF(B260&lt;&gt;2,"",COUNTIF($B$6:B260,2))</f>
        <v/>
      </c>
      <c r="E260" s="77" t="str">
        <f>IF(B260&lt;&gt;3,"",COUNTIF($B$6:B260,3))</f>
        <v/>
      </c>
      <c r="F260" s="77" t="str">
        <f>IF(B260&lt;&gt;4,"",COUNTIF($B$6:B260,4))</f>
        <v/>
      </c>
      <c r="G260" s="1"/>
      <c r="H260" s="20"/>
      <c r="I260" s="20"/>
      <c r="J260" s="20"/>
      <c r="K260" s="1"/>
      <c r="L260" s="1"/>
      <c r="M260" s="21"/>
      <c r="N260" s="20"/>
      <c r="O260" s="22"/>
      <c r="P260" s="26"/>
      <c r="Q260" s="27"/>
      <c r="R260" s="20"/>
      <c r="S260" s="1"/>
      <c r="T260" s="23"/>
      <c r="U260" s="84"/>
      <c r="V260" s="86"/>
      <c r="W260" s="39" t="e">
        <f>IF(OR(T260="他官署で調達手続きを実施のため",AC260=#REF!),"－",IF(V260&lt;&gt;"",ROUNDDOWN(V260/T260,3),(IFERROR(ROUNDDOWN(U260/T260,3),"－"))))</f>
        <v>#REF!</v>
      </c>
      <c r="X260" s="90"/>
      <c r="Y260" s="92"/>
      <c r="Z260" s="25"/>
      <c r="AA260" s="24"/>
      <c r="AB260" s="25"/>
      <c r="AC260" s="24"/>
      <c r="AD260" s="20"/>
      <c r="AE260" s="20"/>
      <c r="AF260" s="20"/>
      <c r="AG260" s="1"/>
      <c r="AH260" s="1"/>
      <c r="AI260" s="41"/>
      <c r="AJ260" s="41"/>
      <c r="AK260" s="41"/>
      <c r="AL260" s="41"/>
      <c r="AM260" s="41"/>
      <c r="AN260" s="1"/>
      <c r="AO260" s="1"/>
      <c r="AP260" s="1"/>
      <c r="AQ260" s="1"/>
      <c r="AR260" s="1"/>
      <c r="AS260" s="1"/>
      <c r="AT260" s="1"/>
      <c r="AU260" s="1"/>
      <c r="AV260" s="1"/>
      <c r="AW260" s="1"/>
      <c r="AX260" s="35"/>
      <c r="AY260" s="78"/>
      <c r="AZ260" s="37" t="e">
        <f>IF(AC260=#REF!,"年間支払金額",IF(AND(OR(COUNTIF(AE260,"*すべて*"),COUNTIF(AE260,"*全て*")),S260="●",OR(K260=#REF!,K260=#REF!)),"年間支払金額(全官署、契約相手方ごと)",IF(AND(OR(COUNTIF(AE260,"*すべて*"),COUNTIF(AE260,"*全て*")),S260="●"),"年間支払金額(契約相手方ごと)",IF(AND(OR(K260=#REF!,K260=#REF!),AC260=#REF!),"契約総額(全官署)",IF(AND(K260=#REF!,AC260=#REF!),"契約総額(自官署のみ)",IF(K260=#REF!,"年間支払金額(自官署のみ)",IF(AC260=#REF!,"契約総額",IF(AND(COUNTIF(BG260,"&lt;&gt;*単価*"),OR(K260=#REF!,K260=#REF!)),"全官署予定価格",IF(AND(COUNTIF(BG260,"*単価*"),OR(K260=#REF!,K260=#REF!)),"全官署支払金額",IF(COUNTIF(BG260,"*単価*"),"年間支払金額","予定価格"))))))))))</f>
        <v>#REF!</v>
      </c>
      <c r="BA260" s="37" t="str">
        <f>IF(T260="","×",IF(令和8年度契約状況調査票!T260&gt;_xlfn.XLOOKUP(令和8年度契約状況調査票!BF260,#REF!,#REF!),"○","×"))</f>
        <v>×</v>
      </c>
      <c r="BB260" s="37" t="str">
        <f>IF(Y260="","×",IF(令和8年度契約状況調査票!Y260&gt;_xlfn.XLOOKUP(令和8年度契約状況調査票!BF260,#REF!,#REF!),"○","×"))</f>
        <v>×</v>
      </c>
      <c r="BC260" s="37" t="str">
        <f t="shared" si="36"/>
        <v>×</v>
      </c>
      <c r="BD260" s="37" t="str">
        <f t="shared" si="41"/>
        <v>×</v>
      </c>
      <c r="BE260" s="79" t="str">
        <f t="shared" si="37"/>
        <v/>
      </c>
      <c r="BF260" s="38">
        <f t="shared" si="38"/>
        <v>0</v>
      </c>
      <c r="BG260" s="1" t="e">
        <f>IF(AC260=#REF!,"",IF(AND(K260&lt;&gt;"",ISTEXT(U260)),"分担契約/単価契約",IF(ISTEXT(U260),"単価契約",IF(K260&lt;&gt;"","分担契約",""))))</f>
        <v>#REF!</v>
      </c>
      <c r="BH260" s="80"/>
      <c r="BI260" s="81" t="e">
        <f>IF(COUNTIF(T260,"**"),"",IF(AND(T260&gt;=#REF!,OR(H260=#REF!,H260=#REF!)),1,IF(AND(T260&gt;=#REF!,H260&lt;&gt;#REF!,H260&lt;&gt;#REF!),1,"")))</f>
        <v>#REF!</v>
      </c>
      <c r="BJ260" s="82" t="str">
        <f t="shared" si="39"/>
        <v>○</v>
      </c>
      <c r="BK260" s="81" t="b">
        <f t="shared" si="42"/>
        <v>1</v>
      </c>
      <c r="BL260" s="81" t="b">
        <f t="shared" si="43"/>
        <v>1</v>
      </c>
    </row>
    <row r="261" spans="1:64" s="83" customFormat="1" ht="60.65" customHeight="1" x14ac:dyDescent="0.2">
      <c r="A261" s="77">
        <f t="shared" si="35"/>
        <v>256</v>
      </c>
      <c r="B261" s="77" t="str">
        <f t="shared" si="40"/>
        <v/>
      </c>
      <c r="C261" s="77" t="str">
        <f>IF(B261&lt;&gt;1,"",COUNTIF($B$6:B261,1))</f>
        <v/>
      </c>
      <c r="D261" s="77" t="str">
        <f>IF(B261&lt;&gt;2,"",COUNTIF($B$6:B261,2))</f>
        <v/>
      </c>
      <c r="E261" s="77" t="str">
        <f>IF(B261&lt;&gt;3,"",COUNTIF($B$6:B261,3))</f>
        <v/>
      </c>
      <c r="F261" s="77" t="str">
        <f>IF(B261&lt;&gt;4,"",COUNTIF($B$6:B261,4))</f>
        <v/>
      </c>
      <c r="G261" s="1"/>
      <c r="H261" s="20"/>
      <c r="I261" s="20"/>
      <c r="J261" s="20"/>
      <c r="K261" s="1"/>
      <c r="L261" s="1"/>
      <c r="M261" s="21"/>
      <c r="N261" s="20"/>
      <c r="O261" s="22"/>
      <c r="P261" s="26"/>
      <c r="Q261" s="27"/>
      <c r="R261" s="20"/>
      <c r="S261" s="1"/>
      <c r="T261" s="28"/>
      <c r="U261" s="85"/>
      <c r="V261" s="86"/>
      <c r="W261" s="39" t="e">
        <f>IF(OR(T261="他官署で調達手続きを実施のため",AC261=#REF!),"－",IF(V261&lt;&gt;"",ROUNDDOWN(V261/T261,3),(IFERROR(ROUNDDOWN(U261/T261,3),"－"))))</f>
        <v>#REF!</v>
      </c>
      <c r="X261" s="90"/>
      <c r="Y261" s="92"/>
      <c r="Z261" s="25"/>
      <c r="AA261" s="24"/>
      <c r="AB261" s="25"/>
      <c r="AC261" s="24"/>
      <c r="AD261" s="20"/>
      <c r="AE261" s="20"/>
      <c r="AF261" s="20"/>
      <c r="AG261" s="1"/>
      <c r="AH261" s="1"/>
      <c r="AI261" s="41"/>
      <c r="AJ261" s="41"/>
      <c r="AK261" s="41"/>
      <c r="AL261" s="41"/>
      <c r="AM261" s="41"/>
      <c r="AN261" s="1"/>
      <c r="AO261" s="1"/>
      <c r="AP261" s="1"/>
      <c r="AQ261" s="1"/>
      <c r="AR261" s="1"/>
      <c r="AS261" s="1"/>
      <c r="AT261" s="1"/>
      <c r="AU261" s="1"/>
      <c r="AV261" s="1"/>
      <c r="AW261" s="1"/>
      <c r="AX261" s="35"/>
      <c r="AY261" s="78"/>
      <c r="AZ261" s="37" t="e">
        <f>IF(AC261=#REF!,"年間支払金額",IF(AND(OR(COUNTIF(AE261,"*すべて*"),COUNTIF(AE261,"*全て*")),S261="●",OR(K261=#REF!,K261=#REF!)),"年間支払金額(全官署、契約相手方ごと)",IF(AND(OR(COUNTIF(AE261,"*すべて*"),COUNTIF(AE261,"*全て*")),S261="●"),"年間支払金額(契約相手方ごと)",IF(AND(OR(K261=#REF!,K261=#REF!),AC261=#REF!),"契約総額(全官署)",IF(AND(K261=#REF!,AC261=#REF!),"契約総額(自官署のみ)",IF(K261=#REF!,"年間支払金額(自官署のみ)",IF(AC261=#REF!,"契約総額",IF(AND(COUNTIF(BG261,"&lt;&gt;*単価*"),OR(K261=#REF!,K261=#REF!)),"全官署予定価格",IF(AND(COUNTIF(BG261,"*単価*"),OR(K261=#REF!,K261=#REF!)),"全官署支払金額",IF(COUNTIF(BG261,"*単価*"),"年間支払金額","予定価格"))))))))))</f>
        <v>#REF!</v>
      </c>
      <c r="BA261" s="37" t="str">
        <f>IF(T261="","×",IF(令和8年度契約状況調査票!T261&gt;_xlfn.XLOOKUP(令和8年度契約状況調査票!BF261,#REF!,#REF!),"○","×"))</f>
        <v>×</v>
      </c>
      <c r="BB261" s="37" t="str">
        <f>IF(Y261="","×",IF(令和8年度契約状況調査票!Y261&gt;_xlfn.XLOOKUP(令和8年度契約状況調査票!BF261,#REF!,#REF!),"○","×"))</f>
        <v>×</v>
      </c>
      <c r="BC261" s="37" t="str">
        <f t="shared" si="36"/>
        <v>×</v>
      </c>
      <c r="BD261" s="37" t="str">
        <f t="shared" si="41"/>
        <v>×</v>
      </c>
      <c r="BE261" s="79" t="str">
        <f t="shared" si="37"/>
        <v/>
      </c>
      <c r="BF261" s="38">
        <f t="shared" si="38"/>
        <v>0</v>
      </c>
      <c r="BG261" s="1" t="e">
        <f>IF(AC261=#REF!,"",IF(AND(K261&lt;&gt;"",ISTEXT(U261)),"分担契約/単価契約",IF(ISTEXT(U261),"単価契約",IF(K261&lt;&gt;"","分担契約",""))))</f>
        <v>#REF!</v>
      </c>
      <c r="BH261" s="80"/>
      <c r="BI261" s="81" t="e">
        <f>IF(COUNTIF(T261,"**"),"",IF(AND(T261&gt;=#REF!,OR(H261=#REF!,H261=#REF!)),1,IF(AND(T261&gt;=#REF!,H261&lt;&gt;#REF!,H261&lt;&gt;#REF!),1,"")))</f>
        <v>#REF!</v>
      </c>
      <c r="BJ261" s="82" t="str">
        <f t="shared" si="39"/>
        <v>○</v>
      </c>
      <c r="BK261" s="81" t="b">
        <f t="shared" si="42"/>
        <v>1</v>
      </c>
      <c r="BL261" s="81" t="b">
        <f t="shared" si="43"/>
        <v>1</v>
      </c>
    </row>
    <row r="262" spans="1:64" s="83" customFormat="1" ht="60.65" customHeight="1" x14ac:dyDescent="0.2">
      <c r="A262" s="77">
        <f t="shared" ref="A262:A325" si="44">ROW()-5</f>
        <v>257</v>
      </c>
      <c r="B262" s="77" t="str">
        <f t="shared" si="40"/>
        <v/>
      </c>
      <c r="C262" s="77" t="str">
        <f>IF(B262&lt;&gt;1,"",COUNTIF($B$6:B262,1))</f>
        <v/>
      </c>
      <c r="D262" s="77" t="str">
        <f>IF(B262&lt;&gt;2,"",COUNTIF($B$6:B262,2))</f>
        <v/>
      </c>
      <c r="E262" s="77" t="str">
        <f>IF(B262&lt;&gt;3,"",COUNTIF($B$6:B262,3))</f>
        <v/>
      </c>
      <c r="F262" s="77" t="str">
        <f>IF(B262&lt;&gt;4,"",COUNTIF($B$6:B262,4))</f>
        <v/>
      </c>
      <c r="G262" s="1"/>
      <c r="H262" s="20"/>
      <c r="I262" s="20"/>
      <c r="J262" s="20"/>
      <c r="K262" s="1"/>
      <c r="L262" s="1"/>
      <c r="M262" s="21"/>
      <c r="N262" s="20"/>
      <c r="O262" s="22"/>
      <c r="P262" s="26"/>
      <c r="Q262" s="27"/>
      <c r="R262" s="20"/>
      <c r="S262" s="1"/>
      <c r="T262" s="23"/>
      <c r="U262" s="84"/>
      <c r="V262" s="86"/>
      <c r="W262" s="39" t="e">
        <f>IF(OR(T262="他官署で調達手続きを実施のため",AC262=#REF!),"－",IF(V262&lt;&gt;"",ROUNDDOWN(V262/T262,3),(IFERROR(ROUNDDOWN(U262/T262,3),"－"))))</f>
        <v>#REF!</v>
      </c>
      <c r="X262" s="90"/>
      <c r="Y262" s="92"/>
      <c r="Z262" s="25"/>
      <c r="AA262" s="24"/>
      <c r="AB262" s="25"/>
      <c r="AC262" s="24"/>
      <c r="AD262" s="20"/>
      <c r="AE262" s="20"/>
      <c r="AF262" s="20"/>
      <c r="AG262" s="1"/>
      <c r="AH262" s="1"/>
      <c r="AI262" s="41"/>
      <c r="AJ262" s="41"/>
      <c r="AK262" s="41"/>
      <c r="AL262" s="41"/>
      <c r="AM262" s="41"/>
      <c r="AN262" s="1"/>
      <c r="AO262" s="1"/>
      <c r="AP262" s="1"/>
      <c r="AQ262" s="1"/>
      <c r="AR262" s="1"/>
      <c r="AS262" s="1"/>
      <c r="AT262" s="1"/>
      <c r="AU262" s="1"/>
      <c r="AV262" s="1"/>
      <c r="AW262" s="1"/>
      <c r="AX262" s="35"/>
      <c r="AY262" s="78"/>
      <c r="AZ262" s="37" t="e">
        <f>IF(AC262=#REF!,"年間支払金額",IF(AND(OR(COUNTIF(AE262,"*すべて*"),COUNTIF(AE262,"*全て*")),S262="●",OR(K262=#REF!,K262=#REF!)),"年間支払金額(全官署、契約相手方ごと)",IF(AND(OR(COUNTIF(AE262,"*すべて*"),COUNTIF(AE262,"*全て*")),S262="●"),"年間支払金額(契約相手方ごと)",IF(AND(OR(K262=#REF!,K262=#REF!),AC262=#REF!),"契約総額(全官署)",IF(AND(K262=#REF!,AC262=#REF!),"契約総額(自官署のみ)",IF(K262=#REF!,"年間支払金額(自官署のみ)",IF(AC262=#REF!,"契約総額",IF(AND(COUNTIF(BG262,"&lt;&gt;*単価*"),OR(K262=#REF!,K262=#REF!)),"全官署予定価格",IF(AND(COUNTIF(BG262,"*単価*"),OR(K262=#REF!,K262=#REF!)),"全官署支払金額",IF(COUNTIF(BG262,"*単価*"),"年間支払金額","予定価格"))))))))))</f>
        <v>#REF!</v>
      </c>
      <c r="BA262" s="37" t="str">
        <f>IF(T262="","×",IF(令和8年度契約状況調査票!T262&gt;_xlfn.XLOOKUP(令和8年度契約状況調査票!BF262,#REF!,#REF!),"○","×"))</f>
        <v>×</v>
      </c>
      <c r="BB262" s="37" t="str">
        <f>IF(Y262="","×",IF(令和8年度契約状況調査票!Y262&gt;_xlfn.XLOOKUP(令和8年度契約状況調査票!BF262,#REF!,#REF!),"○","×"))</f>
        <v>×</v>
      </c>
      <c r="BC262" s="37" t="str">
        <f t="shared" ref="BC262:BC325" si="45">IF(AND(L262="×",BD262="○"),"×",BD262)</f>
        <v>×</v>
      </c>
      <c r="BD262" s="37" t="str">
        <f t="shared" si="41"/>
        <v>×</v>
      </c>
      <c r="BE262" s="79" t="str">
        <f t="shared" ref="BE262:BE325" si="46">IF(BD262="○",X262,"")</f>
        <v/>
      </c>
      <c r="BF262" s="38">
        <f t="shared" ref="BF262:BF325" si="47">IF(H262="③情報システム",IF(COUNTIF(I262,"*借入*")+COUNTIF(I262,"*賃貸*")+COUNTIF(I262,"*リース*"),"⑨物品等賃借",IF(COUNTIF(I262,"*購入*")+COUNTIF(DJ262,"*調達*"),"⑦物品等購入",IF(COUNTIF(I262,"*製造*"),"⑧物品等製造","⑩役務"))),H262)</f>
        <v>0</v>
      </c>
      <c r="BG262" s="1" t="e">
        <f>IF(AC262=#REF!,"",IF(AND(K262&lt;&gt;"",ISTEXT(U262)),"分担契約/単価契約",IF(ISTEXT(U262),"単価契約",IF(K262&lt;&gt;"","分担契約",""))))</f>
        <v>#REF!</v>
      </c>
      <c r="BH262" s="80"/>
      <c r="BI262" s="81" t="e">
        <f>IF(COUNTIF(T262,"**"),"",IF(AND(T262&gt;=#REF!,OR(H262=#REF!,H262=#REF!)),1,IF(AND(T262&gt;=#REF!,H262&lt;&gt;#REF!,H262&lt;&gt;#REF!),1,"")))</f>
        <v>#REF!</v>
      </c>
      <c r="BJ262" s="82" t="str">
        <f t="shared" ref="BJ262:BJ325" si="48">IF(LEN(O262)=0,"○",IF(LEN(O262)=1,"○",IF(LEN(O262)=13,"○",IF(LEN(O262)=27,"○",IF(LEN(O262)=41,"○","×")))))</f>
        <v>○</v>
      </c>
      <c r="BK262" s="81" t="b">
        <f t="shared" si="42"/>
        <v>1</v>
      </c>
      <c r="BL262" s="81" t="b">
        <f t="shared" si="43"/>
        <v>1</v>
      </c>
    </row>
    <row r="263" spans="1:64" s="83" customFormat="1" ht="60.65" customHeight="1" x14ac:dyDescent="0.2">
      <c r="A263" s="77">
        <f t="shared" si="44"/>
        <v>258</v>
      </c>
      <c r="B263" s="77" t="str">
        <f t="shared" si="40"/>
        <v/>
      </c>
      <c r="C263" s="77" t="str">
        <f>IF(B263&lt;&gt;1,"",COUNTIF($B$6:B263,1))</f>
        <v/>
      </c>
      <c r="D263" s="77" t="str">
        <f>IF(B263&lt;&gt;2,"",COUNTIF($B$6:B263,2))</f>
        <v/>
      </c>
      <c r="E263" s="77" t="str">
        <f>IF(B263&lt;&gt;3,"",COUNTIF($B$6:B263,3))</f>
        <v/>
      </c>
      <c r="F263" s="77" t="str">
        <f>IF(B263&lt;&gt;4,"",COUNTIF($B$6:B263,4))</f>
        <v/>
      </c>
      <c r="G263" s="1"/>
      <c r="H263" s="20"/>
      <c r="I263" s="20"/>
      <c r="J263" s="20"/>
      <c r="K263" s="1"/>
      <c r="L263" s="1"/>
      <c r="M263" s="21"/>
      <c r="N263" s="20"/>
      <c r="O263" s="22"/>
      <c r="P263" s="26"/>
      <c r="Q263" s="27"/>
      <c r="R263" s="20"/>
      <c r="S263" s="1"/>
      <c r="T263" s="23"/>
      <c r="U263" s="84"/>
      <c r="V263" s="86"/>
      <c r="W263" s="39" t="e">
        <f>IF(OR(T263="他官署で調達手続きを実施のため",AC263=#REF!),"－",IF(V263&lt;&gt;"",ROUNDDOWN(V263/T263,3),(IFERROR(ROUNDDOWN(U263/T263,3),"－"))))</f>
        <v>#REF!</v>
      </c>
      <c r="X263" s="90"/>
      <c r="Y263" s="92"/>
      <c r="Z263" s="25"/>
      <c r="AA263" s="24"/>
      <c r="AB263" s="25"/>
      <c r="AC263" s="24"/>
      <c r="AD263" s="20"/>
      <c r="AE263" s="20"/>
      <c r="AF263" s="20"/>
      <c r="AG263" s="1"/>
      <c r="AH263" s="1"/>
      <c r="AI263" s="41"/>
      <c r="AJ263" s="41"/>
      <c r="AK263" s="41"/>
      <c r="AL263" s="41"/>
      <c r="AM263" s="41"/>
      <c r="AN263" s="1"/>
      <c r="AO263" s="1"/>
      <c r="AP263" s="1"/>
      <c r="AQ263" s="1"/>
      <c r="AR263" s="1"/>
      <c r="AS263" s="1"/>
      <c r="AT263" s="1"/>
      <c r="AU263" s="1"/>
      <c r="AV263" s="1"/>
      <c r="AW263" s="1"/>
      <c r="AX263" s="35"/>
      <c r="AY263" s="78"/>
      <c r="AZ263" s="37" t="e">
        <f>IF(AC263=#REF!,"年間支払金額",IF(AND(OR(COUNTIF(AE263,"*すべて*"),COUNTIF(AE263,"*全て*")),S263="●",OR(K263=#REF!,K263=#REF!)),"年間支払金額(全官署、契約相手方ごと)",IF(AND(OR(COUNTIF(AE263,"*すべて*"),COUNTIF(AE263,"*全て*")),S263="●"),"年間支払金額(契約相手方ごと)",IF(AND(OR(K263=#REF!,K263=#REF!),AC263=#REF!),"契約総額(全官署)",IF(AND(K263=#REF!,AC263=#REF!),"契約総額(自官署のみ)",IF(K263=#REF!,"年間支払金額(自官署のみ)",IF(AC263=#REF!,"契約総額",IF(AND(COUNTIF(BG263,"&lt;&gt;*単価*"),OR(K263=#REF!,K263=#REF!)),"全官署予定価格",IF(AND(COUNTIF(BG263,"*単価*"),OR(K263=#REF!,K263=#REF!)),"全官署支払金額",IF(COUNTIF(BG263,"*単価*"),"年間支払金額","予定価格"))))))))))</f>
        <v>#REF!</v>
      </c>
      <c r="BA263" s="37" t="str">
        <f>IF(T263="","×",IF(令和8年度契約状況調査票!T263&gt;_xlfn.XLOOKUP(令和8年度契約状況調査票!BF263,#REF!,#REF!),"○","×"))</f>
        <v>×</v>
      </c>
      <c r="BB263" s="37" t="str">
        <f>IF(Y263="","×",IF(令和8年度契約状況調査票!Y263&gt;_xlfn.XLOOKUP(令和8年度契約状況調査票!BF263,#REF!,#REF!),"○","×"))</f>
        <v>×</v>
      </c>
      <c r="BC263" s="37" t="str">
        <f t="shared" si="45"/>
        <v>×</v>
      </c>
      <c r="BD263" s="37" t="str">
        <f t="shared" si="41"/>
        <v>×</v>
      </c>
      <c r="BE263" s="79" t="str">
        <f t="shared" si="46"/>
        <v/>
      </c>
      <c r="BF263" s="38">
        <f t="shared" si="47"/>
        <v>0</v>
      </c>
      <c r="BG263" s="1" t="e">
        <f>IF(AC263=#REF!,"",IF(AND(K263&lt;&gt;"",ISTEXT(U263)),"分担契約/単価契約",IF(ISTEXT(U263),"単価契約",IF(K263&lt;&gt;"","分担契約",""))))</f>
        <v>#REF!</v>
      </c>
      <c r="BH263" s="80"/>
      <c r="BI263" s="81" t="e">
        <f>IF(COUNTIF(T263,"**"),"",IF(AND(T263&gt;=#REF!,OR(H263=#REF!,H263=#REF!)),1,IF(AND(T263&gt;=#REF!,H263&lt;&gt;#REF!,H263&lt;&gt;#REF!),1,"")))</f>
        <v>#REF!</v>
      </c>
      <c r="BJ263" s="82" t="str">
        <f t="shared" si="48"/>
        <v>○</v>
      </c>
      <c r="BK263" s="81" t="b">
        <f t="shared" si="42"/>
        <v>1</v>
      </c>
      <c r="BL263" s="81" t="b">
        <f t="shared" si="43"/>
        <v>1</v>
      </c>
    </row>
    <row r="264" spans="1:64" s="83" customFormat="1" ht="60.65" customHeight="1" x14ac:dyDescent="0.2">
      <c r="A264" s="77">
        <f t="shared" si="44"/>
        <v>259</v>
      </c>
      <c r="B264" s="77" t="str">
        <f t="shared" si="40"/>
        <v/>
      </c>
      <c r="C264" s="77" t="str">
        <f>IF(B264&lt;&gt;1,"",COUNTIF($B$6:B264,1))</f>
        <v/>
      </c>
      <c r="D264" s="77" t="str">
        <f>IF(B264&lt;&gt;2,"",COUNTIF($B$6:B264,2))</f>
        <v/>
      </c>
      <c r="E264" s="77" t="str">
        <f>IF(B264&lt;&gt;3,"",COUNTIF($B$6:B264,3))</f>
        <v/>
      </c>
      <c r="F264" s="77" t="str">
        <f>IF(B264&lt;&gt;4,"",COUNTIF($B$6:B264,4))</f>
        <v/>
      </c>
      <c r="G264" s="1"/>
      <c r="H264" s="20"/>
      <c r="I264" s="20"/>
      <c r="J264" s="20"/>
      <c r="K264" s="1"/>
      <c r="L264" s="1"/>
      <c r="M264" s="21"/>
      <c r="N264" s="20"/>
      <c r="O264" s="22"/>
      <c r="P264" s="26"/>
      <c r="Q264" s="27"/>
      <c r="R264" s="20"/>
      <c r="S264" s="1"/>
      <c r="T264" s="23"/>
      <c r="U264" s="84"/>
      <c r="V264" s="86"/>
      <c r="W264" s="39" t="e">
        <f>IF(OR(T264="他官署で調達手続きを実施のため",AC264=#REF!),"－",IF(V264&lt;&gt;"",ROUNDDOWN(V264/T264,3),(IFERROR(ROUNDDOWN(U264/T264,3),"－"))))</f>
        <v>#REF!</v>
      </c>
      <c r="X264" s="90"/>
      <c r="Y264" s="92"/>
      <c r="Z264" s="25"/>
      <c r="AA264" s="24"/>
      <c r="AB264" s="25"/>
      <c r="AC264" s="24"/>
      <c r="AD264" s="20"/>
      <c r="AE264" s="20"/>
      <c r="AF264" s="20"/>
      <c r="AG264" s="1"/>
      <c r="AH264" s="1"/>
      <c r="AI264" s="41"/>
      <c r="AJ264" s="41"/>
      <c r="AK264" s="41"/>
      <c r="AL264" s="41"/>
      <c r="AM264" s="41"/>
      <c r="AN264" s="1"/>
      <c r="AO264" s="1"/>
      <c r="AP264" s="1"/>
      <c r="AQ264" s="1"/>
      <c r="AR264" s="1"/>
      <c r="AS264" s="1"/>
      <c r="AT264" s="1"/>
      <c r="AU264" s="1"/>
      <c r="AV264" s="1"/>
      <c r="AW264" s="1"/>
      <c r="AX264" s="35"/>
      <c r="AY264" s="78"/>
      <c r="AZ264" s="37" t="e">
        <f>IF(AC264=#REF!,"年間支払金額",IF(AND(OR(COUNTIF(AE264,"*すべて*"),COUNTIF(AE264,"*全て*")),S264="●",OR(K264=#REF!,K264=#REF!)),"年間支払金額(全官署、契約相手方ごと)",IF(AND(OR(COUNTIF(AE264,"*すべて*"),COUNTIF(AE264,"*全て*")),S264="●"),"年間支払金額(契約相手方ごと)",IF(AND(OR(K264=#REF!,K264=#REF!),AC264=#REF!),"契約総額(全官署)",IF(AND(K264=#REF!,AC264=#REF!),"契約総額(自官署のみ)",IF(K264=#REF!,"年間支払金額(自官署のみ)",IF(AC264=#REF!,"契約総額",IF(AND(COUNTIF(BG264,"&lt;&gt;*単価*"),OR(K264=#REF!,K264=#REF!)),"全官署予定価格",IF(AND(COUNTIF(BG264,"*単価*"),OR(K264=#REF!,K264=#REF!)),"全官署支払金額",IF(COUNTIF(BG264,"*単価*"),"年間支払金額","予定価格"))))))))))</f>
        <v>#REF!</v>
      </c>
      <c r="BA264" s="37" t="str">
        <f>IF(T264="","×",IF(令和8年度契約状況調査票!T264&gt;_xlfn.XLOOKUP(令和8年度契約状況調査票!BF264,#REF!,#REF!),"○","×"))</f>
        <v>×</v>
      </c>
      <c r="BB264" s="37" t="str">
        <f>IF(Y264="","×",IF(令和8年度契約状況調査票!Y264&gt;_xlfn.XLOOKUP(令和8年度契約状況調査票!BF264,#REF!,#REF!),"○","×"))</f>
        <v>×</v>
      </c>
      <c r="BC264" s="37" t="str">
        <f t="shared" si="45"/>
        <v>×</v>
      </c>
      <c r="BD264" s="37" t="str">
        <f t="shared" si="41"/>
        <v>×</v>
      </c>
      <c r="BE264" s="79" t="str">
        <f t="shared" si="46"/>
        <v/>
      </c>
      <c r="BF264" s="38">
        <f t="shared" si="47"/>
        <v>0</v>
      </c>
      <c r="BG264" s="1" t="e">
        <f>IF(AC264=#REF!,"",IF(AND(K264&lt;&gt;"",ISTEXT(U264)),"分担契約/単価契約",IF(ISTEXT(U264),"単価契約",IF(K264&lt;&gt;"","分担契約",""))))</f>
        <v>#REF!</v>
      </c>
      <c r="BH264" s="80"/>
      <c r="BI264" s="81" t="e">
        <f>IF(COUNTIF(T264,"**"),"",IF(AND(T264&gt;=#REF!,OR(H264=#REF!,H264=#REF!)),1,IF(AND(T264&gt;=#REF!,H264&lt;&gt;#REF!,H264&lt;&gt;#REF!),1,"")))</f>
        <v>#REF!</v>
      </c>
      <c r="BJ264" s="82" t="str">
        <f t="shared" si="48"/>
        <v>○</v>
      </c>
      <c r="BK264" s="81" t="b">
        <f t="shared" si="42"/>
        <v>1</v>
      </c>
      <c r="BL264" s="81" t="b">
        <f t="shared" si="43"/>
        <v>1</v>
      </c>
    </row>
    <row r="265" spans="1:64" s="83" customFormat="1" ht="60.65" customHeight="1" x14ac:dyDescent="0.2">
      <c r="A265" s="77">
        <f t="shared" si="44"/>
        <v>260</v>
      </c>
      <c r="B265" s="77" t="str">
        <f t="shared" si="40"/>
        <v/>
      </c>
      <c r="C265" s="77" t="str">
        <f>IF(B265&lt;&gt;1,"",COUNTIF($B$6:B265,1))</f>
        <v/>
      </c>
      <c r="D265" s="77" t="str">
        <f>IF(B265&lt;&gt;2,"",COUNTIF($B$6:B265,2))</f>
        <v/>
      </c>
      <c r="E265" s="77" t="str">
        <f>IF(B265&lt;&gt;3,"",COUNTIF($B$6:B265,3))</f>
        <v/>
      </c>
      <c r="F265" s="77" t="str">
        <f>IF(B265&lt;&gt;4,"",COUNTIF($B$6:B265,4))</f>
        <v/>
      </c>
      <c r="G265" s="1"/>
      <c r="H265" s="20"/>
      <c r="I265" s="20"/>
      <c r="J265" s="20"/>
      <c r="K265" s="1"/>
      <c r="L265" s="1"/>
      <c r="M265" s="21"/>
      <c r="N265" s="20"/>
      <c r="O265" s="22"/>
      <c r="P265" s="26"/>
      <c r="Q265" s="27"/>
      <c r="R265" s="20"/>
      <c r="S265" s="1"/>
      <c r="T265" s="23"/>
      <c r="U265" s="84"/>
      <c r="V265" s="86"/>
      <c r="W265" s="39" t="e">
        <f>IF(OR(T265="他官署で調達手続きを実施のため",AC265=#REF!),"－",IF(V265&lt;&gt;"",ROUNDDOWN(V265/T265,3),(IFERROR(ROUNDDOWN(U265/T265,3),"－"))))</f>
        <v>#REF!</v>
      </c>
      <c r="X265" s="90"/>
      <c r="Y265" s="92"/>
      <c r="Z265" s="25"/>
      <c r="AA265" s="24"/>
      <c r="AB265" s="25"/>
      <c r="AC265" s="24"/>
      <c r="AD265" s="20"/>
      <c r="AE265" s="20"/>
      <c r="AF265" s="20"/>
      <c r="AG265" s="1"/>
      <c r="AH265" s="1"/>
      <c r="AI265" s="41"/>
      <c r="AJ265" s="41"/>
      <c r="AK265" s="41"/>
      <c r="AL265" s="41"/>
      <c r="AM265" s="41"/>
      <c r="AN265" s="1"/>
      <c r="AO265" s="1"/>
      <c r="AP265" s="1"/>
      <c r="AQ265" s="1"/>
      <c r="AR265" s="1"/>
      <c r="AS265" s="1"/>
      <c r="AT265" s="1"/>
      <c r="AU265" s="1"/>
      <c r="AV265" s="1"/>
      <c r="AW265" s="1"/>
      <c r="AX265" s="36"/>
      <c r="AY265" s="78"/>
      <c r="AZ265" s="37" t="e">
        <f>IF(AC265=#REF!,"年間支払金額",IF(AND(OR(COUNTIF(AE265,"*すべて*"),COUNTIF(AE265,"*全て*")),S265="●",OR(K265=#REF!,K265=#REF!)),"年間支払金額(全官署、契約相手方ごと)",IF(AND(OR(COUNTIF(AE265,"*すべて*"),COUNTIF(AE265,"*全て*")),S265="●"),"年間支払金額(契約相手方ごと)",IF(AND(OR(K265=#REF!,K265=#REF!),AC265=#REF!),"契約総額(全官署)",IF(AND(K265=#REF!,AC265=#REF!),"契約総額(自官署のみ)",IF(K265=#REF!,"年間支払金額(自官署のみ)",IF(AC265=#REF!,"契約総額",IF(AND(COUNTIF(BG265,"&lt;&gt;*単価*"),OR(K265=#REF!,K265=#REF!)),"全官署予定価格",IF(AND(COUNTIF(BG265,"*単価*"),OR(K265=#REF!,K265=#REF!)),"全官署支払金額",IF(COUNTIF(BG265,"*単価*"),"年間支払金額","予定価格"))))))))))</f>
        <v>#REF!</v>
      </c>
      <c r="BA265" s="37" t="str">
        <f>IF(T265="","×",IF(令和8年度契約状況調査票!T265&gt;_xlfn.XLOOKUP(令和8年度契約状況調査票!BF265,#REF!,#REF!),"○","×"))</f>
        <v>×</v>
      </c>
      <c r="BB265" s="37" t="str">
        <f>IF(Y265="","×",IF(令和8年度契約状況調査票!Y265&gt;_xlfn.XLOOKUP(令和8年度契約状況調査票!BF265,#REF!,#REF!),"○","×"))</f>
        <v>×</v>
      </c>
      <c r="BC265" s="37" t="str">
        <f t="shared" si="45"/>
        <v>×</v>
      </c>
      <c r="BD265" s="37" t="str">
        <f t="shared" si="41"/>
        <v>×</v>
      </c>
      <c r="BE265" s="79" t="str">
        <f t="shared" si="46"/>
        <v/>
      </c>
      <c r="BF265" s="38">
        <f t="shared" si="47"/>
        <v>0</v>
      </c>
      <c r="BG265" s="1" t="e">
        <f>IF(AC265=#REF!,"",IF(AND(K265&lt;&gt;"",ISTEXT(U265)),"分担契約/単価契約",IF(ISTEXT(U265),"単価契約",IF(K265&lt;&gt;"","分担契約",""))))</f>
        <v>#REF!</v>
      </c>
      <c r="BH265" s="80"/>
      <c r="BI265" s="81" t="e">
        <f>IF(COUNTIF(T265,"**"),"",IF(AND(T265&gt;=#REF!,OR(H265=#REF!,H265=#REF!)),1,IF(AND(T265&gt;=#REF!,H265&lt;&gt;#REF!,H265&lt;&gt;#REF!),1,"")))</f>
        <v>#REF!</v>
      </c>
      <c r="BJ265" s="82" t="str">
        <f t="shared" si="48"/>
        <v>○</v>
      </c>
      <c r="BK265" s="81" t="b">
        <f t="shared" si="42"/>
        <v>1</v>
      </c>
      <c r="BL265" s="81" t="b">
        <f t="shared" si="43"/>
        <v>1</v>
      </c>
    </row>
    <row r="266" spans="1:64" s="83" customFormat="1" ht="60.65" customHeight="1" x14ac:dyDescent="0.2">
      <c r="A266" s="77">
        <f t="shared" si="44"/>
        <v>261</v>
      </c>
      <c r="B266" s="77" t="str">
        <f t="shared" si="40"/>
        <v/>
      </c>
      <c r="C266" s="77" t="str">
        <f>IF(B266&lt;&gt;1,"",COUNTIF($B$6:B266,1))</f>
        <v/>
      </c>
      <c r="D266" s="77" t="str">
        <f>IF(B266&lt;&gt;2,"",COUNTIF($B$6:B266,2))</f>
        <v/>
      </c>
      <c r="E266" s="77" t="str">
        <f>IF(B266&lt;&gt;3,"",COUNTIF($B$6:B266,3))</f>
        <v/>
      </c>
      <c r="F266" s="77" t="str">
        <f>IF(B266&lt;&gt;4,"",COUNTIF($B$6:B266,4))</f>
        <v/>
      </c>
      <c r="G266" s="1"/>
      <c r="H266" s="20"/>
      <c r="I266" s="20"/>
      <c r="J266" s="20"/>
      <c r="K266" s="1"/>
      <c r="L266" s="1"/>
      <c r="M266" s="21"/>
      <c r="N266" s="20"/>
      <c r="O266" s="22"/>
      <c r="P266" s="26"/>
      <c r="Q266" s="27"/>
      <c r="R266" s="20"/>
      <c r="S266" s="1"/>
      <c r="T266" s="23"/>
      <c r="U266" s="84"/>
      <c r="V266" s="86"/>
      <c r="W266" s="39" t="e">
        <f>IF(OR(T266="他官署で調達手続きを実施のため",AC266=#REF!),"－",IF(V266&lt;&gt;"",ROUNDDOWN(V266/T266,3),(IFERROR(ROUNDDOWN(U266/T266,3),"－"))))</f>
        <v>#REF!</v>
      </c>
      <c r="X266" s="90"/>
      <c r="Y266" s="92"/>
      <c r="Z266" s="25"/>
      <c r="AA266" s="24"/>
      <c r="AB266" s="25"/>
      <c r="AC266" s="24"/>
      <c r="AD266" s="20"/>
      <c r="AE266" s="20"/>
      <c r="AF266" s="20"/>
      <c r="AG266" s="1"/>
      <c r="AH266" s="1"/>
      <c r="AI266" s="41"/>
      <c r="AJ266" s="41"/>
      <c r="AK266" s="41"/>
      <c r="AL266" s="41"/>
      <c r="AM266" s="41"/>
      <c r="AN266" s="1"/>
      <c r="AO266" s="1"/>
      <c r="AP266" s="1"/>
      <c r="AQ266" s="1"/>
      <c r="AR266" s="1"/>
      <c r="AS266" s="1"/>
      <c r="AT266" s="1"/>
      <c r="AU266" s="1"/>
      <c r="AV266" s="1"/>
      <c r="AW266" s="1"/>
      <c r="AX266" s="35"/>
      <c r="AY266" s="78"/>
      <c r="AZ266" s="37" t="e">
        <f>IF(AC266=#REF!,"年間支払金額",IF(AND(OR(COUNTIF(AE266,"*すべて*"),COUNTIF(AE266,"*全て*")),S266="●",OR(K266=#REF!,K266=#REF!)),"年間支払金額(全官署、契約相手方ごと)",IF(AND(OR(COUNTIF(AE266,"*すべて*"),COUNTIF(AE266,"*全て*")),S266="●"),"年間支払金額(契約相手方ごと)",IF(AND(OR(K266=#REF!,K266=#REF!),AC266=#REF!),"契約総額(全官署)",IF(AND(K266=#REF!,AC266=#REF!),"契約総額(自官署のみ)",IF(K266=#REF!,"年間支払金額(自官署のみ)",IF(AC266=#REF!,"契約総額",IF(AND(COUNTIF(BG266,"&lt;&gt;*単価*"),OR(K266=#REF!,K266=#REF!)),"全官署予定価格",IF(AND(COUNTIF(BG266,"*単価*"),OR(K266=#REF!,K266=#REF!)),"全官署支払金額",IF(COUNTIF(BG266,"*単価*"),"年間支払金額","予定価格"))))))))))</f>
        <v>#REF!</v>
      </c>
      <c r="BA266" s="37" t="str">
        <f>IF(T266="","×",IF(令和8年度契約状況調査票!T266&gt;_xlfn.XLOOKUP(令和8年度契約状況調査票!BF266,#REF!,#REF!),"○","×"))</f>
        <v>×</v>
      </c>
      <c r="BB266" s="37" t="str">
        <f>IF(Y266="","×",IF(令和8年度契約状況調査票!Y266&gt;_xlfn.XLOOKUP(令和8年度契約状況調査票!BF266,#REF!,#REF!),"○","×"))</f>
        <v>×</v>
      </c>
      <c r="BC266" s="37" t="str">
        <f t="shared" si="45"/>
        <v>×</v>
      </c>
      <c r="BD266" s="37" t="str">
        <f t="shared" si="41"/>
        <v>×</v>
      </c>
      <c r="BE266" s="79" t="str">
        <f t="shared" si="46"/>
        <v/>
      </c>
      <c r="BF266" s="38">
        <f t="shared" si="47"/>
        <v>0</v>
      </c>
      <c r="BG266" s="1" t="e">
        <f>IF(AC266=#REF!,"",IF(AND(K266&lt;&gt;"",ISTEXT(U266)),"分担契約/単価契約",IF(ISTEXT(U266),"単価契約",IF(K266&lt;&gt;"","分担契約",""))))</f>
        <v>#REF!</v>
      </c>
      <c r="BH266" s="80"/>
      <c r="BI266" s="81" t="e">
        <f>IF(COUNTIF(T266,"**"),"",IF(AND(T266&gt;=#REF!,OR(H266=#REF!,H266=#REF!)),1,IF(AND(T266&gt;=#REF!,H266&lt;&gt;#REF!,H266&lt;&gt;#REF!),1,"")))</f>
        <v>#REF!</v>
      </c>
      <c r="BJ266" s="82" t="str">
        <f t="shared" si="48"/>
        <v>○</v>
      </c>
      <c r="BK266" s="81" t="b">
        <f t="shared" si="42"/>
        <v>1</v>
      </c>
      <c r="BL266" s="81" t="b">
        <f t="shared" si="43"/>
        <v>1</v>
      </c>
    </row>
    <row r="267" spans="1:64" s="83" customFormat="1" ht="60.65" customHeight="1" x14ac:dyDescent="0.2">
      <c r="A267" s="77">
        <f t="shared" si="44"/>
        <v>262</v>
      </c>
      <c r="B267" s="77" t="str">
        <f t="shared" si="40"/>
        <v/>
      </c>
      <c r="C267" s="77" t="str">
        <f>IF(B267&lt;&gt;1,"",COUNTIF($B$6:B267,1))</f>
        <v/>
      </c>
      <c r="D267" s="77" t="str">
        <f>IF(B267&lt;&gt;2,"",COUNTIF($B$6:B267,2))</f>
        <v/>
      </c>
      <c r="E267" s="77" t="str">
        <f>IF(B267&lt;&gt;3,"",COUNTIF($B$6:B267,3))</f>
        <v/>
      </c>
      <c r="F267" s="77" t="str">
        <f>IF(B267&lt;&gt;4,"",COUNTIF($B$6:B267,4))</f>
        <v/>
      </c>
      <c r="G267" s="1"/>
      <c r="H267" s="20"/>
      <c r="I267" s="20"/>
      <c r="J267" s="20"/>
      <c r="K267" s="1"/>
      <c r="L267" s="1"/>
      <c r="M267" s="21"/>
      <c r="N267" s="20"/>
      <c r="O267" s="22"/>
      <c r="P267" s="26"/>
      <c r="Q267" s="27"/>
      <c r="R267" s="20"/>
      <c r="S267" s="1"/>
      <c r="T267" s="23"/>
      <c r="U267" s="84"/>
      <c r="V267" s="86"/>
      <c r="W267" s="39" t="e">
        <f>IF(OR(T267="他官署で調達手続きを実施のため",AC267=#REF!),"－",IF(V267&lt;&gt;"",ROUNDDOWN(V267/T267,3),(IFERROR(ROUNDDOWN(U267/T267,3),"－"))))</f>
        <v>#REF!</v>
      </c>
      <c r="X267" s="90"/>
      <c r="Y267" s="92"/>
      <c r="Z267" s="25"/>
      <c r="AA267" s="24"/>
      <c r="AB267" s="25"/>
      <c r="AC267" s="24"/>
      <c r="AD267" s="20"/>
      <c r="AE267" s="20"/>
      <c r="AF267" s="20"/>
      <c r="AG267" s="1"/>
      <c r="AH267" s="1"/>
      <c r="AI267" s="41"/>
      <c r="AJ267" s="41"/>
      <c r="AK267" s="41"/>
      <c r="AL267" s="41"/>
      <c r="AM267" s="41"/>
      <c r="AN267" s="1"/>
      <c r="AO267" s="1"/>
      <c r="AP267" s="1"/>
      <c r="AQ267" s="1"/>
      <c r="AR267" s="1"/>
      <c r="AS267" s="1"/>
      <c r="AT267" s="1"/>
      <c r="AU267" s="1"/>
      <c r="AV267" s="1"/>
      <c r="AW267" s="1"/>
      <c r="AX267" s="35"/>
      <c r="AY267" s="78"/>
      <c r="AZ267" s="37" t="e">
        <f>IF(AC267=#REF!,"年間支払金額",IF(AND(OR(COUNTIF(AE267,"*すべて*"),COUNTIF(AE267,"*全て*")),S267="●",OR(K267=#REF!,K267=#REF!)),"年間支払金額(全官署、契約相手方ごと)",IF(AND(OR(COUNTIF(AE267,"*すべて*"),COUNTIF(AE267,"*全て*")),S267="●"),"年間支払金額(契約相手方ごと)",IF(AND(OR(K267=#REF!,K267=#REF!),AC267=#REF!),"契約総額(全官署)",IF(AND(K267=#REF!,AC267=#REF!),"契約総額(自官署のみ)",IF(K267=#REF!,"年間支払金額(自官署のみ)",IF(AC267=#REF!,"契約総額",IF(AND(COUNTIF(BG267,"&lt;&gt;*単価*"),OR(K267=#REF!,K267=#REF!)),"全官署予定価格",IF(AND(COUNTIF(BG267,"*単価*"),OR(K267=#REF!,K267=#REF!)),"全官署支払金額",IF(COUNTIF(BG267,"*単価*"),"年間支払金額","予定価格"))))))))))</f>
        <v>#REF!</v>
      </c>
      <c r="BA267" s="37" t="str">
        <f>IF(T267="","×",IF(令和8年度契約状況調査票!T267&gt;_xlfn.XLOOKUP(令和8年度契約状況調査票!BF267,#REF!,#REF!),"○","×"))</f>
        <v>×</v>
      </c>
      <c r="BB267" s="37" t="str">
        <f>IF(Y267="","×",IF(令和8年度契約状況調査票!Y267&gt;_xlfn.XLOOKUP(令和8年度契約状況調査票!BF267,#REF!,#REF!),"○","×"))</f>
        <v>×</v>
      </c>
      <c r="BC267" s="37" t="str">
        <f t="shared" si="45"/>
        <v>×</v>
      </c>
      <c r="BD267" s="37" t="str">
        <f t="shared" si="41"/>
        <v>×</v>
      </c>
      <c r="BE267" s="79" t="str">
        <f t="shared" si="46"/>
        <v/>
      </c>
      <c r="BF267" s="38">
        <f t="shared" si="47"/>
        <v>0</v>
      </c>
      <c r="BG267" s="1" t="e">
        <f>IF(AC267=#REF!,"",IF(AND(K267&lt;&gt;"",ISTEXT(U267)),"分担契約/単価契約",IF(ISTEXT(U267),"単価契約",IF(K267&lt;&gt;"","分担契約",""))))</f>
        <v>#REF!</v>
      </c>
      <c r="BH267" s="80"/>
      <c r="BI267" s="81" t="e">
        <f>IF(COUNTIF(T267,"**"),"",IF(AND(T267&gt;=#REF!,OR(H267=#REF!,H267=#REF!)),1,IF(AND(T267&gt;=#REF!,H267&lt;&gt;#REF!,H267&lt;&gt;#REF!),1,"")))</f>
        <v>#REF!</v>
      </c>
      <c r="BJ267" s="82" t="str">
        <f t="shared" si="48"/>
        <v>○</v>
      </c>
      <c r="BK267" s="81" t="b">
        <f t="shared" si="42"/>
        <v>1</v>
      </c>
      <c r="BL267" s="81" t="b">
        <f t="shared" si="43"/>
        <v>1</v>
      </c>
    </row>
    <row r="268" spans="1:64" s="83" customFormat="1" ht="60.65" customHeight="1" x14ac:dyDescent="0.2">
      <c r="A268" s="77">
        <f t="shared" si="44"/>
        <v>263</v>
      </c>
      <c r="B268" s="77" t="str">
        <f t="shared" si="40"/>
        <v/>
      </c>
      <c r="C268" s="77" t="str">
        <f>IF(B268&lt;&gt;1,"",COUNTIF($B$6:B268,1))</f>
        <v/>
      </c>
      <c r="D268" s="77" t="str">
        <f>IF(B268&lt;&gt;2,"",COUNTIF($B$6:B268,2))</f>
        <v/>
      </c>
      <c r="E268" s="77" t="str">
        <f>IF(B268&lt;&gt;3,"",COUNTIF($B$6:B268,3))</f>
        <v/>
      </c>
      <c r="F268" s="77" t="str">
        <f>IF(B268&lt;&gt;4,"",COUNTIF($B$6:B268,4))</f>
        <v/>
      </c>
      <c r="G268" s="1"/>
      <c r="H268" s="20"/>
      <c r="I268" s="20"/>
      <c r="J268" s="20"/>
      <c r="K268" s="1"/>
      <c r="L268" s="1"/>
      <c r="M268" s="21"/>
      <c r="N268" s="20"/>
      <c r="O268" s="22"/>
      <c r="P268" s="26"/>
      <c r="Q268" s="27"/>
      <c r="R268" s="20"/>
      <c r="S268" s="1"/>
      <c r="T268" s="28"/>
      <c r="U268" s="85"/>
      <c r="V268" s="86"/>
      <c r="W268" s="39" t="e">
        <f>IF(OR(T268="他官署で調達手続きを実施のため",AC268=#REF!),"－",IF(V268&lt;&gt;"",ROUNDDOWN(V268/T268,3),(IFERROR(ROUNDDOWN(U268/T268,3),"－"))))</f>
        <v>#REF!</v>
      </c>
      <c r="X268" s="90"/>
      <c r="Y268" s="92"/>
      <c r="Z268" s="25"/>
      <c r="AA268" s="24"/>
      <c r="AB268" s="25"/>
      <c r="AC268" s="24"/>
      <c r="AD268" s="20"/>
      <c r="AE268" s="20"/>
      <c r="AF268" s="20"/>
      <c r="AG268" s="1"/>
      <c r="AH268" s="1"/>
      <c r="AI268" s="41"/>
      <c r="AJ268" s="41"/>
      <c r="AK268" s="41"/>
      <c r="AL268" s="41"/>
      <c r="AM268" s="41"/>
      <c r="AN268" s="1"/>
      <c r="AO268" s="1"/>
      <c r="AP268" s="1"/>
      <c r="AQ268" s="1"/>
      <c r="AR268" s="1"/>
      <c r="AS268" s="1"/>
      <c r="AT268" s="1"/>
      <c r="AU268" s="1"/>
      <c r="AV268" s="1"/>
      <c r="AW268" s="1"/>
      <c r="AX268" s="35"/>
      <c r="AY268" s="78"/>
      <c r="AZ268" s="37" t="e">
        <f>IF(AC268=#REF!,"年間支払金額",IF(AND(OR(COUNTIF(AE268,"*すべて*"),COUNTIF(AE268,"*全て*")),S268="●",OR(K268=#REF!,K268=#REF!)),"年間支払金額(全官署、契約相手方ごと)",IF(AND(OR(COUNTIF(AE268,"*すべて*"),COUNTIF(AE268,"*全て*")),S268="●"),"年間支払金額(契約相手方ごと)",IF(AND(OR(K268=#REF!,K268=#REF!),AC268=#REF!),"契約総額(全官署)",IF(AND(K268=#REF!,AC268=#REF!),"契約総額(自官署のみ)",IF(K268=#REF!,"年間支払金額(自官署のみ)",IF(AC268=#REF!,"契約総額",IF(AND(COUNTIF(BG268,"&lt;&gt;*単価*"),OR(K268=#REF!,K268=#REF!)),"全官署予定価格",IF(AND(COUNTIF(BG268,"*単価*"),OR(K268=#REF!,K268=#REF!)),"全官署支払金額",IF(COUNTIF(BG268,"*単価*"),"年間支払金額","予定価格"))))))))))</f>
        <v>#REF!</v>
      </c>
      <c r="BA268" s="37" t="str">
        <f>IF(T268="","×",IF(令和8年度契約状況調査票!T268&gt;_xlfn.XLOOKUP(令和8年度契約状況調査票!BF268,#REF!,#REF!),"○","×"))</f>
        <v>×</v>
      </c>
      <c r="BB268" s="37" t="str">
        <f>IF(Y268="","×",IF(令和8年度契約状況調査票!Y268&gt;_xlfn.XLOOKUP(令和8年度契約状況調査票!BF268,#REF!,#REF!),"○","×"))</f>
        <v>×</v>
      </c>
      <c r="BC268" s="37" t="str">
        <f t="shared" si="45"/>
        <v>×</v>
      </c>
      <c r="BD268" s="37" t="str">
        <f t="shared" si="41"/>
        <v>×</v>
      </c>
      <c r="BE268" s="79" t="str">
        <f t="shared" si="46"/>
        <v/>
      </c>
      <c r="BF268" s="38">
        <f t="shared" si="47"/>
        <v>0</v>
      </c>
      <c r="BG268" s="1" t="e">
        <f>IF(AC268=#REF!,"",IF(AND(K268&lt;&gt;"",ISTEXT(U268)),"分担契約/単価契約",IF(ISTEXT(U268),"単価契約",IF(K268&lt;&gt;"","分担契約",""))))</f>
        <v>#REF!</v>
      </c>
      <c r="BH268" s="80"/>
      <c r="BI268" s="81" t="e">
        <f>IF(COUNTIF(T268,"**"),"",IF(AND(T268&gt;=#REF!,OR(H268=#REF!,H268=#REF!)),1,IF(AND(T268&gt;=#REF!,H268&lt;&gt;#REF!,H268&lt;&gt;#REF!),1,"")))</f>
        <v>#REF!</v>
      </c>
      <c r="BJ268" s="82" t="str">
        <f t="shared" si="48"/>
        <v>○</v>
      </c>
      <c r="BK268" s="81" t="b">
        <f t="shared" si="42"/>
        <v>1</v>
      </c>
      <c r="BL268" s="81" t="b">
        <f t="shared" si="43"/>
        <v>1</v>
      </c>
    </row>
    <row r="269" spans="1:64" s="83" customFormat="1" ht="60.65" customHeight="1" x14ac:dyDescent="0.2">
      <c r="A269" s="77">
        <f t="shared" si="44"/>
        <v>264</v>
      </c>
      <c r="B269" s="77" t="str">
        <f t="shared" si="40"/>
        <v/>
      </c>
      <c r="C269" s="77" t="str">
        <f>IF(B269&lt;&gt;1,"",COUNTIF($B$6:B269,1))</f>
        <v/>
      </c>
      <c r="D269" s="77" t="str">
        <f>IF(B269&lt;&gt;2,"",COUNTIF($B$6:B269,2))</f>
        <v/>
      </c>
      <c r="E269" s="77" t="str">
        <f>IF(B269&lt;&gt;3,"",COUNTIF($B$6:B269,3))</f>
        <v/>
      </c>
      <c r="F269" s="77" t="str">
        <f>IF(B269&lt;&gt;4,"",COUNTIF($B$6:B269,4))</f>
        <v/>
      </c>
      <c r="G269" s="1"/>
      <c r="H269" s="20"/>
      <c r="I269" s="20"/>
      <c r="J269" s="20"/>
      <c r="K269" s="1"/>
      <c r="L269" s="1"/>
      <c r="M269" s="21"/>
      <c r="N269" s="20"/>
      <c r="O269" s="22"/>
      <c r="P269" s="26"/>
      <c r="Q269" s="27"/>
      <c r="R269" s="20"/>
      <c r="S269" s="1"/>
      <c r="T269" s="23"/>
      <c r="U269" s="84"/>
      <c r="V269" s="86"/>
      <c r="W269" s="39" t="e">
        <f>IF(OR(T269="他官署で調達手続きを実施のため",AC269=#REF!),"－",IF(V269&lt;&gt;"",ROUNDDOWN(V269/T269,3),(IFERROR(ROUNDDOWN(U269/T269,3),"－"))))</f>
        <v>#REF!</v>
      </c>
      <c r="X269" s="90"/>
      <c r="Y269" s="92"/>
      <c r="Z269" s="25"/>
      <c r="AA269" s="24"/>
      <c r="AB269" s="25"/>
      <c r="AC269" s="24"/>
      <c r="AD269" s="20"/>
      <c r="AE269" s="20"/>
      <c r="AF269" s="20"/>
      <c r="AG269" s="1"/>
      <c r="AH269" s="1"/>
      <c r="AI269" s="41"/>
      <c r="AJ269" s="41"/>
      <c r="AK269" s="41"/>
      <c r="AL269" s="41"/>
      <c r="AM269" s="41"/>
      <c r="AN269" s="1"/>
      <c r="AO269" s="1"/>
      <c r="AP269" s="1"/>
      <c r="AQ269" s="1"/>
      <c r="AR269" s="1"/>
      <c r="AS269" s="1"/>
      <c r="AT269" s="1"/>
      <c r="AU269" s="1"/>
      <c r="AV269" s="1"/>
      <c r="AW269" s="1"/>
      <c r="AX269" s="35"/>
      <c r="AY269" s="78"/>
      <c r="AZ269" s="37" t="e">
        <f>IF(AC269=#REF!,"年間支払金額",IF(AND(OR(COUNTIF(AE269,"*すべて*"),COUNTIF(AE269,"*全て*")),S269="●",OR(K269=#REF!,K269=#REF!)),"年間支払金額(全官署、契約相手方ごと)",IF(AND(OR(COUNTIF(AE269,"*すべて*"),COUNTIF(AE269,"*全て*")),S269="●"),"年間支払金額(契約相手方ごと)",IF(AND(OR(K269=#REF!,K269=#REF!),AC269=#REF!),"契約総額(全官署)",IF(AND(K269=#REF!,AC269=#REF!),"契約総額(自官署のみ)",IF(K269=#REF!,"年間支払金額(自官署のみ)",IF(AC269=#REF!,"契約総額",IF(AND(COUNTIF(BG269,"&lt;&gt;*単価*"),OR(K269=#REF!,K269=#REF!)),"全官署予定価格",IF(AND(COUNTIF(BG269,"*単価*"),OR(K269=#REF!,K269=#REF!)),"全官署支払金額",IF(COUNTIF(BG269,"*単価*"),"年間支払金額","予定価格"))))))))))</f>
        <v>#REF!</v>
      </c>
      <c r="BA269" s="37" t="str">
        <f>IF(T269="","×",IF(令和8年度契約状況調査票!T269&gt;_xlfn.XLOOKUP(令和8年度契約状況調査票!BF269,#REF!,#REF!),"○","×"))</f>
        <v>×</v>
      </c>
      <c r="BB269" s="37" t="str">
        <f>IF(Y269="","×",IF(令和8年度契約状況調査票!Y269&gt;_xlfn.XLOOKUP(令和8年度契約状況調査票!BF269,#REF!,#REF!),"○","×"))</f>
        <v>×</v>
      </c>
      <c r="BC269" s="37" t="str">
        <f t="shared" si="45"/>
        <v>×</v>
      </c>
      <c r="BD269" s="37" t="str">
        <f t="shared" si="41"/>
        <v>×</v>
      </c>
      <c r="BE269" s="79" t="str">
        <f t="shared" si="46"/>
        <v/>
      </c>
      <c r="BF269" s="38">
        <f t="shared" si="47"/>
        <v>0</v>
      </c>
      <c r="BG269" s="1" t="e">
        <f>IF(AC269=#REF!,"",IF(AND(K269&lt;&gt;"",ISTEXT(U269)),"分担契約/単価契約",IF(ISTEXT(U269),"単価契約",IF(K269&lt;&gt;"","分担契約",""))))</f>
        <v>#REF!</v>
      </c>
      <c r="BH269" s="80"/>
      <c r="BI269" s="81" t="e">
        <f>IF(COUNTIF(T269,"**"),"",IF(AND(T269&gt;=#REF!,OR(H269=#REF!,H269=#REF!)),1,IF(AND(T269&gt;=#REF!,H269&lt;&gt;#REF!,H269&lt;&gt;#REF!),1,"")))</f>
        <v>#REF!</v>
      </c>
      <c r="BJ269" s="82" t="str">
        <f t="shared" si="48"/>
        <v>○</v>
      </c>
      <c r="BK269" s="81" t="b">
        <f t="shared" si="42"/>
        <v>1</v>
      </c>
      <c r="BL269" s="81" t="b">
        <f t="shared" si="43"/>
        <v>1</v>
      </c>
    </row>
    <row r="270" spans="1:64" s="83" customFormat="1" ht="60.65" customHeight="1" x14ac:dyDescent="0.2">
      <c r="A270" s="77">
        <f t="shared" si="44"/>
        <v>265</v>
      </c>
      <c r="B270" s="77" t="str">
        <f t="shared" si="40"/>
        <v/>
      </c>
      <c r="C270" s="77" t="str">
        <f>IF(B270&lt;&gt;1,"",COUNTIF($B$6:B270,1))</f>
        <v/>
      </c>
      <c r="D270" s="77" t="str">
        <f>IF(B270&lt;&gt;2,"",COUNTIF($B$6:B270,2))</f>
        <v/>
      </c>
      <c r="E270" s="77" t="str">
        <f>IF(B270&lt;&gt;3,"",COUNTIF($B$6:B270,3))</f>
        <v/>
      </c>
      <c r="F270" s="77" t="str">
        <f>IF(B270&lt;&gt;4,"",COUNTIF($B$6:B270,4))</f>
        <v/>
      </c>
      <c r="G270" s="1"/>
      <c r="H270" s="20"/>
      <c r="I270" s="20"/>
      <c r="J270" s="20"/>
      <c r="K270" s="1"/>
      <c r="L270" s="1"/>
      <c r="M270" s="21"/>
      <c r="N270" s="20"/>
      <c r="O270" s="22"/>
      <c r="P270" s="26"/>
      <c r="Q270" s="27"/>
      <c r="R270" s="20"/>
      <c r="S270" s="1"/>
      <c r="T270" s="23"/>
      <c r="U270" s="84"/>
      <c r="V270" s="86"/>
      <c r="W270" s="39" t="e">
        <f>IF(OR(T270="他官署で調達手続きを実施のため",AC270=#REF!),"－",IF(V270&lt;&gt;"",ROUNDDOWN(V270/T270,3),(IFERROR(ROUNDDOWN(U270/T270,3),"－"))))</f>
        <v>#REF!</v>
      </c>
      <c r="X270" s="90"/>
      <c r="Y270" s="92"/>
      <c r="Z270" s="25"/>
      <c r="AA270" s="24"/>
      <c r="AB270" s="25"/>
      <c r="AC270" s="24"/>
      <c r="AD270" s="20"/>
      <c r="AE270" s="20"/>
      <c r="AF270" s="20"/>
      <c r="AG270" s="1"/>
      <c r="AH270" s="1"/>
      <c r="AI270" s="41"/>
      <c r="AJ270" s="41"/>
      <c r="AK270" s="41"/>
      <c r="AL270" s="41"/>
      <c r="AM270" s="41"/>
      <c r="AN270" s="1"/>
      <c r="AO270" s="1"/>
      <c r="AP270" s="1"/>
      <c r="AQ270" s="1"/>
      <c r="AR270" s="1"/>
      <c r="AS270" s="1"/>
      <c r="AT270" s="1"/>
      <c r="AU270" s="1"/>
      <c r="AV270" s="1"/>
      <c r="AW270" s="1"/>
      <c r="AX270" s="35"/>
      <c r="AY270" s="78"/>
      <c r="AZ270" s="37" t="e">
        <f>IF(AC270=#REF!,"年間支払金額",IF(AND(OR(COUNTIF(AE270,"*すべて*"),COUNTIF(AE270,"*全て*")),S270="●",OR(K270=#REF!,K270=#REF!)),"年間支払金額(全官署、契約相手方ごと)",IF(AND(OR(COUNTIF(AE270,"*すべて*"),COUNTIF(AE270,"*全て*")),S270="●"),"年間支払金額(契約相手方ごと)",IF(AND(OR(K270=#REF!,K270=#REF!),AC270=#REF!),"契約総額(全官署)",IF(AND(K270=#REF!,AC270=#REF!),"契約総額(自官署のみ)",IF(K270=#REF!,"年間支払金額(自官署のみ)",IF(AC270=#REF!,"契約総額",IF(AND(COUNTIF(BG270,"&lt;&gt;*単価*"),OR(K270=#REF!,K270=#REF!)),"全官署予定価格",IF(AND(COUNTIF(BG270,"*単価*"),OR(K270=#REF!,K270=#REF!)),"全官署支払金額",IF(COUNTIF(BG270,"*単価*"),"年間支払金額","予定価格"))))))))))</f>
        <v>#REF!</v>
      </c>
      <c r="BA270" s="37" t="str">
        <f>IF(T270="","×",IF(令和8年度契約状況調査票!T270&gt;_xlfn.XLOOKUP(令和8年度契約状況調査票!BF270,#REF!,#REF!),"○","×"))</f>
        <v>×</v>
      </c>
      <c r="BB270" s="37" t="str">
        <f>IF(Y270="","×",IF(令和8年度契約状況調査票!Y270&gt;_xlfn.XLOOKUP(令和8年度契約状況調査票!BF270,#REF!,#REF!),"○","×"))</f>
        <v>×</v>
      </c>
      <c r="BC270" s="37" t="str">
        <f t="shared" si="45"/>
        <v>×</v>
      </c>
      <c r="BD270" s="37" t="str">
        <f t="shared" si="41"/>
        <v>×</v>
      </c>
      <c r="BE270" s="79" t="str">
        <f t="shared" si="46"/>
        <v/>
      </c>
      <c r="BF270" s="38">
        <f t="shared" si="47"/>
        <v>0</v>
      </c>
      <c r="BG270" s="1" t="e">
        <f>IF(AC270=#REF!,"",IF(AND(K270&lt;&gt;"",ISTEXT(U270)),"分担契約/単価契約",IF(ISTEXT(U270),"単価契約",IF(K270&lt;&gt;"","分担契約",""))))</f>
        <v>#REF!</v>
      </c>
      <c r="BH270" s="80"/>
      <c r="BI270" s="81" t="e">
        <f>IF(COUNTIF(T270,"**"),"",IF(AND(T270&gt;=#REF!,OR(H270=#REF!,H270=#REF!)),1,IF(AND(T270&gt;=#REF!,H270&lt;&gt;#REF!,H270&lt;&gt;#REF!),1,"")))</f>
        <v>#REF!</v>
      </c>
      <c r="BJ270" s="82" t="str">
        <f t="shared" si="48"/>
        <v>○</v>
      </c>
      <c r="BK270" s="81" t="b">
        <f t="shared" si="42"/>
        <v>1</v>
      </c>
      <c r="BL270" s="81" t="b">
        <f t="shared" si="43"/>
        <v>1</v>
      </c>
    </row>
    <row r="271" spans="1:64" s="83" customFormat="1" ht="60.65" customHeight="1" x14ac:dyDescent="0.2">
      <c r="A271" s="77">
        <f t="shared" si="44"/>
        <v>266</v>
      </c>
      <c r="B271" s="77" t="str">
        <f t="shared" si="40"/>
        <v/>
      </c>
      <c r="C271" s="77" t="str">
        <f>IF(B271&lt;&gt;1,"",COUNTIF($B$6:B271,1))</f>
        <v/>
      </c>
      <c r="D271" s="77" t="str">
        <f>IF(B271&lt;&gt;2,"",COUNTIF($B$6:B271,2))</f>
        <v/>
      </c>
      <c r="E271" s="77" t="str">
        <f>IF(B271&lt;&gt;3,"",COUNTIF($B$6:B271,3))</f>
        <v/>
      </c>
      <c r="F271" s="77" t="str">
        <f>IF(B271&lt;&gt;4,"",COUNTIF($B$6:B271,4))</f>
        <v/>
      </c>
      <c r="G271" s="1"/>
      <c r="H271" s="20"/>
      <c r="I271" s="20"/>
      <c r="J271" s="20"/>
      <c r="K271" s="1"/>
      <c r="L271" s="1"/>
      <c r="M271" s="21"/>
      <c r="N271" s="20"/>
      <c r="O271" s="22"/>
      <c r="P271" s="26"/>
      <c r="Q271" s="27"/>
      <c r="R271" s="20"/>
      <c r="S271" s="1"/>
      <c r="T271" s="23"/>
      <c r="U271" s="84"/>
      <c r="V271" s="86"/>
      <c r="W271" s="39" t="e">
        <f>IF(OR(T271="他官署で調達手続きを実施のため",AC271=#REF!),"－",IF(V271&lt;&gt;"",ROUNDDOWN(V271/T271,3),(IFERROR(ROUNDDOWN(U271/T271,3),"－"))))</f>
        <v>#REF!</v>
      </c>
      <c r="X271" s="90"/>
      <c r="Y271" s="92"/>
      <c r="Z271" s="25"/>
      <c r="AA271" s="24"/>
      <c r="AB271" s="25"/>
      <c r="AC271" s="24"/>
      <c r="AD271" s="20"/>
      <c r="AE271" s="20"/>
      <c r="AF271" s="20"/>
      <c r="AG271" s="1"/>
      <c r="AH271" s="1"/>
      <c r="AI271" s="41"/>
      <c r="AJ271" s="41"/>
      <c r="AK271" s="41"/>
      <c r="AL271" s="41"/>
      <c r="AM271" s="41"/>
      <c r="AN271" s="1"/>
      <c r="AO271" s="1"/>
      <c r="AP271" s="1"/>
      <c r="AQ271" s="1"/>
      <c r="AR271" s="1"/>
      <c r="AS271" s="1"/>
      <c r="AT271" s="1"/>
      <c r="AU271" s="1"/>
      <c r="AV271" s="1"/>
      <c r="AW271" s="1"/>
      <c r="AX271" s="35"/>
      <c r="AY271" s="78"/>
      <c r="AZ271" s="37" t="e">
        <f>IF(AC271=#REF!,"年間支払金額",IF(AND(OR(COUNTIF(AE271,"*すべて*"),COUNTIF(AE271,"*全て*")),S271="●",OR(K271=#REF!,K271=#REF!)),"年間支払金額(全官署、契約相手方ごと)",IF(AND(OR(COUNTIF(AE271,"*すべて*"),COUNTIF(AE271,"*全て*")),S271="●"),"年間支払金額(契約相手方ごと)",IF(AND(OR(K271=#REF!,K271=#REF!),AC271=#REF!),"契約総額(全官署)",IF(AND(K271=#REF!,AC271=#REF!),"契約総額(自官署のみ)",IF(K271=#REF!,"年間支払金額(自官署のみ)",IF(AC271=#REF!,"契約総額",IF(AND(COUNTIF(BG271,"&lt;&gt;*単価*"),OR(K271=#REF!,K271=#REF!)),"全官署予定価格",IF(AND(COUNTIF(BG271,"*単価*"),OR(K271=#REF!,K271=#REF!)),"全官署支払金額",IF(COUNTIF(BG271,"*単価*"),"年間支払金額","予定価格"))))))))))</f>
        <v>#REF!</v>
      </c>
      <c r="BA271" s="37" t="str">
        <f>IF(T271="","×",IF(令和8年度契約状況調査票!T271&gt;_xlfn.XLOOKUP(令和8年度契約状況調査票!BF271,#REF!,#REF!),"○","×"))</f>
        <v>×</v>
      </c>
      <c r="BB271" s="37" t="str">
        <f>IF(Y271="","×",IF(令和8年度契約状況調査票!Y271&gt;_xlfn.XLOOKUP(令和8年度契約状況調査票!BF271,#REF!,#REF!),"○","×"))</f>
        <v>×</v>
      </c>
      <c r="BC271" s="37" t="str">
        <f t="shared" si="45"/>
        <v>×</v>
      </c>
      <c r="BD271" s="37" t="str">
        <f t="shared" si="41"/>
        <v>×</v>
      </c>
      <c r="BE271" s="79" t="str">
        <f t="shared" si="46"/>
        <v/>
      </c>
      <c r="BF271" s="38">
        <f t="shared" si="47"/>
        <v>0</v>
      </c>
      <c r="BG271" s="1" t="e">
        <f>IF(AC271=#REF!,"",IF(AND(K271&lt;&gt;"",ISTEXT(U271)),"分担契約/単価契約",IF(ISTEXT(U271),"単価契約",IF(K271&lt;&gt;"","分担契約",""))))</f>
        <v>#REF!</v>
      </c>
      <c r="BH271" s="80"/>
      <c r="BI271" s="81" t="e">
        <f>IF(COUNTIF(T271,"**"),"",IF(AND(T271&gt;=#REF!,OR(H271=#REF!,H271=#REF!)),1,IF(AND(T271&gt;=#REF!,H271&lt;&gt;#REF!,H271&lt;&gt;#REF!),1,"")))</f>
        <v>#REF!</v>
      </c>
      <c r="BJ271" s="82" t="str">
        <f t="shared" si="48"/>
        <v>○</v>
      </c>
      <c r="BK271" s="81" t="b">
        <f t="shared" si="42"/>
        <v>1</v>
      </c>
      <c r="BL271" s="81" t="b">
        <f t="shared" si="43"/>
        <v>1</v>
      </c>
    </row>
    <row r="272" spans="1:64" s="83" customFormat="1" ht="60.65" customHeight="1" x14ac:dyDescent="0.2">
      <c r="A272" s="77">
        <f t="shared" si="44"/>
        <v>267</v>
      </c>
      <c r="B272" s="77" t="str">
        <f t="shared" si="40"/>
        <v/>
      </c>
      <c r="C272" s="77" t="str">
        <f>IF(B272&lt;&gt;1,"",COUNTIF($B$6:B272,1))</f>
        <v/>
      </c>
      <c r="D272" s="77" t="str">
        <f>IF(B272&lt;&gt;2,"",COUNTIF($B$6:B272,2))</f>
        <v/>
      </c>
      <c r="E272" s="77" t="str">
        <f>IF(B272&lt;&gt;3,"",COUNTIF($B$6:B272,3))</f>
        <v/>
      </c>
      <c r="F272" s="77" t="str">
        <f>IF(B272&lt;&gt;4,"",COUNTIF($B$6:B272,4))</f>
        <v/>
      </c>
      <c r="G272" s="1"/>
      <c r="H272" s="20"/>
      <c r="I272" s="20"/>
      <c r="J272" s="20"/>
      <c r="K272" s="1"/>
      <c r="L272" s="1"/>
      <c r="M272" s="21"/>
      <c r="N272" s="20"/>
      <c r="O272" s="22"/>
      <c r="P272" s="26"/>
      <c r="Q272" s="27"/>
      <c r="R272" s="20"/>
      <c r="S272" s="1"/>
      <c r="T272" s="23"/>
      <c r="U272" s="84"/>
      <c r="V272" s="86"/>
      <c r="W272" s="39" t="e">
        <f>IF(OR(T272="他官署で調達手続きを実施のため",AC272=#REF!),"－",IF(V272&lt;&gt;"",ROUNDDOWN(V272/T272,3),(IFERROR(ROUNDDOWN(U272/T272,3),"－"))))</f>
        <v>#REF!</v>
      </c>
      <c r="X272" s="90"/>
      <c r="Y272" s="92"/>
      <c r="Z272" s="25"/>
      <c r="AA272" s="24"/>
      <c r="AB272" s="25"/>
      <c r="AC272" s="24"/>
      <c r="AD272" s="20"/>
      <c r="AE272" s="20"/>
      <c r="AF272" s="20"/>
      <c r="AG272" s="1"/>
      <c r="AH272" s="1"/>
      <c r="AI272" s="41"/>
      <c r="AJ272" s="41"/>
      <c r="AK272" s="41"/>
      <c r="AL272" s="41"/>
      <c r="AM272" s="41"/>
      <c r="AN272" s="1"/>
      <c r="AO272" s="1"/>
      <c r="AP272" s="1"/>
      <c r="AQ272" s="1"/>
      <c r="AR272" s="1"/>
      <c r="AS272" s="1"/>
      <c r="AT272" s="1"/>
      <c r="AU272" s="1"/>
      <c r="AV272" s="1"/>
      <c r="AW272" s="1"/>
      <c r="AX272" s="36"/>
      <c r="AY272" s="78"/>
      <c r="AZ272" s="37" t="e">
        <f>IF(AC272=#REF!,"年間支払金額",IF(AND(OR(COUNTIF(AE272,"*すべて*"),COUNTIF(AE272,"*全て*")),S272="●",OR(K272=#REF!,K272=#REF!)),"年間支払金額(全官署、契約相手方ごと)",IF(AND(OR(COUNTIF(AE272,"*すべて*"),COUNTIF(AE272,"*全て*")),S272="●"),"年間支払金額(契約相手方ごと)",IF(AND(OR(K272=#REF!,K272=#REF!),AC272=#REF!),"契約総額(全官署)",IF(AND(K272=#REF!,AC272=#REF!),"契約総額(自官署のみ)",IF(K272=#REF!,"年間支払金額(自官署のみ)",IF(AC272=#REF!,"契約総額",IF(AND(COUNTIF(BG272,"&lt;&gt;*単価*"),OR(K272=#REF!,K272=#REF!)),"全官署予定価格",IF(AND(COUNTIF(BG272,"*単価*"),OR(K272=#REF!,K272=#REF!)),"全官署支払金額",IF(COUNTIF(BG272,"*単価*"),"年間支払金額","予定価格"))))))))))</f>
        <v>#REF!</v>
      </c>
      <c r="BA272" s="37" t="str">
        <f>IF(T272="","×",IF(令和8年度契約状況調査票!T272&gt;_xlfn.XLOOKUP(令和8年度契約状況調査票!BF272,#REF!,#REF!),"○","×"))</f>
        <v>×</v>
      </c>
      <c r="BB272" s="37" t="str">
        <f>IF(Y272="","×",IF(令和8年度契約状況調査票!Y272&gt;_xlfn.XLOOKUP(令和8年度契約状況調査票!BF272,#REF!,#REF!),"○","×"))</f>
        <v>×</v>
      </c>
      <c r="BC272" s="37" t="str">
        <f t="shared" si="45"/>
        <v>×</v>
      </c>
      <c r="BD272" s="37" t="str">
        <f t="shared" si="41"/>
        <v>×</v>
      </c>
      <c r="BE272" s="79" t="str">
        <f t="shared" si="46"/>
        <v/>
      </c>
      <c r="BF272" s="38">
        <f t="shared" si="47"/>
        <v>0</v>
      </c>
      <c r="BG272" s="1" t="e">
        <f>IF(AC272=#REF!,"",IF(AND(K272&lt;&gt;"",ISTEXT(U272)),"分担契約/単価契約",IF(ISTEXT(U272),"単価契約",IF(K272&lt;&gt;"","分担契約",""))))</f>
        <v>#REF!</v>
      </c>
      <c r="BH272" s="80"/>
      <c r="BI272" s="81" t="e">
        <f>IF(COUNTIF(T272,"**"),"",IF(AND(T272&gt;=#REF!,OR(H272=#REF!,H272=#REF!)),1,IF(AND(T272&gt;=#REF!,H272&lt;&gt;#REF!,H272&lt;&gt;#REF!),1,"")))</f>
        <v>#REF!</v>
      </c>
      <c r="BJ272" s="82" t="str">
        <f t="shared" si="48"/>
        <v>○</v>
      </c>
      <c r="BK272" s="81" t="b">
        <f t="shared" si="42"/>
        <v>1</v>
      </c>
      <c r="BL272" s="81" t="b">
        <f t="shared" si="43"/>
        <v>1</v>
      </c>
    </row>
    <row r="273" spans="1:64" s="83" customFormat="1" ht="60.65" customHeight="1" x14ac:dyDescent="0.2">
      <c r="A273" s="77">
        <f t="shared" si="44"/>
        <v>268</v>
      </c>
      <c r="B273" s="77" t="str">
        <f t="shared" si="40"/>
        <v/>
      </c>
      <c r="C273" s="77" t="str">
        <f>IF(B273&lt;&gt;1,"",COUNTIF($B$6:B273,1))</f>
        <v/>
      </c>
      <c r="D273" s="77" t="str">
        <f>IF(B273&lt;&gt;2,"",COUNTIF($B$6:B273,2))</f>
        <v/>
      </c>
      <c r="E273" s="77" t="str">
        <f>IF(B273&lt;&gt;3,"",COUNTIF($B$6:B273,3))</f>
        <v/>
      </c>
      <c r="F273" s="77" t="str">
        <f>IF(B273&lt;&gt;4,"",COUNTIF($B$6:B273,4))</f>
        <v/>
      </c>
      <c r="G273" s="1"/>
      <c r="H273" s="20"/>
      <c r="I273" s="20"/>
      <c r="J273" s="20"/>
      <c r="K273" s="1"/>
      <c r="L273" s="1"/>
      <c r="M273" s="21"/>
      <c r="N273" s="20"/>
      <c r="O273" s="22"/>
      <c r="P273" s="26"/>
      <c r="Q273" s="27"/>
      <c r="R273" s="20"/>
      <c r="S273" s="1"/>
      <c r="T273" s="23"/>
      <c r="U273" s="84"/>
      <c r="V273" s="86"/>
      <c r="W273" s="39" t="e">
        <f>IF(OR(T273="他官署で調達手続きを実施のため",AC273=#REF!),"－",IF(V273&lt;&gt;"",ROUNDDOWN(V273/T273,3),(IFERROR(ROUNDDOWN(U273/T273,3),"－"))))</f>
        <v>#REF!</v>
      </c>
      <c r="X273" s="90"/>
      <c r="Y273" s="92"/>
      <c r="Z273" s="25"/>
      <c r="AA273" s="24"/>
      <c r="AB273" s="25"/>
      <c r="AC273" s="24"/>
      <c r="AD273" s="20"/>
      <c r="AE273" s="20"/>
      <c r="AF273" s="20"/>
      <c r="AG273" s="1"/>
      <c r="AH273" s="1"/>
      <c r="AI273" s="41"/>
      <c r="AJ273" s="41"/>
      <c r="AK273" s="41"/>
      <c r="AL273" s="41"/>
      <c r="AM273" s="41"/>
      <c r="AN273" s="1"/>
      <c r="AO273" s="1"/>
      <c r="AP273" s="1"/>
      <c r="AQ273" s="1"/>
      <c r="AR273" s="1"/>
      <c r="AS273" s="1"/>
      <c r="AT273" s="1"/>
      <c r="AU273" s="1"/>
      <c r="AV273" s="1"/>
      <c r="AW273" s="1"/>
      <c r="AX273" s="35"/>
      <c r="AY273" s="78"/>
      <c r="AZ273" s="37" t="e">
        <f>IF(AC273=#REF!,"年間支払金額",IF(AND(OR(COUNTIF(AE273,"*すべて*"),COUNTIF(AE273,"*全て*")),S273="●",OR(K273=#REF!,K273=#REF!)),"年間支払金額(全官署、契約相手方ごと)",IF(AND(OR(COUNTIF(AE273,"*すべて*"),COUNTIF(AE273,"*全て*")),S273="●"),"年間支払金額(契約相手方ごと)",IF(AND(OR(K273=#REF!,K273=#REF!),AC273=#REF!),"契約総額(全官署)",IF(AND(K273=#REF!,AC273=#REF!),"契約総額(自官署のみ)",IF(K273=#REF!,"年間支払金額(自官署のみ)",IF(AC273=#REF!,"契約総額",IF(AND(COUNTIF(BG273,"&lt;&gt;*単価*"),OR(K273=#REF!,K273=#REF!)),"全官署予定価格",IF(AND(COUNTIF(BG273,"*単価*"),OR(K273=#REF!,K273=#REF!)),"全官署支払金額",IF(COUNTIF(BG273,"*単価*"),"年間支払金額","予定価格"))))))))))</f>
        <v>#REF!</v>
      </c>
      <c r="BA273" s="37" t="str">
        <f>IF(T273="","×",IF(令和8年度契約状況調査票!T273&gt;_xlfn.XLOOKUP(令和8年度契約状況調査票!BF273,#REF!,#REF!),"○","×"))</f>
        <v>×</v>
      </c>
      <c r="BB273" s="37" t="str">
        <f>IF(Y273="","×",IF(令和8年度契約状況調査票!Y273&gt;_xlfn.XLOOKUP(令和8年度契約状況調査票!BF273,#REF!,#REF!),"○","×"))</f>
        <v>×</v>
      </c>
      <c r="BC273" s="37" t="str">
        <f t="shared" si="45"/>
        <v>×</v>
      </c>
      <c r="BD273" s="37" t="str">
        <f t="shared" si="41"/>
        <v>×</v>
      </c>
      <c r="BE273" s="79" t="str">
        <f t="shared" si="46"/>
        <v/>
      </c>
      <c r="BF273" s="38">
        <f t="shared" si="47"/>
        <v>0</v>
      </c>
      <c r="BG273" s="1" t="e">
        <f>IF(AC273=#REF!,"",IF(AND(K273&lt;&gt;"",ISTEXT(U273)),"分担契約/単価契約",IF(ISTEXT(U273),"単価契約",IF(K273&lt;&gt;"","分担契約",""))))</f>
        <v>#REF!</v>
      </c>
      <c r="BH273" s="80"/>
      <c r="BI273" s="81" t="e">
        <f>IF(COUNTIF(T273,"**"),"",IF(AND(T273&gt;=#REF!,OR(H273=#REF!,H273=#REF!)),1,IF(AND(T273&gt;=#REF!,H273&lt;&gt;#REF!,H273&lt;&gt;#REF!),1,"")))</f>
        <v>#REF!</v>
      </c>
      <c r="BJ273" s="82" t="str">
        <f t="shared" si="48"/>
        <v>○</v>
      </c>
      <c r="BK273" s="81" t="b">
        <f t="shared" si="42"/>
        <v>1</v>
      </c>
      <c r="BL273" s="81" t="b">
        <f t="shared" si="43"/>
        <v>1</v>
      </c>
    </row>
    <row r="274" spans="1:64" s="83" customFormat="1" ht="60.65" customHeight="1" x14ac:dyDescent="0.2">
      <c r="A274" s="77">
        <f t="shared" si="44"/>
        <v>269</v>
      </c>
      <c r="B274" s="77" t="str">
        <f t="shared" si="40"/>
        <v/>
      </c>
      <c r="C274" s="77" t="str">
        <f>IF(B274&lt;&gt;1,"",COUNTIF($B$6:B274,1))</f>
        <v/>
      </c>
      <c r="D274" s="77" t="str">
        <f>IF(B274&lt;&gt;2,"",COUNTIF($B$6:B274,2))</f>
        <v/>
      </c>
      <c r="E274" s="77" t="str">
        <f>IF(B274&lt;&gt;3,"",COUNTIF($B$6:B274,3))</f>
        <v/>
      </c>
      <c r="F274" s="77" t="str">
        <f>IF(B274&lt;&gt;4,"",COUNTIF($B$6:B274,4))</f>
        <v/>
      </c>
      <c r="G274" s="1"/>
      <c r="H274" s="20"/>
      <c r="I274" s="20"/>
      <c r="J274" s="20"/>
      <c r="K274" s="1"/>
      <c r="L274" s="1"/>
      <c r="M274" s="21"/>
      <c r="N274" s="20"/>
      <c r="O274" s="22"/>
      <c r="P274" s="26"/>
      <c r="Q274" s="27"/>
      <c r="R274" s="20"/>
      <c r="S274" s="1"/>
      <c r="T274" s="23"/>
      <c r="U274" s="84"/>
      <c r="V274" s="86"/>
      <c r="W274" s="39" t="e">
        <f>IF(OR(T274="他官署で調達手続きを実施のため",AC274=#REF!),"－",IF(V274&lt;&gt;"",ROUNDDOWN(V274/T274,3),(IFERROR(ROUNDDOWN(U274/T274,3),"－"))))</f>
        <v>#REF!</v>
      </c>
      <c r="X274" s="90"/>
      <c r="Y274" s="92"/>
      <c r="Z274" s="25"/>
      <c r="AA274" s="24"/>
      <c r="AB274" s="25"/>
      <c r="AC274" s="24"/>
      <c r="AD274" s="20"/>
      <c r="AE274" s="20"/>
      <c r="AF274" s="20"/>
      <c r="AG274" s="1"/>
      <c r="AH274" s="1"/>
      <c r="AI274" s="41"/>
      <c r="AJ274" s="41"/>
      <c r="AK274" s="41"/>
      <c r="AL274" s="41"/>
      <c r="AM274" s="41"/>
      <c r="AN274" s="1"/>
      <c r="AO274" s="1"/>
      <c r="AP274" s="1"/>
      <c r="AQ274" s="1"/>
      <c r="AR274" s="1"/>
      <c r="AS274" s="1"/>
      <c r="AT274" s="1"/>
      <c r="AU274" s="1"/>
      <c r="AV274" s="1"/>
      <c r="AW274" s="1"/>
      <c r="AX274" s="35"/>
      <c r="AY274" s="78"/>
      <c r="AZ274" s="37" t="e">
        <f>IF(AC274=#REF!,"年間支払金額",IF(AND(OR(COUNTIF(AE274,"*すべて*"),COUNTIF(AE274,"*全て*")),S274="●",OR(K274=#REF!,K274=#REF!)),"年間支払金額(全官署、契約相手方ごと)",IF(AND(OR(COUNTIF(AE274,"*すべて*"),COUNTIF(AE274,"*全て*")),S274="●"),"年間支払金額(契約相手方ごと)",IF(AND(OR(K274=#REF!,K274=#REF!),AC274=#REF!),"契約総額(全官署)",IF(AND(K274=#REF!,AC274=#REF!),"契約総額(自官署のみ)",IF(K274=#REF!,"年間支払金額(自官署のみ)",IF(AC274=#REF!,"契約総額",IF(AND(COUNTIF(BG274,"&lt;&gt;*単価*"),OR(K274=#REF!,K274=#REF!)),"全官署予定価格",IF(AND(COUNTIF(BG274,"*単価*"),OR(K274=#REF!,K274=#REF!)),"全官署支払金額",IF(COUNTIF(BG274,"*単価*"),"年間支払金額","予定価格"))))))))))</f>
        <v>#REF!</v>
      </c>
      <c r="BA274" s="37" t="str">
        <f>IF(T274="","×",IF(令和8年度契約状況調査票!T274&gt;_xlfn.XLOOKUP(令和8年度契約状況調査票!BF274,#REF!,#REF!),"○","×"))</f>
        <v>×</v>
      </c>
      <c r="BB274" s="37" t="str">
        <f>IF(Y274="","×",IF(令和8年度契約状況調査票!Y274&gt;_xlfn.XLOOKUP(令和8年度契約状況調査票!BF274,#REF!,#REF!),"○","×"))</f>
        <v>×</v>
      </c>
      <c r="BC274" s="37" t="str">
        <f t="shared" si="45"/>
        <v>×</v>
      </c>
      <c r="BD274" s="37" t="str">
        <f t="shared" si="41"/>
        <v>×</v>
      </c>
      <c r="BE274" s="79" t="str">
        <f t="shared" si="46"/>
        <v/>
      </c>
      <c r="BF274" s="38">
        <f t="shared" si="47"/>
        <v>0</v>
      </c>
      <c r="BG274" s="1" t="e">
        <f>IF(AC274=#REF!,"",IF(AND(K274&lt;&gt;"",ISTEXT(U274)),"分担契約/単価契約",IF(ISTEXT(U274),"単価契約",IF(K274&lt;&gt;"","分担契約",""))))</f>
        <v>#REF!</v>
      </c>
      <c r="BH274" s="80"/>
      <c r="BI274" s="81" t="e">
        <f>IF(COUNTIF(T274,"**"),"",IF(AND(T274&gt;=#REF!,OR(H274=#REF!,H274=#REF!)),1,IF(AND(T274&gt;=#REF!,H274&lt;&gt;#REF!,H274&lt;&gt;#REF!),1,"")))</f>
        <v>#REF!</v>
      </c>
      <c r="BJ274" s="82" t="str">
        <f t="shared" si="48"/>
        <v>○</v>
      </c>
      <c r="BK274" s="81" t="b">
        <f t="shared" si="42"/>
        <v>1</v>
      </c>
      <c r="BL274" s="81" t="b">
        <f t="shared" si="43"/>
        <v>1</v>
      </c>
    </row>
    <row r="275" spans="1:64" s="83" customFormat="1" ht="60.65" customHeight="1" x14ac:dyDescent="0.2">
      <c r="A275" s="77">
        <f t="shared" si="44"/>
        <v>270</v>
      </c>
      <c r="B275" s="77" t="str">
        <f t="shared" si="40"/>
        <v/>
      </c>
      <c r="C275" s="77" t="str">
        <f>IF(B275&lt;&gt;1,"",COUNTIF($B$6:B275,1))</f>
        <v/>
      </c>
      <c r="D275" s="77" t="str">
        <f>IF(B275&lt;&gt;2,"",COUNTIF($B$6:B275,2))</f>
        <v/>
      </c>
      <c r="E275" s="77" t="str">
        <f>IF(B275&lt;&gt;3,"",COUNTIF($B$6:B275,3))</f>
        <v/>
      </c>
      <c r="F275" s="77" t="str">
        <f>IF(B275&lt;&gt;4,"",COUNTIF($B$6:B275,4))</f>
        <v/>
      </c>
      <c r="G275" s="1"/>
      <c r="H275" s="20"/>
      <c r="I275" s="20"/>
      <c r="J275" s="20"/>
      <c r="K275" s="1"/>
      <c r="L275" s="1"/>
      <c r="M275" s="21"/>
      <c r="N275" s="20"/>
      <c r="O275" s="22"/>
      <c r="P275" s="26"/>
      <c r="Q275" s="27"/>
      <c r="R275" s="20"/>
      <c r="S275" s="1"/>
      <c r="T275" s="28"/>
      <c r="U275" s="85"/>
      <c r="V275" s="86"/>
      <c r="W275" s="39" t="e">
        <f>IF(OR(T275="他官署で調達手続きを実施のため",AC275=#REF!),"－",IF(V275&lt;&gt;"",ROUNDDOWN(V275/T275,3),(IFERROR(ROUNDDOWN(U275/T275,3),"－"))))</f>
        <v>#REF!</v>
      </c>
      <c r="X275" s="90"/>
      <c r="Y275" s="92"/>
      <c r="Z275" s="25"/>
      <c r="AA275" s="24"/>
      <c r="AB275" s="25"/>
      <c r="AC275" s="24"/>
      <c r="AD275" s="20"/>
      <c r="AE275" s="20"/>
      <c r="AF275" s="20"/>
      <c r="AG275" s="1"/>
      <c r="AH275" s="1"/>
      <c r="AI275" s="41"/>
      <c r="AJ275" s="41"/>
      <c r="AK275" s="41"/>
      <c r="AL275" s="41"/>
      <c r="AM275" s="41"/>
      <c r="AN275" s="1"/>
      <c r="AO275" s="1"/>
      <c r="AP275" s="1"/>
      <c r="AQ275" s="1"/>
      <c r="AR275" s="1"/>
      <c r="AS275" s="1"/>
      <c r="AT275" s="1"/>
      <c r="AU275" s="1"/>
      <c r="AV275" s="1"/>
      <c r="AW275" s="1"/>
      <c r="AX275" s="35"/>
      <c r="AY275" s="78"/>
      <c r="AZ275" s="37" t="e">
        <f>IF(AC275=#REF!,"年間支払金額",IF(AND(OR(COUNTIF(AE275,"*すべて*"),COUNTIF(AE275,"*全て*")),S275="●",OR(K275=#REF!,K275=#REF!)),"年間支払金額(全官署、契約相手方ごと)",IF(AND(OR(COUNTIF(AE275,"*すべて*"),COUNTIF(AE275,"*全て*")),S275="●"),"年間支払金額(契約相手方ごと)",IF(AND(OR(K275=#REF!,K275=#REF!),AC275=#REF!),"契約総額(全官署)",IF(AND(K275=#REF!,AC275=#REF!),"契約総額(自官署のみ)",IF(K275=#REF!,"年間支払金額(自官署のみ)",IF(AC275=#REF!,"契約総額",IF(AND(COUNTIF(BG275,"&lt;&gt;*単価*"),OR(K275=#REF!,K275=#REF!)),"全官署予定価格",IF(AND(COUNTIF(BG275,"*単価*"),OR(K275=#REF!,K275=#REF!)),"全官署支払金額",IF(COUNTIF(BG275,"*単価*"),"年間支払金額","予定価格"))))))))))</f>
        <v>#REF!</v>
      </c>
      <c r="BA275" s="37" t="str">
        <f>IF(T275="","×",IF(令和8年度契約状況調査票!T275&gt;_xlfn.XLOOKUP(令和8年度契約状況調査票!BF275,#REF!,#REF!),"○","×"))</f>
        <v>×</v>
      </c>
      <c r="BB275" s="37" t="str">
        <f>IF(Y275="","×",IF(令和8年度契約状況調査票!Y275&gt;_xlfn.XLOOKUP(令和8年度契約状況調査票!BF275,#REF!,#REF!),"○","×"))</f>
        <v>×</v>
      </c>
      <c r="BC275" s="37" t="str">
        <f t="shared" si="45"/>
        <v>×</v>
      </c>
      <c r="BD275" s="37" t="str">
        <f t="shared" si="41"/>
        <v>×</v>
      </c>
      <c r="BE275" s="79" t="str">
        <f t="shared" si="46"/>
        <v/>
      </c>
      <c r="BF275" s="38">
        <f t="shared" si="47"/>
        <v>0</v>
      </c>
      <c r="BG275" s="1" t="e">
        <f>IF(AC275=#REF!,"",IF(AND(K275&lt;&gt;"",ISTEXT(U275)),"分担契約/単価契約",IF(ISTEXT(U275),"単価契約",IF(K275&lt;&gt;"","分担契約",""))))</f>
        <v>#REF!</v>
      </c>
      <c r="BH275" s="80"/>
      <c r="BI275" s="81" t="e">
        <f>IF(COUNTIF(T275,"**"),"",IF(AND(T275&gt;=#REF!,OR(H275=#REF!,H275=#REF!)),1,IF(AND(T275&gt;=#REF!,H275&lt;&gt;#REF!,H275&lt;&gt;#REF!),1,"")))</f>
        <v>#REF!</v>
      </c>
      <c r="BJ275" s="82" t="str">
        <f t="shared" si="48"/>
        <v>○</v>
      </c>
      <c r="BK275" s="81" t="b">
        <f t="shared" si="42"/>
        <v>1</v>
      </c>
      <c r="BL275" s="81" t="b">
        <f t="shared" si="43"/>
        <v>1</v>
      </c>
    </row>
    <row r="276" spans="1:64" s="83" customFormat="1" ht="60.65" customHeight="1" x14ac:dyDescent="0.2">
      <c r="A276" s="77">
        <f t="shared" si="44"/>
        <v>271</v>
      </c>
      <c r="B276" s="77" t="str">
        <f t="shared" si="40"/>
        <v/>
      </c>
      <c r="C276" s="77" t="str">
        <f>IF(B276&lt;&gt;1,"",COUNTIF($B$6:B276,1))</f>
        <v/>
      </c>
      <c r="D276" s="77" t="str">
        <f>IF(B276&lt;&gt;2,"",COUNTIF($B$6:B276,2))</f>
        <v/>
      </c>
      <c r="E276" s="77" t="str">
        <f>IF(B276&lt;&gt;3,"",COUNTIF($B$6:B276,3))</f>
        <v/>
      </c>
      <c r="F276" s="77" t="str">
        <f>IF(B276&lt;&gt;4,"",COUNTIF($B$6:B276,4))</f>
        <v/>
      </c>
      <c r="G276" s="1"/>
      <c r="H276" s="20"/>
      <c r="I276" s="20"/>
      <c r="J276" s="20"/>
      <c r="K276" s="1"/>
      <c r="L276" s="1"/>
      <c r="M276" s="21"/>
      <c r="N276" s="20"/>
      <c r="O276" s="22"/>
      <c r="P276" s="26"/>
      <c r="Q276" s="27"/>
      <c r="R276" s="20"/>
      <c r="S276" s="1"/>
      <c r="T276" s="23"/>
      <c r="U276" s="84"/>
      <c r="V276" s="86"/>
      <c r="W276" s="39" t="e">
        <f>IF(OR(T276="他官署で調達手続きを実施のため",AC276=#REF!),"－",IF(V276&lt;&gt;"",ROUNDDOWN(V276/T276,3),(IFERROR(ROUNDDOWN(U276/T276,3),"－"))))</f>
        <v>#REF!</v>
      </c>
      <c r="X276" s="90"/>
      <c r="Y276" s="92"/>
      <c r="Z276" s="25"/>
      <c r="AA276" s="24"/>
      <c r="AB276" s="25"/>
      <c r="AC276" s="24"/>
      <c r="AD276" s="20"/>
      <c r="AE276" s="20"/>
      <c r="AF276" s="20"/>
      <c r="AG276" s="1"/>
      <c r="AH276" s="1"/>
      <c r="AI276" s="41"/>
      <c r="AJ276" s="41"/>
      <c r="AK276" s="41"/>
      <c r="AL276" s="41"/>
      <c r="AM276" s="41"/>
      <c r="AN276" s="1"/>
      <c r="AO276" s="1"/>
      <c r="AP276" s="1"/>
      <c r="AQ276" s="1"/>
      <c r="AR276" s="1"/>
      <c r="AS276" s="1"/>
      <c r="AT276" s="1"/>
      <c r="AU276" s="1"/>
      <c r="AV276" s="1"/>
      <c r="AW276" s="1"/>
      <c r="AX276" s="35"/>
      <c r="AY276" s="78"/>
      <c r="AZ276" s="37" t="e">
        <f>IF(AC276=#REF!,"年間支払金額",IF(AND(OR(COUNTIF(AE276,"*すべて*"),COUNTIF(AE276,"*全て*")),S276="●",OR(K276=#REF!,K276=#REF!)),"年間支払金額(全官署、契約相手方ごと)",IF(AND(OR(COUNTIF(AE276,"*すべて*"),COUNTIF(AE276,"*全て*")),S276="●"),"年間支払金額(契約相手方ごと)",IF(AND(OR(K276=#REF!,K276=#REF!),AC276=#REF!),"契約総額(全官署)",IF(AND(K276=#REF!,AC276=#REF!),"契約総額(自官署のみ)",IF(K276=#REF!,"年間支払金額(自官署のみ)",IF(AC276=#REF!,"契約総額",IF(AND(COUNTIF(BG276,"&lt;&gt;*単価*"),OR(K276=#REF!,K276=#REF!)),"全官署予定価格",IF(AND(COUNTIF(BG276,"*単価*"),OR(K276=#REF!,K276=#REF!)),"全官署支払金額",IF(COUNTIF(BG276,"*単価*"),"年間支払金額","予定価格"))))))))))</f>
        <v>#REF!</v>
      </c>
      <c r="BA276" s="37" t="str">
        <f>IF(T276="","×",IF(令和8年度契約状況調査票!T276&gt;_xlfn.XLOOKUP(令和8年度契約状況調査票!BF276,#REF!,#REF!),"○","×"))</f>
        <v>×</v>
      </c>
      <c r="BB276" s="37" t="str">
        <f>IF(Y276="","×",IF(令和8年度契約状況調査票!Y276&gt;_xlfn.XLOOKUP(令和8年度契約状況調査票!BF276,#REF!,#REF!),"○","×"))</f>
        <v>×</v>
      </c>
      <c r="BC276" s="37" t="str">
        <f t="shared" si="45"/>
        <v>×</v>
      </c>
      <c r="BD276" s="37" t="str">
        <f t="shared" si="41"/>
        <v>×</v>
      </c>
      <c r="BE276" s="79" t="str">
        <f t="shared" si="46"/>
        <v/>
      </c>
      <c r="BF276" s="38">
        <f t="shared" si="47"/>
        <v>0</v>
      </c>
      <c r="BG276" s="1" t="e">
        <f>IF(AC276=#REF!,"",IF(AND(K276&lt;&gt;"",ISTEXT(U276)),"分担契約/単価契約",IF(ISTEXT(U276),"単価契約",IF(K276&lt;&gt;"","分担契約",""))))</f>
        <v>#REF!</v>
      </c>
      <c r="BH276" s="80"/>
      <c r="BI276" s="81" t="e">
        <f>IF(COUNTIF(T276,"**"),"",IF(AND(T276&gt;=#REF!,OR(H276=#REF!,H276=#REF!)),1,IF(AND(T276&gt;=#REF!,H276&lt;&gt;#REF!,H276&lt;&gt;#REF!),1,"")))</f>
        <v>#REF!</v>
      </c>
      <c r="BJ276" s="82" t="str">
        <f t="shared" si="48"/>
        <v>○</v>
      </c>
      <c r="BK276" s="81" t="b">
        <f t="shared" si="42"/>
        <v>1</v>
      </c>
      <c r="BL276" s="81" t="b">
        <f t="shared" si="43"/>
        <v>1</v>
      </c>
    </row>
    <row r="277" spans="1:64" s="83" customFormat="1" ht="60.65" customHeight="1" x14ac:dyDescent="0.2">
      <c r="A277" s="77">
        <f t="shared" si="44"/>
        <v>272</v>
      </c>
      <c r="B277" s="77" t="str">
        <f t="shared" ref="B277:B340" si="49">IF(AND(COUNTIF(H277,"*工事*"),COUNTIF(R277,"*入札*")),1,IF(AND(COUNTIF(H277,"*工事*"),COUNTIF(R277,"*随意契約*")),2,IF(AND(R277&lt;&gt;"*工事*",COUNTIF(R277,"*入札*")),3,IF(AND(H277&lt;&gt;"*工事*",COUNTIF(R277,"*随意契約*")),4,""))))</f>
        <v/>
      </c>
      <c r="C277" s="77" t="str">
        <f>IF(B277&lt;&gt;1,"",COUNTIF($B$6:B277,1))</f>
        <v/>
      </c>
      <c r="D277" s="77" t="str">
        <f>IF(B277&lt;&gt;2,"",COUNTIF($B$6:B277,2))</f>
        <v/>
      </c>
      <c r="E277" s="77" t="str">
        <f>IF(B277&lt;&gt;3,"",COUNTIF($B$6:B277,3))</f>
        <v/>
      </c>
      <c r="F277" s="77" t="str">
        <f>IF(B277&lt;&gt;4,"",COUNTIF($B$6:B277,4))</f>
        <v/>
      </c>
      <c r="G277" s="1"/>
      <c r="H277" s="20"/>
      <c r="I277" s="20"/>
      <c r="J277" s="20"/>
      <c r="K277" s="1"/>
      <c r="L277" s="1"/>
      <c r="M277" s="21"/>
      <c r="N277" s="20"/>
      <c r="O277" s="22"/>
      <c r="P277" s="26"/>
      <c r="Q277" s="27"/>
      <c r="R277" s="20"/>
      <c r="S277" s="1"/>
      <c r="T277" s="23"/>
      <c r="U277" s="84"/>
      <c r="V277" s="86"/>
      <c r="W277" s="39" t="e">
        <f>IF(OR(T277="他官署で調達手続きを実施のため",AC277=#REF!),"－",IF(V277&lt;&gt;"",ROUNDDOWN(V277/T277,3),(IFERROR(ROUNDDOWN(U277/T277,3),"－"))))</f>
        <v>#REF!</v>
      </c>
      <c r="X277" s="90"/>
      <c r="Y277" s="92"/>
      <c r="Z277" s="25"/>
      <c r="AA277" s="24"/>
      <c r="AB277" s="25"/>
      <c r="AC277" s="24"/>
      <c r="AD277" s="20"/>
      <c r="AE277" s="20"/>
      <c r="AF277" s="20"/>
      <c r="AG277" s="1"/>
      <c r="AH277" s="1"/>
      <c r="AI277" s="41"/>
      <c r="AJ277" s="41"/>
      <c r="AK277" s="41"/>
      <c r="AL277" s="41"/>
      <c r="AM277" s="41"/>
      <c r="AN277" s="1"/>
      <c r="AO277" s="1"/>
      <c r="AP277" s="1"/>
      <c r="AQ277" s="1"/>
      <c r="AR277" s="1"/>
      <c r="AS277" s="1"/>
      <c r="AT277" s="1"/>
      <c r="AU277" s="1"/>
      <c r="AV277" s="1"/>
      <c r="AW277" s="1"/>
      <c r="AX277" s="35"/>
      <c r="AY277" s="78"/>
      <c r="AZ277" s="37" t="e">
        <f>IF(AC277=#REF!,"年間支払金額",IF(AND(OR(COUNTIF(AE277,"*すべて*"),COUNTIF(AE277,"*全て*")),S277="●",OR(K277=#REF!,K277=#REF!)),"年間支払金額(全官署、契約相手方ごと)",IF(AND(OR(COUNTIF(AE277,"*すべて*"),COUNTIF(AE277,"*全て*")),S277="●"),"年間支払金額(契約相手方ごと)",IF(AND(OR(K277=#REF!,K277=#REF!),AC277=#REF!),"契約総額(全官署)",IF(AND(K277=#REF!,AC277=#REF!),"契約総額(自官署のみ)",IF(K277=#REF!,"年間支払金額(自官署のみ)",IF(AC277=#REF!,"契約総額",IF(AND(COUNTIF(BG277,"&lt;&gt;*単価*"),OR(K277=#REF!,K277=#REF!)),"全官署予定価格",IF(AND(COUNTIF(BG277,"*単価*"),OR(K277=#REF!,K277=#REF!)),"全官署支払金額",IF(COUNTIF(BG277,"*単価*"),"年間支払金額","予定価格"))))))))))</f>
        <v>#REF!</v>
      </c>
      <c r="BA277" s="37" t="str">
        <f>IF(T277="","×",IF(令和8年度契約状況調査票!T277&gt;_xlfn.XLOOKUP(令和8年度契約状況調査票!BF277,#REF!,#REF!),"○","×"))</f>
        <v>×</v>
      </c>
      <c r="BB277" s="37" t="str">
        <f>IF(Y277="","×",IF(令和8年度契約状況調査票!Y277&gt;_xlfn.XLOOKUP(令和8年度契約状況調査票!BF277,#REF!,#REF!),"○","×"))</f>
        <v>×</v>
      </c>
      <c r="BC277" s="37" t="str">
        <f t="shared" si="45"/>
        <v>×</v>
      </c>
      <c r="BD277" s="37" t="str">
        <f t="shared" si="41"/>
        <v>×</v>
      </c>
      <c r="BE277" s="79" t="str">
        <f t="shared" si="46"/>
        <v/>
      </c>
      <c r="BF277" s="38">
        <f t="shared" si="47"/>
        <v>0</v>
      </c>
      <c r="BG277" s="1" t="e">
        <f>IF(AC277=#REF!,"",IF(AND(K277&lt;&gt;"",ISTEXT(U277)),"分担契約/単価契約",IF(ISTEXT(U277),"単価契約",IF(K277&lt;&gt;"","分担契約",""))))</f>
        <v>#REF!</v>
      </c>
      <c r="BH277" s="80"/>
      <c r="BI277" s="81" t="e">
        <f>IF(COUNTIF(T277,"**"),"",IF(AND(T277&gt;=#REF!,OR(H277=#REF!,H277=#REF!)),1,IF(AND(T277&gt;=#REF!,H277&lt;&gt;#REF!,H277&lt;&gt;#REF!),1,"")))</f>
        <v>#REF!</v>
      </c>
      <c r="BJ277" s="82" t="str">
        <f t="shared" si="48"/>
        <v>○</v>
      </c>
      <c r="BK277" s="81" t="b">
        <f t="shared" si="42"/>
        <v>1</v>
      </c>
      <c r="BL277" s="81" t="b">
        <f t="shared" si="43"/>
        <v>1</v>
      </c>
    </row>
    <row r="278" spans="1:64" s="83" customFormat="1" ht="60.65" customHeight="1" x14ac:dyDescent="0.2">
      <c r="A278" s="77">
        <f t="shared" si="44"/>
        <v>273</v>
      </c>
      <c r="B278" s="77" t="str">
        <f t="shared" si="49"/>
        <v/>
      </c>
      <c r="C278" s="77" t="str">
        <f>IF(B278&lt;&gt;1,"",COUNTIF($B$6:B278,1))</f>
        <v/>
      </c>
      <c r="D278" s="77" t="str">
        <f>IF(B278&lt;&gt;2,"",COUNTIF($B$6:B278,2))</f>
        <v/>
      </c>
      <c r="E278" s="77" t="str">
        <f>IF(B278&lt;&gt;3,"",COUNTIF($B$6:B278,3))</f>
        <v/>
      </c>
      <c r="F278" s="77" t="str">
        <f>IF(B278&lt;&gt;4,"",COUNTIF($B$6:B278,4))</f>
        <v/>
      </c>
      <c r="G278" s="1"/>
      <c r="H278" s="20"/>
      <c r="I278" s="20"/>
      <c r="J278" s="20"/>
      <c r="K278" s="1"/>
      <c r="L278" s="1"/>
      <c r="M278" s="21"/>
      <c r="N278" s="20"/>
      <c r="O278" s="22"/>
      <c r="P278" s="26"/>
      <c r="Q278" s="27"/>
      <c r="R278" s="20"/>
      <c r="S278" s="1"/>
      <c r="T278" s="23"/>
      <c r="U278" s="84"/>
      <c r="V278" s="86"/>
      <c r="W278" s="39" t="e">
        <f>IF(OR(T278="他官署で調達手続きを実施のため",AC278=#REF!),"－",IF(V278&lt;&gt;"",ROUNDDOWN(V278/T278,3),(IFERROR(ROUNDDOWN(U278/T278,3),"－"))))</f>
        <v>#REF!</v>
      </c>
      <c r="X278" s="90"/>
      <c r="Y278" s="92"/>
      <c r="Z278" s="25"/>
      <c r="AA278" s="24"/>
      <c r="AB278" s="25"/>
      <c r="AC278" s="24"/>
      <c r="AD278" s="20"/>
      <c r="AE278" s="20"/>
      <c r="AF278" s="20"/>
      <c r="AG278" s="1"/>
      <c r="AH278" s="1"/>
      <c r="AI278" s="41"/>
      <c r="AJ278" s="41"/>
      <c r="AK278" s="41"/>
      <c r="AL278" s="41"/>
      <c r="AM278" s="41"/>
      <c r="AN278" s="1"/>
      <c r="AO278" s="1"/>
      <c r="AP278" s="1"/>
      <c r="AQ278" s="1"/>
      <c r="AR278" s="1"/>
      <c r="AS278" s="1"/>
      <c r="AT278" s="1"/>
      <c r="AU278" s="1"/>
      <c r="AV278" s="1"/>
      <c r="AW278" s="1"/>
      <c r="AX278" s="35"/>
      <c r="AY278" s="78"/>
      <c r="AZ278" s="37" t="e">
        <f>IF(AC278=#REF!,"年間支払金額",IF(AND(OR(COUNTIF(AE278,"*すべて*"),COUNTIF(AE278,"*全て*")),S278="●",OR(K278=#REF!,K278=#REF!)),"年間支払金額(全官署、契約相手方ごと)",IF(AND(OR(COUNTIF(AE278,"*すべて*"),COUNTIF(AE278,"*全て*")),S278="●"),"年間支払金額(契約相手方ごと)",IF(AND(OR(K278=#REF!,K278=#REF!),AC278=#REF!),"契約総額(全官署)",IF(AND(K278=#REF!,AC278=#REF!),"契約総額(自官署のみ)",IF(K278=#REF!,"年間支払金額(自官署のみ)",IF(AC278=#REF!,"契約総額",IF(AND(COUNTIF(BG278,"&lt;&gt;*単価*"),OR(K278=#REF!,K278=#REF!)),"全官署予定価格",IF(AND(COUNTIF(BG278,"*単価*"),OR(K278=#REF!,K278=#REF!)),"全官署支払金額",IF(COUNTIF(BG278,"*単価*"),"年間支払金額","予定価格"))))))))))</f>
        <v>#REF!</v>
      </c>
      <c r="BA278" s="37" t="str">
        <f>IF(T278="","×",IF(令和8年度契約状況調査票!T278&gt;_xlfn.XLOOKUP(令和8年度契約状況調査票!BF278,#REF!,#REF!),"○","×"))</f>
        <v>×</v>
      </c>
      <c r="BB278" s="37" t="str">
        <f>IF(Y278="","×",IF(令和8年度契約状況調査票!Y278&gt;_xlfn.XLOOKUP(令和8年度契約状況調査票!BF278,#REF!,#REF!),"○","×"))</f>
        <v>×</v>
      </c>
      <c r="BC278" s="37" t="str">
        <f t="shared" si="45"/>
        <v>×</v>
      </c>
      <c r="BD278" s="37" t="str">
        <f t="shared" si="41"/>
        <v>×</v>
      </c>
      <c r="BE278" s="79" t="str">
        <f t="shared" si="46"/>
        <v/>
      </c>
      <c r="BF278" s="38">
        <f t="shared" si="47"/>
        <v>0</v>
      </c>
      <c r="BG278" s="1" t="e">
        <f>IF(AC278=#REF!,"",IF(AND(K278&lt;&gt;"",ISTEXT(U278)),"分担契約/単価契約",IF(ISTEXT(U278),"単価契約",IF(K278&lt;&gt;"","分担契約",""))))</f>
        <v>#REF!</v>
      </c>
      <c r="BH278" s="80"/>
      <c r="BI278" s="81" t="e">
        <f>IF(COUNTIF(T278,"**"),"",IF(AND(T278&gt;=#REF!,OR(H278=#REF!,H278=#REF!)),1,IF(AND(T278&gt;=#REF!,H278&lt;&gt;#REF!,H278&lt;&gt;#REF!),1,"")))</f>
        <v>#REF!</v>
      </c>
      <c r="BJ278" s="82" t="str">
        <f t="shared" si="48"/>
        <v>○</v>
      </c>
      <c r="BK278" s="81" t="b">
        <f t="shared" si="42"/>
        <v>1</v>
      </c>
      <c r="BL278" s="81" t="b">
        <f t="shared" si="43"/>
        <v>1</v>
      </c>
    </row>
    <row r="279" spans="1:64" s="83" customFormat="1" ht="60.65" customHeight="1" x14ac:dyDescent="0.2">
      <c r="A279" s="77">
        <f t="shared" si="44"/>
        <v>274</v>
      </c>
      <c r="B279" s="77" t="str">
        <f t="shared" si="49"/>
        <v/>
      </c>
      <c r="C279" s="77" t="str">
        <f>IF(B279&lt;&gt;1,"",COUNTIF($B$6:B279,1))</f>
        <v/>
      </c>
      <c r="D279" s="77" t="str">
        <f>IF(B279&lt;&gt;2,"",COUNTIF($B$6:B279,2))</f>
        <v/>
      </c>
      <c r="E279" s="77" t="str">
        <f>IF(B279&lt;&gt;3,"",COUNTIF($B$6:B279,3))</f>
        <v/>
      </c>
      <c r="F279" s="77" t="str">
        <f>IF(B279&lt;&gt;4,"",COUNTIF($B$6:B279,4))</f>
        <v/>
      </c>
      <c r="G279" s="1"/>
      <c r="H279" s="20"/>
      <c r="I279" s="20"/>
      <c r="J279" s="20"/>
      <c r="K279" s="1"/>
      <c r="L279" s="1"/>
      <c r="M279" s="21"/>
      <c r="N279" s="20"/>
      <c r="O279" s="22"/>
      <c r="P279" s="26"/>
      <c r="Q279" s="27"/>
      <c r="R279" s="20"/>
      <c r="S279" s="1"/>
      <c r="T279" s="23"/>
      <c r="U279" s="84"/>
      <c r="V279" s="86"/>
      <c r="W279" s="39" t="e">
        <f>IF(OR(T279="他官署で調達手続きを実施のため",AC279=#REF!),"－",IF(V279&lt;&gt;"",ROUNDDOWN(V279/T279,3),(IFERROR(ROUNDDOWN(U279/T279,3),"－"))))</f>
        <v>#REF!</v>
      </c>
      <c r="X279" s="90"/>
      <c r="Y279" s="92"/>
      <c r="Z279" s="25"/>
      <c r="AA279" s="24"/>
      <c r="AB279" s="25"/>
      <c r="AC279" s="24"/>
      <c r="AD279" s="20"/>
      <c r="AE279" s="20"/>
      <c r="AF279" s="20"/>
      <c r="AG279" s="1"/>
      <c r="AH279" s="1"/>
      <c r="AI279" s="41"/>
      <c r="AJ279" s="41"/>
      <c r="AK279" s="41"/>
      <c r="AL279" s="41"/>
      <c r="AM279" s="41"/>
      <c r="AN279" s="1"/>
      <c r="AO279" s="1"/>
      <c r="AP279" s="1"/>
      <c r="AQ279" s="1"/>
      <c r="AR279" s="1"/>
      <c r="AS279" s="1"/>
      <c r="AT279" s="1"/>
      <c r="AU279" s="1"/>
      <c r="AV279" s="1"/>
      <c r="AW279" s="1"/>
      <c r="AX279" s="36"/>
      <c r="AY279" s="78"/>
      <c r="AZ279" s="37" t="e">
        <f>IF(AC279=#REF!,"年間支払金額",IF(AND(OR(COUNTIF(AE279,"*すべて*"),COUNTIF(AE279,"*全て*")),S279="●",OR(K279=#REF!,K279=#REF!)),"年間支払金額(全官署、契約相手方ごと)",IF(AND(OR(COUNTIF(AE279,"*すべて*"),COUNTIF(AE279,"*全て*")),S279="●"),"年間支払金額(契約相手方ごと)",IF(AND(OR(K279=#REF!,K279=#REF!),AC279=#REF!),"契約総額(全官署)",IF(AND(K279=#REF!,AC279=#REF!),"契約総額(自官署のみ)",IF(K279=#REF!,"年間支払金額(自官署のみ)",IF(AC279=#REF!,"契約総額",IF(AND(COUNTIF(BG279,"&lt;&gt;*単価*"),OR(K279=#REF!,K279=#REF!)),"全官署予定価格",IF(AND(COUNTIF(BG279,"*単価*"),OR(K279=#REF!,K279=#REF!)),"全官署支払金額",IF(COUNTIF(BG279,"*単価*"),"年間支払金額","予定価格"))))))))))</f>
        <v>#REF!</v>
      </c>
      <c r="BA279" s="37" t="str">
        <f>IF(T279="","×",IF(令和8年度契約状況調査票!T279&gt;_xlfn.XLOOKUP(令和8年度契約状況調査票!BF279,#REF!,#REF!),"○","×"))</f>
        <v>×</v>
      </c>
      <c r="BB279" s="37" t="str">
        <f>IF(Y279="","×",IF(令和8年度契約状況調査票!Y279&gt;_xlfn.XLOOKUP(令和8年度契約状況調査票!BF279,#REF!,#REF!),"○","×"))</f>
        <v>×</v>
      </c>
      <c r="BC279" s="37" t="str">
        <f t="shared" si="45"/>
        <v>×</v>
      </c>
      <c r="BD279" s="37" t="str">
        <f t="shared" si="41"/>
        <v>×</v>
      </c>
      <c r="BE279" s="79" t="str">
        <f t="shared" si="46"/>
        <v/>
      </c>
      <c r="BF279" s="38">
        <f t="shared" si="47"/>
        <v>0</v>
      </c>
      <c r="BG279" s="1" t="e">
        <f>IF(AC279=#REF!,"",IF(AND(K279&lt;&gt;"",ISTEXT(U279)),"分担契約/単価契約",IF(ISTEXT(U279),"単価契約",IF(K279&lt;&gt;"","分担契約",""))))</f>
        <v>#REF!</v>
      </c>
      <c r="BH279" s="80"/>
      <c r="BI279" s="81" t="e">
        <f>IF(COUNTIF(T279,"**"),"",IF(AND(T279&gt;=#REF!,OR(H279=#REF!,H279=#REF!)),1,IF(AND(T279&gt;=#REF!,H279&lt;&gt;#REF!,H279&lt;&gt;#REF!),1,"")))</f>
        <v>#REF!</v>
      </c>
      <c r="BJ279" s="82" t="str">
        <f t="shared" si="48"/>
        <v>○</v>
      </c>
      <c r="BK279" s="81" t="b">
        <f t="shared" si="42"/>
        <v>1</v>
      </c>
      <c r="BL279" s="81" t="b">
        <f t="shared" si="43"/>
        <v>1</v>
      </c>
    </row>
    <row r="280" spans="1:64" s="83" customFormat="1" ht="60.65" customHeight="1" x14ac:dyDescent="0.2">
      <c r="A280" s="77">
        <f t="shared" si="44"/>
        <v>275</v>
      </c>
      <c r="B280" s="77" t="str">
        <f t="shared" si="49"/>
        <v/>
      </c>
      <c r="C280" s="77" t="str">
        <f>IF(B280&lt;&gt;1,"",COUNTIF($B$6:B280,1))</f>
        <v/>
      </c>
      <c r="D280" s="77" t="str">
        <f>IF(B280&lt;&gt;2,"",COUNTIF($B$6:B280,2))</f>
        <v/>
      </c>
      <c r="E280" s="77" t="str">
        <f>IF(B280&lt;&gt;3,"",COUNTIF($B$6:B280,3))</f>
        <v/>
      </c>
      <c r="F280" s="77" t="str">
        <f>IF(B280&lt;&gt;4,"",COUNTIF($B$6:B280,4))</f>
        <v/>
      </c>
      <c r="G280" s="1"/>
      <c r="H280" s="20"/>
      <c r="I280" s="20"/>
      <c r="J280" s="20"/>
      <c r="K280" s="1"/>
      <c r="L280" s="1"/>
      <c r="M280" s="21"/>
      <c r="N280" s="20"/>
      <c r="O280" s="22"/>
      <c r="P280" s="26"/>
      <c r="Q280" s="27"/>
      <c r="R280" s="20"/>
      <c r="S280" s="1"/>
      <c r="T280" s="23"/>
      <c r="U280" s="84"/>
      <c r="V280" s="86"/>
      <c r="W280" s="39" t="e">
        <f>IF(OR(T280="他官署で調達手続きを実施のため",AC280=#REF!),"－",IF(V280&lt;&gt;"",ROUNDDOWN(V280/T280,3),(IFERROR(ROUNDDOWN(U280/T280,3),"－"))))</f>
        <v>#REF!</v>
      </c>
      <c r="X280" s="90"/>
      <c r="Y280" s="92"/>
      <c r="Z280" s="25"/>
      <c r="AA280" s="24"/>
      <c r="AB280" s="25"/>
      <c r="AC280" s="24"/>
      <c r="AD280" s="20"/>
      <c r="AE280" s="20"/>
      <c r="AF280" s="20"/>
      <c r="AG280" s="1"/>
      <c r="AH280" s="1"/>
      <c r="AI280" s="41"/>
      <c r="AJ280" s="41"/>
      <c r="AK280" s="41"/>
      <c r="AL280" s="41"/>
      <c r="AM280" s="41"/>
      <c r="AN280" s="1"/>
      <c r="AO280" s="1"/>
      <c r="AP280" s="1"/>
      <c r="AQ280" s="1"/>
      <c r="AR280" s="1"/>
      <c r="AS280" s="1"/>
      <c r="AT280" s="1"/>
      <c r="AU280" s="1"/>
      <c r="AV280" s="1"/>
      <c r="AW280" s="1"/>
      <c r="AX280" s="35"/>
      <c r="AY280" s="78"/>
      <c r="AZ280" s="37" t="e">
        <f>IF(AC280=#REF!,"年間支払金額",IF(AND(OR(COUNTIF(AE280,"*すべて*"),COUNTIF(AE280,"*全て*")),S280="●",OR(K280=#REF!,K280=#REF!)),"年間支払金額(全官署、契約相手方ごと)",IF(AND(OR(COUNTIF(AE280,"*すべて*"),COUNTIF(AE280,"*全て*")),S280="●"),"年間支払金額(契約相手方ごと)",IF(AND(OR(K280=#REF!,K280=#REF!),AC280=#REF!),"契約総額(全官署)",IF(AND(K280=#REF!,AC280=#REF!),"契約総額(自官署のみ)",IF(K280=#REF!,"年間支払金額(自官署のみ)",IF(AC280=#REF!,"契約総額",IF(AND(COUNTIF(BG280,"&lt;&gt;*単価*"),OR(K280=#REF!,K280=#REF!)),"全官署予定価格",IF(AND(COUNTIF(BG280,"*単価*"),OR(K280=#REF!,K280=#REF!)),"全官署支払金額",IF(COUNTIF(BG280,"*単価*"),"年間支払金額","予定価格"))))))))))</f>
        <v>#REF!</v>
      </c>
      <c r="BA280" s="37" t="str">
        <f>IF(T280="","×",IF(令和8年度契約状況調査票!T280&gt;_xlfn.XLOOKUP(令和8年度契約状況調査票!BF280,#REF!,#REF!),"○","×"))</f>
        <v>×</v>
      </c>
      <c r="BB280" s="37" t="str">
        <f>IF(Y280="","×",IF(令和8年度契約状況調査票!Y280&gt;_xlfn.XLOOKUP(令和8年度契約状況調査票!BF280,#REF!,#REF!),"○","×"))</f>
        <v>×</v>
      </c>
      <c r="BC280" s="37" t="str">
        <f t="shared" si="45"/>
        <v>×</v>
      </c>
      <c r="BD280" s="37" t="str">
        <f t="shared" si="41"/>
        <v>×</v>
      </c>
      <c r="BE280" s="79" t="str">
        <f t="shared" si="46"/>
        <v/>
      </c>
      <c r="BF280" s="38">
        <f t="shared" si="47"/>
        <v>0</v>
      </c>
      <c r="BG280" s="1" t="e">
        <f>IF(AC280=#REF!,"",IF(AND(K280&lt;&gt;"",ISTEXT(U280)),"分担契約/単価契約",IF(ISTEXT(U280),"単価契約",IF(K280&lt;&gt;"","分担契約",""))))</f>
        <v>#REF!</v>
      </c>
      <c r="BH280" s="80"/>
      <c r="BI280" s="81" t="e">
        <f>IF(COUNTIF(T280,"**"),"",IF(AND(T280&gt;=#REF!,OR(H280=#REF!,H280=#REF!)),1,IF(AND(T280&gt;=#REF!,H280&lt;&gt;#REF!,H280&lt;&gt;#REF!),1,"")))</f>
        <v>#REF!</v>
      </c>
      <c r="BJ280" s="82" t="str">
        <f t="shared" si="48"/>
        <v>○</v>
      </c>
      <c r="BK280" s="81" t="b">
        <f t="shared" si="42"/>
        <v>1</v>
      </c>
      <c r="BL280" s="81" t="b">
        <f t="shared" si="43"/>
        <v>1</v>
      </c>
    </row>
    <row r="281" spans="1:64" s="83" customFormat="1" ht="60.65" customHeight="1" x14ac:dyDescent="0.2">
      <c r="A281" s="77">
        <f t="shared" si="44"/>
        <v>276</v>
      </c>
      <c r="B281" s="77" t="str">
        <f t="shared" si="49"/>
        <v/>
      </c>
      <c r="C281" s="77" t="str">
        <f>IF(B281&lt;&gt;1,"",COUNTIF($B$6:B281,1))</f>
        <v/>
      </c>
      <c r="D281" s="77" t="str">
        <f>IF(B281&lt;&gt;2,"",COUNTIF($B$6:B281,2))</f>
        <v/>
      </c>
      <c r="E281" s="77" t="str">
        <f>IF(B281&lt;&gt;3,"",COUNTIF($B$6:B281,3))</f>
        <v/>
      </c>
      <c r="F281" s="77" t="str">
        <f>IF(B281&lt;&gt;4,"",COUNTIF($B$6:B281,4))</f>
        <v/>
      </c>
      <c r="G281" s="1"/>
      <c r="H281" s="20"/>
      <c r="I281" s="20"/>
      <c r="J281" s="20"/>
      <c r="K281" s="1"/>
      <c r="L281" s="1"/>
      <c r="M281" s="21"/>
      <c r="N281" s="20"/>
      <c r="O281" s="22"/>
      <c r="P281" s="26"/>
      <c r="Q281" s="27"/>
      <c r="R281" s="20"/>
      <c r="S281" s="1"/>
      <c r="T281" s="23"/>
      <c r="U281" s="84"/>
      <c r="V281" s="86"/>
      <c r="W281" s="39" t="e">
        <f>IF(OR(T281="他官署で調達手続きを実施のため",AC281=#REF!),"－",IF(V281&lt;&gt;"",ROUNDDOWN(V281/T281,3),(IFERROR(ROUNDDOWN(U281/T281,3),"－"))))</f>
        <v>#REF!</v>
      </c>
      <c r="X281" s="90"/>
      <c r="Y281" s="92"/>
      <c r="Z281" s="25"/>
      <c r="AA281" s="24"/>
      <c r="AB281" s="25"/>
      <c r="AC281" s="24"/>
      <c r="AD281" s="20"/>
      <c r="AE281" s="20"/>
      <c r="AF281" s="20"/>
      <c r="AG281" s="1"/>
      <c r="AH281" s="1"/>
      <c r="AI281" s="41"/>
      <c r="AJ281" s="41"/>
      <c r="AK281" s="41"/>
      <c r="AL281" s="41"/>
      <c r="AM281" s="41"/>
      <c r="AN281" s="1"/>
      <c r="AO281" s="1"/>
      <c r="AP281" s="1"/>
      <c r="AQ281" s="1"/>
      <c r="AR281" s="1"/>
      <c r="AS281" s="1"/>
      <c r="AT281" s="1"/>
      <c r="AU281" s="1"/>
      <c r="AV281" s="1"/>
      <c r="AW281" s="1"/>
      <c r="AX281" s="35"/>
      <c r="AY281" s="78"/>
      <c r="AZ281" s="37" t="e">
        <f>IF(AC281=#REF!,"年間支払金額",IF(AND(OR(COUNTIF(AE281,"*すべて*"),COUNTIF(AE281,"*全て*")),S281="●",OR(K281=#REF!,K281=#REF!)),"年間支払金額(全官署、契約相手方ごと)",IF(AND(OR(COUNTIF(AE281,"*すべて*"),COUNTIF(AE281,"*全て*")),S281="●"),"年間支払金額(契約相手方ごと)",IF(AND(OR(K281=#REF!,K281=#REF!),AC281=#REF!),"契約総額(全官署)",IF(AND(K281=#REF!,AC281=#REF!),"契約総額(自官署のみ)",IF(K281=#REF!,"年間支払金額(自官署のみ)",IF(AC281=#REF!,"契約総額",IF(AND(COUNTIF(BG281,"&lt;&gt;*単価*"),OR(K281=#REF!,K281=#REF!)),"全官署予定価格",IF(AND(COUNTIF(BG281,"*単価*"),OR(K281=#REF!,K281=#REF!)),"全官署支払金額",IF(COUNTIF(BG281,"*単価*"),"年間支払金額","予定価格"))))))))))</f>
        <v>#REF!</v>
      </c>
      <c r="BA281" s="37" t="str">
        <f>IF(T281="","×",IF(令和8年度契約状況調査票!T281&gt;_xlfn.XLOOKUP(令和8年度契約状況調査票!BF281,#REF!,#REF!),"○","×"))</f>
        <v>×</v>
      </c>
      <c r="BB281" s="37" t="str">
        <f>IF(Y281="","×",IF(令和8年度契約状況調査票!Y281&gt;_xlfn.XLOOKUP(令和8年度契約状況調査票!BF281,#REF!,#REF!),"○","×"))</f>
        <v>×</v>
      </c>
      <c r="BC281" s="37" t="str">
        <f t="shared" si="45"/>
        <v>×</v>
      </c>
      <c r="BD281" s="37" t="str">
        <f t="shared" si="41"/>
        <v>×</v>
      </c>
      <c r="BE281" s="79" t="str">
        <f t="shared" si="46"/>
        <v/>
      </c>
      <c r="BF281" s="38">
        <f t="shared" si="47"/>
        <v>0</v>
      </c>
      <c r="BG281" s="1" t="e">
        <f>IF(AC281=#REF!,"",IF(AND(K281&lt;&gt;"",ISTEXT(U281)),"分担契約/単価契約",IF(ISTEXT(U281),"単価契約",IF(K281&lt;&gt;"","分担契約",""))))</f>
        <v>#REF!</v>
      </c>
      <c r="BH281" s="80"/>
      <c r="BI281" s="81" t="e">
        <f>IF(COUNTIF(T281,"**"),"",IF(AND(T281&gt;=#REF!,OR(H281=#REF!,H281=#REF!)),1,IF(AND(T281&gt;=#REF!,H281&lt;&gt;#REF!,H281&lt;&gt;#REF!),1,"")))</f>
        <v>#REF!</v>
      </c>
      <c r="BJ281" s="82" t="str">
        <f t="shared" si="48"/>
        <v>○</v>
      </c>
      <c r="BK281" s="81" t="b">
        <f t="shared" si="42"/>
        <v>1</v>
      </c>
      <c r="BL281" s="81" t="b">
        <f t="shared" si="43"/>
        <v>1</v>
      </c>
    </row>
    <row r="282" spans="1:64" s="83" customFormat="1" ht="60.65" customHeight="1" x14ac:dyDescent="0.2">
      <c r="A282" s="77">
        <f t="shared" si="44"/>
        <v>277</v>
      </c>
      <c r="B282" s="77" t="str">
        <f t="shared" si="49"/>
        <v/>
      </c>
      <c r="C282" s="77" t="str">
        <f>IF(B282&lt;&gt;1,"",COUNTIF($B$6:B282,1))</f>
        <v/>
      </c>
      <c r="D282" s="77" t="str">
        <f>IF(B282&lt;&gt;2,"",COUNTIF($B$6:B282,2))</f>
        <v/>
      </c>
      <c r="E282" s="77" t="str">
        <f>IF(B282&lt;&gt;3,"",COUNTIF($B$6:B282,3))</f>
        <v/>
      </c>
      <c r="F282" s="77" t="str">
        <f>IF(B282&lt;&gt;4,"",COUNTIF($B$6:B282,4))</f>
        <v/>
      </c>
      <c r="G282" s="1"/>
      <c r="H282" s="20"/>
      <c r="I282" s="20"/>
      <c r="J282" s="20"/>
      <c r="K282" s="1"/>
      <c r="L282" s="1"/>
      <c r="M282" s="21"/>
      <c r="N282" s="20"/>
      <c r="O282" s="22"/>
      <c r="P282" s="26"/>
      <c r="Q282" s="27"/>
      <c r="R282" s="20"/>
      <c r="S282" s="1"/>
      <c r="T282" s="28"/>
      <c r="U282" s="85"/>
      <c r="V282" s="86"/>
      <c r="W282" s="39" t="e">
        <f>IF(OR(T282="他官署で調達手続きを実施のため",AC282=#REF!),"－",IF(V282&lt;&gt;"",ROUNDDOWN(V282/T282,3),(IFERROR(ROUNDDOWN(U282/T282,3),"－"))))</f>
        <v>#REF!</v>
      </c>
      <c r="X282" s="90"/>
      <c r="Y282" s="92"/>
      <c r="Z282" s="25"/>
      <c r="AA282" s="24"/>
      <c r="AB282" s="25"/>
      <c r="AC282" s="24"/>
      <c r="AD282" s="20"/>
      <c r="AE282" s="20"/>
      <c r="AF282" s="20"/>
      <c r="AG282" s="1"/>
      <c r="AH282" s="1"/>
      <c r="AI282" s="41"/>
      <c r="AJ282" s="41"/>
      <c r="AK282" s="41"/>
      <c r="AL282" s="41"/>
      <c r="AM282" s="41"/>
      <c r="AN282" s="1"/>
      <c r="AO282" s="1"/>
      <c r="AP282" s="1"/>
      <c r="AQ282" s="1"/>
      <c r="AR282" s="1"/>
      <c r="AS282" s="1"/>
      <c r="AT282" s="1"/>
      <c r="AU282" s="1"/>
      <c r="AV282" s="1"/>
      <c r="AW282" s="1"/>
      <c r="AX282" s="35"/>
      <c r="AY282" s="78"/>
      <c r="AZ282" s="37" t="e">
        <f>IF(AC282=#REF!,"年間支払金額",IF(AND(OR(COUNTIF(AE282,"*すべて*"),COUNTIF(AE282,"*全て*")),S282="●",OR(K282=#REF!,K282=#REF!)),"年間支払金額(全官署、契約相手方ごと)",IF(AND(OR(COUNTIF(AE282,"*すべて*"),COUNTIF(AE282,"*全て*")),S282="●"),"年間支払金額(契約相手方ごと)",IF(AND(OR(K282=#REF!,K282=#REF!),AC282=#REF!),"契約総額(全官署)",IF(AND(K282=#REF!,AC282=#REF!),"契約総額(自官署のみ)",IF(K282=#REF!,"年間支払金額(自官署のみ)",IF(AC282=#REF!,"契約総額",IF(AND(COUNTIF(BG282,"&lt;&gt;*単価*"),OR(K282=#REF!,K282=#REF!)),"全官署予定価格",IF(AND(COUNTIF(BG282,"*単価*"),OR(K282=#REF!,K282=#REF!)),"全官署支払金額",IF(COUNTIF(BG282,"*単価*"),"年間支払金額","予定価格"))))))))))</f>
        <v>#REF!</v>
      </c>
      <c r="BA282" s="37" t="str">
        <f>IF(T282="","×",IF(令和8年度契約状況調査票!T282&gt;_xlfn.XLOOKUP(令和8年度契約状況調査票!BF282,#REF!,#REF!),"○","×"))</f>
        <v>×</v>
      </c>
      <c r="BB282" s="37" t="str">
        <f>IF(Y282="","×",IF(令和8年度契約状況調査票!Y282&gt;_xlfn.XLOOKUP(令和8年度契約状況調査票!BF282,#REF!,#REF!),"○","×"))</f>
        <v>×</v>
      </c>
      <c r="BC282" s="37" t="str">
        <f t="shared" si="45"/>
        <v>×</v>
      </c>
      <c r="BD282" s="37" t="str">
        <f t="shared" si="41"/>
        <v>×</v>
      </c>
      <c r="BE282" s="79" t="str">
        <f t="shared" si="46"/>
        <v/>
      </c>
      <c r="BF282" s="38">
        <f t="shared" si="47"/>
        <v>0</v>
      </c>
      <c r="BG282" s="1" t="e">
        <f>IF(AC282=#REF!,"",IF(AND(K282&lt;&gt;"",ISTEXT(U282)),"分担契約/単価契約",IF(ISTEXT(U282),"単価契約",IF(K282&lt;&gt;"","分担契約",""))))</f>
        <v>#REF!</v>
      </c>
      <c r="BH282" s="80"/>
      <c r="BI282" s="81" t="e">
        <f>IF(COUNTIF(T282,"**"),"",IF(AND(T282&gt;=#REF!,OR(H282=#REF!,H282=#REF!)),1,IF(AND(T282&gt;=#REF!,H282&lt;&gt;#REF!,H282&lt;&gt;#REF!),1,"")))</f>
        <v>#REF!</v>
      </c>
      <c r="BJ282" s="82" t="str">
        <f t="shared" si="48"/>
        <v>○</v>
      </c>
      <c r="BK282" s="81" t="b">
        <f t="shared" si="42"/>
        <v>1</v>
      </c>
      <c r="BL282" s="81" t="b">
        <f t="shared" si="43"/>
        <v>1</v>
      </c>
    </row>
    <row r="283" spans="1:64" s="83" customFormat="1" ht="60.65" customHeight="1" x14ac:dyDescent="0.2">
      <c r="A283" s="77">
        <f t="shared" si="44"/>
        <v>278</v>
      </c>
      <c r="B283" s="77" t="str">
        <f t="shared" si="49"/>
        <v/>
      </c>
      <c r="C283" s="77" t="str">
        <f>IF(B283&lt;&gt;1,"",COUNTIF($B$6:B283,1))</f>
        <v/>
      </c>
      <c r="D283" s="77" t="str">
        <f>IF(B283&lt;&gt;2,"",COUNTIF($B$6:B283,2))</f>
        <v/>
      </c>
      <c r="E283" s="77" t="str">
        <f>IF(B283&lt;&gt;3,"",COUNTIF($B$6:B283,3))</f>
        <v/>
      </c>
      <c r="F283" s="77" t="str">
        <f>IF(B283&lt;&gt;4,"",COUNTIF($B$6:B283,4))</f>
        <v/>
      </c>
      <c r="G283" s="1"/>
      <c r="H283" s="20"/>
      <c r="I283" s="20"/>
      <c r="J283" s="20"/>
      <c r="K283" s="1"/>
      <c r="L283" s="1"/>
      <c r="M283" s="21"/>
      <c r="N283" s="20"/>
      <c r="O283" s="22"/>
      <c r="P283" s="26"/>
      <c r="Q283" s="27"/>
      <c r="R283" s="20"/>
      <c r="S283" s="1"/>
      <c r="T283" s="23"/>
      <c r="U283" s="84"/>
      <c r="V283" s="86"/>
      <c r="W283" s="39" t="e">
        <f>IF(OR(T283="他官署で調達手続きを実施のため",AC283=#REF!),"－",IF(V283&lt;&gt;"",ROUNDDOWN(V283/T283,3),(IFERROR(ROUNDDOWN(U283/T283,3),"－"))))</f>
        <v>#REF!</v>
      </c>
      <c r="X283" s="90"/>
      <c r="Y283" s="92"/>
      <c r="Z283" s="25"/>
      <c r="AA283" s="24"/>
      <c r="AB283" s="25"/>
      <c r="AC283" s="24"/>
      <c r="AD283" s="20"/>
      <c r="AE283" s="20"/>
      <c r="AF283" s="20"/>
      <c r="AG283" s="1"/>
      <c r="AH283" s="1"/>
      <c r="AI283" s="41"/>
      <c r="AJ283" s="41"/>
      <c r="AK283" s="41"/>
      <c r="AL283" s="41"/>
      <c r="AM283" s="41"/>
      <c r="AN283" s="1"/>
      <c r="AO283" s="1"/>
      <c r="AP283" s="1"/>
      <c r="AQ283" s="1"/>
      <c r="AR283" s="1"/>
      <c r="AS283" s="1"/>
      <c r="AT283" s="1"/>
      <c r="AU283" s="1"/>
      <c r="AV283" s="1"/>
      <c r="AW283" s="1"/>
      <c r="AX283" s="35"/>
      <c r="AY283" s="78"/>
      <c r="AZ283" s="37" t="e">
        <f>IF(AC283=#REF!,"年間支払金額",IF(AND(OR(COUNTIF(AE283,"*すべて*"),COUNTIF(AE283,"*全て*")),S283="●",OR(K283=#REF!,K283=#REF!)),"年間支払金額(全官署、契約相手方ごと)",IF(AND(OR(COUNTIF(AE283,"*すべて*"),COUNTIF(AE283,"*全て*")),S283="●"),"年間支払金額(契約相手方ごと)",IF(AND(OR(K283=#REF!,K283=#REF!),AC283=#REF!),"契約総額(全官署)",IF(AND(K283=#REF!,AC283=#REF!),"契約総額(自官署のみ)",IF(K283=#REF!,"年間支払金額(自官署のみ)",IF(AC283=#REF!,"契約総額",IF(AND(COUNTIF(BG283,"&lt;&gt;*単価*"),OR(K283=#REF!,K283=#REF!)),"全官署予定価格",IF(AND(COUNTIF(BG283,"*単価*"),OR(K283=#REF!,K283=#REF!)),"全官署支払金額",IF(COUNTIF(BG283,"*単価*"),"年間支払金額","予定価格"))))))))))</f>
        <v>#REF!</v>
      </c>
      <c r="BA283" s="37" t="str">
        <f>IF(T283="","×",IF(令和8年度契約状況調査票!T283&gt;_xlfn.XLOOKUP(令和8年度契約状況調査票!BF283,#REF!,#REF!),"○","×"))</f>
        <v>×</v>
      </c>
      <c r="BB283" s="37" t="str">
        <f>IF(Y283="","×",IF(令和8年度契約状況調査票!Y283&gt;_xlfn.XLOOKUP(令和8年度契約状況調査票!BF283,#REF!,#REF!),"○","×"))</f>
        <v>×</v>
      </c>
      <c r="BC283" s="37" t="str">
        <f t="shared" si="45"/>
        <v>×</v>
      </c>
      <c r="BD283" s="37" t="str">
        <f t="shared" ref="BD283:BD346" si="50">IF(AY283&lt;&gt;"",AY283,IF(COUNTIF(AZ283,"*予定価格*"),BA283,BB283))</f>
        <v>×</v>
      </c>
      <c r="BE283" s="79" t="str">
        <f t="shared" si="46"/>
        <v/>
      </c>
      <c r="BF283" s="38">
        <f t="shared" si="47"/>
        <v>0</v>
      </c>
      <c r="BG283" s="1" t="e">
        <f>IF(AC283=#REF!,"",IF(AND(K283&lt;&gt;"",ISTEXT(U283)),"分担契約/単価契約",IF(ISTEXT(U283),"単価契約",IF(K283&lt;&gt;"","分担契約",""))))</f>
        <v>#REF!</v>
      </c>
      <c r="BH283" s="80"/>
      <c r="BI283" s="81" t="e">
        <f>IF(COUNTIF(T283,"**"),"",IF(AND(T283&gt;=#REF!,OR(H283=#REF!,H283=#REF!)),1,IF(AND(T283&gt;=#REF!,H283&lt;&gt;#REF!,H283&lt;&gt;#REF!),1,"")))</f>
        <v>#REF!</v>
      </c>
      <c r="BJ283" s="82" t="str">
        <f t="shared" si="48"/>
        <v>○</v>
      </c>
      <c r="BK283" s="81" t="b">
        <f t="shared" ref="BK283:BK346" si="51">_xlfn.ISFORMULA(BF283)</f>
        <v>1</v>
      </c>
      <c r="BL283" s="81" t="b">
        <f t="shared" ref="BL283:BL346" si="52">_xlfn.ISFORMULA(BG283)</f>
        <v>1</v>
      </c>
    </row>
    <row r="284" spans="1:64" s="83" customFormat="1" ht="60.65" customHeight="1" x14ac:dyDescent="0.2">
      <c r="A284" s="77">
        <f t="shared" si="44"/>
        <v>279</v>
      </c>
      <c r="B284" s="77" t="str">
        <f t="shared" si="49"/>
        <v/>
      </c>
      <c r="C284" s="77" t="str">
        <f>IF(B284&lt;&gt;1,"",COUNTIF($B$6:B284,1))</f>
        <v/>
      </c>
      <c r="D284" s="77" t="str">
        <f>IF(B284&lt;&gt;2,"",COUNTIF($B$6:B284,2))</f>
        <v/>
      </c>
      <c r="E284" s="77" t="str">
        <f>IF(B284&lt;&gt;3,"",COUNTIF($B$6:B284,3))</f>
        <v/>
      </c>
      <c r="F284" s="77" t="str">
        <f>IF(B284&lt;&gt;4,"",COUNTIF($B$6:B284,4))</f>
        <v/>
      </c>
      <c r="G284" s="1"/>
      <c r="H284" s="20"/>
      <c r="I284" s="20"/>
      <c r="J284" s="20"/>
      <c r="K284" s="1"/>
      <c r="L284" s="1"/>
      <c r="M284" s="21"/>
      <c r="N284" s="20"/>
      <c r="O284" s="22"/>
      <c r="P284" s="26"/>
      <c r="Q284" s="27"/>
      <c r="R284" s="20"/>
      <c r="S284" s="1"/>
      <c r="T284" s="23"/>
      <c r="U284" s="84"/>
      <c r="V284" s="86"/>
      <c r="W284" s="39" t="e">
        <f>IF(OR(T284="他官署で調達手続きを実施のため",AC284=#REF!),"－",IF(V284&lt;&gt;"",ROUNDDOWN(V284/T284,3),(IFERROR(ROUNDDOWN(U284/T284,3),"－"))))</f>
        <v>#REF!</v>
      </c>
      <c r="X284" s="90"/>
      <c r="Y284" s="92"/>
      <c r="Z284" s="25"/>
      <c r="AA284" s="24"/>
      <c r="AB284" s="25"/>
      <c r="AC284" s="24"/>
      <c r="AD284" s="20"/>
      <c r="AE284" s="20"/>
      <c r="AF284" s="20"/>
      <c r="AG284" s="1"/>
      <c r="AH284" s="1"/>
      <c r="AI284" s="41"/>
      <c r="AJ284" s="41"/>
      <c r="AK284" s="41"/>
      <c r="AL284" s="41"/>
      <c r="AM284" s="41"/>
      <c r="AN284" s="1"/>
      <c r="AO284" s="1"/>
      <c r="AP284" s="1"/>
      <c r="AQ284" s="1"/>
      <c r="AR284" s="1"/>
      <c r="AS284" s="1"/>
      <c r="AT284" s="1"/>
      <c r="AU284" s="1"/>
      <c r="AV284" s="1"/>
      <c r="AW284" s="1"/>
      <c r="AX284" s="35"/>
      <c r="AY284" s="78"/>
      <c r="AZ284" s="37" t="e">
        <f>IF(AC284=#REF!,"年間支払金額",IF(AND(OR(COUNTIF(AE284,"*すべて*"),COUNTIF(AE284,"*全て*")),S284="●",OR(K284=#REF!,K284=#REF!)),"年間支払金額(全官署、契約相手方ごと)",IF(AND(OR(COUNTIF(AE284,"*すべて*"),COUNTIF(AE284,"*全て*")),S284="●"),"年間支払金額(契約相手方ごと)",IF(AND(OR(K284=#REF!,K284=#REF!),AC284=#REF!),"契約総額(全官署)",IF(AND(K284=#REF!,AC284=#REF!),"契約総額(自官署のみ)",IF(K284=#REF!,"年間支払金額(自官署のみ)",IF(AC284=#REF!,"契約総額",IF(AND(COUNTIF(BG284,"&lt;&gt;*単価*"),OR(K284=#REF!,K284=#REF!)),"全官署予定価格",IF(AND(COUNTIF(BG284,"*単価*"),OR(K284=#REF!,K284=#REF!)),"全官署支払金額",IF(COUNTIF(BG284,"*単価*"),"年間支払金額","予定価格"))))))))))</f>
        <v>#REF!</v>
      </c>
      <c r="BA284" s="37" t="str">
        <f>IF(T284="","×",IF(令和8年度契約状況調査票!T284&gt;_xlfn.XLOOKUP(令和8年度契約状況調査票!BF284,#REF!,#REF!),"○","×"))</f>
        <v>×</v>
      </c>
      <c r="BB284" s="37" t="str">
        <f>IF(Y284="","×",IF(令和8年度契約状況調査票!Y284&gt;_xlfn.XLOOKUP(令和8年度契約状況調査票!BF284,#REF!,#REF!),"○","×"))</f>
        <v>×</v>
      </c>
      <c r="BC284" s="37" t="str">
        <f t="shared" si="45"/>
        <v>×</v>
      </c>
      <c r="BD284" s="37" t="str">
        <f t="shared" si="50"/>
        <v>×</v>
      </c>
      <c r="BE284" s="79" t="str">
        <f t="shared" si="46"/>
        <v/>
      </c>
      <c r="BF284" s="38">
        <f t="shared" si="47"/>
        <v>0</v>
      </c>
      <c r="BG284" s="1" t="e">
        <f>IF(AC284=#REF!,"",IF(AND(K284&lt;&gt;"",ISTEXT(U284)),"分担契約/単価契約",IF(ISTEXT(U284),"単価契約",IF(K284&lt;&gt;"","分担契約",""))))</f>
        <v>#REF!</v>
      </c>
      <c r="BH284" s="80"/>
      <c r="BI284" s="81" t="e">
        <f>IF(COUNTIF(T284,"**"),"",IF(AND(T284&gt;=#REF!,OR(H284=#REF!,H284=#REF!)),1,IF(AND(T284&gt;=#REF!,H284&lt;&gt;#REF!,H284&lt;&gt;#REF!),1,"")))</f>
        <v>#REF!</v>
      </c>
      <c r="BJ284" s="82" t="str">
        <f t="shared" si="48"/>
        <v>○</v>
      </c>
      <c r="BK284" s="81" t="b">
        <f t="shared" si="51"/>
        <v>1</v>
      </c>
      <c r="BL284" s="81" t="b">
        <f t="shared" si="52"/>
        <v>1</v>
      </c>
    </row>
    <row r="285" spans="1:64" s="83" customFormat="1" ht="60.65" customHeight="1" x14ac:dyDescent="0.2">
      <c r="A285" s="77">
        <f t="shared" si="44"/>
        <v>280</v>
      </c>
      <c r="B285" s="77" t="str">
        <f t="shared" si="49"/>
        <v/>
      </c>
      <c r="C285" s="77" t="str">
        <f>IF(B285&lt;&gt;1,"",COUNTIF($B$6:B285,1))</f>
        <v/>
      </c>
      <c r="D285" s="77" t="str">
        <f>IF(B285&lt;&gt;2,"",COUNTIF($B$6:B285,2))</f>
        <v/>
      </c>
      <c r="E285" s="77" t="str">
        <f>IF(B285&lt;&gt;3,"",COUNTIF($B$6:B285,3))</f>
        <v/>
      </c>
      <c r="F285" s="77" t="str">
        <f>IF(B285&lt;&gt;4,"",COUNTIF($B$6:B285,4))</f>
        <v/>
      </c>
      <c r="G285" s="1"/>
      <c r="H285" s="20"/>
      <c r="I285" s="20"/>
      <c r="J285" s="20"/>
      <c r="K285" s="1"/>
      <c r="L285" s="1"/>
      <c r="M285" s="21"/>
      <c r="N285" s="20"/>
      <c r="O285" s="22"/>
      <c r="P285" s="26"/>
      <c r="Q285" s="27"/>
      <c r="R285" s="20"/>
      <c r="S285" s="1"/>
      <c r="T285" s="23"/>
      <c r="U285" s="84"/>
      <c r="V285" s="86"/>
      <c r="W285" s="39" t="e">
        <f>IF(OR(T285="他官署で調達手続きを実施のため",AC285=#REF!),"－",IF(V285&lt;&gt;"",ROUNDDOWN(V285/T285,3),(IFERROR(ROUNDDOWN(U285/T285,3),"－"))))</f>
        <v>#REF!</v>
      </c>
      <c r="X285" s="90"/>
      <c r="Y285" s="92"/>
      <c r="Z285" s="25"/>
      <c r="AA285" s="24"/>
      <c r="AB285" s="25"/>
      <c r="AC285" s="24"/>
      <c r="AD285" s="20"/>
      <c r="AE285" s="20"/>
      <c r="AF285" s="20"/>
      <c r="AG285" s="1"/>
      <c r="AH285" s="1"/>
      <c r="AI285" s="41"/>
      <c r="AJ285" s="41"/>
      <c r="AK285" s="41"/>
      <c r="AL285" s="41"/>
      <c r="AM285" s="41"/>
      <c r="AN285" s="1"/>
      <c r="AO285" s="1"/>
      <c r="AP285" s="1"/>
      <c r="AQ285" s="1"/>
      <c r="AR285" s="1"/>
      <c r="AS285" s="1"/>
      <c r="AT285" s="1"/>
      <c r="AU285" s="1"/>
      <c r="AV285" s="1"/>
      <c r="AW285" s="1"/>
      <c r="AX285" s="35"/>
      <c r="AY285" s="78"/>
      <c r="AZ285" s="37" t="e">
        <f>IF(AC285=#REF!,"年間支払金額",IF(AND(OR(COUNTIF(AE285,"*すべて*"),COUNTIF(AE285,"*全て*")),S285="●",OR(K285=#REF!,K285=#REF!)),"年間支払金額(全官署、契約相手方ごと)",IF(AND(OR(COUNTIF(AE285,"*すべて*"),COUNTIF(AE285,"*全て*")),S285="●"),"年間支払金額(契約相手方ごと)",IF(AND(OR(K285=#REF!,K285=#REF!),AC285=#REF!),"契約総額(全官署)",IF(AND(K285=#REF!,AC285=#REF!),"契約総額(自官署のみ)",IF(K285=#REF!,"年間支払金額(自官署のみ)",IF(AC285=#REF!,"契約総額",IF(AND(COUNTIF(BG285,"&lt;&gt;*単価*"),OR(K285=#REF!,K285=#REF!)),"全官署予定価格",IF(AND(COUNTIF(BG285,"*単価*"),OR(K285=#REF!,K285=#REF!)),"全官署支払金額",IF(COUNTIF(BG285,"*単価*"),"年間支払金額","予定価格"))))))))))</f>
        <v>#REF!</v>
      </c>
      <c r="BA285" s="37" t="str">
        <f>IF(T285="","×",IF(令和8年度契約状況調査票!T285&gt;_xlfn.XLOOKUP(令和8年度契約状況調査票!BF285,#REF!,#REF!),"○","×"))</f>
        <v>×</v>
      </c>
      <c r="BB285" s="37" t="str">
        <f>IF(Y285="","×",IF(令和8年度契約状況調査票!Y285&gt;_xlfn.XLOOKUP(令和8年度契約状況調査票!BF285,#REF!,#REF!),"○","×"))</f>
        <v>×</v>
      </c>
      <c r="BC285" s="37" t="str">
        <f t="shared" si="45"/>
        <v>×</v>
      </c>
      <c r="BD285" s="37" t="str">
        <f t="shared" si="50"/>
        <v>×</v>
      </c>
      <c r="BE285" s="79" t="str">
        <f t="shared" si="46"/>
        <v/>
      </c>
      <c r="BF285" s="38">
        <f t="shared" si="47"/>
        <v>0</v>
      </c>
      <c r="BG285" s="1" t="e">
        <f>IF(AC285=#REF!,"",IF(AND(K285&lt;&gt;"",ISTEXT(U285)),"分担契約/単価契約",IF(ISTEXT(U285),"単価契約",IF(K285&lt;&gt;"","分担契約",""))))</f>
        <v>#REF!</v>
      </c>
      <c r="BH285" s="80"/>
      <c r="BI285" s="81" t="e">
        <f>IF(COUNTIF(T285,"**"),"",IF(AND(T285&gt;=#REF!,OR(H285=#REF!,H285=#REF!)),1,IF(AND(T285&gt;=#REF!,H285&lt;&gt;#REF!,H285&lt;&gt;#REF!),1,"")))</f>
        <v>#REF!</v>
      </c>
      <c r="BJ285" s="82" t="str">
        <f t="shared" si="48"/>
        <v>○</v>
      </c>
      <c r="BK285" s="81" t="b">
        <f t="shared" si="51"/>
        <v>1</v>
      </c>
      <c r="BL285" s="81" t="b">
        <f t="shared" si="52"/>
        <v>1</v>
      </c>
    </row>
    <row r="286" spans="1:64" s="83" customFormat="1" ht="60.65" customHeight="1" x14ac:dyDescent="0.2">
      <c r="A286" s="77">
        <f t="shared" si="44"/>
        <v>281</v>
      </c>
      <c r="B286" s="77" t="str">
        <f t="shared" si="49"/>
        <v/>
      </c>
      <c r="C286" s="77" t="str">
        <f>IF(B286&lt;&gt;1,"",COUNTIF($B$6:B286,1))</f>
        <v/>
      </c>
      <c r="D286" s="77" t="str">
        <f>IF(B286&lt;&gt;2,"",COUNTIF($B$6:B286,2))</f>
        <v/>
      </c>
      <c r="E286" s="77" t="str">
        <f>IF(B286&lt;&gt;3,"",COUNTIF($B$6:B286,3))</f>
        <v/>
      </c>
      <c r="F286" s="77" t="str">
        <f>IF(B286&lt;&gt;4,"",COUNTIF($B$6:B286,4))</f>
        <v/>
      </c>
      <c r="G286" s="1"/>
      <c r="H286" s="20"/>
      <c r="I286" s="20"/>
      <c r="J286" s="20"/>
      <c r="K286" s="1"/>
      <c r="L286" s="1"/>
      <c r="M286" s="21"/>
      <c r="N286" s="20"/>
      <c r="O286" s="22"/>
      <c r="P286" s="26"/>
      <c r="Q286" s="27"/>
      <c r="R286" s="20"/>
      <c r="S286" s="1"/>
      <c r="T286" s="23"/>
      <c r="U286" s="84"/>
      <c r="V286" s="86"/>
      <c r="W286" s="39" t="e">
        <f>IF(OR(T286="他官署で調達手続きを実施のため",AC286=#REF!),"－",IF(V286&lt;&gt;"",ROUNDDOWN(V286/T286,3),(IFERROR(ROUNDDOWN(U286/T286,3),"－"))))</f>
        <v>#REF!</v>
      </c>
      <c r="X286" s="90"/>
      <c r="Y286" s="92"/>
      <c r="Z286" s="25"/>
      <c r="AA286" s="24"/>
      <c r="AB286" s="25"/>
      <c r="AC286" s="24"/>
      <c r="AD286" s="20"/>
      <c r="AE286" s="20"/>
      <c r="AF286" s="20"/>
      <c r="AG286" s="1"/>
      <c r="AH286" s="1"/>
      <c r="AI286" s="41"/>
      <c r="AJ286" s="41"/>
      <c r="AK286" s="41"/>
      <c r="AL286" s="41"/>
      <c r="AM286" s="41"/>
      <c r="AN286" s="1"/>
      <c r="AO286" s="1"/>
      <c r="AP286" s="1"/>
      <c r="AQ286" s="1"/>
      <c r="AR286" s="1"/>
      <c r="AS286" s="1"/>
      <c r="AT286" s="1"/>
      <c r="AU286" s="1"/>
      <c r="AV286" s="1"/>
      <c r="AW286" s="1"/>
      <c r="AX286" s="36"/>
      <c r="AY286" s="78"/>
      <c r="AZ286" s="37" t="e">
        <f>IF(AC286=#REF!,"年間支払金額",IF(AND(OR(COUNTIF(AE286,"*すべて*"),COUNTIF(AE286,"*全て*")),S286="●",OR(K286=#REF!,K286=#REF!)),"年間支払金額(全官署、契約相手方ごと)",IF(AND(OR(COUNTIF(AE286,"*すべて*"),COUNTIF(AE286,"*全て*")),S286="●"),"年間支払金額(契約相手方ごと)",IF(AND(OR(K286=#REF!,K286=#REF!),AC286=#REF!),"契約総額(全官署)",IF(AND(K286=#REF!,AC286=#REF!),"契約総額(自官署のみ)",IF(K286=#REF!,"年間支払金額(自官署のみ)",IF(AC286=#REF!,"契約総額",IF(AND(COUNTIF(BG286,"&lt;&gt;*単価*"),OR(K286=#REF!,K286=#REF!)),"全官署予定価格",IF(AND(COUNTIF(BG286,"*単価*"),OR(K286=#REF!,K286=#REF!)),"全官署支払金額",IF(COUNTIF(BG286,"*単価*"),"年間支払金額","予定価格"))))))))))</f>
        <v>#REF!</v>
      </c>
      <c r="BA286" s="37" t="str">
        <f>IF(T286="","×",IF(令和8年度契約状況調査票!T286&gt;_xlfn.XLOOKUP(令和8年度契約状況調査票!BF286,#REF!,#REF!),"○","×"))</f>
        <v>×</v>
      </c>
      <c r="BB286" s="37" t="str">
        <f>IF(Y286="","×",IF(令和8年度契約状況調査票!Y286&gt;_xlfn.XLOOKUP(令和8年度契約状況調査票!BF286,#REF!,#REF!),"○","×"))</f>
        <v>×</v>
      </c>
      <c r="BC286" s="37" t="str">
        <f t="shared" si="45"/>
        <v>×</v>
      </c>
      <c r="BD286" s="37" t="str">
        <f t="shared" si="50"/>
        <v>×</v>
      </c>
      <c r="BE286" s="79" t="str">
        <f t="shared" si="46"/>
        <v/>
      </c>
      <c r="BF286" s="38">
        <f t="shared" si="47"/>
        <v>0</v>
      </c>
      <c r="BG286" s="1" t="e">
        <f>IF(AC286=#REF!,"",IF(AND(K286&lt;&gt;"",ISTEXT(U286)),"分担契約/単価契約",IF(ISTEXT(U286),"単価契約",IF(K286&lt;&gt;"","分担契約",""))))</f>
        <v>#REF!</v>
      </c>
      <c r="BH286" s="80"/>
      <c r="BI286" s="81" t="e">
        <f>IF(COUNTIF(T286,"**"),"",IF(AND(T286&gt;=#REF!,OR(H286=#REF!,H286=#REF!)),1,IF(AND(T286&gt;=#REF!,H286&lt;&gt;#REF!,H286&lt;&gt;#REF!),1,"")))</f>
        <v>#REF!</v>
      </c>
      <c r="BJ286" s="82" t="str">
        <f t="shared" si="48"/>
        <v>○</v>
      </c>
      <c r="BK286" s="81" t="b">
        <f t="shared" si="51"/>
        <v>1</v>
      </c>
      <c r="BL286" s="81" t="b">
        <f t="shared" si="52"/>
        <v>1</v>
      </c>
    </row>
    <row r="287" spans="1:64" s="83" customFormat="1" ht="60.65" customHeight="1" x14ac:dyDescent="0.2">
      <c r="A287" s="77">
        <f t="shared" si="44"/>
        <v>282</v>
      </c>
      <c r="B287" s="77" t="str">
        <f t="shared" si="49"/>
        <v/>
      </c>
      <c r="C287" s="77" t="str">
        <f>IF(B287&lt;&gt;1,"",COUNTIF($B$6:B287,1))</f>
        <v/>
      </c>
      <c r="D287" s="77" t="str">
        <f>IF(B287&lt;&gt;2,"",COUNTIF($B$6:B287,2))</f>
        <v/>
      </c>
      <c r="E287" s="77" t="str">
        <f>IF(B287&lt;&gt;3,"",COUNTIF($B$6:B287,3))</f>
        <v/>
      </c>
      <c r="F287" s="77" t="str">
        <f>IF(B287&lt;&gt;4,"",COUNTIF($B$6:B287,4))</f>
        <v/>
      </c>
      <c r="G287" s="1"/>
      <c r="H287" s="20"/>
      <c r="I287" s="20"/>
      <c r="J287" s="20"/>
      <c r="K287" s="1"/>
      <c r="L287" s="1"/>
      <c r="M287" s="21"/>
      <c r="N287" s="20"/>
      <c r="O287" s="22"/>
      <c r="P287" s="26"/>
      <c r="Q287" s="27"/>
      <c r="R287" s="20"/>
      <c r="S287" s="1"/>
      <c r="T287" s="23"/>
      <c r="U287" s="84"/>
      <c r="V287" s="86"/>
      <c r="W287" s="39" t="e">
        <f>IF(OR(T287="他官署で調達手続きを実施のため",AC287=#REF!),"－",IF(V287&lt;&gt;"",ROUNDDOWN(V287/T287,3),(IFERROR(ROUNDDOWN(U287/T287,3),"－"))))</f>
        <v>#REF!</v>
      </c>
      <c r="X287" s="90"/>
      <c r="Y287" s="92"/>
      <c r="Z287" s="25"/>
      <c r="AA287" s="24"/>
      <c r="AB287" s="25"/>
      <c r="AC287" s="24"/>
      <c r="AD287" s="20"/>
      <c r="AE287" s="20"/>
      <c r="AF287" s="20"/>
      <c r="AG287" s="1"/>
      <c r="AH287" s="1"/>
      <c r="AI287" s="41"/>
      <c r="AJ287" s="41"/>
      <c r="AK287" s="41"/>
      <c r="AL287" s="41"/>
      <c r="AM287" s="41"/>
      <c r="AN287" s="1"/>
      <c r="AO287" s="1"/>
      <c r="AP287" s="1"/>
      <c r="AQ287" s="1"/>
      <c r="AR287" s="1"/>
      <c r="AS287" s="1"/>
      <c r="AT287" s="1"/>
      <c r="AU287" s="1"/>
      <c r="AV287" s="1"/>
      <c r="AW287" s="1"/>
      <c r="AX287" s="35"/>
      <c r="AY287" s="78"/>
      <c r="AZ287" s="37" t="e">
        <f>IF(AC287=#REF!,"年間支払金額",IF(AND(OR(COUNTIF(AE287,"*すべて*"),COUNTIF(AE287,"*全て*")),S287="●",OR(K287=#REF!,K287=#REF!)),"年間支払金額(全官署、契約相手方ごと)",IF(AND(OR(COUNTIF(AE287,"*すべて*"),COUNTIF(AE287,"*全て*")),S287="●"),"年間支払金額(契約相手方ごと)",IF(AND(OR(K287=#REF!,K287=#REF!),AC287=#REF!),"契約総額(全官署)",IF(AND(K287=#REF!,AC287=#REF!),"契約総額(自官署のみ)",IF(K287=#REF!,"年間支払金額(自官署のみ)",IF(AC287=#REF!,"契約総額",IF(AND(COUNTIF(BG287,"&lt;&gt;*単価*"),OR(K287=#REF!,K287=#REF!)),"全官署予定価格",IF(AND(COUNTIF(BG287,"*単価*"),OR(K287=#REF!,K287=#REF!)),"全官署支払金額",IF(COUNTIF(BG287,"*単価*"),"年間支払金額","予定価格"))))))))))</f>
        <v>#REF!</v>
      </c>
      <c r="BA287" s="37" t="str">
        <f>IF(T287="","×",IF(令和8年度契約状況調査票!T287&gt;_xlfn.XLOOKUP(令和8年度契約状況調査票!BF287,#REF!,#REF!),"○","×"))</f>
        <v>×</v>
      </c>
      <c r="BB287" s="37" t="str">
        <f>IF(Y287="","×",IF(令和8年度契約状況調査票!Y287&gt;_xlfn.XLOOKUP(令和8年度契約状況調査票!BF287,#REF!,#REF!),"○","×"))</f>
        <v>×</v>
      </c>
      <c r="BC287" s="37" t="str">
        <f t="shared" si="45"/>
        <v>×</v>
      </c>
      <c r="BD287" s="37" t="str">
        <f t="shared" si="50"/>
        <v>×</v>
      </c>
      <c r="BE287" s="79" t="str">
        <f t="shared" si="46"/>
        <v/>
      </c>
      <c r="BF287" s="38">
        <f t="shared" si="47"/>
        <v>0</v>
      </c>
      <c r="BG287" s="1" t="e">
        <f>IF(AC287=#REF!,"",IF(AND(K287&lt;&gt;"",ISTEXT(U287)),"分担契約/単価契約",IF(ISTEXT(U287),"単価契約",IF(K287&lt;&gt;"","分担契約",""))))</f>
        <v>#REF!</v>
      </c>
      <c r="BH287" s="80"/>
      <c r="BI287" s="81" t="e">
        <f>IF(COUNTIF(T287,"**"),"",IF(AND(T287&gt;=#REF!,OR(H287=#REF!,H287=#REF!)),1,IF(AND(T287&gt;=#REF!,H287&lt;&gt;#REF!,H287&lt;&gt;#REF!),1,"")))</f>
        <v>#REF!</v>
      </c>
      <c r="BJ287" s="82" t="str">
        <f t="shared" si="48"/>
        <v>○</v>
      </c>
      <c r="BK287" s="81" t="b">
        <f t="shared" si="51"/>
        <v>1</v>
      </c>
      <c r="BL287" s="81" t="b">
        <f t="shared" si="52"/>
        <v>1</v>
      </c>
    </row>
    <row r="288" spans="1:64" s="83" customFormat="1" ht="60.65" customHeight="1" x14ac:dyDescent="0.2">
      <c r="A288" s="77">
        <f t="shared" si="44"/>
        <v>283</v>
      </c>
      <c r="B288" s="77" t="str">
        <f t="shared" si="49"/>
        <v/>
      </c>
      <c r="C288" s="77" t="str">
        <f>IF(B288&lt;&gt;1,"",COUNTIF($B$6:B288,1))</f>
        <v/>
      </c>
      <c r="D288" s="77" t="str">
        <f>IF(B288&lt;&gt;2,"",COUNTIF($B$6:B288,2))</f>
        <v/>
      </c>
      <c r="E288" s="77" t="str">
        <f>IF(B288&lt;&gt;3,"",COUNTIF($B$6:B288,3))</f>
        <v/>
      </c>
      <c r="F288" s="77" t="str">
        <f>IF(B288&lt;&gt;4,"",COUNTIF($B$6:B288,4))</f>
        <v/>
      </c>
      <c r="G288" s="1"/>
      <c r="H288" s="20"/>
      <c r="I288" s="20"/>
      <c r="J288" s="20"/>
      <c r="K288" s="1"/>
      <c r="L288" s="1"/>
      <c r="M288" s="21"/>
      <c r="N288" s="20"/>
      <c r="O288" s="22"/>
      <c r="P288" s="26"/>
      <c r="Q288" s="27"/>
      <c r="R288" s="20"/>
      <c r="S288" s="1"/>
      <c r="T288" s="23"/>
      <c r="U288" s="84"/>
      <c r="V288" s="86"/>
      <c r="W288" s="39" t="e">
        <f>IF(OR(T288="他官署で調達手続きを実施のため",AC288=#REF!),"－",IF(V288&lt;&gt;"",ROUNDDOWN(V288/T288,3),(IFERROR(ROUNDDOWN(U288/T288,3),"－"))))</f>
        <v>#REF!</v>
      </c>
      <c r="X288" s="90"/>
      <c r="Y288" s="92"/>
      <c r="Z288" s="25"/>
      <c r="AA288" s="24"/>
      <c r="AB288" s="25"/>
      <c r="AC288" s="24"/>
      <c r="AD288" s="20"/>
      <c r="AE288" s="20"/>
      <c r="AF288" s="20"/>
      <c r="AG288" s="1"/>
      <c r="AH288" s="1"/>
      <c r="AI288" s="41"/>
      <c r="AJ288" s="41"/>
      <c r="AK288" s="41"/>
      <c r="AL288" s="41"/>
      <c r="AM288" s="41"/>
      <c r="AN288" s="1"/>
      <c r="AO288" s="1"/>
      <c r="AP288" s="1"/>
      <c r="AQ288" s="1"/>
      <c r="AR288" s="1"/>
      <c r="AS288" s="1"/>
      <c r="AT288" s="1"/>
      <c r="AU288" s="1"/>
      <c r="AV288" s="1"/>
      <c r="AW288" s="1"/>
      <c r="AX288" s="35"/>
      <c r="AY288" s="78"/>
      <c r="AZ288" s="37" t="e">
        <f>IF(AC288=#REF!,"年間支払金額",IF(AND(OR(COUNTIF(AE288,"*すべて*"),COUNTIF(AE288,"*全て*")),S288="●",OR(K288=#REF!,K288=#REF!)),"年間支払金額(全官署、契約相手方ごと)",IF(AND(OR(COUNTIF(AE288,"*すべて*"),COUNTIF(AE288,"*全て*")),S288="●"),"年間支払金額(契約相手方ごと)",IF(AND(OR(K288=#REF!,K288=#REF!),AC288=#REF!),"契約総額(全官署)",IF(AND(K288=#REF!,AC288=#REF!),"契約総額(自官署のみ)",IF(K288=#REF!,"年間支払金額(自官署のみ)",IF(AC288=#REF!,"契約総額",IF(AND(COUNTIF(BG288,"&lt;&gt;*単価*"),OR(K288=#REF!,K288=#REF!)),"全官署予定価格",IF(AND(COUNTIF(BG288,"*単価*"),OR(K288=#REF!,K288=#REF!)),"全官署支払金額",IF(COUNTIF(BG288,"*単価*"),"年間支払金額","予定価格"))))))))))</f>
        <v>#REF!</v>
      </c>
      <c r="BA288" s="37" t="str">
        <f>IF(T288="","×",IF(令和8年度契約状況調査票!T288&gt;_xlfn.XLOOKUP(令和8年度契約状況調査票!BF288,#REF!,#REF!),"○","×"))</f>
        <v>×</v>
      </c>
      <c r="BB288" s="37" t="str">
        <f>IF(Y288="","×",IF(令和8年度契約状況調査票!Y288&gt;_xlfn.XLOOKUP(令和8年度契約状況調査票!BF288,#REF!,#REF!),"○","×"))</f>
        <v>×</v>
      </c>
      <c r="BC288" s="37" t="str">
        <f t="shared" si="45"/>
        <v>×</v>
      </c>
      <c r="BD288" s="37" t="str">
        <f t="shared" si="50"/>
        <v>×</v>
      </c>
      <c r="BE288" s="79" t="str">
        <f t="shared" si="46"/>
        <v/>
      </c>
      <c r="BF288" s="38">
        <f t="shared" si="47"/>
        <v>0</v>
      </c>
      <c r="BG288" s="1" t="e">
        <f>IF(AC288=#REF!,"",IF(AND(K288&lt;&gt;"",ISTEXT(U288)),"分担契約/単価契約",IF(ISTEXT(U288),"単価契約",IF(K288&lt;&gt;"","分担契約",""))))</f>
        <v>#REF!</v>
      </c>
      <c r="BH288" s="80"/>
      <c r="BI288" s="81" t="e">
        <f>IF(COUNTIF(T288,"**"),"",IF(AND(T288&gt;=#REF!,OR(H288=#REF!,H288=#REF!)),1,IF(AND(T288&gt;=#REF!,H288&lt;&gt;#REF!,H288&lt;&gt;#REF!),1,"")))</f>
        <v>#REF!</v>
      </c>
      <c r="BJ288" s="82" t="str">
        <f t="shared" si="48"/>
        <v>○</v>
      </c>
      <c r="BK288" s="81" t="b">
        <f t="shared" si="51"/>
        <v>1</v>
      </c>
      <c r="BL288" s="81" t="b">
        <f t="shared" si="52"/>
        <v>1</v>
      </c>
    </row>
    <row r="289" spans="1:64" s="83" customFormat="1" ht="60.65" customHeight="1" x14ac:dyDescent="0.2">
      <c r="A289" s="77">
        <f t="shared" si="44"/>
        <v>284</v>
      </c>
      <c r="B289" s="77" t="str">
        <f t="shared" si="49"/>
        <v/>
      </c>
      <c r="C289" s="77" t="str">
        <f>IF(B289&lt;&gt;1,"",COUNTIF($B$6:B289,1))</f>
        <v/>
      </c>
      <c r="D289" s="77" t="str">
        <f>IF(B289&lt;&gt;2,"",COUNTIF($B$6:B289,2))</f>
        <v/>
      </c>
      <c r="E289" s="77" t="str">
        <f>IF(B289&lt;&gt;3,"",COUNTIF($B$6:B289,3))</f>
        <v/>
      </c>
      <c r="F289" s="77" t="str">
        <f>IF(B289&lt;&gt;4,"",COUNTIF($B$6:B289,4))</f>
        <v/>
      </c>
      <c r="G289" s="1"/>
      <c r="H289" s="20"/>
      <c r="I289" s="20"/>
      <c r="J289" s="20"/>
      <c r="K289" s="1"/>
      <c r="L289" s="1"/>
      <c r="M289" s="21"/>
      <c r="N289" s="20"/>
      <c r="O289" s="22"/>
      <c r="P289" s="26"/>
      <c r="Q289" s="27"/>
      <c r="R289" s="20"/>
      <c r="S289" s="1"/>
      <c r="T289" s="28"/>
      <c r="U289" s="85"/>
      <c r="V289" s="86"/>
      <c r="W289" s="39" t="e">
        <f>IF(OR(T289="他官署で調達手続きを実施のため",AC289=#REF!),"－",IF(V289&lt;&gt;"",ROUNDDOWN(V289/T289,3),(IFERROR(ROUNDDOWN(U289/T289,3),"－"))))</f>
        <v>#REF!</v>
      </c>
      <c r="X289" s="90"/>
      <c r="Y289" s="92"/>
      <c r="Z289" s="25"/>
      <c r="AA289" s="24"/>
      <c r="AB289" s="25"/>
      <c r="AC289" s="24"/>
      <c r="AD289" s="20"/>
      <c r="AE289" s="20"/>
      <c r="AF289" s="20"/>
      <c r="AG289" s="1"/>
      <c r="AH289" s="1"/>
      <c r="AI289" s="41"/>
      <c r="AJ289" s="41"/>
      <c r="AK289" s="41"/>
      <c r="AL289" s="41"/>
      <c r="AM289" s="41"/>
      <c r="AN289" s="1"/>
      <c r="AO289" s="1"/>
      <c r="AP289" s="1"/>
      <c r="AQ289" s="1"/>
      <c r="AR289" s="1"/>
      <c r="AS289" s="1"/>
      <c r="AT289" s="1"/>
      <c r="AU289" s="1"/>
      <c r="AV289" s="1"/>
      <c r="AW289" s="1"/>
      <c r="AX289" s="35"/>
      <c r="AY289" s="78"/>
      <c r="AZ289" s="37" t="e">
        <f>IF(AC289=#REF!,"年間支払金額",IF(AND(OR(COUNTIF(AE289,"*すべて*"),COUNTIF(AE289,"*全て*")),S289="●",OR(K289=#REF!,K289=#REF!)),"年間支払金額(全官署、契約相手方ごと)",IF(AND(OR(COUNTIF(AE289,"*すべて*"),COUNTIF(AE289,"*全て*")),S289="●"),"年間支払金額(契約相手方ごと)",IF(AND(OR(K289=#REF!,K289=#REF!),AC289=#REF!),"契約総額(全官署)",IF(AND(K289=#REF!,AC289=#REF!),"契約総額(自官署のみ)",IF(K289=#REF!,"年間支払金額(自官署のみ)",IF(AC289=#REF!,"契約総額",IF(AND(COUNTIF(BG289,"&lt;&gt;*単価*"),OR(K289=#REF!,K289=#REF!)),"全官署予定価格",IF(AND(COUNTIF(BG289,"*単価*"),OR(K289=#REF!,K289=#REF!)),"全官署支払金額",IF(COUNTIF(BG289,"*単価*"),"年間支払金額","予定価格"))))))))))</f>
        <v>#REF!</v>
      </c>
      <c r="BA289" s="37" t="str">
        <f>IF(T289="","×",IF(令和8年度契約状況調査票!T289&gt;_xlfn.XLOOKUP(令和8年度契約状況調査票!BF289,#REF!,#REF!),"○","×"))</f>
        <v>×</v>
      </c>
      <c r="BB289" s="37" t="str">
        <f>IF(Y289="","×",IF(令和8年度契約状況調査票!Y289&gt;_xlfn.XLOOKUP(令和8年度契約状況調査票!BF289,#REF!,#REF!),"○","×"))</f>
        <v>×</v>
      </c>
      <c r="BC289" s="37" t="str">
        <f t="shared" si="45"/>
        <v>×</v>
      </c>
      <c r="BD289" s="37" t="str">
        <f t="shared" si="50"/>
        <v>×</v>
      </c>
      <c r="BE289" s="79" t="str">
        <f t="shared" si="46"/>
        <v/>
      </c>
      <c r="BF289" s="38">
        <f t="shared" si="47"/>
        <v>0</v>
      </c>
      <c r="BG289" s="1" t="e">
        <f>IF(AC289=#REF!,"",IF(AND(K289&lt;&gt;"",ISTEXT(U289)),"分担契約/単価契約",IF(ISTEXT(U289),"単価契約",IF(K289&lt;&gt;"","分担契約",""))))</f>
        <v>#REF!</v>
      </c>
      <c r="BH289" s="80"/>
      <c r="BI289" s="81" t="e">
        <f>IF(COUNTIF(T289,"**"),"",IF(AND(T289&gt;=#REF!,OR(H289=#REF!,H289=#REF!)),1,IF(AND(T289&gt;=#REF!,H289&lt;&gt;#REF!,H289&lt;&gt;#REF!),1,"")))</f>
        <v>#REF!</v>
      </c>
      <c r="BJ289" s="82" t="str">
        <f t="shared" si="48"/>
        <v>○</v>
      </c>
      <c r="BK289" s="81" t="b">
        <f t="shared" si="51"/>
        <v>1</v>
      </c>
      <c r="BL289" s="81" t="b">
        <f t="shared" si="52"/>
        <v>1</v>
      </c>
    </row>
    <row r="290" spans="1:64" s="83" customFormat="1" ht="60.65" customHeight="1" x14ac:dyDescent="0.2">
      <c r="A290" s="77">
        <f t="shared" si="44"/>
        <v>285</v>
      </c>
      <c r="B290" s="77" t="str">
        <f t="shared" si="49"/>
        <v/>
      </c>
      <c r="C290" s="77" t="str">
        <f>IF(B290&lt;&gt;1,"",COUNTIF($B$6:B290,1))</f>
        <v/>
      </c>
      <c r="D290" s="77" t="str">
        <f>IF(B290&lt;&gt;2,"",COUNTIF($B$6:B290,2))</f>
        <v/>
      </c>
      <c r="E290" s="77" t="str">
        <f>IF(B290&lt;&gt;3,"",COUNTIF($B$6:B290,3))</f>
        <v/>
      </c>
      <c r="F290" s="77" t="str">
        <f>IF(B290&lt;&gt;4,"",COUNTIF($B$6:B290,4))</f>
        <v/>
      </c>
      <c r="G290" s="1"/>
      <c r="H290" s="20"/>
      <c r="I290" s="20"/>
      <c r="J290" s="20"/>
      <c r="K290" s="1"/>
      <c r="L290" s="1"/>
      <c r="M290" s="21"/>
      <c r="N290" s="20"/>
      <c r="O290" s="22"/>
      <c r="P290" s="26"/>
      <c r="Q290" s="27"/>
      <c r="R290" s="20"/>
      <c r="S290" s="1"/>
      <c r="T290" s="23"/>
      <c r="U290" s="84"/>
      <c r="V290" s="86"/>
      <c r="W290" s="39" t="e">
        <f>IF(OR(T290="他官署で調達手続きを実施のため",AC290=#REF!),"－",IF(V290&lt;&gt;"",ROUNDDOWN(V290/T290,3),(IFERROR(ROUNDDOWN(U290/T290,3),"－"))))</f>
        <v>#REF!</v>
      </c>
      <c r="X290" s="90"/>
      <c r="Y290" s="92"/>
      <c r="Z290" s="25"/>
      <c r="AA290" s="24"/>
      <c r="AB290" s="25"/>
      <c r="AC290" s="24"/>
      <c r="AD290" s="20"/>
      <c r="AE290" s="20"/>
      <c r="AF290" s="20"/>
      <c r="AG290" s="1"/>
      <c r="AH290" s="1"/>
      <c r="AI290" s="41"/>
      <c r="AJ290" s="41"/>
      <c r="AK290" s="41"/>
      <c r="AL290" s="41"/>
      <c r="AM290" s="41"/>
      <c r="AN290" s="1"/>
      <c r="AO290" s="1"/>
      <c r="AP290" s="1"/>
      <c r="AQ290" s="1"/>
      <c r="AR290" s="1"/>
      <c r="AS290" s="1"/>
      <c r="AT290" s="1"/>
      <c r="AU290" s="1"/>
      <c r="AV290" s="1"/>
      <c r="AW290" s="1"/>
      <c r="AX290" s="35"/>
      <c r="AY290" s="78"/>
      <c r="AZ290" s="37" t="e">
        <f>IF(AC290=#REF!,"年間支払金額",IF(AND(OR(COUNTIF(AE290,"*すべて*"),COUNTIF(AE290,"*全て*")),S290="●",OR(K290=#REF!,K290=#REF!)),"年間支払金額(全官署、契約相手方ごと)",IF(AND(OR(COUNTIF(AE290,"*すべて*"),COUNTIF(AE290,"*全て*")),S290="●"),"年間支払金額(契約相手方ごと)",IF(AND(OR(K290=#REF!,K290=#REF!),AC290=#REF!),"契約総額(全官署)",IF(AND(K290=#REF!,AC290=#REF!),"契約総額(自官署のみ)",IF(K290=#REF!,"年間支払金額(自官署のみ)",IF(AC290=#REF!,"契約総額",IF(AND(COUNTIF(BG290,"&lt;&gt;*単価*"),OR(K290=#REF!,K290=#REF!)),"全官署予定価格",IF(AND(COUNTIF(BG290,"*単価*"),OR(K290=#REF!,K290=#REF!)),"全官署支払金額",IF(COUNTIF(BG290,"*単価*"),"年間支払金額","予定価格"))))))))))</f>
        <v>#REF!</v>
      </c>
      <c r="BA290" s="37" t="str">
        <f>IF(T290="","×",IF(令和8年度契約状況調査票!T290&gt;_xlfn.XLOOKUP(令和8年度契約状況調査票!BF290,#REF!,#REF!),"○","×"))</f>
        <v>×</v>
      </c>
      <c r="BB290" s="37" t="str">
        <f>IF(Y290="","×",IF(令和8年度契約状況調査票!Y290&gt;_xlfn.XLOOKUP(令和8年度契約状況調査票!BF290,#REF!,#REF!),"○","×"))</f>
        <v>×</v>
      </c>
      <c r="BC290" s="37" t="str">
        <f t="shared" si="45"/>
        <v>×</v>
      </c>
      <c r="BD290" s="37" t="str">
        <f t="shared" si="50"/>
        <v>×</v>
      </c>
      <c r="BE290" s="79" t="str">
        <f t="shared" si="46"/>
        <v/>
      </c>
      <c r="BF290" s="38">
        <f t="shared" si="47"/>
        <v>0</v>
      </c>
      <c r="BG290" s="1" t="e">
        <f>IF(AC290=#REF!,"",IF(AND(K290&lt;&gt;"",ISTEXT(U290)),"分担契約/単価契約",IF(ISTEXT(U290),"単価契約",IF(K290&lt;&gt;"","分担契約",""))))</f>
        <v>#REF!</v>
      </c>
      <c r="BH290" s="80"/>
      <c r="BI290" s="81" t="e">
        <f>IF(COUNTIF(T290,"**"),"",IF(AND(T290&gt;=#REF!,OR(H290=#REF!,H290=#REF!)),1,IF(AND(T290&gt;=#REF!,H290&lt;&gt;#REF!,H290&lt;&gt;#REF!),1,"")))</f>
        <v>#REF!</v>
      </c>
      <c r="BJ290" s="82" t="str">
        <f t="shared" si="48"/>
        <v>○</v>
      </c>
      <c r="BK290" s="81" t="b">
        <f t="shared" si="51"/>
        <v>1</v>
      </c>
      <c r="BL290" s="81" t="b">
        <f t="shared" si="52"/>
        <v>1</v>
      </c>
    </row>
    <row r="291" spans="1:64" s="83" customFormat="1" ht="60.65" customHeight="1" x14ac:dyDescent="0.2">
      <c r="A291" s="77">
        <f t="shared" si="44"/>
        <v>286</v>
      </c>
      <c r="B291" s="77" t="str">
        <f t="shared" si="49"/>
        <v/>
      </c>
      <c r="C291" s="77" t="str">
        <f>IF(B291&lt;&gt;1,"",COUNTIF($B$6:B291,1))</f>
        <v/>
      </c>
      <c r="D291" s="77" t="str">
        <f>IF(B291&lt;&gt;2,"",COUNTIF($B$6:B291,2))</f>
        <v/>
      </c>
      <c r="E291" s="77" t="str">
        <f>IF(B291&lt;&gt;3,"",COUNTIF($B$6:B291,3))</f>
        <v/>
      </c>
      <c r="F291" s="77" t="str">
        <f>IF(B291&lt;&gt;4,"",COUNTIF($B$6:B291,4))</f>
        <v/>
      </c>
      <c r="G291" s="1"/>
      <c r="H291" s="20"/>
      <c r="I291" s="20"/>
      <c r="J291" s="20"/>
      <c r="K291" s="1"/>
      <c r="L291" s="1"/>
      <c r="M291" s="21"/>
      <c r="N291" s="20"/>
      <c r="O291" s="22"/>
      <c r="P291" s="26"/>
      <c r="Q291" s="27"/>
      <c r="R291" s="20"/>
      <c r="S291" s="1"/>
      <c r="T291" s="23"/>
      <c r="U291" s="84"/>
      <c r="V291" s="86"/>
      <c r="W291" s="39" t="e">
        <f>IF(OR(T291="他官署で調達手続きを実施のため",AC291=#REF!),"－",IF(V291&lt;&gt;"",ROUNDDOWN(V291/T291,3),(IFERROR(ROUNDDOWN(U291/T291,3),"－"))))</f>
        <v>#REF!</v>
      </c>
      <c r="X291" s="90"/>
      <c r="Y291" s="92"/>
      <c r="Z291" s="25"/>
      <c r="AA291" s="24"/>
      <c r="AB291" s="25"/>
      <c r="AC291" s="24"/>
      <c r="AD291" s="20"/>
      <c r="AE291" s="20"/>
      <c r="AF291" s="20"/>
      <c r="AG291" s="1"/>
      <c r="AH291" s="1"/>
      <c r="AI291" s="41"/>
      <c r="AJ291" s="41"/>
      <c r="AK291" s="41"/>
      <c r="AL291" s="41"/>
      <c r="AM291" s="41"/>
      <c r="AN291" s="1"/>
      <c r="AO291" s="1"/>
      <c r="AP291" s="1"/>
      <c r="AQ291" s="1"/>
      <c r="AR291" s="1"/>
      <c r="AS291" s="1"/>
      <c r="AT291" s="1"/>
      <c r="AU291" s="1"/>
      <c r="AV291" s="1"/>
      <c r="AW291" s="1"/>
      <c r="AX291" s="35"/>
      <c r="AY291" s="78"/>
      <c r="AZ291" s="37" t="e">
        <f>IF(AC291=#REF!,"年間支払金額",IF(AND(OR(COUNTIF(AE291,"*すべて*"),COUNTIF(AE291,"*全て*")),S291="●",OR(K291=#REF!,K291=#REF!)),"年間支払金額(全官署、契約相手方ごと)",IF(AND(OR(COUNTIF(AE291,"*すべて*"),COUNTIF(AE291,"*全て*")),S291="●"),"年間支払金額(契約相手方ごと)",IF(AND(OR(K291=#REF!,K291=#REF!),AC291=#REF!),"契約総額(全官署)",IF(AND(K291=#REF!,AC291=#REF!),"契約総額(自官署のみ)",IF(K291=#REF!,"年間支払金額(自官署のみ)",IF(AC291=#REF!,"契約総額",IF(AND(COUNTIF(BG291,"&lt;&gt;*単価*"),OR(K291=#REF!,K291=#REF!)),"全官署予定価格",IF(AND(COUNTIF(BG291,"*単価*"),OR(K291=#REF!,K291=#REF!)),"全官署支払金額",IF(COUNTIF(BG291,"*単価*"),"年間支払金額","予定価格"))))))))))</f>
        <v>#REF!</v>
      </c>
      <c r="BA291" s="37" t="str">
        <f>IF(T291="","×",IF(令和8年度契約状況調査票!T291&gt;_xlfn.XLOOKUP(令和8年度契約状況調査票!BF291,#REF!,#REF!),"○","×"))</f>
        <v>×</v>
      </c>
      <c r="BB291" s="37" t="str">
        <f>IF(Y291="","×",IF(令和8年度契約状況調査票!Y291&gt;_xlfn.XLOOKUP(令和8年度契約状況調査票!BF291,#REF!,#REF!),"○","×"))</f>
        <v>×</v>
      </c>
      <c r="BC291" s="37" t="str">
        <f t="shared" si="45"/>
        <v>×</v>
      </c>
      <c r="BD291" s="37" t="str">
        <f t="shared" si="50"/>
        <v>×</v>
      </c>
      <c r="BE291" s="79" t="str">
        <f t="shared" si="46"/>
        <v/>
      </c>
      <c r="BF291" s="38">
        <f t="shared" si="47"/>
        <v>0</v>
      </c>
      <c r="BG291" s="1" t="e">
        <f>IF(AC291=#REF!,"",IF(AND(K291&lt;&gt;"",ISTEXT(U291)),"分担契約/単価契約",IF(ISTEXT(U291),"単価契約",IF(K291&lt;&gt;"","分担契約",""))))</f>
        <v>#REF!</v>
      </c>
      <c r="BH291" s="80"/>
      <c r="BI291" s="81" t="e">
        <f>IF(COUNTIF(T291,"**"),"",IF(AND(T291&gt;=#REF!,OR(H291=#REF!,H291=#REF!)),1,IF(AND(T291&gt;=#REF!,H291&lt;&gt;#REF!,H291&lt;&gt;#REF!),1,"")))</f>
        <v>#REF!</v>
      </c>
      <c r="BJ291" s="82" t="str">
        <f t="shared" si="48"/>
        <v>○</v>
      </c>
      <c r="BK291" s="81" t="b">
        <f t="shared" si="51"/>
        <v>1</v>
      </c>
      <c r="BL291" s="81" t="b">
        <f t="shared" si="52"/>
        <v>1</v>
      </c>
    </row>
    <row r="292" spans="1:64" s="83" customFormat="1" ht="60.65" customHeight="1" x14ac:dyDescent="0.2">
      <c r="A292" s="77">
        <f t="shared" si="44"/>
        <v>287</v>
      </c>
      <c r="B292" s="77" t="str">
        <f t="shared" si="49"/>
        <v/>
      </c>
      <c r="C292" s="77" t="str">
        <f>IF(B292&lt;&gt;1,"",COUNTIF($B$6:B292,1))</f>
        <v/>
      </c>
      <c r="D292" s="77" t="str">
        <f>IF(B292&lt;&gt;2,"",COUNTIF($B$6:B292,2))</f>
        <v/>
      </c>
      <c r="E292" s="77" t="str">
        <f>IF(B292&lt;&gt;3,"",COUNTIF($B$6:B292,3))</f>
        <v/>
      </c>
      <c r="F292" s="77" t="str">
        <f>IF(B292&lt;&gt;4,"",COUNTIF($B$6:B292,4))</f>
        <v/>
      </c>
      <c r="G292" s="1"/>
      <c r="H292" s="20"/>
      <c r="I292" s="20"/>
      <c r="J292" s="20"/>
      <c r="K292" s="1"/>
      <c r="L292" s="1"/>
      <c r="M292" s="21"/>
      <c r="N292" s="20"/>
      <c r="O292" s="22"/>
      <c r="P292" s="26"/>
      <c r="Q292" s="27"/>
      <c r="R292" s="20"/>
      <c r="S292" s="1"/>
      <c r="T292" s="23"/>
      <c r="U292" s="84"/>
      <c r="V292" s="86"/>
      <c r="W292" s="39" t="e">
        <f>IF(OR(T292="他官署で調達手続きを実施のため",AC292=#REF!),"－",IF(V292&lt;&gt;"",ROUNDDOWN(V292/T292,3),(IFERROR(ROUNDDOWN(U292/T292,3),"－"))))</f>
        <v>#REF!</v>
      </c>
      <c r="X292" s="90"/>
      <c r="Y292" s="92"/>
      <c r="Z292" s="25"/>
      <c r="AA292" s="24"/>
      <c r="AB292" s="25"/>
      <c r="AC292" s="24"/>
      <c r="AD292" s="20"/>
      <c r="AE292" s="20"/>
      <c r="AF292" s="20"/>
      <c r="AG292" s="1"/>
      <c r="AH292" s="1"/>
      <c r="AI292" s="41"/>
      <c r="AJ292" s="41"/>
      <c r="AK292" s="41"/>
      <c r="AL292" s="41"/>
      <c r="AM292" s="41"/>
      <c r="AN292" s="1"/>
      <c r="AO292" s="1"/>
      <c r="AP292" s="1"/>
      <c r="AQ292" s="1"/>
      <c r="AR292" s="1"/>
      <c r="AS292" s="1"/>
      <c r="AT292" s="1"/>
      <c r="AU292" s="1"/>
      <c r="AV292" s="1"/>
      <c r="AW292" s="1"/>
      <c r="AX292" s="35"/>
      <c r="AY292" s="78"/>
      <c r="AZ292" s="37" t="e">
        <f>IF(AC292=#REF!,"年間支払金額",IF(AND(OR(COUNTIF(AE292,"*すべて*"),COUNTIF(AE292,"*全て*")),S292="●",OR(K292=#REF!,K292=#REF!)),"年間支払金額(全官署、契約相手方ごと)",IF(AND(OR(COUNTIF(AE292,"*すべて*"),COUNTIF(AE292,"*全て*")),S292="●"),"年間支払金額(契約相手方ごと)",IF(AND(OR(K292=#REF!,K292=#REF!),AC292=#REF!),"契約総額(全官署)",IF(AND(K292=#REF!,AC292=#REF!),"契約総額(自官署のみ)",IF(K292=#REF!,"年間支払金額(自官署のみ)",IF(AC292=#REF!,"契約総額",IF(AND(COUNTIF(BG292,"&lt;&gt;*単価*"),OR(K292=#REF!,K292=#REF!)),"全官署予定価格",IF(AND(COUNTIF(BG292,"*単価*"),OR(K292=#REF!,K292=#REF!)),"全官署支払金額",IF(COUNTIF(BG292,"*単価*"),"年間支払金額","予定価格"))))))))))</f>
        <v>#REF!</v>
      </c>
      <c r="BA292" s="37" t="str">
        <f>IF(T292="","×",IF(令和8年度契約状況調査票!T292&gt;_xlfn.XLOOKUP(令和8年度契約状況調査票!BF292,#REF!,#REF!),"○","×"))</f>
        <v>×</v>
      </c>
      <c r="BB292" s="37" t="str">
        <f>IF(Y292="","×",IF(令和8年度契約状況調査票!Y292&gt;_xlfn.XLOOKUP(令和8年度契約状況調査票!BF292,#REF!,#REF!),"○","×"))</f>
        <v>×</v>
      </c>
      <c r="BC292" s="37" t="str">
        <f t="shared" si="45"/>
        <v>×</v>
      </c>
      <c r="BD292" s="37" t="str">
        <f t="shared" si="50"/>
        <v>×</v>
      </c>
      <c r="BE292" s="79" t="str">
        <f t="shared" si="46"/>
        <v/>
      </c>
      <c r="BF292" s="38">
        <f t="shared" si="47"/>
        <v>0</v>
      </c>
      <c r="BG292" s="1" t="e">
        <f>IF(AC292=#REF!,"",IF(AND(K292&lt;&gt;"",ISTEXT(U292)),"分担契約/単価契約",IF(ISTEXT(U292),"単価契約",IF(K292&lt;&gt;"","分担契約",""))))</f>
        <v>#REF!</v>
      </c>
      <c r="BH292" s="80"/>
      <c r="BI292" s="81" t="e">
        <f>IF(COUNTIF(T292,"**"),"",IF(AND(T292&gt;=#REF!,OR(H292=#REF!,H292=#REF!)),1,IF(AND(T292&gt;=#REF!,H292&lt;&gt;#REF!,H292&lt;&gt;#REF!),1,"")))</f>
        <v>#REF!</v>
      </c>
      <c r="BJ292" s="82" t="str">
        <f t="shared" si="48"/>
        <v>○</v>
      </c>
      <c r="BK292" s="81" t="b">
        <f t="shared" si="51"/>
        <v>1</v>
      </c>
      <c r="BL292" s="81" t="b">
        <f t="shared" si="52"/>
        <v>1</v>
      </c>
    </row>
    <row r="293" spans="1:64" s="83" customFormat="1" ht="60.65" customHeight="1" x14ac:dyDescent="0.2">
      <c r="A293" s="77">
        <f t="shared" si="44"/>
        <v>288</v>
      </c>
      <c r="B293" s="77" t="str">
        <f t="shared" si="49"/>
        <v/>
      </c>
      <c r="C293" s="77" t="str">
        <f>IF(B293&lt;&gt;1,"",COUNTIF($B$6:B293,1))</f>
        <v/>
      </c>
      <c r="D293" s="77" t="str">
        <f>IF(B293&lt;&gt;2,"",COUNTIF($B$6:B293,2))</f>
        <v/>
      </c>
      <c r="E293" s="77" t="str">
        <f>IF(B293&lt;&gt;3,"",COUNTIF($B$6:B293,3))</f>
        <v/>
      </c>
      <c r="F293" s="77" t="str">
        <f>IF(B293&lt;&gt;4,"",COUNTIF($B$6:B293,4))</f>
        <v/>
      </c>
      <c r="G293" s="1"/>
      <c r="H293" s="20"/>
      <c r="I293" s="20"/>
      <c r="J293" s="20"/>
      <c r="K293" s="1"/>
      <c r="L293" s="1"/>
      <c r="M293" s="21"/>
      <c r="N293" s="20"/>
      <c r="O293" s="22"/>
      <c r="P293" s="26"/>
      <c r="Q293" s="27"/>
      <c r="R293" s="20"/>
      <c r="S293" s="1"/>
      <c r="T293" s="23"/>
      <c r="U293" s="84"/>
      <c r="V293" s="86"/>
      <c r="W293" s="39" t="e">
        <f>IF(OR(T293="他官署で調達手続きを実施のため",AC293=#REF!),"－",IF(V293&lt;&gt;"",ROUNDDOWN(V293/T293,3),(IFERROR(ROUNDDOWN(U293/T293,3),"－"))))</f>
        <v>#REF!</v>
      </c>
      <c r="X293" s="90"/>
      <c r="Y293" s="92"/>
      <c r="Z293" s="25"/>
      <c r="AA293" s="24"/>
      <c r="AB293" s="25"/>
      <c r="AC293" s="24"/>
      <c r="AD293" s="20"/>
      <c r="AE293" s="20"/>
      <c r="AF293" s="20"/>
      <c r="AG293" s="1"/>
      <c r="AH293" s="1"/>
      <c r="AI293" s="41"/>
      <c r="AJ293" s="41"/>
      <c r="AK293" s="41"/>
      <c r="AL293" s="41"/>
      <c r="AM293" s="41"/>
      <c r="AN293" s="1"/>
      <c r="AO293" s="1"/>
      <c r="AP293" s="1"/>
      <c r="AQ293" s="1"/>
      <c r="AR293" s="1"/>
      <c r="AS293" s="1"/>
      <c r="AT293" s="1"/>
      <c r="AU293" s="1"/>
      <c r="AV293" s="1"/>
      <c r="AW293" s="1"/>
      <c r="AX293" s="36"/>
      <c r="AY293" s="78"/>
      <c r="AZ293" s="37" t="e">
        <f>IF(AC293=#REF!,"年間支払金額",IF(AND(OR(COUNTIF(AE293,"*すべて*"),COUNTIF(AE293,"*全て*")),S293="●",OR(K293=#REF!,K293=#REF!)),"年間支払金額(全官署、契約相手方ごと)",IF(AND(OR(COUNTIF(AE293,"*すべて*"),COUNTIF(AE293,"*全て*")),S293="●"),"年間支払金額(契約相手方ごと)",IF(AND(OR(K293=#REF!,K293=#REF!),AC293=#REF!),"契約総額(全官署)",IF(AND(K293=#REF!,AC293=#REF!),"契約総額(自官署のみ)",IF(K293=#REF!,"年間支払金額(自官署のみ)",IF(AC293=#REF!,"契約総額",IF(AND(COUNTIF(BG293,"&lt;&gt;*単価*"),OR(K293=#REF!,K293=#REF!)),"全官署予定価格",IF(AND(COUNTIF(BG293,"*単価*"),OR(K293=#REF!,K293=#REF!)),"全官署支払金額",IF(COUNTIF(BG293,"*単価*"),"年間支払金額","予定価格"))))))))))</f>
        <v>#REF!</v>
      </c>
      <c r="BA293" s="37" t="str">
        <f>IF(T293="","×",IF(令和8年度契約状況調査票!T293&gt;_xlfn.XLOOKUP(令和8年度契約状況調査票!BF293,#REF!,#REF!),"○","×"))</f>
        <v>×</v>
      </c>
      <c r="BB293" s="37" t="str">
        <f>IF(Y293="","×",IF(令和8年度契約状況調査票!Y293&gt;_xlfn.XLOOKUP(令和8年度契約状況調査票!BF293,#REF!,#REF!),"○","×"))</f>
        <v>×</v>
      </c>
      <c r="BC293" s="37" t="str">
        <f t="shared" si="45"/>
        <v>×</v>
      </c>
      <c r="BD293" s="37" t="str">
        <f t="shared" si="50"/>
        <v>×</v>
      </c>
      <c r="BE293" s="79" t="str">
        <f t="shared" si="46"/>
        <v/>
      </c>
      <c r="BF293" s="38">
        <f t="shared" si="47"/>
        <v>0</v>
      </c>
      <c r="BG293" s="1" t="e">
        <f>IF(AC293=#REF!,"",IF(AND(K293&lt;&gt;"",ISTEXT(U293)),"分担契約/単価契約",IF(ISTEXT(U293),"単価契約",IF(K293&lt;&gt;"","分担契約",""))))</f>
        <v>#REF!</v>
      </c>
      <c r="BH293" s="80"/>
      <c r="BI293" s="81" t="e">
        <f>IF(COUNTIF(T293,"**"),"",IF(AND(T293&gt;=#REF!,OR(H293=#REF!,H293=#REF!)),1,IF(AND(T293&gt;=#REF!,H293&lt;&gt;#REF!,H293&lt;&gt;#REF!),1,"")))</f>
        <v>#REF!</v>
      </c>
      <c r="BJ293" s="82" t="str">
        <f t="shared" si="48"/>
        <v>○</v>
      </c>
      <c r="BK293" s="81" t="b">
        <f t="shared" si="51"/>
        <v>1</v>
      </c>
      <c r="BL293" s="81" t="b">
        <f t="shared" si="52"/>
        <v>1</v>
      </c>
    </row>
    <row r="294" spans="1:64" s="83" customFormat="1" ht="60.65" customHeight="1" x14ac:dyDescent="0.2">
      <c r="A294" s="77">
        <f t="shared" si="44"/>
        <v>289</v>
      </c>
      <c r="B294" s="77" t="str">
        <f t="shared" si="49"/>
        <v/>
      </c>
      <c r="C294" s="77" t="str">
        <f>IF(B294&lt;&gt;1,"",COUNTIF($B$6:B294,1))</f>
        <v/>
      </c>
      <c r="D294" s="77" t="str">
        <f>IF(B294&lt;&gt;2,"",COUNTIF($B$6:B294,2))</f>
        <v/>
      </c>
      <c r="E294" s="77" t="str">
        <f>IF(B294&lt;&gt;3,"",COUNTIF($B$6:B294,3))</f>
        <v/>
      </c>
      <c r="F294" s="77" t="str">
        <f>IF(B294&lt;&gt;4,"",COUNTIF($B$6:B294,4))</f>
        <v/>
      </c>
      <c r="G294" s="1"/>
      <c r="H294" s="20"/>
      <c r="I294" s="20"/>
      <c r="J294" s="20"/>
      <c r="K294" s="1"/>
      <c r="L294" s="1"/>
      <c r="M294" s="21"/>
      <c r="N294" s="20"/>
      <c r="O294" s="22"/>
      <c r="P294" s="26"/>
      <c r="Q294" s="27"/>
      <c r="R294" s="20"/>
      <c r="S294" s="1"/>
      <c r="T294" s="23"/>
      <c r="U294" s="84"/>
      <c r="V294" s="86"/>
      <c r="W294" s="39" t="e">
        <f>IF(OR(T294="他官署で調達手続きを実施のため",AC294=#REF!),"－",IF(V294&lt;&gt;"",ROUNDDOWN(V294/T294,3),(IFERROR(ROUNDDOWN(U294/T294,3),"－"))))</f>
        <v>#REF!</v>
      </c>
      <c r="X294" s="90"/>
      <c r="Y294" s="92"/>
      <c r="Z294" s="25"/>
      <c r="AA294" s="24"/>
      <c r="AB294" s="25"/>
      <c r="AC294" s="24"/>
      <c r="AD294" s="20"/>
      <c r="AE294" s="20"/>
      <c r="AF294" s="20"/>
      <c r="AG294" s="1"/>
      <c r="AH294" s="1"/>
      <c r="AI294" s="41"/>
      <c r="AJ294" s="41"/>
      <c r="AK294" s="41"/>
      <c r="AL294" s="41"/>
      <c r="AM294" s="41"/>
      <c r="AN294" s="1"/>
      <c r="AO294" s="1"/>
      <c r="AP294" s="1"/>
      <c r="AQ294" s="1"/>
      <c r="AR294" s="1"/>
      <c r="AS294" s="1"/>
      <c r="AT294" s="1"/>
      <c r="AU294" s="1"/>
      <c r="AV294" s="1"/>
      <c r="AW294" s="1"/>
      <c r="AX294" s="35"/>
      <c r="AY294" s="78"/>
      <c r="AZ294" s="37" t="e">
        <f>IF(AC294=#REF!,"年間支払金額",IF(AND(OR(COUNTIF(AE294,"*すべて*"),COUNTIF(AE294,"*全て*")),S294="●",OR(K294=#REF!,K294=#REF!)),"年間支払金額(全官署、契約相手方ごと)",IF(AND(OR(COUNTIF(AE294,"*すべて*"),COUNTIF(AE294,"*全て*")),S294="●"),"年間支払金額(契約相手方ごと)",IF(AND(OR(K294=#REF!,K294=#REF!),AC294=#REF!),"契約総額(全官署)",IF(AND(K294=#REF!,AC294=#REF!),"契約総額(自官署のみ)",IF(K294=#REF!,"年間支払金額(自官署のみ)",IF(AC294=#REF!,"契約総額",IF(AND(COUNTIF(BG294,"&lt;&gt;*単価*"),OR(K294=#REF!,K294=#REF!)),"全官署予定価格",IF(AND(COUNTIF(BG294,"*単価*"),OR(K294=#REF!,K294=#REF!)),"全官署支払金額",IF(COUNTIF(BG294,"*単価*"),"年間支払金額","予定価格"))))))))))</f>
        <v>#REF!</v>
      </c>
      <c r="BA294" s="37" t="str">
        <f>IF(T294="","×",IF(令和8年度契約状況調査票!T294&gt;_xlfn.XLOOKUP(令和8年度契約状況調査票!BF294,#REF!,#REF!),"○","×"))</f>
        <v>×</v>
      </c>
      <c r="BB294" s="37" t="str">
        <f>IF(Y294="","×",IF(令和8年度契約状況調査票!Y294&gt;_xlfn.XLOOKUP(令和8年度契約状況調査票!BF294,#REF!,#REF!),"○","×"))</f>
        <v>×</v>
      </c>
      <c r="BC294" s="37" t="str">
        <f t="shared" si="45"/>
        <v>×</v>
      </c>
      <c r="BD294" s="37" t="str">
        <f t="shared" si="50"/>
        <v>×</v>
      </c>
      <c r="BE294" s="79" t="str">
        <f t="shared" si="46"/>
        <v/>
      </c>
      <c r="BF294" s="38">
        <f t="shared" si="47"/>
        <v>0</v>
      </c>
      <c r="BG294" s="1" t="e">
        <f>IF(AC294=#REF!,"",IF(AND(K294&lt;&gt;"",ISTEXT(U294)),"分担契約/単価契約",IF(ISTEXT(U294),"単価契約",IF(K294&lt;&gt;"","分担契約",""))))</f>
        <v>#REF!</v>
      </c>
      <c r="BH294" s="80"/>
      <c r="BI294" s="81" t="e">
        <f>IF(COUNTIF(T294,"**"),"",IF(AND(T294&gt;=#REF!,OR(H294=#REF!,H294=#REF!)),1,IF(AND(T294&gt;=#REF!,H294&lt;&gt;#REF!,H294&lt;&gt;#REF!),1,"")))</f>
        <v>#REF!</v>
      </c>
      <c r="BJ294" s="82" t="str">
        <f t="shared" si="48"/>
        <v>○</v>
      </c>
      <c r="BK294" s="81" t="b">
        <f t="shared" si="51"/>
        <v>1</v>
      </c>
      <c r="BL294" s="81" t="b">
        <f t="shared" si="52"/>
        <v>1</v>
      </c>
    </row>
    <row r="295" spans="1:64" s="83" customFormat="1" ht="60.65" customHeight="1" x14ac:dyDescent="0.2">
      <c r="A295" s="77">
        <f t="shared" si="44"/>
        <v>290</v>
      </c>
      <c r="B295" s="77" t="str">
        <f t="shared" si="49"/>
        <v/>
      </c>
      <c r="C295" s="77" t="str">
        <f>IF(B295&lt;&gt;1,"",COUNTIF($B$6:B295,1))</f>
        <v/>
      </c>
      <c r="D295" s="77" t="str">
        <f>IF(B295&lt;&gt;2,"",COUNTIF($B$6:B295,2))</f>
        <v/>
      </c>
      <c r="E295" s="77" t="str">
        <f>IF(B295&lt;&gt;3,"",COUNTIF($B$6:B295,3))</f>
        <v/>
      </c>
      <c r="F295" s="77" t="str">
        <f>IF(B295&lt;&gt;4,"",COUNTIF($B$6:B295,4))</f>
        <v/>
      </c>
      <c r="G295" s="1"/>
      <c r="H295" s="20"/>
      <c r="I295" s="20"/>
      <c r="J295" s="20"/>
      <c r="K295" s="1"/>
      <c r="L295" s="1"/>
      <c r="M295" s="21"/>
      <c r="N295" s="20"/>
      <c r="O295" s="22"/>
      <c r="P295" s="26"/>
      <c r="Q295" s="27"/>
      <c r="R295" s="20"/>
      <c r="S295" s="1"/>
      <c r="T295" s="23"/>
      <c r="U295" s="84"/>
      <c r="V295" s="86"/>
      <c r="W295" s="39" t="e">
        <f>IF(OR(T295="他官署で調達手続きを実施のため",AC295=#REF!),"－",IF(V295&lt;&gt;"",ROUNDDOWN(V295/T295,3),(IFERROR(ROUNDDOWN(U295/T295,3),"－"))))</f>
        <v>#REF!</v>
      </c>
      <c r="X295" s="90"/>
      <c r="Y295" s="92"/>
      <c r="Z295" s="25"/>
      <c r="AA295" s="24"/>
      <c r="AB295" s="25"/>
      <c r="AC295" s="24"/>
      <c r="AD295" s="20"/>
      <c r="AE295" s="20"/>
      <c r="AF295" s="20"/>
      <c r="AG295" s="1"/>
      <c r="AH295" s="1"/>
      <c r="AI295" s="41"/>
      <c r="AJ295" s="41"/>
      <c r="AK295" s="41"/>
      <c r="AL295" s="41"/>
      <c r="AM295" s="41"/>
      <c r="AN295" s="1"/>
      <c r="AO295" s="1"/>
      <c r="AP295" s="1"/>
      <c r="AQ295" s="1"/>
      <c r="AR295" s="1"/>
      <c r="AS295" s="1"/>
      <c r="AT295" s="1"/>
      <c r="AU295" s="1"/>
      <c r="AV295" s="1"/>
      <c r="AW295" s="1"/>
      <c r="AX295" s="35"/>
      <c r="AY295" s="78"/>
      <c r="AZ295" s="37" t="e">
        <f>IF(AC295=#REF!,"年間支払金額",IF(AND(OR(COUNTIF(AE295,"*すべて*"),COUNTIF(AE295,"*全て*")),S295="●",OR(K295=#REF!,K295=#REF!)),"年間支払金額(全官署、契約相手方ごと)",IF(AND(OR(COUNTIF(AE295,"*すべて*"),COUNTIF(AE295,"*全て*")),S295="●"),"年間支払金額(契約相手方ごと)",IF(AND(OR(K295=#REF!,K295=#REF!),AC295=#REF!),"契約総額(全官署)",IF(AND(K295=#REF!,AC295=#REF!),"契約総額(自官署のみ)",IF(K295=#REF!,"年間支払金額(自官署のみ)",IF(AC295=#REF!,"契約総額",IF(AND(COUNTIF(BG295,"&lt;&gt;*単価*"),OR(K295=#REF!,K295=#REF!)),"全官署予定価格",IF(AND(COUNTIF(BG295,"*単価*"),OR(K295=#REF!,K295=#REF!)),"全官署支払金額",IF(COUNTIF(BG295,"*単価*"),"年間支払金額","予定価格"))))))))))</f>
        <v>#REF!</v>
      </c>
      <c r="BA295" s="37" t="str">
        <f>IF(T295="","×",IF(令和8年度契約状況調査票!T295&gt;_xlfn.XLOOKUP(令和8年度契約状況調査票!BF295,#REF!,#REF!),"○","×"))</f>
        <v>×</v>
      </c>
      <c r="BB295" s="37" t="str">
        <f>IF(Y295="","×",IF(令和8年度契約状況調査票!Y295&gt;_xlfn.XLOOKUP(令和8年度契約状況調査票!BF295,#REF!,#REF!),"○","×"))</f>
        <v>×</v>
      </c>
      <c r="BC295" s="37" t="str">
        <f t="shared" si="45"/>
        <v>×</v>
      </c>
      <c r="BD295" s="37" t="str">
        <f t="shared" si="50"/>
        <v>×</v>
      </c>
      <c r="BE295" s="79" t="str">
        <f t="shared" si="46"/>
        <v/>
      </c>
      <c r="BF295" s="38">
        <f t="shared" si="47"/>
        <v>0</v>
      </c>
      <c r="BG295" s="1" t="e">
        <f>IF(AC295=#REF!,"",IF(AND(K295&lt;&gt;"",ISTEXT(U295)),"分担契約/単価契約",IF(ISTEXT(U295),"単価契約",IF(K295&lt;&gt;"","分担契約",""))))</f>
        <v>#REF!</v>
      </c>
      <c r="BH295" s="80"/>
      <c r="BI295" s="81" t="e">
        <f>IF(COUNTIF(T295,"**"),"",IF(AND(T295&gt;=#REF!,OR(H295=#REF!,H295=#REF!)),1,IF(AND(T295&gt;=#REF!,H295&lt;&gt;#REF!,H295&lt;&gt;#REF!),1,"")))</f>
        <v>#REF!</v>
      </c>
      <c r="BJ295" s="82" t="str">
        <f t="shared" si="48"/>
        <v>○</v>
      </c>
      <c r="BK295" s="81" t="b">
        <f t="shared" si="51"/>
        <v>1</v>
      </c>
      <c r="BL295" s="81" t="b">
        <f t="shared" si="52"/>
        <v>1</v>
      </c>
    </row>
    <row r="296" spans="1:64" s="83" customFormat="1" ht="60.65" customHeight="1" x14ac:dyDescent="0.2">
      <c r="A296" s="77">
        <f t="shared" si="44"/>
        <v>291</v>
      </c>
      <c r="B296" s="77" t="str">
        <f t="shared" si="49"/>
        <v/>
      </c>
      <c r="C296" s="77" t="str">
        <f>IF(B296&lt;&gt;1,"",COUNTIF($B$6:B296,1))</f>
        <v/>
      </c>
      <c r="D296" s="77" t="str">
        <f>IF(B296&lt;&gt;2,"",COUNTIF($B$6:B296,2))</f>
        <v/>
      </c>
      <c r="E296" s="77" t="str">
        <f>IF(B296&lt;&gt;3,"",COUNTIF($B$6:B296,3))</f>
        <v/>
      </c>
      <c r="F296" s="77" t="str">
        <f>IF(B296&lt;&gt;4,"",COUNTIF($B$6:B296,4))</f>
        <v/>
      </c>
      <c r="G296" s="1"/>
      <c r="H296" s="20"/>
      <c r="I296" s="20"/>
      <c r="J296" s="20"/>
      <c r="K296" s="1"/>
      <c r="L296" s="1"/>
      <c r="M296" s="21"/>
      <c r="N296" s="20"/>
      <c r="O296" s="22"/>
      <c r="P296" s="26"/>
      <c r="Q296" s="27"/>
      <c r="R296" s="20"/>
      <c r="S296" s="1"/>
      <c r="T296" s="28"/>
      <c r="U296" s="85"/>
      <c r="V296" s="86"/>
      <c r="W296" s="39" t="e">
        <f>IF(OR(T296="他官署で調達手続きを実施のため",AC296=#REF!),"－",IF(V296&lt;&gt;"",ROUNDDOWN(V296/T296,3),(IFERROR(ROUNDDOWN(U296/T296,3),"－"))))</f>
        <v>#REF!</v>
      </c>
      <c r="X296" s="90"/>
      <c r="Y296" s="92"/>
      <c r="Z296" s="25"/>
      <c r="AA296" s="24"/>
      <c r="AB296" s="25"/>
      <c r="AC296" s="24"/>
      <c r="AD296" s="20"/>
      <c r="AE296" s="20"/>
      <c r="AF296" s="20"/>
      <c r="AG296" s="1"/>
      <c r="AH296" s="1"/>
      <c r="AI296" s="41"/>
      <c r="AJ296" s="41"/>
      <c r="AK296" s="41"/>
      <c r="AL296" s="41"/>
      <c r="AM296" s="41"/>
      <c r="AN296" s="1"/>
      <c r="AO296" s="1"/>
      <c r="AP296" s="1"/>
      <c r="AQ296" s="1"/>
      <c r="AR296" s="1"/>
      <c r="AS296" s="1"/>
      <c r="AT296" s="1"/>
      <c r="AU296" s="1"/>
      <c r="AV296" s="1"/>
      <c r="AW296" s="1"/>
      <c r="AX296" s="35"/>
      <c r="AY296" s="78"/>
      <c r="AZ296" s="37" t="e">
        <f>IF(AC296=#REF!,"年間支払金額",IF(AND(OR(COUNTIF(AE296,"*すべて*"),COUNTIF(AE296,"*全て*")),S296="●",OR(K296=#REF!,K296=#REF!)),"年間支払金額(全官署、契約相手方ごと)",IF(AND(OR(COUNTIF(AE296,"*すべて*"),COUNTIF(AE296,"*全て*")),S296="●"),"年間支払金額(契約相手方ごと)",IF(AND(OR(K296=#REF!,K296=#REF!),AC296=#REF!),"契約総額(全官署)",IF(AND(K296=#REF!,AC296=#REF!),"契約総額(自官署のみ)",IF(K296=#REF!,"年間支払金額(自官署のみ)",IF(AC296=#REF!,"契約総額",IF(AND(COUNTIF(BG296,"&lt;&gt;*単価*"),OR(K296=#REF!,K296=#REF!)),"全官署予定価格",IF(AND(COUNTIF(BG296,"*単価*"),OR(K296=#REF!,K296=#REF!)),"全官署支払金額",IF(COUNTIF(BG296,"*単価*"),"年間支払金額","予定価格"))))))))))</f>
        <v>#REF!</v>
      </c>
      <c r="BA296" s="37" t="str">
        <f>IF(T296="","×",IF(令和8年度契約状況調査票!T296&gt;_xlfn.XLOOKUP(令和8年度契約状況調査票!BF296,#REF!,#REF!),"○","×"))</f>
        <v>×</v>
      </c>
      <c r="BB296" s="37" t="str">
        <f>IF(Y296="","×",IF(令和8年度契約状況調査票!Y296&gt;_xlfn.XLOOKUP(令和8年度契約状況調査票!BF296,#REF!,#REF!),"○","×"))</f>
        <v>×</v>
      </c>
      <c r="BC296" s="37" t="str">
        <f t="shared" si="45"/>
        <v>×</v>
      </c>
      <c r="BD296" s="37" t="str">
        <f t="shared" si="50"/>
        <v>×</v>
      </c>
      <c r="BE296" s="79" t="str">
        <f t="shared" si="46"/>
        <v/>
      </c>
      <c r="BF296" s="38">
        <f t="shared" si="47"/>
        <v>0</v>
      </c>
      <c r="BG296" s="1" t="e">
        <f>IF(AC296=#REF!,"",IF(AND(K296&lt;&gt;"",ISTEXT(U296)),"分担契約/単価契約",IF(ISTEXT(U296),"単価契約",IF(K296&lt;&gt;"","分担契約",""))))</f>
        <v>#REF!</v>
      </c>
      <c r="BH296" s="80"/>
      <c r="BI296" s="81" t="e">
        <f>IF(COUNTIF(T296,"**"),"",IF(AND(T296&gt;=#REF!,OR(H296=#REF!,H296=#REF!)),1,IF(AND(T296&gt;=#REF!,H296&lt;&gt;#REF!,H296&lt;&gt;#REF!),1,"")))</f>
        <v>#REF!</v>
      </c>
      <c r="BJ296" s="82" t="str">
        <f t="shared" si="48"/>
        <v>○</v>
      </c>
      <c r="BK296" s="81" t="b">
        <f t="shared" si="51"/>
        <v>1</v>
      </c>
      <c r="BL296" s="81" t="b">
        <f t="shared" si="52"/>
        <v>1</v>
      </c>
    </row>
    <row r="297" spans="1:64" s="83" customFormat="1" ht="60.65" customHeight="1" x14ac:dyDescent="0.2">
      <c r="A297" s="77">
        <f t="shared" si="44"/>
        <v>292</v>
      </c>
      <c r="B297" s="77" t="str">
        <f t="shared" si="49"/>
        <v/>
      </c>
      <c r="C297" s="77" t="str">
        <f>IF(B297&lt;&gt;1,"",COUNTIF($B$6:B297,1))</f>
        <v/>
      </c>
      <c r="D297" s="77" t="str">
        <f>IF(B297&lt;&gt;2,"",COUNTIF($B$6:B297,2))</f>
        <v/>
      </c>
      <c r="E297" s="77" t="str">
        <f>IF(B297&lt;&gt;3,"",COUNTIF($B$6:B297,3))</f>
        <v/>
      </c>
      <c r="F297" s="77" t="str">
        <f>IF(B297&lt;&gt;4,"",COUNTIF($B$6:B297,4))</f>
        <v/>
      </c>
      <c r="G297" s="1"/>
      <c r="H297" s="20"/>
      <c r="I297" s="20"/>
      <c r="J297" s="20"/>
      <c r="K297" s="1"/>
      <c r="L297" s="1"/>
      <c r="M297" s="21"/>
      <c r="N297" s="20"/>
      <c r="O297" s="22"/>
      <c r="P297" s="26"/>
      <c r="Q297" s="27"/>
      <c r="R297" s="20"/>
      <c r="S297" s="1"/>
      <c r="T297" s="23"/>
      <c r="U297" s="84"/>
      <c r="V297" s="86"/>
      <c r="W297" s="39" t="e">
        <f>IF(OR(T297="他官署で調達手続きを実施のため",AC297=#REF!),"－",IF(V297&lt;&gt;"",ROUNDDOWN(V297/T297,3),(IFERROR(ROUNDDOWN(U297/T297,3),"－"))))</f>
        <v>#REF!</v>
      </c>
      <c r="X297" s="90"/>
      <c r="Y297" s="92"/>
      <c r="Z297" s="25"/>
      <c r="AA297" s="24"/>
      <c r="AB297" s="25"/>
      <c r="AC297" s="24"/>
      <c r="AD297" s="20"/>
      <c r="AE297" s="20"/>
      <c r="AF297" s="20"/>
      <c r="AG297" s="1"/>
      <c r="AH297" s="1"/>
      <c r="AI297" s="41"/>
      <c r="AJ297" s="41"/>
      <c r="AK297" s="41"/>
      <c r="AL297" s="41"/>
      <c r="AM297" s="41"/>
      <c r="AN297" s="1"/>
      <c r="AO297" s="1"/>
      <c r="AP297" s="1"/>
      <c r="AQ297" s="1"/>
      <c r="AR297" s="1"/>
      <c r="AS297" s="1"/>
      <c r="AT297" s="1"/>
      <c r="AU297" s="1"/>
      <c r="AV297" s="1"/>
      <c r="AW297" s="1"/>
      <c r="AX297" s="35"/>
      <c r="AY297" s="78"/>
      <c r="AZ297" s="37" t="e">
        <f>IF(AC297=#REF!,"年間支払金額",IF(AND(OR(COUNTIF(AE297,"*すべて*"),COUNTIF(AE297,"*全て*")),S297="●",OR(K297=#REF!,K297=#REF!)),"年間支払金額(全官署、契約相手方ごと)",IF(AND(OR(COUNTIF(AE297,"*すべて*"),COUNTIF(AE297,"*全て*")),S297="●"),"年間支払金額(契約相手方ごと)",IF(AND(OR(K297=#REF!,K297=#REF!),AC297=#REF!),"契約総額(全官署)",IF(AND(K297=#REF!,AC297=#REF!),"契約総額(自官署のみ)",IF(K297=#REF!,"年間支払金額(自官署のみ)",IF(AC297=#REF!,"契約総額",IF(AND(COUNTIF(BG297,"&lt;&gt;*単価*"),OR(K297=#REF!,K297=#REF!)),"全官署予定価格",IF(AND(COUNTIF(BG297,"*単価*"),OR(K297=#REF!,K297=#REF!)),"全官署支払金額",IF(COUNTIF(BG297,"*単価*"),"年間支払金額","予定価格"))))))))))</f>
        <v>#REF!</v>
      </c>
      <c r="BA297" s="37" t="str">
        <f>IF(T297="","×",IF(令和8年度契約状況調査票!T297&gt;_xlfn.XLOOKUP(令和8年度契約状況調査票!BF297,#REF!,#REF!),"○","×"))</f>
        <v>×</v>
      </c>
      <c r="BB297" s="37" t="str">
        <f>IF(Y297="","×",IF(令和8年度契約状況調査票!Y297&gt;_xlfn.XLOOKUP(令和8年度契約状況調査票!BF297,#REF!,#REF!),"○","×"))</f>
        <v>×</v>
      </c>
      <c r="BC297" s="37" t="str">
        <f t="shared" si="45"/>
        <v>×</v>
      </c>
      <c r="BD297" s="37" t="str">
        <f t="shared" si="50"/>
        <v>×</v>
      </c>
      <c r="BE297" s="79" t="str">
        <f t="shared" si="46"/>
        <v/>
      </c>
      <c r="BF297" s="38">
        <f t="shared" si="47"/>
        <v>0</v>
      </c>
      <c r="BG297" s="1" t="e">
        <f>IF(AC297=#REF!,"",IF(AND(K297&lt;&gt;"",ISTEXT(U297)),"分担契約/単価契約",IF(ISTEXT(U297),"単価契約",IF(K297&lt;&gt;"","分担契約",""))))</f>
        <v>#REF!</v>
      </c>
      <c r="BH297" s="80"/>
      <c r="BI297" s="81" t="e">
        <f>IF(COUNTIF(T297,"**"),"",IF(AND(T297&gt;=#REF!,OR(H297=#REF!,H297=#REF!)),1,IF(AND(T297&gt;=#REF!,H297&lt;&gt;#REF!,H297&lt;&gt;#REF!),1,"")))</f>
        <v>#REF!</v>
      </c>
      <c r="BJ297" s="82" t="str">
        <f t="shared" si="48"/>
        <v>○</v>
      </c>
      <c r="BK297" s="81" t="b">
        <f t="shared" si="51"/>
        <v>1</v>
      </c>
      <c r="BL297" s="81" t="b">
        <f t="shared" si="52"/>
        <v>1</v>
      </c>
    </row>
    <row r="298" spans="1:64" s="83" customFormat="1" ht="60.65" customHeight="1" x14ac:dyDescent="0.2">
      <c r="A298" s="77">
        <f t="shared" si="44"/>
        <v>293</v>
      </c>
      <c r="B298" s="77" t="str">
        <f t="shared" si="49"/>
        <v/>
      </c>
      <c r="C298" s="77" t="str">
        <f>IF(B298&lt;&gt;1,"",COUNTIF($B$6:B298,1))</f>
        <v/>
      </c>
      <c r="D298" s="77" t="str">
        <f>IF(B298&lt;&gt;2,"",COUNTIF($B$6:B298,2))</f>
        <v/>
      </c>
      <c r="E298" s="77" t="str">
        <f>IF(B298&lt;&gt;3,"",COUNTIF($B$6:B298,3))</f>
        <v/>
      </c>
      <c r="F298" s="77" t="str">
        <f>IF(B298&lt;&gt;4,"",COUNTIF($B$6:B298,4))</f>
        <v/>
      </c>
      <c r="G298" s="1"/>
      <c r="H298" s="20"/>
      <c r="I298" s="20"/>
      <c r="J298" s="20"/>
      <c r="K298" s="1"/>
      <c r="L298" s="1"/>
      <c r="M298" s="21"/>
      <c r="N298" s="20"/>
      <c r="O298" s="22"/>
      <c r="P298" s="26"/>
      <c r="Q298" s="27"/>
      <c r="R298" s="20"/>
      <c r="S298" s="1"/>
      <c r="T298" s="23"/>
      <c r="U298" s="84"/>
      <c r="V298" s="86"/>
      <c r="W298" s="39" t="e">
        <f>IF(OR(T298="他官署で調達手続きを実施のため",AC298=#REF!),"－",IF(V298&lt;&gt;"",ROUNDDOWN(V298/T298,3),(IFERROR(ROUNDDOWN(U298/T298,3),"－"))))</f>
        <v>#REF!</v>
      </c>
      <c r="X298" s="90"/>
      <c r="Y298" s="92"/>
      <c r="Z298" s="25"/>
      <c r="AA298" s="24"/>
      <c r="AB298" s="25"/>
      <c r="AC298" s="24"/>
      <c r="AD298" s="20"/>
      <c r="AE298" s="20"/>
      <c r="AF298" s="20"/>
      <c r="AG298" s="1"/>
      <c r="AH298" s="1"/>
      <c r="AI298" s="41"/>
      <c r="AJ298" s="41"/>
      <c r="AK298" s="41"/>
      <c r="AL298" s="41"/>
      <c r="AM298" s="41"/>
      <c r="AN298" s="1"/>
      <c r="AO298" s="1"/>
      <c r="AP298" s="1"/>
      <c r="AQ298" s="1"/>
      <c r="AR298" s="1"/>
      <c r="AS298" s="1"/>
      <c r="AT298" s="1"/>
      <c r="AU298" s="1"/>
      <c r="AV298" s="1"/>
      <c r="AW298" s="1"/>
      <c r="AX298" s="35"/>
      <c r="AY298" s="78"/>
      <c r="AZ298" s="37" t="e">
        <f>IF(AC298=#REF!,"年間支払金額",IF(AND(OR(COUNTIF(AE298,"*すべて*"),COUNTIF(AE298,"*全て*")),S298="●",OR(K298=#REF!,K298=#REF!)),"年間支払金額(全官署、契約相手方ごと)",IF(AND(OR(COUNTIF(AE298,"*すべて*"),COUNTIF(AE298,"*全て*")),S298="●"),"年間支払金額(契約相手方ごと)",IF(AND(OR(K298=#REF!,K298=#REF!),AC298=#REF!),"契約総額(全官署)",IF(AND(K298=#REF!,AC298=#REF!),"契約総額(自官署のみ)",IF(K298=#REF!,"年間支払金額(自官署のみ)",IF(AC298=#REF!,"契約総額",IF(AND(COUNTIF(BG298,"&lt;&gt;*単価*"),OR(K298=#REF!,K298=#REF!)),"全官署予定価格",IF(AND(COUNTIF(BG298,"*単価*"),OR(K298=#REF!,K298=#REF!)),"全官署支払金額",IF(COUNTIF(BG298,"*単価*"),"年間支払金額","予定価格"))))))))))</f>
        <v>#REF!</v>
      </c>
      <c r="BA298" s="37" t="str">
        <f>IF(T298="","×",IF(令和8年度契約状況調査票!T298&gt;_xlfn.XLOOKUP(令和8年度契約状況調査票!BF298,#REF!,#REF!),"○","×"))</f>
        <v>×</v>
      </c>
      <c r="BB298" s="37" t="str">
        <f>IF(Y298="","×",IF(令和8年度契約状況調査票!Y298&gt;_xlfn.XLOOKUP(令和8年度契約状況調査票!BF298,#REF!,#REF!),"○","×"))</f>
        <v>×</v>
      </c>
      <c r="BC298" s="37" t="str">
        <f t="shared" si="45"/>
        <v>×</v>
      </c>
      <c r="BD298" s="37" t="str">
        <f t="shared" si="50"/>
        <v>×</v>
      </c>
      <c r="BE298" s="79" t="str">
        <f t="shared" si="46"/>
        <v/>
      </c>
      <c r="BF298" s="38">
        <f t="shared" si="47"/>
        <v>0</v>
      </c>
      <c r="BG298" s="1" t="e">
        <f>IF(AC298=#REF!,"",IF(AND(K298&lt;&gt;"",ISTEXT(U298)),"分担契約/単価契約",IF(ISTEXT(U298),"単価契約",IF(K298&lt;&gt;"","分担契約",""))))</f>
        <v>#REF!</v>
      </c>
      <c r="BH298" s="80"/>
      <c r="BI298" s="81" t="e">
        <f>IF(COUNTIF(T298,"**"),"",IF(AND(T298&gt;=#REF!,OR(H298=#REF!,H298=#REF!)),1,IF(AND(T298&gt;=#REF!,H298&lt;&gt;#REF!,H298&lt;&gt;#REF!),1,"")))</f>
        <v>#REF!</v>
      </c>
      <c r="BJ298" s="82" t="str">
        <f t="shared" si="48"/>
        <v>○</v>
      </c>
      <c r="BK298" s="81" t="b">
        <f t="shared" si="51"/>
        <v>1</v>
      </c>
      <c r="BL298" s="81" t="b">
        <f t="shared" si="52"/>
        <v>1</v>
      </c>
    </row>
    <row r="299" spans="1:64" s="83" customFormat="1" ht="60.65" customHeight="1" x14ac:dyDescent="0.2">
      <c r="A299" s="77">
        <f t="shared" si="44"/>
        <v>294</v>
      </c>
      <c r="B299" s="77" t="str">
        <f t="shared" si="49"/>
        <v/>
      </c>
      <c r="C299" s="77" t="str">
        <f>IF(B299&lt;&gt;1,"",COUNTIF($B$6:B299,1))</f>
        <v/>
      </c>
      <c r="D299" s="77" t="str">
        <f>IF(B299&lt;&gt;2,"",COUNTIF($B$6:B299,2))</f>
        <v/>
      </c>
      <c r="E299" s="77" t="str">
        <f>IF(B299&lt;&gt;3,"",COUNTIF($B$6:B299,3))</f>
        <v/>
      </c>
      <c r="F299" s="77" t="str">
        <f>IF(B299&lt;&gt;4,"",COUNTIF($B$6:B299,4))</f>
        <v/>
      </c>
      <c r="G299" s="1"/>
      <c r="H299" s="20"/>
      <c r="I299" s="20"/>
      <c r="J299" s="20"/>
      <c r="K299" s="1"/>
      <c r="L299" s="1"/>
      <c r="M299" s="21"/>
      <c r="N299" s="20"/>
      <c r="O299" s="22"/>
      <c r="P299" s="26"/>
      <c r="Q299" s="27"/>
      <c r="R299" s="20"/>
      <c r="S299" s="1"/>
      <c r="T299" s="23"/>
      <c r="U299" s="84"/>
      <c r="V299" s="86"/>
      <c r="W299" s="39" t="e">
        <f>IF(OR(T299="他官署で調達手続きを実施のため",AC299=#REF!),"－",IF(V299&lt;&gt;"",ROUNDDOWN(V299/T299,3),(IFERROR(ROUNDDOWN(U299/T299,3),"－"))))</f>
        <v>#REF!</v>
      </c>
      <c r="X299" s="90"/>
      <c r="Y299" s="92"/>
      <c r="Z299" s="25"/>
      <c r="AA299" s="24"/>
      <c r="AB299" s="25"/>
      <c r="AC299" s="24"/>
      <c r="AD299" s="20"/>
      <c r="AE299" s="20"/>
      <c r="AF299" s="20"/>
      <c r="AG299" s="1"/>
      <c r="AH299" s="1"/>
      <c r="AI299" s="41"/>
      <c r="AJ299" s="41"/>
      <c r="AK299" s="41"/>
      <c r="AL299" s="41"/>
      <c r="AM299" s="41"/>
      <c r="AN299" s="1"/>
      <c r="AO299" s="1"/>
      <c r="AP299" s="1"/>
      <c r="AQ299" s="1"/>
      <c r="AR299" s="1"/>
      <c r="AS299" s="1"/>
      <c r="AT299" s="1"/>
      <c r="AU299" s="1"/>
      <c r="AV299" s="1"/>
      <c r="AW299" s="1"/>
      <c r="AX299" s="35"/>
      <c r="AY299" s="78"/>
      <c r="AZ299" s="37" t="e">
        <f>IF(AC299=#REF!,"年間支払金額",IF(AND(OR(COUNTIF(AE299,"*すべて*"),COUNTIF(AE299,"*全て*")),S299="●",OR(K299=#REF!,K299=#REF!)),"年間支払金額(全官署、契約相手方ごと)",IF(AND(OR(COUNTIF(AE299,"*すべて*"),COUNTIF(AE299,"*全て*")),S299="●"),"年間支払金額(契約相手方ごと)",IF(AND(OR(K299=#REF!,K299=#REF!),AC299=#REF!),"契約総額(全官署)",IF(AND(K299=#REF!,AC299=#REF!),"契約総額(自官署のみ)",IF(K299=#REF!,"年間支払金額(自官署のみ)",IF(AC299=#REF!,"契約総額",IF(AND(COUNTIF(BG299,"&lt;&gt;*単価*"),OR(K299=#REF!,K299=#REF!)),"全官署予定価格",IF(AND(COUNTIF(BG299,"*単価*"),OR(K299=#REF!,K299=#REF!)),"全官署支払金額",IF(COUNTIF(BG299,"*単価*"),"年間支払金額","予定価格"))))))))))</f>
        <v>#REF!</v>
      </c>
      <c r="BA299" s="37" t="str">
        <f>IF(T299="","×",IF(令和8年度契約状況調査票!T299&gt;_xlfn.XLOOKUP(令和8年度契約状況調査票!BF299,#REF!,#REF!),"○","×"))</f>
        <v>×</v>
      </c>
      <c r="BB299" s="37" t="str">
        <f>IF(Y299="","×",IF(令和8年度契約状況調査票!Y299&gt;_xlfn.XLOOKUP(令和8年度契約状況調査票!BF299,#REF!,#REF!),"○","×"))</f>
        <v>×</v>
      </c>
      <c r="BC299" s="37" t="str">
        <f t="shared" si="45"/>
        <v>×</v>
      </c>
      <c r="BD299" s="37" t="str">
        <f t="shared" si="50"/>
        <v>×</v>
      </c>
      <c r="BE299" s="79" t="str">
        <f t="shared" si="46"/>
        <v/>
      </c>
      <c r="BF299" s="38">
        <f t="shared" si="47"/>
        <v>0</v>
      </c>
      <c r="BG299" s="1" t="e">
        <f>IF(AC299=#REF!,"",IF(AND(K299&lt;&gt;"",ISTEXT(U299)),"分担契約/単価契約",IF(ISTEXT(U299),"単価契約",IF(K299&lt;&gt;"","分担契約",""))))</f>
        <v>#REF!</v>
      </c>
      <c r="BH299" s="80"/>
      <c r="BI299" s="81" t="e">
        <f>IF(COUNTIF(T299,"**"),"",IF(AND(T299&gt;=#REF!,OR(H299=#REF!,H299=#REF!)),1,IF(AND(T299&gt;=#REF!,H299&lt;&gt;#REF!,H299&lt;&gt;#REF!),1,"")))</f>
        <v>#REF!</v>
      </c>
      <c r="BJ299" s="82" t="str">
        <f t="shared" si="48"/>
        <v>○</v>
      </c>
      <c r="BK299" s="81" t="b">
        <f t="shared" si="51"/>
        <v>1</v>
      </c>
      <c r="BL299" s="81" t="b">
        <f t="shared" si="52"/>
        <v>1</v>
      </c>
    </row>
    <row r="300" spans="1:64" s="83" customFormat="1" ht="60.65" customHeight="1" x14ac:dyDescent="0.2">
      <c r="A300" s="77">
        <f t="shared" si="44"/>
        <v>295</v>
      </c>
      <c r="B300" s="77" t="str">
        <f t="shared" si="49"/>
        <v/>
      </c>
      <c r="C300" s="77" t="str">
        <f>IF(B300&lt;&gt;1,"",COUNTIF($B$6:B300,1))</f>
        <v/>
      </c>
      <c r="D300" s="77" t="str">
        <f>IF(B300&lt;&gt;2,"",COUNTIF($B$6:B300,2))</f>
        <v/>
      </c>
      <c r="E300" s="77" t="str">
        <f>IF(B300&lt;&gt;3,"",COUNTIF($B$6:B300,3))</f>
        <v/>
      </c>
      <c r="F300" s="77" t="str">
        <f>IF(B300&lt;&gt;4,"",COUNTIF($B$6:B300,4))</f>
        <v/>
      </c>
      <c r="G300" s="1"/>
      <c r="H300" s="20"/>
      <c r="I300" s="20"/>
      <c r="J300" s="20"/>
      <c r="K300" s="1"/>
      <c r="L300" s="1"/>
      <c r="M300" s="21"/>
      <c r="N300" s="20"/>
      <c r="O300" s="22"/>
      <c r="P300" s="26"/>
      <c r="Q300" s="27"/>
      <c r="R300" s="20"/>
      <c r="S300" s="1"/>
      <c r="T300" s="23"/>
      <c r="U300" s="84"/>
      <c r="V300" s="86"/>
      <c r="W300" s="39" t="e">
        <f>IF(OR(T300="他官署で調達手続きを実施のため",AC300=#REF!),"－",IF(V300&lt;&gt;"",ROUNDDOWN(V300/T300,3),(IFERROR(ROUNDDOWN(U300/T300,3),"－"))))</f>
        <v>#REF!</v>
      </c>
      <c r="X300" s="90"/>
      <c r="Y300" s="92"/>
      <c r="Z300" s="25"/>
      <c r="AA300" s="24"/>
      <c r="AB300" s="25"/>
      <c r="AC300" s="24"/>
      <c r="AD300" s="20"/>
      <c r="AE300" s="20"/>
      <c r="AF300" s="20"/>
      <c r="AG300" s="1"/>
      <c r="AH300" s="1"/>
      <c r="AI300" s="41"/>
      <c r="AJ300" s="41"/>
      <c r="AK300" s="41"/>
      <c r="AL300" s="41"/>
      <c r="AM300" s="41"/>
      <c r="AN300" s="1"/>
      <c r="AO300" s="1"/>
      <c r="AP300" s="1"/>
      <c r="AQ300" s="1"/>
      <c r="AR300" s="1"/>
      <c r="AS300" s="1"/>
      <c r="AT300" s="1"/>
      <c r="AU300" s="1"/>
      <c r="AV300" s="1"/>
      <c r="AW300" s="1"/>
      <c r="AX300" s="36"/>
      <c r="AY300" s="78"/>
      <c r="AZ300" s="37" t="e">
        <f>IF(AC300=#REF!,"年間支払金額",IF(AND(OR(COUNTIF(AE300,"*すべて*"),COUNTIF(AE300,"*全て*")),S300="●",OR(K300=#REF!,K300=#REF!)),"年間支払金額(全官署、契約相手方ごと)",IF(AND(OR(COUNTIF(AE300,"*すべて*"),COUNTIF(AE300,"*全て*")),S300="●"),"年間支払金額(契約相手方ごと)",IF(AND(OR(K300=#REF!,K300=#REF!),AC300=#REF!),"契約総額(全官署)",IF(AND(K300=#REF!,AC300=#REF!),"契約総額(自官署のみ)",IF(K300=#REF!,"年間支払金額(自官署のみ)",IF(AC300=#REF!,"契約総額",IF(AND(COUNTIF(BG300,"&lt;&gt;*単価*"),OR(K300=#REF!,K300=#REF!)),"全官署予定価格",IF(AND(COUNTIF(BG300,"*単価*"),OR(K300=#REF!,K300=#REF!)),"全官署支払金額",IF(COUNTIF(BG300,"*単価*"),"年間支払金額","予定価格"))))))))))</f>
        <v>#REF!</v>
      </c>
      <c r="BA300" s="37" t="str">
        <f>IF(T300="","×",IF(令和8年度契約状況調査票!T300&gt;_xlfn.XLOOKUP(令和8年度契約状況調査票!BF300,#REF!,#REF!),"○","×"))</f>
        <v>×</v>
      </c>
      <c r="BB300" s="37" t="str">
        <f>IF(Y300="","×",IF(令和8年度契約状況調査票!Y300&gt;_xlfn.XLOOKUP(令和8年度契約状況調査票!BF300,#REF!,#REF!),"○","×"))</f>
        <v>×</v>
      </c>
      <c r="BC300" s="37" t="str">
        <f t="shared" si="45"/>
        <v>×</v>
      </c>
      <c r="BD300" s="37" t="str">
        <f t="shared" si="50"/>
        <v>×</v>
      </c>
      <c r="BE300" s="79" t="str">
        <f t="shared" si="46"/>
        <v/>
      </c>
      <c r="BF300" s="38">
        <f t="shared" si="47"/>
        <v>0</v>
      </c>
      <c r="BG300" s="1" t="e">
        <f>IF(AC300=#REF!,"",IF(AND(K300&lt;&gt;"",ISTEXT(U300)),"分担契約/単価契約",IF(ISTEXT(U300),"単価契約",IF(K300&lt;&gt;"","分担契約",""))))</f>
        <v>#REF!</v>
      </c>
      <c r="BH300" s="80"/>
      <c r="BI300" s="81" t="e">
        <f>IF(COUNTIF(T300,"**"),"",IF(AND(T300&gt;=#REF!,OR(H300=#REF!,H300=#REF!)),1,IF(AND(T300&gt;=#REF!,H300&lt;&gt;#REF!,H300&lt;&gt;#REF!),1,"")))</f>
        <v>#REF!</v>
      </c>
      <c r="BJ300" s="82" t="str">
        <f t="shared" si="48"/>
        <v>○</v>
      </c>
      <c r="BK300" s="81" t="b">
        <f t="shared" si="51"/>
        <v>1</v>
      </c>
      <c r="BL300" s="81" t="b">
        <f t="shared" si="52"/>
        <v>1</v>
      </c>
    </row>
    <row r="301" spans="1:64" s="83" customFormat="1" ht="60.65" customHeight="1" x14ac:dyDescent="0.2">
      <c r="A301" s="77">
        <f t="shared" si="44"/>
        <v>296</v>
      </c>
      <c r="B301" s="77" t="str">
        <f t="shared" si="49"/>
        <v/>
      </c>
      <c r="C301" s="77" t="str">
        <f>IF(B301&lt;&gt;1,"",COUNTIF($B$6:B301,1))</f>
        <v/>
      </c>
      <c r="D301" s="77" t="str">
        <f>IF(B301&lt;&gt;2,"",COUNTIF($B$6:B301,2))</f>
        <v/>
      </c>
      <c r="E301" s="77" t="str">
        <f>IF(B301&lt;&gt;3,"",COUNTIF($B$6:B301,3))</f>
        <v/>
      </c>
      <c r="F301" s="77" t="str">
        <f>IF(B301&lt;&gt;4,"",COUNTIF($B$6:B301,4))</f>
        <v/>
      </c>
      <c r="G301" s="1"/>
      <c r="H301" s="20"/>
      <c r="I301" s="20"/>
      <c r="J301" s="20"/>
      <c r="K301" s="1"/>
      <c r="L301" s="1"/>
      <c r="M301" s="21"/>
      <c r="N301" s="20"/>
      <c r="O301" s="22"/>
      <c r="P301" s="26"/>
      <c r="Q301" s="27"/>
      <c r="R301" s="20"/>
      <c r="S301" s="1"/>
      <c r="T301" s="23"/>
      <c r="U301" s="84"/>
      <c r="V301" s="86"/>
      <c r="W301" s="39" t="e">
        <f>IF(OR(T301="他官署で調達手続きを実施のため",AC301=#REF!),"－",IF(V301&lt;&gt;"",ROUNDDOWN(V301/T301,3),(IFERROR(ROUNDDOWN(U301/T301,3),"－"))))</f>
        <v>#REF!</v>
      </c>
      <c r="X301" s="90"/>
      <c r="Y301" s="92"/>
      <c r="Z301" s="25"/>
      <c r="AA301" s="24"/>
      <c r="AB301" s="25"/>
      <c r="AC301" s="24"/>
      <c r="AD301" s="20"/>
      <c r="AE301" s="20"/>
      <c r="AF301" s="20"/>
      <c r="AG301" s="1"/>
      <c r="AH301" s="1"/>
      <c r="AI301" s="41"/>
      <c r="AJ301" s="41"/>
      <c r="AK301" s="41"/>
      <c r="AL301" s="41"/>
      <c r="AM301" s="41"/>
      <c r="AN301" s="1"/>
      <c r="AO301" s="1"/>
      <c r="AP301" s="1"/>
      <c r="AQ301" s="1"/>
      <c r="AR301" s="1"/>
      <c r="AS301" s="1"/>
      <c r="AT301" s="1"/>
      <c r="AU301" s="1"/>
      <c r="AV301" s="1"/>
      <c r="AW301" s="1"/>
      <c r="AX301" s="35"/>
      <c r="AY301" s="78"/>
      <c r="AZ301" s="37" t="e">
        <f>IF(AC301=#REF!,"年間支払金額",IF(AND(OR(COUNTIF(AE301,"*すべて*"),COUNTIF(AE301,"*全て*")),S301="●",OR(K301=#REF!,K301=#REF!)),"年間支払金額(全官署、契約相手方ごと)",IF(AND(OR(COUNTIF(AE301,"*すべて*"),COUNTIF(AE301,"*全て*")),S301="●"),"年間支払金額(契約相手方ごと)",IF(AND(OR(K301=#REF!,K301=#REF!),AC301=#REF!),"契約総額(全官署)",IF(AND(K301=#REF!,AC301=#REF!),"契約総額(自官署のみ)",IF(K301=#REF!,"年間支払金額(自官署のみ)",IF(AC301=#REF!,"契約総額",IF(AND(COUNTIF(BG301,"&lt;&gt;*単価*"),OR(K301=#REF!,K301=#REF!)),"全官署予定価格",IF(AND(COUNTIF(BG301,"*単価*"),OR(K301=#REF!,K301=#REF!)),"全官署支払金額",IF(COUNTIF(BG301,"*単価*"),"年間支払金額","予定価格"))))))))))</f>
        <v>#REF!</v>
      </c>
      <c r="BA301" s="37" t="str">
        <f>IF(T301="","×",IF(令和8年度契約状況調査票!T301&gt;_xlfn.XLOOKUP(令和8年度契約状況調査票!BF301,#REF!,#REF!),"○","×"))</f>
        <v>×</v>
      </c>
      <c r="BB301" s="37" t="str">
        <f>IF(Y301="","×",IF(令和8年度契約状況調査票!Y301&gt;_xlfn.XLOOKUP(令和8年度契約状況調査票!BF301,#REF!,#REF!),"○","×"))</f>
        <v>×</v>
      </c>
      <c r="BC301" s="37" t="str">
        <f t="shared" si="45"/>
        <v>×</v>
      </c>
      <c r="BD301" s="37" t="str">
        <f t="shared" si="50"/>
        <v>×</v>
      </c>
      <c r="BE301" s="79" t="str">
        <f t="shared" si="46"/>
        <v/>
      </c>
      <c r="BF301" s="38">
        <f t="shared" si="47"/>
        <v>0</v>
      </c>
      <c r="BG301" s="1" t="e">
        <f>IF(AC301=#REF!,"",IF(AND(K301&lt;&gt;"",ISTEXT(U301)),"分担契約/単価契約",IF(ISTEXT(U301),"単価契約",IF(K301&lt;&gt;"","分担契約",""))))</f>
        <v>#REF!</v>
      </c>
      <c r="BH301" s="80"/>
      <c r="BI301" s="81" t="e">
        <f>IF(COUNTIF(T301,"**"),"",IF(AND(T301&gt;=#REF!,OR(H301=#REF!,H301=#REF!)),1,IF(AND(T301&gt;=#REF!,H301&lt;&gt;#REF!,H301&lt;&gt;#REF!),1,"")))</f>
        <v>#REF!</v>
      </c>
      <c r="BJ301" s="82" t="str">
        <f t="shared" si="48"/>
        <v>○</v>
      </c>
      <c r="BK301" s="81" t="b">
        <f t="shared" si="51"/>
        <v>1</v>
      </c>
      <c r="BL301" s="81" t="b">
        <f t="shared" si="52"/>
        <v>1</v>
      </c>
    </row>
    <row r="302" spans="1:64" s="83" customFormat="1" ht="60.65" customHeight="1" x14ac:dyDescent="0.2">
      <c r="A302" s="77">
        <f t="shared" si="44"/>
        <v>297</v>
      </c>
      <c r="B302" s="77" t="str">
        <f t="shared" si="49"/>
        <v/>
      </c>
      <c r="C302" s="77" t="str">
        <f>IF(B302&lt;&gt;1,"",COUNTIF($B$6:B302,1))</f>
        <v/>
      </c>
      <c r="D302" s="77" t="str">
        <f>IF(B302&lt;&gt;2,"",COUNTIF($B$6:B302,2))</f>
        <v/>
      </c>
      <c r="E302" s="77" t="str">
        <f>IF(B302&lt;&gt;3,"",COUNTIF($B$6:B302,3))</f>
        <v/>
      </c>
      <c r="F302" s="77" t="str">
        <f>IF(B302&lt;&gt;4,"",COUNTIF($B$6:B302,4))</f>
        <v/>
      </c>
      <c r="G302" s="1"/>
      <c r="H302" s="20"/>
      <c r="I302" s="20"/>
      <c r="J302" s="20"/>
      <c r="K302" s="1"/>
      <c r="L302" s="1"/>
      <c r="M302" s="21"/>
      <c r="N302" s="20"/>
      <c r="O302" s="22"/>
      <c r="P302" s="26"/>
      <c r="Q302" s="27"/>
      <c r="R302" s="20"/>
      <c r="S302" s="1"/>
      <c r="T302" s="23"/>
      <c r="U302" s="84"/>
      <c r="V302" s="86"/>
      <c r="W302" s="39" t="e">
        <f>IF(OR(T302="他官署で調達手続きを実施のため",AC302=#REF!),"－",IF(V302&lt;&gt;"",ROUNDDOWN(V302/T302,3),(IFERROR(ROUNDDOWN(U302/T302,3),"－"))))</f>
        <v>#REF!</v>
      </c>
      <c r="X302" s="90"/>
      <c r="Y302" s="92"/>
      <c r="Z302" s="25"/>
      <c r="AA302" s="24"/>
      <c r="AB302" s="25"/>
      <c r="AC302" s="24"/>
      <c r="AD302" s="20"/>
      <c r="AE302" s="20"/>
      <c r="AF302" s="20"/>
      <c r="AG302" s="1"/>
      <c r="AH302" s="1"/>
      <c r="AI302" s="41"/>
      <c r="AJ302" s="41"/>
      <c r="AK302" s="41"/>
      <c r="AL302" s="41"/>
      <c r="AM302" s="41"/>
      <c r="AN302" s="1"/>
      <c r="AO302" s="1"/>
      <c r="AP302" s="1"/>
      <c r="AQ302" s="1"/>
      <c r="AR302" s="1"/>
      <c r="AS302" s="1"/>
      <c r="AT302" s="1"/>
      <c r="AU302" s="1"/>
      <c r="AV302" s="1"/>
      <c r="AW302" s="1"/>
      <c r="AX302" s="35"/>
      <c r="AY302" s="78"/>
      <c r="AZ302" s="37" t="e">
        <f>IF(AC302=#REF!,"年間支払金額",IF(AND(OR(COUNTIF(AE302,"*すべて*"),COUNTIF(AE302,"*全て*")),S302="●",OR(K302=#REF!,K302=#REF!)),"年間支払金額(全官署、契約相手方ごと)",IF(AND(OR(COUNTIF(AE302,"*すべて*"),COUNTIF(AE302,"*全て*")),S302="●"),"年間支払金額(契約相手方ごと)",IF(AND(OR(K302=#REF!,K302=#REF!),AC302=#REF!),"契約総額(全官署)",IF(AND(K302=#REF!,AC302=#REF!),"契約総額(自官署のみ)",IF(K302=#REF!,"年間支払金額(自官署のみ)",IF(AC302=#REF!,"契約総額",IF(AND(COUNTIF(BG302,"&lt;&gt;*単価*"),OR(K302=#REF!,K302=#REF!)),"全官署予定価格",IF(AND(COUNTIF(BG302,"*単価*"),OR(K302=#REF!,K302=#REF!)),"全官署支払金額",IF(COUNTIF(BG302,"*単価*"),"年間支払金額","予定価格"))))))))))</f>
        <v>#REF!</v>
      </c>
      <c r="BA302" s="37" t="str">
        <f>IF(T302="","×",IF(令和8年度契約状況調査票!T302&gt;_xlfn.XLOOKUP(令和8年度契約状況調査票!BF302,#REF!,#REF!),"○","×"))</f>
        <v>×</v>
      </c>
      <c r="BB302" s="37" t="str">
        <f>IF(Y302="","×",IF(令和8年度契約状況調査票!Y302&gt;_xlfn.XLOOKUP(令和8年度契約状況調査票!BF302,#REF!,#REF!),"○","×"))</f>
        <v>×</v>
      </c>
      <c r="BC302" s="37" t="str">
        <f t="shared" si="45"/>
        <v>×</v>
      </c>
      <c r="BD302" s="37" t="str">
        <f t="shared" si="50"/>
        <v>×</v>
      </c>
      <c r="BE302" s="79" t="str">
        <f t="shared" si="46"/>
        <v/>
      </c>
      <c r="BF302" s="38">
        <f t="shared" si="47"/>
        <v>0</v>
      </c>
      <c r="BG302" s="1" t="e">
        <f>IF(AC302=#REF!,"",IF(AND(K302&lt;&gt;"",ISTEXT(U302)),"分担契約/単価契約",IF(ISTEXT(U302),"単価契約",IF(K302&lt;&gt;"","分担契約",""))))</f>
        <v>#REF!</v>
      </c>
      <c r="BH302" s="80"/>
      <c r="BI302" s="81" t="e">
        <f>IF(COUNTIF(T302,"**"),"",IF(AND(T302&gt;=#REF!,OR(H302=#REF!,H302=#REF!)),1,IF(AND(T302&gt;=#REF!,H302&lt;&gt;#REF!,H302&lt;&gt;#REF!),1,"")))</f>
        <v>#REF!</v>
      </c>
      <c r="BJ302" s="82" t="str">
        <f t="shared" si="48"/>
        <v>○</v>
      </c>
      <c r="BK302" s="81" t="b">
        <f t="shared" si="51"/>
        <v>1</v>
      </c>
      <c r="BL302" s="81" t="b">
        <f t="shared" si="52"/>
        <v>1</v>
      </c>
    </row>
    <row r="303" spans="1:64" s="83" customFormat="1" ht="60.65" customHeight="1" x14ac:dyDescent="0.2">
      <c r="A303" s="77">
        <f t="shared" si="44"/>
        <v>298</v>
      </c>
      <c r="B303" s="77" t="str">
        <f t="shared" si="49"/>
        <v/>
      </c>
      <c r="C303" s="77" t="str">
        <f>IF(B303&lt;&gt;1,"",COUNTIF($B$6:B303,1))</f>
        <v/>
      </c>
      <c r="D303" s="77" t="str">
        <f>IF(B303&lt;&gt;2,"",COUNTIF($B$6:B303,2))</f>
        <v/>
      </c>
      <c r="E303" s="77" t="str">
        <f>IF(B303&lt;&gt;3,"",COUNTIF($B$6:B303,3))</f>
        <v/>
      </c>
      <c r="F303" s="77" t="str">
        <f>IF(B303&lt;&gt;4,"",COUNTIF($B$6:B303,4))</f>
        <v/>
      </c>
      <c r="G303" s="1"/>
      <c r="H303" s="20"/>
      <c r="I303" s="20"/>
      <c r="J303" s="20"/>
      <c r="K303" s="1"/>
      <c r="L303" s="1"/>
      <c r="M303" s="21"/>
      <c r="N303" s="20"/>
      <c r="O303" s="22"/>
      <c r="P303" s="26"/>
      <c r="Q303" s="27"/>
      <c r="R303" s="20"/>
      <c r="S303" s="1"/>
      <c r="T303" s="28"/>
      <c r="U303" s="85"/>
      <c r="V303" s="86"/>
      <c r="W303" s="39" t="e">
        <f>IF(OR(T303="他官署で調達手続きを実施のため",AC303=#REF!),"－",IF(V303&lt;&gt;"",ROUNDDOWN(V303/T303,3),(IFERROR(ROUNDDOWN(U303/T303,3),"－"))))</f>
        <v>#REF!</v>
      </c>
      <c r="X303" s="90"/>
      <c r="Y303" s="92"/>
      <c r="Z303" s="25"/>
      <c r="AA303" s="24"/>
      <c r="AB303" s="25"/>
      <c r="AC303" s="24"/>
      <c r="AD303" s="20"/>
      <c r="AE303" s="20"/>
      <c r="AF303" s="20"/>
      <c r="AG303" s="1"/>
      <c r="AH303" s="1"/>
      <c r="AI303" s="41"/>
      <c r="AJ303" s="41"/>
      <c r="AK303" s="41"/>
      <c r="AL303" s="41"/>
      <c r="AM303" s="41"/>
      <c r="AN303" s="1"/>
      <c r="AO303" s="1"/>
      <c r="AP303" s="1"/>
      <c r="AQ303" s="1"/>
      <c r="AR303" s="1"/>
      <c r="AS303" s="1"/>
      <c r="AT303" s="1"/>
      <c r="AU303" s="1"/>
      <c r="AV303" s="1"/>
      <c r="AW303" s="1"/>
      <c r="AX303" s="35"/>
      <c r="AY303" s="78"/>
      <c r="AZ303" s="37" t="e">
        <f>IF(AC303=#REF!,"年間支払金額",IF(AND(OR(COUNTIF(AE303,"*すべて*"),COUNTIF(AE303,"*全て*")),S303="●",OR(K303=#REF!,K303=#REF!)),"年間支払金額(全官署、契約相手方ごと)",IF(AND(OR(COUNTIF(AE303,"*すべて*"),COUNTIF(AE303,"*全て*")),S303="●"),"年間支払金額(契約相手方ごと)",IF(AND(OR(K303=#REF!,K303=#REF!),AC303=#REF!),"契約総額(全官署)",IF(AND(K303=#REF!,AC303=#REF!),"契約総額(自官署のみ)",IF(K303=#REF!,"年間支払金額(自官署のみ)",IF(AC303=#REF!,"契約総額",IF(AND(COUNTIF(BG303,"&lt;&gt;*単価*"),OR(K303=#REF!,K303=#REF!)),"全官署予定価格",IF(AND(COUNTIF(BG303,"*単価*"),OR(K303=#REF!,K303=#REF!)),"全官署支払金額",IF(COUNTIF(BG303,"*単価*"),"年間支払金額","予定価格"))))))))))</f>
        <v>#REF!</v>
      </c>
      <c r="BA303" s="37" t="str">
        <f>IF(T303="","×",IF(令和8年度契約状況調査票!T303&gt;_xlfn.XLOOKUP(令和8年度契約状況調査票!BF303,#REF!,#REF!),"○","×"))</f>
        <v>×</v>
      </c>
      <c r="BB303" s="37" t="str">
        <f>IF(Y303="","×",IF(令和8年度契約状況調査票!Y303&gt;_xlfn.XLOOKUP(令和8年度契約状況調査票!BF303,#REF!,#REF!),"○","×"))</f>
        <v>×</v>
      </c>
      <c r="BC303" s="37" t="str">
        <f t="shared" si="45"/>
        <v>×</v>
      </c>
      <c r="BD303" s="37" t="str">
        <f t="shared" si="50"/>
        <v>×</v>
      </c>
      <c r="BE303" s="79" t="str">
        <f t="shared" si="46"/>
        <v/>
      </c>
      <c r="BF303" s="38">
        <f t="shared" si="47"/>
        <v>0</v>
      </c>
      <c r="BG303" s="1" t="e">
        <f>IF(AC303=#REF!,"",IF(AND(K303&lt;&gt;"",ISTEXT(U303)),"分担契約/単価契約",IF(ISTEXT(U303),"単価契約",IF(K303&lt;&gt;"","分担契約",""))))</f>
        <v>#REF!</v>
      </c>
      <c r="BH303" s="80"/>
      <c r="BI303" s="81" t="e">
        <f>IF(COUNTIF(T303,"**"),"",IF(AND(T303&gt;=#REF!,OR(H303=#REF!,H303=#REF!)),1,IF(AND(T303&gt;=#REF!,H303&lt;&gt;#REF!,H303&lt;&gt;#REF!),1,"")))</f>
        <v>#REF!</v>
      </c>
      <c r="BJ303" s="82" t="str">
        <f t="shared" si="48"/>
        <v>○</v>
      </c>
      <c r="BK303" s="81" t="b">
        <f t="shared" si="51"/>
        <v>1</v>
      </c>
      <c r="BL303" s="81" t="b">
        <f t="shared" si="52"/>
        <v>1</v>
      </c>
    </row>
    <row r="304" spans="1:64" s="83" customFormat="1" ht="60.65" customHeight="1" x14ac:dyDescent="0.2">
      <c r="A304" s="77">
        <f t="shared" si="44"/>
        <v>299</v>
      </c>
      <c r="B304" s="77" t="str">
        <f t="shared" si="49"/>
        <v/>
      </c>
      <c r="C304" s="77" t="str">
        <f>IF(B304&lt;&gt;1,"",COUNTIF($B$6:B304,1))</f>
        <v/>
      </c>
      <c r="D304" s="77" t="str">
        <f>IF(B304&lt;&gt;2,"",COUNTIF($B$6:B304,2))</f>
        <v/>
      </c>
      <c r="E304" s="77" t="str">
        <f>IF(B304&lt;&gt;3,"",COUNTIF($B$6:B304,3))</f>
        <v/>
      </c>
      <c r="F304" s="77" t="str">
        <f>IF(B304&lt;&gt;4,"",COUNTIF($B$6:B304,4))</f>
        <v/>
      </c>
      <c r="G304" s="1"/>
      <c r="H304" s="20"/>
      <c r="I304" s="20"/>
      <c r="J304" s="20"/>
      <c r="K304" s="1"/>
      <c r="L304" s="1"/>
      <c r="M304" s="21"/>
      <c r="N304" s="20"/>
      <c r="O304" s="22"/>
      <c r="P304" s="26"/>
      <c r="Q304" s="27"/>
      <c r="R304" s="20"/>
      <c r="S304" s="1"/>
      <c r="T304" s="23"/>
      <c r="U304" s="84"/>
      <c r="V304" s="86"/>
      <c r="W304" s="39" t="e">
        <f>IF(OR(T304="他官署で調達手続きを実施のため",AC304=#REF!),"－",IF(V304&lt;&gt;"",ROUNDDOWN(V304/T304,3),(IFERROR(ROUNDDOWN(U304/T304,3),"－"))))</f>
        <v>#REF!</v>
      </c>
      <c r="X304" s="90"/>
      <c r="Y304" s="92"/>
      <c r="Z304" s="25"/>
      <c r="AA304" s="24"/>
      <c r="AB304" s="25"/>
      <c r="AC304" s="24"/>
      <c r="AD304" s="20"/>
      <c r="AE304" s="20"/>
      <c r="AF304" s="20"/>
      <c r="AG304" s="1"/>
      <c r="AH304" s="1"/>
      <c r="AI304" s="41"/>
      <c r="AJ304" s="41"/>
      <c r="AK304" s="41"/>
      <c r="AL304" s="41"/>
      <c r="AM304" s="41"/>
      <c r="AN304" s="1"/>
      <c r="AO304" s="1"/>
      <c r="AP304" s="1"/>
      <c r="AQ304" s="1"/>
      <c r="AR304" s="1"/>
      <c r="AS304" s="1"/>
      <c r="AT304" s="1"/>
      <c r="AU304" s="1"/>
      <c r="AV304" s="1"/>
      <c r="AW304" s="1"/>
      <c r="AX304" s="35"/>
      <c r="AY304" s="78"/>
      <c r="AZ304" s="37" t="e">
        <f>IF(AC304=#REF!,"年間支払金額",IF(AND(OR(COUNTIF(AE304,"*すべて*"),COUNTIF(AE304,"*全て*")),S304="●",OR(K304=#REF!,K304=#REF!)),"年間支払金額(全官署、契約相手方ごと)",IF(AND(OR(COUNTIF(AE304,"*すべて*"),COUNTIF(AE304,"*全て*")),S304="●"),"年間支払金額(契約相手方ごと)",IF(AND(OR(K304=#REF!,K304=#REF!),AC304=#REF!),"契約総額(全官署)",IF(AND(K304=#REF!,AC304=#REF!),"契約総額(自官署のみ)",IF(K304=#REF!,"年間支払金額(自官署のみ)",IF(AC304=#REF!,"契約総額",IF(AND(COUNTIF(BG304,"&lt;&gt;*単価*"),OR(K304=#REF!,K304=#REF!)),"全官署予定価格",IF(AND(COUNTIF(BG304,"*単価*"),OR(K304=#REF!,K304=#REF!)),"全官署支払金額",IF(COUNTIF(BG304,"*単価*"),"年間支払金額","予定価格"))))))))))</f>
        <v>#REF!</v>
      </c>
      <c r="BA304" s="37" t="str">
        <f>IF(T304="","×",IF(令和8年度契約状況調査票!T304&gt;_xlfn.XLOOKUP(令和8年度契約状況調査票!BF304,#REF!,#REF!),"○","×"))</f>
        <v>×</v>
      </c>
      <c r="BB304" s="37" t="str">
        <f>IF(Y304="","×",IF(令和8年度契約状況調査票!Y304&gt;_xlfn.XLOOKUP(令和8年度契約状況調査票!BF304,#REF!,#REF!),"○","×"))</f>
        <v>×</v>
      </c>
      <c r="BC304" s="37" t="str">
        <f t="shared" si="45"/>
        <v>×</v>
      </c>
      <c r="BD304" s="37" t="str">
        <f t="shared" si="50"/>
        <v>×</v>
      </c>
      <c r="BE304" s="79" t="str">
        <f t="shared" si="46"/>
        <v/>
      </c>
      <c r="BF304" s="38">
        <f t="shared" si="47"/>
        <v>0</v>
      </c>
      <c r="BG304" s="1" t="e">
        <f>IF(AC304=#REF!,"",IF(AND(K304&lt;&gt;"",ISTEXT(U304)),"分担契約/単価契約",IF(ISTEXT(U304),"単価契約",IF(K304&lt;&gt;"","分担契約",""))))</f>
        <v>#REF!</v>
      </c>
      <c r="BH304" s="80"/>
      <c r="BI304" s="81" t="e">
        <f>IF(COUNTIF(T304,"**"),"",IF(AND(T304&gt;=#REF!,OR(H304=#REF!,H304=#REF!)),1,IF(AND(T304&gt;=#REF!,H304&lt;&gt;#REF!,H304&lt;&gt;#REF!),1,"")))</f>
        <v>#REF!</v>
      </c>
      <c r="BJ304" s="82" t="str">
        <f t="shared" si="48"/>
        <v>○</v>
      </c>
      <c r="BK304" s="81" t="b">
        <f t="shared" si="51"/>
        <v>1</v>
      </c>
      <c r="BL304" s="81" t="b">
        <f t="shared" si="52"/>
        <v>1</v>
      </c>
    </row>
    <row r="305" spans="1:64" s="83" customFormat="1" ht="60.65" customHeight="1" x14ac:dyDescent="0.2">
      <c r="A305" s="77">
        <f t="shared" si="44"/>
        <v>300</v>
      </c>
      <c r="B305" s="77" t="str">
        <f t="shared" si="49"/>
        <v/>
      </c>
      <c r="C305" s="77" t="str">
        <f>IF(B305&lt;&gt;1,"",COUNTIF($B$6:B305,1))</f>
        <v/>
      </c>
      <c r="D305" s="77" t="str">
        <f>IF(B305&lt;&gt;2,"",COUNTIF($B$6:B305,2))</f>
        <v/>
      </c>
      <c r="E305" s="77" t="str">
        <f>IF(B305&lt;&gt;3,"",COUNTIF($B$6:B305,3))</f>
        <v/>
      </c>
      <c r="F305" s="77" t="str">
        <f>IF(B305&lt;&gt;4,"",COUNTIF($B$6:B305,4))</f>
        <v/>
      </c>
      <c r="G305" s="1"/>
      <c r="H305" s="20"/>
      <c r="I305" s="20"/>
      <c r="J305" s="20"/>
      <c r="K305" s="1"/>
      <c r="L305" s="1"/>
      <c r="M305" s="21"/>
      <c r="N305" s="20"/>
      <c r="O305" s="22"/>
      <c r="P305" s="26"/>
      <c r="Q305" s="27"/>
      <c r="R305" s="20"/>
      <c r="S305" s="1"/>
      <c r="T305" s="23"/>
      <c r="U305" s="84"/>
      <c r="V305" s="86"/>
      <c r="W305" s="39" t="e">
        <f>IF(OR(T305="他官署で調達手続きを実施のため",AC305=#REF!),"－",IF(V305&lt;&gt;"",ROUNDDOWN(V305/T305,3),(IFERROR(ROUNDDOWN(U305/T305,3),"－"))))</f>
        <v>#REF!</v>
      </c>
      <c r="X305" s="90"/>
      <c r="Y305" s="92"/>
      <c r="Z305" s="25"/>
      <c r="AA305" s="24"/>
      <c r="AB305" s="25"/>
      <c r="AC305" s="24"/>
      <c r="AD305" s="20"/>
      <c r="AE305" s="20"/>
      <c r="AF305" s="20"/>
      <c r="AG305" s="1"/>
      <c r="AH305" s="1"/>
      <c r="AI305" s="41"/>
      <c r="AJ305" s="41"/>
      <c r="AK305" s="41"/>
      <c r="AL305" s="41"/>
      <c r="AM305" s="41"/>
      <c r="AN305" s="1"/>
      <c r="AO305" s="1"/>
      <c r="AP305" s="1"/>
      <c r="AQ305" s="1"/>
      <c r="AR305" s="1"/>
      <c r="AS305" s="1"/>
      <c r="AT305" s="1"/>
      <c r="AU305" s="1"/>
      <c r="AV305" s="1"/>
      <c r="AW305" s="1"/>
      <c r="AX305" s="35"/>
      <c r="AY305" s="78"/>
      <c r="AZ305" s="37" t="e">
        <f>IF(AC305=#REF!,"年間支払金額",IF(AND(OR(COUNTIF(AE305,"*すべて*"),COUNTIF(AE305,"*全て*")),S305="●",OR(K305=#REF!,K305=#REF!)),"年間支払金額(全官署、契約相手方ごと)",IF(AND(OR(COUNTIF(AE305,"*すべて*"),COUNTIF(AE305,"*全て*")),S305="●"),"年間支払金額(契約相手方ごと)",IF(AND(OR(K305=#REF!,K305=#REF!),AC305=#REF!),"契約総額(全官署)",IF(AND(K305=#REF!,AC305=#REF!),"契約総額(自官署のみ)",IF(K305=#REF!,"年間支払金額(自官署のみ)",IF(AC305=#REF!,"契約総額",IF(AND(COUNTIF(BG305,"&lt;&gt;*単価*"),OR(K305=#REF!,K305=#REF!)),"全官署予定価格",IF(AND(COUNTIF(BG305,"*単価*"),OR(K305=#REF!,K305=#REF!)),"全官署支払金額",IF(COUNTIF(BG305,"*単価*"),"年間支払金額","予定価格"))))))))))</f>
        <v>#REF!</v>
      </c>
      <c r="BA305" s="37" t="str">
        <f>IF(T305="","×",IF(令和8年度契約状況調査票!T305&gt;_xlfn.XLOOKUP(令和8年度契約状況調査票!BF305,#REF!,#REF!),"○","×"))</f>
        <v>×</v>
      </c>
      <c r="BB305" s="37" t="str">
        <f>IF(Y305="","×",IF(令和8年度契約状況調査票!Y305&gt;_xlfn.XLOOKUP(令和8年度契約状況調査票!BF305,#REF!,#REF!),"○","×"))</f>
        <v>×</v>
      </c>
      <c r="BC305" s="37" t="str">
        <f t="shared" si="45"/>
        <v>×</v>
      </c>
      <c r="BD305" s="37" t="str">
        <f t="shared" si="50"/>
        <v>×</v>
      </c>
      <c r="BE305" s="79" t="str">
        <f t="shared" si="46"/>
        <v/>
      </c>
      <c r="BF305" s="38">
        <f t="shared" si="47"/>
        <v>0</v>
      </c>
      <c r="BG305" s="1" t="e">
        <f>IF(AC305=#REF!,"",IF(AND(K305&lt;&gt;"",ISTEXT(U305)),"分担契約/単価契約",IF(ISTEXT(U305),"単価契約",IF(K305&lt;&gt;"","分担契約",""))))</f>
        <v>#REF!</v>
      </c>
      <c r="BH305" s="80"/>
      <c r="BI305" s="81" t="e">
        <f>IF(COUNTIF(T305,"**"),"",IF(AND(T305&gt;=#REF!,OR(H305=#REF!,H305=#REF!)),1,IF(AND(T305&gt;=#REF!,H305&lt;&gt;#REF!,H305&lt;&gt;#REF!),1,"")))</f>
        <v>#REF!</v>
      </c>
      <c r="BJ305" s="82" t="str">
        <f t="shared" si="48"/>
        <v>○</v>
      </c>
      <c r="BK305" s="81" t="b">
        <f t="shared" si="51"/>
        <v>1</v>
      </c>
      <c r="BL305" s="81" t="b">
        <f t="shared" si="52"/>
        <v>1</v>
      </c>
    </row>
    <row r="306" spans="1:64" s="83" customFormat="1" ht="60.65" customHeight="1" x14ac:dyDescent="0.2">
      <c r="A306" s="77">
        <f t="shared" si="44"/>
        <v>301</v>
      </c>
      <c r="B306" s="77" t="str">
        <f t="shared" si="49"/>
        <v/>
      </c>
      <c r="C306" s="77" t="str">
        <f>IF(B306&lt;&gt;1,"",COUNTIF($B$6:B306,1))</f>
        <v/>
      </c>
      <c r="D306" s="77" t="str">
        <f>IF(B306&lt;&gt;2,"",COUNTIF($B$6:B306,2))</f>
        <v/>
      </c>
      <c r="E306" s="77" t="str">
        <f>IF(B306&lt;&gt;3,"",COUNTIF($B$6:B306,3))</f>
        <v/>
      </c>
      <c r="F306" s="77" t="str">
        <f>IF(B306&lt;&gt;4,"",COUNTIF($B$6:B306,4))</f>
        <v/>
      </c>
      <c r="G306" s="1"/>
      <c r="H306" s="20"/>
      <c r="I306" s="20"/>
      <c r="J306" s="20"/>
      <c r="K306" s="1"/>
      <c r="L306" s="1"/>
      <c r="M306" s="21"/>
      <c r="N306" s="20"/>
      <c r="O306" s="22"/>
      <c r="P306" s="26"/>
      <c r="Q306" s="27"/>
      <c r="R306" s="20"/>
      <c r="S306" s="1"/>
      <c r="T306" s="23"/>
      <c r="U306" s="84"/>
      <c r="V306" s="86"/>
      <c r="W306" s="39" t="e">
        <f>IF(OR(T306="他官署で調達手続きを実施のため",AC306=#REF!),"－",IF(V306&lt;&gt;"",ROUNDDOWN(V306/T306,3),(IFERROR(ROUNDDOWN(U306/T306,3),"－"))))</f>
        <v>#REF!</v>
      </c>
      <c r="X306" s="90"/>
      <c r="Y306" s="92"/>
      <c r="Z306" s="25"/>
      <c r="AA306" s="24"/>
      <c r="AB306" s="25"/>
      <c r="AC306" s="24"/>
      <c r="AD306" s="20"/>
      <c r="AE306" s="20"/>
      <c r="AF306" s="20"/>
      <c r="AG306" s="1"/>
      <c r="AH306" s="1"/>
      <c r="AI306" s="41"/>
      <c r="AJ306" s="41"/>
      <c r="AK306" s="41"/>
      <c r="AL306" s="41"/>
      <c r="AM306" s="41"/>
      <c r="AN306" s="1"/>
      <c r="AO306" s="1"/>
      <c r="AP306" s="1"/>
      <c r="AQ306" s="1"/>
      <c r="AR306" s="1"/>
      <c r="AS306" s="1"/>
      <c r="AT306" s="1"/>
      <c r="AU306" s="1"/>
      <c r="AV306" s="1"/>
      <c r="AW306" s="1"/>
      <c r="AX306" s="35"/>
      <c r="AY306" s="78"/>
      <c r="AZ306" s="37" t="e">
        <f>IF(AC306=#REF!,"年間支払金額",IF(AND(OR(COUNTIF(AE306,"*すべて*"),COUNTIF(AE306,"*全て*")),S306="●",OR(K306=#REF!,K306=#REF!)),"年間支払金額(全官署、契約相手方ごと)",IF(AND(OR(COUNTIF(AE306,"*すべて*"),COUNTIF(AE306,"*全て*")),S306="●"),"年間支払金額(契約相手方ごと)",IF(AND(OR(K306=#REF!,K306=#REF!),AC306=#REF!),"契約総額(全官署)",IF(AND(K306=#REF!,AC306=#REF!),"契約総額(自官署のみ)",IF(K306=#REF!,"年間支払金額(自官署のみ)",IF(AC306=#REF!,"契約総額",IF(AND(COUNTIF(BG306,"&lt;&gt;*単価*"),OR(K306=#REF!,K306=#REF!)),"全官署予定価格",IF(AND(COUNTIF(BG306,"*単価*"),OR(K306=#REF!,K306=#REF!)),"全官署支払金額",IF(COUNTIF(BG306,"*単価*"),"年間支払金額","予定価格"))))))))))</f>
        <v>#REF!</v>
      </c>
      <c r="BA306" s="37" t="str">
        <f>IF(T306="","×",IF(令和8年度契約状況調査票!T306&gt;_xlfn.XLOOKUP(令和8年度契約状況調査票!BF306,#REF!,#REF!),"○","×"))</f>
        <v>×</v>
      </c>
      <c r="BB306" s="37" t="str">
        <f>IF(Y306="","×",IF(令和8年度契約状況調査票!Y306&gt;_xlfn.XLOOKUP(令和8年度契約状況調査票!BF306,#REF!,#REF!),"○","×"))</f>
        <v>×</v>
      </c>
      <c r="BC306" s="37" t="str">
        <f t="shared" si="45"/>
        <v>×</v>
      </c>
      <c r="BD306" s="37" t="str">
        <f t="shared" si="50"/>
        <v>×</v>
      </c>
      <c r="BE306" s="79" t="str">
        <f t="shared" si="46"/>
        <v/>
      </c>
      <c r="BF306" s="38">
        <f t="shared" si="47"/>
        <v>0</v>
      </c>
      <c r="BG306" s="1" t="e">
        <f>IF(AC306=#REF!,"",IF(AND(K306&lt;&gt;"",ISTEXT(U306)),"分担契約/単価契約",IF(ISTEXT(U306),"単価契約",IF(K306&lt;&gt;"","分担契約",""))))</f>
        <v>#REF!</v>
      </c>
      <c r="BH306" s="80"/>
      <c r="BI306" s="81" t="e">
        <f>IF(COUNTIF(T306,"**"),"",IF(AND(T306&gt;=#REF!,OR(H306=#REF!,H306=#REF!)),1,IF(AND(T306&gt;=#REF!,H306&lt;&gt;#REF!,H306&lt;&gt;#REF!),1,"")))</f>
        <v>#REF!</v>
      </c>
      <c r="BJ306" s="82" t="str">
        <f t="shared" si="48"/>
        <v>○</v>
      </c>
      <c r="BK306" s="81" t="b">
        <f t="shared" si="51"/>
        <v>1</v>
      </c>
      <c r="BL306" s="81" t="b">
        <f t="shared" si="52"/>
        <v>1</v>
      </c>
    </row>
    <row r="307" spans="1:64" s="83" customFormat="1" ht="60.65" customHeight="1" x14ac:dyDescent="0.2">
      <c r="A307" s="77">
        <f t="shared" si="44"/>
        <v>302</v>
      </c>
      <c r="B307" s="77" t="str">
        <f t="shared" si="49"/>
        <v/>
      </c>
      <c r="C307" s="77" t="str">
        <f>IF(B307&lt;&gt;1,"",COUNTIF($B$6:B307,1))</f>
        <v/>
      </c>
      <c r="D307" s="77" t="str">
        <f>IF(B307&lt;&gt;2,"",COUNTIF($B$6:B307,2))</f>
        <v/>
      </c>
      <c r="E307" s="77" t="str">
        <f>IF(B307&lt;&gt;3,"",COUNTIF($B$6:B307,3))</f>
        <v/>
      </c>
      <c r="F307" s="77" t="str">
        <f>IF(B307&lt;&gt;4,"",COUNTIF($B$6:B307,4))</f>
        <v/>
      </c>
      <c r="G307" s="1"/>
      <c r="H307" s="20"/>
      <c r="I307" s="20"/>
      <c r="J307" s="20"/>
      <c r="K307" s="1"/>
      <c r="L307" s="1"/>
      <c r="M307" s="21"/>
      <c r="N307" s="20"/>
      <c r="O307" s="22"/>
      <c r="P307" s="26"/>
      <c r="Q307" s="27"/>
      <c r="R307" s="20"/>
      <c r="S307" s="1"/>
      <c r="T307" s="23"/>
      <c r="U307" s="84"/>
      <c r="V307" s="86"/>
      <c r="W307" s="39" t="e">
        <f>IF(OR(T307="他官署で調達手続きを実施のため",AC307=#REF!),"－",IF(V307&lt;&gt;"",ROUNDDOWN(V307/T307,3),(IFERROR(ROUNDDOWN(U307/T307,3),"－"))))</f>
        <v>#REF!</v>
      </c>
      <c r="X307" s="90"/>
      <c r="Y307" s="92"/>
      <c r="Z307" s="25"/>
      <c r="AA307" s="24"/>
      <c r="AB307" s="25"/>
      <c r="AC307" s="24"/>
      <c r="AD307" s="20"/>
      <c r="AE307" s="20"/>
      <c r="AF307" s="20"/>
      <c r="AG307" s="1"/>
      <c r="AH307" s="1"/>
      <c r="AI307" s="41"/>
      <c r="AJ307" s="41"/>
      <c r="AK307" s="41"/>
      <c r="AL307" s="41"/>
      <c r="AM307" s="41"/>
      <c r="AN307" s="1"/>
      <c r="AO307" s="1"/>
      <c r="AP307" s="1"/>
      <c r="AQ307" s="1"/>
      <c r="AR307" s="1"/>
      <c r="AS307" s="1"/>
      <c r="AT307" s="1"/>
      <c r="AU307" s="1"/>
      <c r="AV307" s="1"/>
      <c r="AW307" s="1"/>
      <c r="AX307" s="36"/>
      <c r="AY307" s="78"/>
      <c r="AZ307" s="37" t="e">
        <f>IF(AC307=#REF!,"年間支払金額",IF(AND(OR(COUNTIF(AE307,"*すべて*"),COUNTIF(AE307,"*全て*")),S307="●",OR(K307=#REF!,K307=#REF!)),"年間支払金額(全官署、契約相手方ごと)",IF(AND(OR(COUNTIF(AE307,"*すべて*"),COUNTIF(AE307,"*全て*")),S307="●"),"年間支払金額(契約相手方ごと)",IF(AND(OR(K307=#REF!,K307=#REF!),AC307=#REF!),"契約総額(全官署)",IF(AND(K307=#REF!,AC307=#REF!),"契約総額(自官署のみ)",IF(K307=#REF!,"年間支払金額(自官署のみ)",IF(AC307=#REF!,"契約総額",IF(AND(COUNTIF(BG307,"&lt;&gt;*単価*"),OR(K307=#REF!,K307=#REF!)),"全官署予定価格",IF(AND(COUNTIF(BG307,"*単価*"),OR(K307=#REF!,K307=#REF!)),"全官署支払金額",IF(COUNTIF(BG307,"*単価*"),"年間支払金額","予定価格"))))))))))</f>
        <v>#REF!</v>
      </c>
      <c r="BA307" s="37" t="str">
        <f>IF(T307="","×",IF(令和8年度契約状況調査票!T307&gt;_xlfn.XLOOKUP(令和8年度契約状況調査票!BF307,#REF!,#REF!),"○","×"))</f>
        <v>×</v>
      </c>
      <c r="BB307" s="37" t="str">
        <f>IF(Y307="","×",IF(令和8年度契約状況調査票!Y307&gt;_xlfn.XLOOKUP(令和8年度契約状況調査票!BF307,#REF!,#REF!),"○","×"))</f>
        <v>×</v>
      </c>
      <c r="BC307" s="37" t="str">
        <f t="shared" si="45"/>
        <v>×</v>
      </c>
      <c r="BD307" s="37" t="str">
        <f t="shared" si="50"/>
        <v>×</v>
      </c>
      <c r="BE307" s="79" t="str">
        <f t="shared" si="46"/>
        <v/>
      </c>
      <c r="BF307" s="38">
        <f t="shared" si="47"/>
        <v>0</v>
      </c>
      <c r="BG307" s="1" t="e">
        <f>IF(AC307=#REF!,"",IF(AND(K307&lt;&gt;"",ISTEXT(U307)),"分担契約/単価契約",IF(ISTEXT(U307),"単価契約",IF(K307&lt;&gt;"","分担契約",""))))</f>
        <v>#REF!</v>
      </c>
      <c r="BH307" s="80"/>
      <c r="BI307" s="81" t="e">
        <f>IF(COUNTIF(T307,"**"),"",IF(AND(T307&gt;=#REF!,OR(H307=#REF!,H307=#REF!)),1,IF(AND(T307&gt;=#REF!,H307&lt;&gt;#REF!,H307&lt;&gt;#REF!),1,"")))</f>
        <v>#REF!</v>
      </c>
      <c r="BJ307" s="82" t="str">
        <f t="shared" si="48"/>
        <v>○</v>
      </c>
      <c r="BK307" s="81" t="b">
        <f t="shared" si="51"/>
        <v>1</v>
      </c>
      <c r="BL307" s="81" t="b">
        <f t="shared" si="52"/>
        <v>1</v>
      </c>
    </row>
    <row r="308" spans="1:64" s="83" customFormat="1" ht="60.65" customHeight="1" x14ac:dyDescent="0.2">
      <c r="A308" s="77">
        <f t="shared" si="44"/>
        <v>303</v>
      </c>
      <c r="B308" s="77" t="str">
        <f t="shared" si="49"/>
        <v/>
      </c>
      <c r="C308" s="77" t="str">
        <f>IF(B308&lt;&gt;1,"",COUNTIF($B$6:B308,1))</f>
        <v/>
      </c>
      <c r="D308" s="77" t="str">
        <f>IF(B308&lt;&gt;2,"",COUNTIF($B$6:B308,2))</f>
        <v/>
      </c>
      <c r="E308" s="77" t="str">
        <f>IF(B308&lt;&gt;3,"",COUNTIF($B$6:B308,3))</f>
        <v/>
      </c>
      <c r="F308" s="77" t="str">
        <f>IF(B308&lt;&gt;4,"",COUNTIF($B$6:B308,4))</f>
        <v/>
      </c>
      <c r="G308" s="1"/>
      <c r="H308" s="20"/>
      <c r="I308" s="20"/>
      <c r="J308" s="20"/>
      <c r="K308" s="1"/>
      <c r="L308" s="1"/>
      <c r="M308" s="21"/>
      <c r="N308" s="20"/>
      <c r="O308" s="22"/>
      <c r="P308" s="26"/>
      <c r="Q308" s="27"/>
      <c r="R308" s="20"/>
      <c r="S308" s="1"/>
      <c r="T308" s="23"/>
      <c r="U308" s="84"/>
      <c r="V308" s="86"/>
      <c r="W308" s="39" t="e">
        <f>IF(OR(T308="他官署で調達手続きを実施のため",AC308=#REF!),"－",IF(V308&lt;&gt;"",ROUNDDOWN(V308/T308,3),(IFERROR(ROUNDDOWN(U308/T308,3),"－"))))</f>
        <v>#REF!</v>
      </c>
      <c r="X308" s="90"/>
      <c r="Y308" s="92"/>
      <c r="Z308" s="25"/>
      <c r="AA308" s="24"/>
      <c r="AB308" s="25"/>
      <c r="AC308" s="24"/>
      <c r="AD308" s="20"/>
      <c r="AE308" s="20"/>
      <c r="AF308" s="20"/>
      <c r="AG308" s="1"/>
      <c r="AH308" s="1"/>
      <c r="AI308" s="41"/>
      <c r="AJ308" s="41"/>
      <c r="AK308" s="41"/>
      <c r="AL308" s="41"/>
      <c r="AM308" s="41"/>
      <c r="AN308" s="1"/>
      <c r="AO308" s="1"/>
      <c r="AP308" s="1"/>
      <c r="AQ308" s="1"/>
      <c r="AR308" s="1"/>
      <c r="AS308" s="1"/>
      <c r="AT308" s="1"/>
      <c r="AU308" s="1"/>
      <c r="AV308" s="1"/>
      <c r="AW308" s="1"/>
      <c r="AX308" s="35"/>
      <c r="AY308" s="78"/>
      <c r="AZ308" s="37" t="e">
        <f>IF(AC308=#REF!,"年間支払金額",IF(AND(OR(COUNTIF(AE308,"*すべて*"),COUNTIF(AE308,"*全て*")),S308="●",OR(K308=#REF!,K308=#REF!)),"年間支払金額(全官署、契約相手方ごと)",IF(AND(OR(COUNTIF(AE308,"*すべて*"),COUNTIF(AE308,"*全て*")),S308="●"),"年間支払金額(契約相手方ごと)",IF(AND(OR(K308=#REF!,K308=#REF!),AC308=#REF!),"契約総額(全官署)",IF(AND(K308=#REF!,AC308=#REF!),"契約総額(自官署のみ)",IF(K308=#REF!,"年間支払金額(自官署のみ)",IF(AC308=#REF!,"契約総額",IF(AND(COUNTIF(BG308,"&lt;&gt;*単価*"),OR(K308=#REF!,K308=#REF!)),"全官署予定価格",IF(AND(COUNTIF(BG308,"*単価*"),OR(K308=#REF!,K308=#REF!)),"全官署支払金額",IF(COUNTIF(BG308,"*単価*"),"年間支払金額","予定価格"))))))))))</f>
        <v>#REF!</v>
      </c>
      <c r="BA308" s="37" t="str">
        <f>IF(T308="","×",IF(令和8年度契約状況調査票!T308&gt;_xlfn.XLOOKUP(令和8年度契約状況調査票!BF308,#REF!,#REF!),"○","×"))</f>
        <v>×</v>
      </c>
      <c r="BB308" s="37" t="str">
        <f>IF(Y308="","×",IF(令和8年度契約状況調査票!Y308&gt;_xlfn.XLOOKUP(令和8年度契約状況調査票!BF308,#REF!,#REF!),"○","×"))</f>
        <v>×</v>
      </c>
      <c r="BC308" s="37" t="str">
        <f t="shared" si="45"/>
        <v>×</v>
      </c>
      <c r="BD308" s="37" t="str">
        <f t="shared" si="50"/>
        <v>×</v>
      </c>
      <c r="BE308" s="79" t="str">
        <f t="shared" si="46"/>
        <v/>
      </c>
      <c r="BF308" s="38">
        <f t="shared" si="47"/>
        <v>0</v>
      </c>
      <c r="BG308" s="1" t="e">
        <f>IF(AC308=#REF!,"",IF(AND(K308&lt;&gt;"",ISTEXT(U308)),"分担契約/単価契約",IF(ISTEXT(U308),"単価契約",IF(K308&lt;&gt;"","分担契約",""))))</f>
        <v>#REF!</v>
      </c>
      <c r="BH308" s="80"/>
      <c r="BI308" s="81" t="e">
        <f>IF(COUNTIF(T308,"**"),"",IF(AND(T308&gt;=#REF!,OR(H308=#REF!,H308=#REF!)),1,IF(AND(T308&gt;=#REF!,H308&lt;&gt;#REF!,H308&lt;&gt;#REF!),1,"")))</f>
        <v>#REF!</v>
      </c>
      <c r="BJ308" s="82" t="str">
        <f t="shared" si="48"/>
        <v>○</v>
      </c>
      <c r="BK308" s="81" t="b">
        <f t="shared" si="51"/>
        <v>1</v>
      </c>
      <c r="BL308" s="81" t="b">
        <f t="shared" si="52"/>
        <v>1</v>
      </c>
    </row>
    <row r="309" spans="1:64" s="83" customFormat="1" ht="60.65" customHeight="1" x14ac:dyDescent="0.2">
      <c r="A309" s="77">
        <f t="shared" si="44"/>
        <v>304</v>
      </c>
      <c r="B309" s="77" t="str">
        <f t="shared" si="49"/>
        <v/>
      </c>
      <c r="C309" s="77" t="str">
        <f>IF(B309&lt;&gt;1,"",COUNTIF($B$6:B309,1))</f>
        <v/>
      </c>
      <c r="D309" s="77" t="str">
        <f>IF(B309&lt;&gt;2,"",COUNTIF($B$6:B309,2))</f>
        <v/>
      </c>
      <c r="E309" s="77" t="str">
        <f>IF(B309&lt;&gt;3,"",COUNTIF($B$6:B309,3))</f>
        <v/>
      </c>
      <c r="F309" s="77" t="str">
        <f>IF(B309&lt;&gt;4,"",COUNTIF($B$6:B309,4))</f>
        <v/>
      </c>
      <c r="G309" s="1"/>
      <c r="H309" s="20"/>
      <c r="I309" s="20"/>
      <c r="J309" s="20"/>
      <c r="K309" s="1"/>
      <c r="L309" s="1"/>
      <c r="M309" s="21"/>
      <c r="N309" s="20"/>
      <c r="O309" s="22"/>
      <c r="P309" s="26"/>
      <c r="Q309" s="27"/>
      <c r="R309" s="20"/>
      <c r="S309" s="1"/>
      <c r="T309" s="23"/>
      <c r="U309" s="84"/>
      <c r="V309" s="86"/>
      <c r="W309" s="39" t="e">
        <f>IF(OR(T309="他官署で調達手続きを実施のため",AC309=#REF!),"－",IF(V309&lt;&gt;"",ROUNDDOWN(V309/T309,3),(IFERROR(ROUNDDOWN(U309/T309,3),"－"))))</f>
        <v>#REF!</v>
      </c>
      <c r="X309" s="90"/>
      <c r="Y309" s="92"/>
      <c r="Z309" s="25"/>
      <c r="AA309" s="24"/>
      <c r="AB309" s="25"/>
      <c r="AC309" s="24"/>
      <c r="AD309" s="20"/>
      <c r="AE309" s="20"/>
      <c r="AF309" s="20"/>
      <c r="AG309" s="1"/>
      <c r="AH309" s="1"/>
      <c r="AI309" s="41"/>
      <c r="AJ309" s="41"/>
      <c r="AK309" s="41"/>
      <c r="AL309" s="41"/>
      <c r="AM309" s="41"/>
      <c r="AN309" s="1"/>
      <c r="AO309" s="1"/>
      <c r="AP309" s="1"/>
      <c r="AQ309" s="1"/>
      <c r="AR309" s="1"/>
      <c r="AS309" s="1"/>
      <c r="AT309" s="1"/>
      <c r="AU309" s="1"/>
      <c r="AV309" s="1"/>
      <c r="AW309" s="1"/>
      <c r="AX309" s="35"/>
      <c r="AY309" s="78"/>
      <c r="AZ309" s="37" t="e">
        <f>IF(AC309=#REF!,"年間支払金額",IF(AND(OR(COUNTIF(AE309,"*すべて*"),COUNTIF(AE309,"*全て*")),S309="●",OR(K309=#REF!,K309=#REF!)),"年間支払金額(全官署、契約相手方ごと)",IF(AND(OR(COUNTIF(AE309,"*すべて*"),COUNTIF(AE309,"*全て*")),S309="●"),"年間支払金額(契約相手方ごと)",IF(AND(OR(K309=#REF!,K309=#REF!),AC309=#REF!),"契約総額(全官署)",IF(AND(K309=#REF!,AC309=#REF!),"契約総額(自官署のみ)",IF(K309=#REF!,"年間支払金額(自官署のみ)",IF(AC309=#REF!,"契約総額",IF(AND(COUNTIF(BG309,"&lt;&gt;*単価*"),OR(K309=#REF!,K309=#REF!)),"全官署予定価格",IF(AND(COUNTIF(BG309,"*単価*"),OR(K309=#REF!,K309=#REF!)),"全官署支払金額",IF(COUNTIF(BG309,"*単価*"),"年間支払金額","予定価格"))))))))))</f>
        <v>#REF!</v>
      </c>
      <c r="BA309" s="37" t="str">
        <f>IF(T309="","×",IF(令和8年度契約状況調査票!T309&gt;_xlfn.XLOOKUP(令和8年度契約状況調査票!BF309,#REF!,#REF!),"○","×"))</f>
        <v>×</v>
      </c>
      <c r="BB309" s="37" t="str">
        <f>IF(Y309="","×",IF(令和8年度契約状況調査票!Y309&gt;_xlfn.XLOOKUP(令和8年度契約状況調査票!BF309,#REF!,#REF!),"○","×"))</f>
        <v>×</v>
      </c>
      <c r="BC309" s="37" t="str">
        <f t="shared" si="45"/>
        <v>×</v>
      </c>
      <c r="BD309" s="37" t="str">
        <f t="shared" si="50"/>
        <v>×</v>
      </c>
      <c r="BE309" s="79" t="str">
        <f t="shared" si="46"/>
        <v/>
      </c>
      <c r="BF309" s="38">
        <f t="shared" si="47"/>
        <v>0</v>
      </c>
      <c r="BG309" s="1" t="e">
        <f>IF(AC309=#REF!,"",IF(AND(K309&lt;&gt;"",ISTEXT(U309)),"分担契約/単価契約",IF(ISTEXT(U309),"単価契約",IF(K309&lt;&gt;"","分担契約",""))))</f>
        <v>#REF!</v>
      </c>
      <c r="BH309" s="80"/>
      <c r="BI309" s="81" t="e">
        <f>IF(COUNTIF(T309,"**"),"",IF(AND(T309&gt;=#REF!,OR(H309=#REF!,H309=#REF!)),1,IF(AND(T309&gt;=#REF!,H309&lt;&gt;#REF!,H309&lt;&gt;#REF!),1,"")))</f>
        <v>#REF!</v>
      </c>
      <c r="BJ309" s="82" t="str">
        <f t="shared" si="48"/>
        <v>○</v>
      </c>
      <c r="BK309" s="81" t="b">
        <f t="shared" si="51"/>
        <v>1</v>
      </c>
      <c r="BL309" s="81" t="b">
        <f t="shared" si="52"/>
        <v>1</v>
      </c>
    </row>
    <row r="310" spans="1:64" s="83" customFormat="1" ht="60.65" customHeight="1" x14ac:dyDescent="0.2">
      <c r="A310" s="77">
        <f t="shared" si="44"/>
        <v>305</v>
      </c>
      <c r="B310" s="77" t="str">
        <f t="shared" si="49"/>
        <v/>
      </c>
      <c r="C310" s="77" t="str">
        <f>IF(B310&lt;&gt;1,"",COUNTIF($B$6:B310,1))</f>
        <v/>
      </c>
      <c r="D310" s="77" t="str">
        <f>IF(B310&lt;&gt;2,"",COUNTIF($B$6:B310,2))</f>
        <v/>
      </c>
      <c r="E310" s="77" t="str">
        <f>IF(B310&lt;&gt;3,"",COUNTIF($B$6:B310,3))</f>
        <v/>
      </c>
      <c r="F310" s="77" t="str">
        <f>IF(B310&lt;&gt;4,"",COUNTIF($B$6:B310,4))</f>
        <v/>
      </c>
      <c r="G310" s="1"/>
      <c r="H310" s="20"/>
      <c r="I310" s="20"/>
      <c r="J310" s="20"/>
      <c r="K310" s="1"/>
      <c r="L310" s="1"/>
      <c r="M310" s="21"/>
      <c r="N310" s="20"/>
      <c r="O310" s="22"/>
      <c r="P310" s="26"/>
      <c r="Q310" s="27"/>
      <c r="R310" s="20"/>
      <c r="S310" s="1"/>
      <c r="T310" s="28"/>
      <c r="U310" s="85"/>
      <c r="V310" s="86"/>
      <c r="W310" s="39" t="e">
        <f>IF(OR(T310="他官署で調達手続きを実施のため",AC310=#REF!),"－",IF(V310&lt;&gt;"",ROUNDDOWN(V310/T310,3),(IFERROR(ROUNDDOWN(U310/T310,3),"－"))))</f>
        <v>#REF!</v>
      </c>
      <c r="X310" s="90"/>
      <c r="Y310" s="92"/>
      <c r="Z310" s="25"/>
      <c r="AA310" s="24"/>
      <c r="AB310" s="25"/>
      <c r="AC310" s="24"/>
      <c r="AD310" s="20"/>
      <c r="AE310" s="20"/>
      <c r="AF310" s="20"/>
      <c r="AG310" s="1"/>
      <c r="AH310" s="1"/>
      <c r="AI310" s="41"/>
      <c r="AJ310" s="41"/>
      <c r="AK310" s="41"/>
      <c r="AL310" s="41"/>
      <c r="AM310" s="41"/>
      <c r="AN310" s="1"/>
      <c r="AO310" s="1"/>
      <c r="AP310" s="1"/>
      <c r="AQ310" s="1"/>
      <c r="AR310" s="1"/>
      <c r="AS310" s="1"/>
      <c r="AT310" s="1"/>
      <c r="AU310" s="1"/>
      <c r="AV310" s="1"/>
      <c r="AW310" s="1"/>
      <c r="AX310" s="35"/>
      <c r="AY310" s="78"/>
      <c r="AZ310" s="37" t="e">
        <f>IF(AC310=#REF!,"年間支払金額",IF(AND(OR(COUNTIF(AE310,"*すべて*"),COUNTIF(AE310,"*全て*")),S310="●",OR(K310=#REF!,K310=#REF!)),"年間支払金額(全官署、契約相手方ごと)",IF(AND(OR(COUNTIF(AE310,"*すべて*"),COUNTIF(AE310,"*全て*")),S310="●"),"年間支払金額(契約相手方ごと)",IF(AND(OR(K310=#REF!,K310=#REF!),AC310=#REF!),"契約総額(全官署)",IF(AND(K310=#REF!,AC310=#REF!),"契約総額(自官署のみ)",IF(K310=#REF!,"年間支払金額(自官署のみ)",IF(AC310=#REF!,"契約総額",IF(AND(COUNTIF(BG310,"&lt;&gt;*単価*"),OR(K310=#REF!,K310=#REF!)),"全官署予定価格",IF(AND(COUNTIF(BG310,"*単価*"),OR(K310=#REF!,K310=#REF!)),"全官署支払金額",IF(COUNTIF(BG310,"*単価*"),"年間支払金額","予定価格"))))))))))</f>
        <v>#REF!</v>
      </c>
      <c r="BA310" s="37" t="str">
        <f>IF(T310="","×",IF(令和8年度契約状況調査票!T310&gt;_xlfn.XLOOKUP(令和8年度契約状況調査票!BF310,#REF!,#REF!),"○","×"))</f>
        <v>×</v>
      </c>
      <c r="BB310" s="37" t="str">
        <f>IF(Y310="","×",IF(令和8年度契約状況調査票!Y310&gt;_xlfn.XLOOKUP(令和8年度契約状況調査票!BF310,#REF!,#REF!),"○","×"))</f>
        <v>×</v>
      </c>
      <c r="BC310" s="37" t="str">
        <f t="shared" si="45"/>
        <v>×</v>
      </c>
      <c r="BD310" s="37" t="str">
        <f t="shared" si="50"/>
        <v>×</v>
      </c>
      <c r="BE310" s="79" t="str">
        <f t="shared" si="46"/>
        <v/>
      </c>
      <c r="BF310" s="38">
        <f t="shared" si="47"/>
        <v>0</v>
      </c>
      <c r="BG310" s="1" t="e">
        <f>IF(AC310=#REF!,"",IF(AND(K310&lt;&gt;"",ISTEXT(U310)),"分担契約/単価契約",IF(ISTEXT(U310),"単価契約",IF(K310&lt;&gt;"","分担契約",""))))</f>
        <v>#REF!</v>
      </c>
      <c r="BH310" s="80"/>
      <c r="BI310" s="81" t="e">
        <f>IF(COUNTIF(T310,"**"),"",IF(AND(T310&gt;=#REF!,OR(H310=#REF!,H310=#REF!)),1,IF(AND(T310&gt;=#REF!,H310&lt;&gt;#REF!,H310&lt;&gt;#REF!),1,"")))</f>
        <v>#REF!</v>
      </c>
      <c r="BJ310" s="82" t="str">
        <f t="shared" si="48"/>
        <v>○</v>
      </c>
      <c r="BK310" s="81" t="b">
        <f t="shared" si="51"/>
        <v>1</v>
      </c>
      <c r="BL310" s="81" t="b">
        <f t="shared" si="52"/>
        <v>1</v>
      </c>
    </row>
    <row r="311" spans="1:64" s="83" customFormat="1" ht="60.65" customHeight="1" x14ac:dyDescent="0.2">
      <c r="A311" s="77">
        <f t="shared" si="44"/>
        <v>306</v>
      </c>
      <c r="B311" s="77" t="str">
        <f t="shared" si="49"/>
        <v/>
      </c>
      <c r="C311" s="77" t="str">
        <f>IF(B311&lt;&gt;1,"",COUNTIF($B$6:B311,1))</f>
        <v/>
      </c>
      <c r="D311" s="77" t="str">
        <f>IF(B311&lt;&gt;2,"",COUNTIF($B$6:B311,2))</f>
        <v/>
      </c>
      <c r="E311" s="77" t="str">
        <f>IF(B311&lt;&gt;3,"",COUNTIF($B$6:B311,3))</f>
        <v/>
      </c>
      <c r="F311" s="77" t="str">
        <f>IF(B311&lt;&gt;4,"",COUNTIF($B$6:B311,4))</f>
        <v/>
      </c>
      <c r="G311" s="1"/>
      <c r="H311" s="20"/>
      <c r="I311" s="20"/>
      <c r="J311" s="20"/>
      <c r="K311" s="1"/>
      <c r="L311" s="1"/>
      <c r="M311" s="21"/>
      <c r="N311" s="20"/>
      <c r="O311" s="22"/>
      <c r="P311" s="26"/>
      <c r="Q311" s="27"/>
      <c r="R311" s="20"/>
      <c r="S311" s="1"/>
      <c r="T311" s="23"/>
      <c r="U311" s="84"/>
      <c r="V311" s="86"/>
      <c r="W311" s="39" t="e">
        <f>IF(OR(T311="他官署で調達手続きを実施のため",AC311=#REF!),"－",IF(V311&lt;&gt;"",ROUNDDOWN(V311/T311,3),(IFERROR(ROUNDDOWN(U311/T311,3),"－"))))</f>
        <v>#REF!</v>
      </c>
      <c r="X311" s="90"/>
      <c r="Y311" s="92"/>
      <c r="Z311" s="25"/>
      <c r="AA311" s="24"/>
      <c r="AB311" s="25"/>
      <c r="AC311" s="24"/>
      <c r="AD311" s="20"/>
      <c r="AE311" s="20"/>
      <c r="AF311" s="20"/>
      <c r="AG311" s="1"/>
      <c r="AH311" s="1"/>
      <c r="AI311" s="41"/>
      <c r="AJ311" s="41"/>
      <c r="AK311" s="41"/>
      <c r="AL311" s="41"/>
      <c r="AM311" s="41"/>
      <c r="AN311" s="1"/>
      <c r="AO311" s="1"/>
      <c r="AP311" s="1"/>
      <c r="AQ311" s="1"/>
      <c r="AR311" s="1"/>
      <c r="AS311" s="1"/>
      <c r="AT311" s="1"/>
      <c r="AU311" s="1"/>
      <c r="AV311" s="1"/>
      <c r="AW311" s="1"/>
      <c r="AX311" s="35"/>
      <c r="AY311" s="78"/>
      <c r="AZ311" s="37" t="e">
        <f>IF(AC311=#REF!,"年間支払金額",IF(AND(OR(COUNTIF(AE311,"*すべて*"),COUNTIF(AE311,"*全て*")),S311="●",OR(K311=#REF!,K311=#REF!)),"年間支払金額(全官署、契約相手方ごと)",IF(AND(OR(COUNTIF(AE311,"*すべて*"),COUNTIF(AE311,"*全て*")),S311="●"),"年間支払金額(契約相手方ごと)",IF(AND(OR(K311=#REF!,K311=#REF!),AC311=#REF!),"契約総額(全官署)",IF(AND(K311=#REF!,AC311=#REF!),"契約総額(自官署のみ)",IF(K311=#REF!,"年間支払金額(自官署のみ)",IF(AC311=#REF!,"契約総額",IF(AND(COUNTIF(BG311,"&lt;&gt;*単価*"),OR(K311=#REF!,K311=#REF!)),"全官署予定価格",IF(AND(COUNTIF(BG311,"*単価*"),OR(K311=#REF!,K311=#REF!)),"全官署支払金額",IF(COUNTIF(BG311,"*単価*"),"年間支払金額","予定価格"))))))))))</f>
        <v>#REF!</v>
      </c>
      <c r="BA311" s="37" t="str">
        <f>IF(T311="","×",IF(令和8年度契約状況調査票!T311&gt;_xlfn.XLOOKUP(令和8年度契約状況調査票!BF311,#REF!,#REF!),"○","×"))</f>
        <v>×</v>
      </c>
      <c r="BB311" s="37" t="str">
        <f>IF(Y311="","×",IF(令和8年度契約状況調査票!Y311&gt;_xlfn.XLOOKUP(令和8年度契約状況調査票!BF311,#REF!,#REF!),"○","×"))</f>
        <v>×</v>
      </c>
      <c r="BC311" s="37" t="str">
        <f t="shared" si="45"/>
        <v>×</v>
      </c>
      <c r="BD311" s="37" t="str">
        <f t="shared" si="50"/>
        <v>×</v>
      </c>
      <c r="BE311" s="79" t="str">
        <f t="shared" si="46"/>
        <v/>
      </c>
      <c r="BF311" s="38">
        <f t="shared" si="47"/>
        <v>0</v>
      </c>
      <c r="BG311" s="1" t="e">
        <f>IF(AC311=#REF!,"",IF(AND(K311&lt;&gt;"",ISTEXT(U311)),"分担契約/単価契約",IF(ISTEXT(U311),"単価契約",IF(K311&lt;&gt;"","分担契約",""))))</f>
        <v>#REF!</v>
      </c>
      <c r="BH311" s="80"/>
      <c r="BI311" s="81" t="e">
        <f>IF(COUNTIF(T311,"**"),"",IF(AND(T311&gt;=#REF!,OR(H311=#REF!,H311=#REF!)),1,IF(AND(T311&gt;=#REF!,H311&lt;&gt;#REF!,H311&lt;&gt;#REF!),1,"")))</f>
        <v>#REF!</v>
      </c>
      <c r="BJ311" s="82" t="str">
        <f t="shared" si="48"/>
        <v>○</v>
      </c>
      <c r="BK311" s="81" t="b">
        <f t="shared" si="51"/>
        <v>1</v>
      </c>
      <c r="BL311" s="81" t="b">
        <f t="shared" si="52"/>
        <v>1</v>
      </c>
    </row>
    <row r="312" spans="1:64" s="83" customFormat="1" ht="60.65" customHeight="1" x14ac:dyDescent="0.2">
      <c r="A312" s="77">
        <f t="shared" si="44"/>
        <v>307</v>
      </c>
      <c r="B312" s="77" t="str">
        <f t="shared" si="49"/>
        <v/>
      </c>
      <c r="C312" s="77" t="str">
        <f>IF(B312&lt;&gt;1,"",COUNTIF($B$6:B312,1))</f>
        <v/>
      </c>
      <c r="D312" s="77" t="str">
        <f>IF(B312&lt;&gt;2,"",COUNTIF($B$6:B312,2))</f>
        <v/>
      </c>
      <c r="E312" s="77" t="str">
        <f>IF(B312&lt;&gt;3,"",COUNTIF($B$6:B312,3))</f>
        <v/>
      </c>
      <c r="F312" s="77" t="str">
        <f>IF(B312&lt;&gt;4,"",COUNTIF($B$6:B312,4))</f>
        <v/>
      </c>
      <c r="G312" s="1"/>
      <c r="H312" s="20"/>
      <c r="I312" s="20"/>
      <c r="J312" s="20"/>
      <c r="K312" s="1"/>
      <c r="L312" s="1"/>
      <c r="M312" s="21"/>
      <c r="N312" s="20"/>
      <c r="O312" s="22"/>
      <c r="P312" s="26"/>
      <c r="Q312" s="27"/>
      <c r="R312" s="20"/>
      <c r="S312" s="1"/>
      <c r="T312" s="23"/>
      <c r="U312" s="84"/>
      <c r="V312" s="86"/>
      <c r="W312" s="39" t="e">
        <f>IF(OR(T312="他官署で調達手続きを実施のため",AC312=#REF!),"－",IF(V312&lt;&gt;"",ROUNDDOWN(V312/T312,3),(IFERROR(ROUNDDOWN(U312/T312,3),"－"))))</f>
        <v>#REF!</v>
      </c>
      <c r="X312" s="90"/>
      <c r="Y312" s="92"/>
      <c r="Z312" s="25"/>
      <c r="AA312" s="24"/>
      <c r="AB312" s="25"/>
      <c r="AC312" s="24"/>
      <c r="AD312" s="20"/>
      <c r="AE312" s="20"/>
      <c r="AF312" s="20"/>
      <c r="AG312" s="1"/>
      <c r="AH312" s="1"/>
      <c r="AI312" s="41"/>
      <c r="AJ312" s="41"/>
      <c r="AK312" s="41"/>
      <c r="AL312" s="41"/>
      <c r="AM312" s="41"/>
      <c r="AN312" s="1"/>
      <c r="AO312" s="1"/>
      <c r="AP312" s="1"/>
      <c r="AQ312" s="1"/>
      <c r="AR312" s="1"/>
      <c r="AS312" s="1"/>
      <c r="AT312" s="1"/>
      <c r="AU312" s="1"/>
      <c r="AV312" s="1"/>
      <c r="AW312" s="1"/>
      <c r="AX312" s="35"/>
      <c r="AY312" s="78"/>
      <c r="AZ312" s="37" t="e">
        <f>IF(AC312=#REF!,"年間支払金額",IF(AND(OR(COUNTIF(AE312,"*すべて*"),COUNTIF(AE312,"*全て*")),S312="●",OR(K312=#REF!,K312=#REF!)),"年間支払金額(全官署、契約相手方ごと)",IF(AND(OR(COUNTIF(AE312,"*すべて*"),COUNTIF(AE312,"*全て*")),S312="●"),"年間支払金額(契約相手方ごと)",IF(AND(OR(K312=#REF!,K312=#REF!),AC312=#REF!),"契約総額(全官署)",IF(AND(K312=#REF!,AC312=#REF!),"契約総額(自官署のみ)",IF(K312=#REF!,"年間支払金額(自官署のみ)",IF(AC312=#REF!,"契約総額",IF(AND(COUNTIF(BG312,"&lt;&gt;*単価*"),OR(K312=#REF!,K312=#REF!)),"全官署予定価格",IF(AND(COUNTIF(BG312,"*単価*"),OR(K312=#REF!,K312=#REF!)),"全官署支払金額",IF(COUNTIF(BG312,"*単価*"),"年間支払金額","予定価格"))))))))))</f>
        <v>#REF!</v>
      </c>
      <c r="BA312" s="37" t="str">
        <f>IF(T312="","×",IF(令和8年度契約状況調査票!T312&gt;_xlfn.XLOOKUP(令和8年度契約状況調査票!BF312,#REF!,#REF!),"○","×"))</f>
        <v>×</v>
      </c>
      <c r="BB312" s="37" t="str">
        <f>IF(Y312="","×",IF(令和8年度契約状況調査票!Y312&gt;_xlfn.XLOOKUP(令和8年度契約状況調査票!BF312,#REF!,#REF!),"○","×"))</f>
        <v>×</v>
      </c>
      <c r="BC312" s="37" t="str">
        <f t="shared" si="45"/>
        <v>×</v>
      </c>
      <c r="BD312" s="37" t="str">
        <f t="shared" si="50"/>
        <v>×</v>
      </c>
      <c r="BE312" s="79" t="str">
        <f t="shared" si="46"/>
        <v/>
      </c>
      <c r="BF312" s="38">
        <f t="shared" si="47"/>
        <v>0</v>
      </c>
      <c r="BG312" s="1" t="e">
        <f>IF(AC312=#REF!,"",IF(AND(K312&lt;&gt;"",ISTEXT(U312)),"分担契約/単価契約",IF(ISTEXT(U312),"単価契約",IF(K312&lt;&gt;"","分担契約",""))))</f>
        <v>#REF!</v>
      </c>
      <c r="BH312" s="80"/>
      <c r="BI312" s="81" t="e">
        <f>IF(COUNTIF(T312,"**"),"",IF(AND(T312&gt;=#REF!,OR(H312=#REF!,H312=#REF!)),1,IF(AND(T312&gt;=#REF!,H312&lt;&gt;#REF!,H312&lt;&gt;#REF!),1,"")))</f>
        <v>#REF!</v>
      </c>
      <c r="BJ312" s="82" t="str">
        <f t="shared" si="48"/>
        <v>○</v>
      </c>
      <c r="BK312" s="81" t="b">
        <f t="shared" si="51"/>
        <v>1</v>
      </c>
      <c r="BL312" s="81" t="b">
        <f t="shared" si="52"/>
        <v>1</v>
      </c>
    </row>
    <row r="313" spans="1:64" s="83" customFormat="1" ht="60.65" customHeight="1" x14ac:dyDescent="0.2">
      <c r="A313" s="77">
        <f t="shared" si="44"/>
        <v>308</v>
      </c>
      <c r="B313" s="77" t="str">
        <f t="shared" si="49"/>
        <v/>
      </c>
      <c r="C313" s="77" t="str">
        <f>IF(B313&lt;&gt;1,"",COUNTIF($B$6:B313,1))</f>
        <v/>
      </c>
      <c r="D313" s="77" t="str">
        <f>IF(B313&lt;&gt;2,"",COUNTIF($B$6:B313,2))</f>
        <v/>
      </c>
      <c r="E313" s="77" t="str">
        <f>IF(B313&lt;&gt;3,"",COUNTIF($B$6:B313,3))</f>
        <v/>
      </c>
      <c r="F313" s="77" t="str">
        <f>IF(B313&lt;&gt;4,"",COUNTIF($B$6:B313,4))</f>
        <v/>
      </c>
      <c r="G313" s="1"/>
      <c r="H313" s="20"/>
      <c r="I313" s="20"/>
      <c r="J313" s="20"/>
      <c r="K313" s="1"/>
      <c r="L313" s="1"/>
      <c r="M313" s="21"/>
      <c r="N313" s="20"/>
      <c r="O313" s="22"/>
      <c r="P313" s="26"/>
      <c r="Q313" s="27"/>
      <c r="R313" s="20"/>
      <c r="S313" s="1"/>
      <c r="T313" s="23"/>
      <c r="U313" s="84"/>
      <c r="V313" s="86"/>
      <c r="W313" s="39" t="e">
        <f>IF(OR(T313="他官署で調達手続きを実施のため",AC313=#REF!),"－",IF(V313&lt;&gt;"",ROUNDDOWN(V313/T313,3),(IFERROR(ROUNDDOWN(U313/T313,3),"－"))))</f>
        <v>#REF!</v>
      </c>
      <c r="X313" s="90"/>
      <c r="Y313" s="92"/>
      <c r="Z313" s="25"/>
      <c r="AA313" s="24"/>
      <c r="AB313" s="25"/>
      <c r="AC313" s="24"/>
      <c r="AD313" s="20"/>
      <c r="AE313" s="20"/>
      <c r="AF313" s="20"/>
      <c r="AG313" s="1"/>
      <c r="AH313" s="1"/>
      <c r="AI313" s="41"/>
      <c r="AJ313" s="41"/>
      <c r="AK313" s="41"/>
      <c r="AL313" s="41"/>
      <c r="AM313" s="41"/>
      <c r="AN313" s="1"/>
      <c r="AO313" s="1"/>
      <c r="AP313" s="1"/>
      <c r="AQ313" s="1"/>
      <c r="AR313" s="1"/>
      <c r="AS313" s="1"/>
      <c r="AT313" s="1"/>
      <c r="AU313" s="1"/>
      <c r="AV313" s="1"/>
      <c r="AW313" s="1"/>
      <c r="AX313" s="35"/>
      <c r="AY313" s="78"/>
      <c r="AZ313" s="37" t="e">
        <f>IF(AC313=#REF!,"年間支払金額",IF(AND(OR(COUNTIF(AE313,"*すべて*"),COUNTIF(AE313,"*全て*")),S313="●",OR(K313=#REF!,K313=#REF!)),"年間支払金額(全官署、契約相手方ごと)",IF(AND(OR(COUNTIF(AE313,"*すべて*"),COUNTIF(AE313,"*全て*")),S313="●"),"年間支払金額(契約相手方ごと)",IF(AND(OR(K313=#REF!,K313=#REF!),AC313=#REF!),"契約総額(全官署)",IF(AND(K313=#REF!,AC313=#REF!),"契約総額(自官署のみ)",IF(K313=#REF!,"年間支払金額(自官署のみ)",IF(AC313=#REF!,"契約総額",IF(AND(COUNTIF(BG313,"&lt;&gt;*単価*"),OR(K313=#REF!,K313=#REF!)),"全官署予定価格",IF(AND(COUNTIF(BG313,"*単価*"),OR(K313=#REF!,K313=#REF!)),"全官署支払金額",IF(COUNTIF(BG313,"*単価*"),"年間支払金額","予定価格"))))))))))</f>
        <v>#REF!</v>
      </c>
      <c r="BA313" s="37" t="str">
        <f>IF(T313="","×",IF(令和8年度契約状況調査票!T313&gt;_xlfn.XLOOKUP(令和8年度契約状況調査票!BF313,#REF!,#REF!),"○","×"))</f>
        <v>×</v>
      </c>
      <c r="BB313" s="37" t="str">
        <f>IF(Y313="","×",IF(令和8年度契約状況調査票!Y313&gt;_xlfn.XLOOKUP(令和8年度契約状況調査票!BF313,#REF!,#REF!),"○","×"))</f>
        <v>×</v>
      </c>
      <c r="BC313" s="37" t="str">
        <f t="shared" si="45"/>
        <v>×</v>
      </c>
      <c r="BD313" s="37" t="str">
        <f t="shared" si="50"/>
        <v>×</v>
      </c>
      <c r="BE313" s="79" t="str">
        <f t="shared" si="46"/>
        <v/>
      </c>
      <c r="BF313" s="38">
        <f t="shared" si="47"/>
        <v>0</v>
      </c>
      <c r="BG313" s="1" t="e">
        <f>IF(AC313=#REF!,"",IF(AND(K313&lt;&gt;"",ISTEXT(U313)),"分担契約/単価契約",IF(ISTEXT(U313),"単価契約",IF(K313&lt;&gt;"","分担契約",""))))</f>
        <v>#REF!</v>
      </c>
      <c r="BH313" s="80"/>
      <c r="BI313" s="81" t="e">
        <f>IF(COUNTIF(T313,"**"),"",IF(AND(T313&gt;=#REF!,OR(H313=#REF!,H313=#REF!)),1,IF(AND(T313&gt;=#REF!,H313&lt;&gt;#REF!,H313&lt;&gt;#REF!),1,"")))</f>
        <v>#REF!</v>
      </c>
      <c r="BJ313" s="82" t="str">
        <f t="shared" si="48"/>
        <v>○</v>
      </c>
      <c r="BK313" s="81" t="b">
        <f t="shared" si="51"/>
        <v>1</v>
      </c>
      <c r="BL313" s="81" t="b">
        <f t="shared" si="52"/>
        <v>1</v>
      </c>
    </row>
    <row r="314" spans="1:64" s="83" customFormat="1" ht="60.65" customHeight="1" x14ac:dyDescent="0.2">
      <c r="A314" s="77">
        <f t="shared" si="44"/>
        <v>309</v>
      </c>
      <c r="B314" s="77" t="str">
        <f t="shared" si="49"/>
        <v/>
      </c>
      <c r="C314" s="77" t="str">
        <f>IF(B314&lt;&gt;1,"",COUNTIF($B$6:B314,1))</f>
        <v/>
      </c>
      <c r="D314" s="77" t="str">
        <f>IF(B314&lt;&gt;2,"",COUNTIF($B$6:B314,2))</f>
        <v/>
      </c>
      <c r="E314" s="77" t="str">
        <f>IF(B314&lt;&gt;3,"",COUNTIF($B$6:B314,3))</f>
        <v/>
      </c>
      <c r="F314" s="77" t="str">
        <f>IF(B314&lt;&gt;4,"",COUNTIF($B$6:B314,4))</f>
        <v/>
      </c>
      <c r="G314" s="1"/>
      <c r="H314" s="20"/>
      <c r="I314" s="20"/>
      <c r="J314" s="20"/>
      <c r="K314" s="1"/>
      <c r="L314" s="1"/>
      <c r="M314" s="21"/>
      <c r="N314" s="20"/>
      <c r="O314" s="22"/>
      <c r="P314" s="26"/>
      <c r="Q314" s="27"/>
      <c r="R314" s="20"/>
      <c r="S314" s="1"/>
      <c r="T314" s="23"/>
      <c r="U314" s="84"/>
      <c r="V314" s="86"/>
      <c r="W314" s="39" t="e">
        <f>IF(OR(T314="他官署で調達手続きを実施のため",AC314=#REF!),"－",IF(V314&lt;&gt;"",ROUNDDOWN(V314/T314,3),(IFERROR(ROUNDDOWN(U314/T314,3),"－"))))</f>
        <v>#REF!</v>
      </c>
      <c r="X314" s="90"/>
      <c r="Y314" s="92"/>
      <c r="Z314" s="25"/>
      <c r="AA314" s="24"/>
      <c r="AB314" s="25"/>
      <c r="AC314" s="24"/>
      <c r="AD314" s="20"/>
      <c r="AE314" s="20"/>
      <c r="AF314" s="20"/>
      <c r="AG314" s="1"/>
      <c r="AH314" s="1"/>
      <c r="AI314" s="41"/>
      <c r="AJ314" s="41"/>
      <c r="AK314" s="41"/>
      <c r="AL314" s="41"/>
      <c r="AM314" s="41"/>
      <c r="AN314" s="1"/>
      <c r="AO314" s="1"/>
      <c r="AP314" s="1"/>
      <c r="AQ314" s="1"/>
      <c r="AR314" s="1"/>
      <c r="AS314" s="1"/>
      <c r="AT314" s="1"/>
      <c r="AU314" s="1"/>
      <c r="AV314" s="1"/>
      <c r="AW314" s="1"/>
      <c r="AX314" s="36"/>
      <c r="AY314" s="78"/>
      <c r="AZ314" s="37" t="e">
        <f>IF(AC314=#REF!,"年間支払金額",IF(AND(OR(COUNTIF(AE314,"*すべて*"),COUNTIF(AE314,"*全て*")),S314="●",OR(K314=#REF!,K314=#REF!)),"年間支払金額(全官署、契約相手方ごと)",IF(AND(OR(COUNTIF(AE314,"*すべて*"),COUNTIF(AE314,"*全て*")),S314="●"),"年間支払金額(契約相手方ごと)",IF(AND(OR(K314=#REF!,K314=#REF!),AC314=#REF!),"契約総額(全官署)",IF(AND(K314=#REF!,AC314=#REF!),"契約総額(自官署のみ)",IF(K314=#REF!,"年間支払金額(自官署のみ)",IF(AC314=#REF!,"契約総額",IF(AND(COUNTIF(BG314,"&lt;&gt;*単価*"),OR(K314=#REF!,K314=#REF!)),"全官署予定価格",IF(AND(COUNTIF(BG314,"*単価*"),OR(K314=#REF!,K314=#REF!)),"全官署支払金額",IF(COUNTIF(BG314,"*単価*"),"年間支払金額","予定価格"))))))))))</f>
        <v>#REF!</v>
      </c>
      <c r="BA314" s="37" t="str">
        <f>IF(T314="","×",IF(令和8年度契約状況調査票!T314&gt;_xlfn.XLOOKUP(令和8年度契約状況調査票!BF314,#REF!,#REF!),"○","×"))</f>
        <v>×</v>
      </c>
      <c r="BB314" s="37" t="str">
        <f>IF(Y314="","×",IF(令和8年度契約状況調査票!Y314&gt;_xlfn.XLOOKUP(令和8年度契約状況調査票!BF314,#REF!,#REF!),"○","×"))</f>
        <v>×</v>
      </c>
      <c r="BC314" s="37" t="str">
        <f t="shared" si="45"/>
        <v>×</v>
      </c>
      <c r="BD314" s="37" t="str">
        <f t="shared" si="50"/>
        <v>×</v>
      </c>
      <c r="BE314" s="79" t="str">
        <f t="shared" si="46"/>
        <v/>
      </c>
      <c r="BF314" s="38">
        <f t="shared" si="47"/>
        <v>0</v>
      </c>
      <c r="BG314" s="1" t="e">
        <f>IF(AC314=#REF!,"",IF(AND(K314&lt;&gt;"",ISTEXT(U314)),"分担契約/単価契約",IF(ISTEXT(U314),"単価契約",IF(K314&lt;&gt;"","分担契約",""))))</f>
        <v>#REF!</v>
      </c>
      <c r="BH314" s="80"/>
      <c r="BI314" s="81" t="e">
        <f>IF(COUNTIF(T314,"**"),"",IF(AND(T314&gt;=#REF!,OR(H314=#REF!,H314=#REF!)),1,IF(AND(T314&gt;=#REF!,H314&lt;&gt;#REF!,H314&lt;&gt;#REF!),1,"")))</f>
        <v>#REF!</v>
      </c>
      <c r="BJ314" s="82" t="str">
        <f t="shared" si="48"/>
        <v>○</v>
      </c>
      <c r="BK314" s="81" t="b">
        <f t="shared" si="51"/>
        <v>1</v>
      </c>
      <c r="BL314" s="81" t="b">
        <f t="shared" si="52"/>
        <v>1</v>
      </c>
    </row>
    <row r="315" spans="1:64" s="83" customFormat="1" ht="60.65" customHeight="1" x14ac:dyDescent="0.2">
      <c r="A315" s="77">
        <f t="shared" si="44"/>
        <v>310</v>
      </c>
      <c r="B315" s="77" t="str">
        <f t="shared" si="49"/>
        <v/>
      </c>
      <c r="C315" s="77" t="str">
        <f>IF(B315&lt;&gt;1,"",COUNTIF($B$6:B315,1))</f>
        <v/>
      </c>
      <c r="D315" s="77" t="str">
        <f>IF(B315&lt;&gt;2,"",COUNTIF($B$6:B315,2))</f>
        <v/>
      </c>
      <c r="E315" s="77" t="str">
        <f>IF(B315&lt;&gt;3,"",COUNTIF($B$6:B315,3))</f>
        <v/>
      </c>
      <c r="F315" s="77" t="str">
        <f>IF(B315&lt;&gt;4,"",COUNTIF($B$6:B315,4))</f>
        <v/>
      </c>
      <c r="G315" s="1"/>
      <c r="H315" s="20"/>
      <c r="I315" s="20"/>
      <c r="J315" s="20"/>
      <c r="K315" s="1"/>
      <c r="L315" s="1"/>
      <c r="M315" s="21"/>
      <c r="N315" s="20"/>
      <c r="O315" s="22"/>
      <c r="P315" s="26"/>
      <c r="Q315" s="27"/>
      <c r="R315" s="20"/>
      <c r="S315" s="1"/>
      <c r="T315" s="23"/>
      <c r="U315" s="84"/>
      <c r="V315" s="86"/>
      <c r="W315" s="39" t="e">
        <f>IF(OR(T315="他官署で調達手続きを実施のため",AC315=#REF!),"－",IF(V315&lt;&gt;"",ROUNDDOWN(V315/T315,3),(IFERROR(ROUNDDOWN(U315/T315,3),"－"))))</f>
        <v>#REF!</v>
      </c>
      <c r="X315" s="90"/>
      <c r="Y315" s="92"/>
      <c r="Z315" s="25"/>
      <c r="AA315" s="24"/>
      <c r="AB315" s="25"/>
      <c r="AC315" s="24"/>
      <c r="AD315" s="20"/>
      <c r="AE315" s="20"/>
      <c r="AF315" s="20"/>
      <c r="AG315" s="1"/>
      <c r="AH315" s="1"/>
      <c r="AI315" s="41"/>
      <c r="AJ315" s="41"/>
      <c r="AK315" s="41"/>
      <c r="AL315" s="41"/>
      <c r="AM315" s="41"/>
      <c r="AN315" s="1"/>
      <c r="AO315" s="1"/>
      <c r="AP315" s="1"/>
      <c r="AQ315" s="1"/>
      <c r="AR315" s="1"/>
      <c r="AS315" s="1"/>
      <c r="AT315" s="1"/>
      <c r="AU315" s="1"/>
      <c r="AV315" s="1"/>
      <c r="AW315" s="1"/>
      <c r="AX315" s="35"/>
      <c r="AY315" s="78"/>
      <c r="AZ315" s="37" t="e">
        <f>IF(AC315=#REF!,"年間支払金額",IF(AND(OR(COUNTIF(AE315,"*すべて*"),COUNTIF(AE315,"*全て*")),S315="●",OR(K315=#REF!,K315=#REF!)),"年間支払金額(全官署、契約相手方ごと)",IF(AND(OR(COUNTIF(AE315,"*すべて*"),COUNTIF(AE315,"*全て*")),S315="●"),"年間支払金額(契約相手方ごと)",IF(AND(OR(K315=#REF!,K315=#REF!),AC315=#REF!),"契約総額(全官署)",IF(AND(K315=#REF!,AC315=#REF!),"契約総額(自官署のみ)",IF(K315=#REF!,"年間支払金額(自官署のみ)",IF(AC315=#REF!,"契約総額",IF(AND(COUNTIF(BG315,"&lt;&gt;*単価*"),OR(K315=#REF!,K315=#REF!)),"全官署予定価格",IF(AND(COUNTIF(BG315,"*単価*"),OR(K315=#REF!,K315=#REF!)),"全官署支払金額",IF(COUNTIF(BG315,"*単価*"),"年間支払金額","予定価格"))))))))))</f>
        <v>#REF!</v>
      </c>
      <c r="BA315" s="37" t="str">
        <f>IF(T315="","×",IF(令和8年度契約状況調査票!T315&gt;_xlfn.XLOOKUP(令和8年度契約状況調査票!BF315,#REF!,#REF!),"○","×"))</f>
        <v>×</v>
      </c>
      <c r="BB315" s="37" t="str">
        <f>IF(Y315="","×",IF(令和8年度契約状況調査票!Y315&gt;_xlfn.XLOOKUP(令和8年度契約状況調査票!BF315,#REF!,#REF!),"○","×"))</f>
        <v>×</v>
      </c>
      <c r="BC315" s="37" t="str">
        <f t="shared" si="45"/>
        <v>×</v>
      </c>
      <c r="BD315" s="37" t="str">
        <f t="shared" si="50"/>
        <v>×</v>
      </c>
      <c r="BE315" s="79" t="str">
        <f t="shared" si="46"/>
        <v/>
      </c>
      <c r="BF315" s="38">
        <f t="shared" si="47"/>
        <v>0</v>
      </c>
      <c r="BG315" s="1" t="e">
        <f>IF(AC315=#REF!,"",IF(AND(K315&lt;&gt;"",ISTEXT(U315)),"分担契約/単価契約",IF(ISTEXT(U315),"単価契約",IF(K315&lt;&gt;"","分担契約",""))))</f>
        <v>#REF!</v>
      </c>
      <c r="BH315" s="80"/>
      <c r="BI315" s="81" t="e">
        <f>IF(COUNTIF(T315,"**"),"",IF(AND(T315&gt;=#REF!,OR(H315=#REF!,H315=#REF!)),1,IF(AND(T315&gt;=#REF!,H315&lt;&gt;#REF!,H315&lt;&gt;#REF!),1,"")))</f>
        <v>#REF!</v>
      </c>
      <c r="BJ315" s="82" t="str">
        <f t="shared" si="48"/>
        <v>○</v>
      </c>
      <c r="BK315" s="81" t="b">
        <f t="shared" si="51"/>
        <v>1</v>
      </c>
      <c r="BL315" s="81" t="b">
        <f t="shared" si="52"/>
        <v>1</v>
      </c>
    </row>
    <row r="316" spans="1:64" s="83" customFormat="1" ht="60.65" customHeight="1" x14ac:dyDescent="0.2">
      <c r="A316" s="77">
        <f t="shared" si="44"/>
        <v>311</v>
      </c>
      <c r="B316" s="77" t="str">
        <f t="shared" si="49"/>
        <v/>
      </c>
      <c r="C316" s="77" t="str">
        <f>IF(B316&lt;&gt;1,"",COUNTIF($B$6:B316,1))</f>
        <v/>
      </c>
      <c r="D316" s="77" t="str">
        <f>IF(B316&lt;&gt;2,"",COUNTIF($B$6:B316,2))</f>
        <v/>
      </c>
      <c r="E316" s="77" t="str">
        <f>IF(B316&lt;&gt;3,"",COUNTIF($B$6:B316,3))</f>
        <v/>
      </c>
      <c r="F316" s="77" t="str">
        <f>IF(B316&lt;&gt;4,"",COUNTIF($B$6:B316,4))</f>
        <v/>
      </c>
      <c r="G316" s="1"/>
      <c r="H316" s="20"/>
      <c r="I316" s="20"/>
      <c r="J316" s="20"/>
      <c r="K316" s="1"/>
      <c r="L316" s="1"/>
      <c r="M316" s="21"/>
      <c r="N316" s="20"/>
      <c r="O316" s="22"/>
      <c r="P316" s="26"/>
      <c r="Q316" s="27"/>
      <c r="R316" s="20"/>
      <c r="S316" s="1"/>
      <c r="T316" s="23"/>
      <c r="U316" s="84"/>
      <c r="V316" s="86"/>
      <c r="W316" s="39" t="e">
        <f>IF(OR(T316="他官署で調達手続きを実施のため",AC316=#REF!),"－",IF(V316&lt;&gt;"",ROUNDDOWN(V316/T316,3),(IFERROR(ROUNDDOWN(U316/T316,3),"－"))))</f>
        <v>#REF!</v>
      </c>
      <c r="X316" s="90"/>
      <c r="Y316" s="92"/>
      <c r="Z316" s="25"/>
      <c r="AA316" s="24"/>
      <c r="AB316" s="25"/>
      <c r="AC316" s="24"/>
      <c r="AD316" s="20"/>
      <c r="AE316" s="20"/>
      <c r="AF316" s="20"/>
      <c r="AG316" s="1"/>
      <c r="AH316" s="1"/>
      <c r="AI316" s="41"/>
      <c r="AJ316" s="41"/>
      <c r="AK316" s="41"/>
      <c r="AL316" s="41"/>
      <c r="AM316" s="41"/>
      <c r="AN316" s="1"/>
      <c r="AO316" s="1"/>
      <c r="AP316" s="1"/>
      <c r="AQ316" s="1"/>
      <c r="AR316" s="1"/>
      <c r="AS316" s="1"/>
      <c r="AT316" s="1"/>
      <c r="AU316" s="1"/>
      <c r="AV316" s="1"/>
      <c r="AW316" s="1"/>
      <c r="AX316" s="35"/>
      <c r="AY316" s="78"/>
      <c r="AZ316" s="37" t="e">
        <f>IF(AC316=#REF!,"年間支払金額",IF(AND(OR(COUNTIF(AE316,"*すべて*"),COUNTIF(AE316,"*全て*")),S316="●",OR(K316=#REF!,K316=#REF!)),"年間支払金額(全官署、契約相手方ごと)",IF(AND(OR(COUNTIF(AE316,"*すべて*"),COUNTIF(AE316,"*全て*")),S316="●"),"年間支払金額(契約相手方ごと)",IF(AND(OR(K316=#REF!,K316=#REF!),AC316=#REF!),"契約総額(全官署)",IF(AND(K316=#REF!,AC316=#REF!),"契約総額(自官署のみ)",IF(K316=#REF!,"年間支払金額(自官署のみ)",IF(AC316=#REF!,"契約総額",IF(AND(COUNTIF(BG316,"&lt;&gt;*単価*"),OR(K316=#REF!,K316=#REF!)),"全官署予定価格",IF(AND(COUNTIF(BG316,"*単価*"),OR(K316=#REF!,K316=#REF!)),"全官署支払金額",IF(COUNTIF(BG316,"*単価*"),"年間支払金額","予定価格"))))))))))</f>
        <v>#REF!</v>
      </c>
      <c r="BA316" s="37" t="str">
        <f>IF(T316="","×",IF(令和8年度契約状況調査票!T316&gt;_xlfn.XLOOKUP(令和8年度契約状況調査票!BF316,#REF!,#REF!),"○","×"))</f>
        <v>×</v>
      </c>
      <c r="BB316" s="37" t="str">
        <f>IF(Y316="","×",IF(令和8年度契約状況調査票!Y316&gt;_xlfn.XLOOKUP(令和8年度契約状況調査票!BF316,#REF!,#REF!),"○","×"))</f>
        <v>×</v>
      </c>
      <c r="BC316" s="37" t="str">
        <f t="shared" si="45"/>
        <v>×</v>
      </c>
      <c r="BD316" s="37" t="str">
        <f t="shared" si="50"/>
        <v>×</v>
      </c>
      <c r="BE316" s="79" t="str">
        <f t="shared" si="46"/>
        <v/>
      </c>
      <c r="BF316" s="38">
        <f t="shared" si="47"/>
        <v>0</v>
      </c>
      <c r="BG316" s="1" t="e">
        <f>IF(AC316=#REF!,"",IF(AND(K316&lt;&gt;"",ISTEXT(U316)),"分担契約/単価契約",IF(ISTEXT(U316),"単価契約",IF(K316&lt;&gt;"","分担契約",""))))</f>
        <v>#REF!</v>
      </c>
      <c r="BH316" s="80"/>
      <c r="BI316" s="81" t="e">
        <f>IF(COUNTIF(T316,"**"),"",IF(AND(T316&gt;=#REF!,OR(H316=#REF!,H316=#REF!)),1,IF(AND(T316&gt;=#REF!,H316&lt;&gt;#REF!,H316&lt;&gt;#REF!),1,"")))</f>
        <v>#REF!</v>
      </c>
      <c r="BJ316" s="82" t="str">
        <f t="shared" si="48"/>
        <v>○</v>
      </c>
      <c r="BK316" s="81" t="b">
        <f t="shared" si="51"/>
        <v>1</v>
      </c>
      <c r="BL316" s="81" t="b">
        <f t="shared" si="52"/>
        <v>1</v>
      </c>
    </row>
    <row r="317" spans="1:64" s="83" customFormat="1" ht="60.65" customHeight="1" x14ac:dyDescent="0.2">
      <c r="A317" s="77">
        <f t="shared" si="44"/>
        <v>312</v>
      </c>
      <c r="B317" s="77" t="str">
        <f t="shared" si="49"/>
        <v/>
      </c>
      <c r="C317" s="77" t="str">
        <f>IF(B317&lt;&gt;1,"",COUNTIF($B$6:B317,1))</f>
        <v/>
      </c>
      <c r="D317" s="77" t="str">
        <f>IF(B317&lt;&gt;2,"",COUNTIF($B$6:B317,2))</f>
        <v/>
      </c>
      <c r="E317" s="77" t="str">
        <f>IF(B317&lt;&gt;3,"",COUNTIF($B$6:B317,3))</f>
        <v/>
      </c>
      <c r="F317" s="77" t="str">
        <f>IF(B317&lt;&gt;4,"",COUNTIF($B$6:B317,4))</f>
        <v/>
      </c>
      <c r="G317" s="1"/>
      <c r="H317" s="20"/>
      <c r="I317" s="20"/>
      <c r="J317" s="20"/>
      <c r="K317" s="1"/>
      <c r="L317" s="1"/>
      <c r="M317" s="21"/>
      <c r="N317" s="20"/>
      <c r="O317" s="22"/>
      <c r="P317" s="26"/>
      <c r="Q317" s="27"/>
      <c r="R317" s="20"/>
      <c r="S317" s="1"/>
      <c r="T317" s="28"/>
      <c r="U317" s="85"/>
      <c r="V317" s="86"/>
      <c r="W317" s="39" t="e">
        <f>IF(OR(T317="他官署で調達手続きを実施のため",AC317=#REF!),"－",IF(V317&lt;&gt;"",ROUNDDOWN(V317/T317,3),(IFERROR(ROUNDDOWN(U317/T317,3),"－"))))</f>
        <v>#REF!</v>
      </c>
      <c r="X317" s="90"/>
      <c r="Y317" s="92"/>
      <c r="Z317" s="25"/>
      <c r="AA317" s="24"/>
      <c r="AB317" s="25"/>
      <c r="AC317" s="24"/>
      <c r="AD317" s="20"/>
      <c r="AE317" s="20"/>
      <c r="AF317" s="20"/>
      <c r="AG317" s="1"/>
      <c r="AH317" s="1"/>
      <c r="AI317" s="41"/>
      <c r="AJ317" s="41"/>
      <c r="AK317" s="41"/>
      <c r="AL317" s="41"/>
      <c r="AM317" s="41"/>
      <c r="AN317" s="1"/>
      <c r="AO317" s="1"/>
      <c r="AP317" s="1"/>
      <c r="AQ317" s="1"/>
      <c r="AR317" s="1"/>
      <c r="AS317" s="1"/>
      <c r="AT317" s="1"/>
      <c r="AU317" s="1"/>
      <c r="AV317" s="1"/>
      <c r="AW317" s="1"/>
      <c r="AX317" s="35"/>
      <c r="AY317" s="78"/>
      <c r="AZ317" s="37" t="e">
        <f>IF(AC317=#REF!,"年間支払金額",IF(AND(OR(COUNTIF(AE317,"*すべて*"),COUNTIF(AE317,"*全て*")),S317="●",OR(K317=#REF!,K317=#REF!)),"年間支払金額(全官署、契約相手方ごと)",IF(AND(OR(COUNTIF(AE317,"*すべて*"),COUNTIF(AE317,"*全て*")),S317="●"),"年間支払金額(契約相手方ごと)",IF(AND(OR(K317=#REF!,K317=#REF!),AC317=#REF!),"契約総額(全官署)",IF(AND(K317=#REF!,AC317=#REF!),"契約総額(自官署のみ)",IF(K317=#REF!,"年間支払金額(自官署のみ)",IF(AC317=#REF!,"契約総額",IF(AND(COUNTIF(BG317,"&lt;&gt;*単価*"),OR(K317=#REF!,K317=#REF!)),"全官署予定価格",IF(AND(COUNTIF(BG317,"*単価*"),OR(K317=#REF!,K317=#REF!)),"全官署支払金額",IF(COUNTIF(BG317,"*単価*"),"年間支払金額","予定価格"))))))))))</f>
        <v>#REF!</v>
      </c>
      <c r="BA317" s="37" t="str">
        <f>IF(T317="","×",IF(令和8年度契約状況調査票!T317&gt;_xlfn.XLOOKUP(令和8年度契約状況調査票!BF317,#REF!,#REF!),"○","×"))</f>
        <v>×</v>
      </c>
      <c r="BB317" s="37" t="str">
        <f>IF(Y317="","×",IF(令和8年度契約状況調査票!Y317&gt;_xlfn.XLOOKUP(令和8年度契約状況調査票!BF317,#REF!,#REF!),"○","×"))</f>
        <v>×</v>
      </c>
      <c r="BC317" s="37" t="str">
        <f t="shared" si="45"/>
        <v>×</v>
      </c>
      <c r="BD317" s="37" t="str">
        <f t="shared" si="50"/>
        <v>×</v>
      </c>
      <c r="BE317" s="79" t="str">
        <f t="shared" si="46"/>
        <v/>
      </c>
      <c r="BF317" s="38">
        <f t="shared" si="47"/>
        <v>0</v>
      </c>
      <c r="BG317" s="1" t="e">
        <f>IF(AC317=#REF!,"",IF(AND(K317&lt;&gt;"",ISTEXT(U317)),"分担契約/単価契約",IF(ISTEXT(U317),"単価契約",IF(K317&lt;&gt;"","分担契約",""))))</f>
        <v>#REF!</v>
      </c>
      <c r="BH317" s="80"/>
      <c r="BI317" s="81" t="e">
        <f>IF(COUNTIF(T317,"**"),"",IF(AND(T317&gt;=#REF!,OR(H317=#REF!,H317=#REF!)),1,IF(AND(T317&gt;=#REF!,H317&lt;&gt;#REF!,H317&lt;&gt;#REF!),1,"")))</f>
        <v>#REF!</v>
      </c>
      <c r="BJ317" s="82" t="str">
        <f t="shared" si="48"/>
        <v>○</v>
      </c>
      <c r="BK317" s="81" t="b">
        <f t="shared" si="51"/>
        <v>1</v>
      </c>
      <c r="BL317" s="81" t="b">
        <f t="shared" si="52"/>
        <v>1</v>
      </c>
    </row>
    <row r="318" spans="1:64" s="83" customFormat="1" ht="60.65" customHeight="1" x14ac:dyDescent="0.2">
      <c r="A318" s="77">
        <f t="shared" si="44"/>
        <v>313</v>
      </c>
      <c r="B318" s="77" t="str">
        <f t="shared" si="49"/>
        <v/>
      </c>
      <c r="C318" s="77" t="str">
        <f>IF(B318&lt;&gt;1,"",COUNTIF($B$6:B318,1))</f>
        <v/>
      </c>
      <c r="D318" s="77" t="str">
        <f>IF(B318&lt;&gt;2,"",COUNTIF($B$6:B318,2))</f>
        <v/>
      </c>
      <c r="E318" s="77" t="str">
        <f>IF(B318&lt;&gt;3,"",COUNTIF($B$6:B318,3))</f>
        <v/>
      </c>
      <c r="F318" s="77" t="str">
        <f>IF(B318&lt;&gt;4,"",COUNTIF($B$6:B318,4))</f>
        <v/>
      </c>
      <c r="G318" s="1"/>
      <c r="H318" s="20"/>
      <c r="I318" s="20"/>
      <c r="J318" s="20"/>
      <c r="K318" s="1"/>
      <c r="L318" s="1"/>
      <c r="M318" s="21"/>
      <c r="N318" s="20"/>
      <c r="O318" s="22"/>
      <c r="P318" s="26"/>
      <c r="Q318" s="27"/>
      <c r="R318" s="20"/>
      <c r="S318" s="1"/>
      <c r="T318" s="23"/>
      <c r="U318" s="84"/>
      <c r="V318" s="86"/>
      <c r="W318" s="39" t="e">
        <f>IF(OR(T318="他官署で調達手続きを実施のため",AC318=#REF!),"－",IF(V318&lt;&gt;"",ROUNDDOWN(V318/T318,3),(IFERROR(ROUNDDOWN(U318/T318,3),"－"))))</f>
        <v>#REF!</v>
      </c>
      <c r="X318" s="90"/>
      <c r="Y318" s="92"/>
      <c r="Z318" s="25"/>
      <c r="AA318" s="24"/>
      <c r="AB318" s="25"/>
      <c r="AC318" s="24"/>
      <c r="AD318" s="20"/>
      <c r="AE318" s="20"/>
      <c r="AF318" s="20"/>
      <c r="AG318" s="1"/>
      <c r="AH318" s="1"/>
      <c r="AI318" s="41"/>
      <c r="AJ318" s="41"/>
      <c r="AK318" s="41"/>
      <c r="AL318" s="41"/>
      <c r="AM318" s="41"/>
      <c r="AN318" s="1"/>
      <c r="AO318" s="1"/>
      <c r="AP318" s="1"/>
      <c r="AQ318" s="1"/>
      <c r="AR318" s="1"/>
      <c r="AS318" s="1"/>
      <c r="AT318" s="1"/>
      <c r="AU318" s="1"/>
      <c r="AV318" s="1"/>
      <c r="AW318" s="1"/>
      <c r="AX318" s="35"/>
      <c r="AY318" s="78"/>
      <c r="AZ318" s="37" t="e">
        <f>IF(AC318=#REF!,"年間支払金額",IF(AND(OR(COUNTIF(AE318,"*すべて*"),COUNTIF(AE318,"*全て*")),S318="●",OR(K318=#REF!,K318=#REF!)),"年間支払金額(全官署、契約相手方ごと)",IF(AND(OR(COUNTIF(AE318,"*すべて*"),COUNTIF(AE318,"*全て*")),S318="●"),"年間支払金額(契約相手方ごと)",IF(AND(OR(K318=#REF!,K318=#REF!),AC318=#REF!),"契約総額(全官署)",IF(AND(K318=#REF!,AC318=#REF!),"契約総額(自官署のみ)",IF(K318=#REF!,"年間支払金額(自官署のみ)",IF(AC318=#REF!,"契約総額",IF(AND(COUNTIF(BG318,"&lt;&gt;*単価*"),OR(K318=#REF!,K318=#REF!)),"全官署予定価格",IF(AND(COUNTIF(BG318,"*単価*"),OR(K318=#REF!,K318=#REF!)),"全官署支払金額",IF(COUNTIF(BG318,"*単価*"),"年間支払金額","予定価格"))))))))))</f>
        <v>#REF!</v>
      </c>
      <c r="BA318" s="37" t="str">
        <f>IF(T318="","×",IF(令和8年度契約状況調査票!T318&gt;_xlfn.XLOOKUP(令和8年度契約状況調査票!BF318,#REF!,#REF!),"○","×"))</f>
        <v>×</v>
      </c>
      <c r="BB318" s="37" t="str">
        <f>IF(Y318="","×",IF(令和8年度契約状況調査票!Y318&gt;_xlfn.XLOOKUP(令和8年度契約状況調査票!BF318,#REF!,#REF!),"○","×"))</f>
        <v>×</v>
      </c>
      <c r="BC318" s="37" t="str">
        <f t="shared" si="45"/>
        <v>×</v>
      </c>
      <c r="BD318" s="37" t="str">
        <f t="shared" si="50"/>
        <v>×</v>
      </c>
      <c r="BE318" s="79" t="str">
        <f t="shared" si="46"/>
        <v/>
      </c>
      <c r="BF318" s="38">
        <f t="shared" si="47"/>
        <v>0</v>
      </c>
      <c r="BG318" s="1" t="e">
        <f>IF(AC318=#REF!,"",IF(AND(K318&lt;&gt;"",ISTEXT(U318)),"分担契約/単価契約",IF(ISTEXT(U318),"単価契約",IF(K318&lt;&gt;"","分担契約",""))))</f>
        <v>#REF!</v>
      </c>
      <c r="BH318" s="80"/>
      <c r="BI318" s="81" t="e">
        <f>IF(COUNTIF(T318,"**"),"",IF(AND(T318&gt;=#REF!,OR(H318=#REF!,H318=#REF!)),1,IF(AND(T318&gt;=#REF!,H318&lt;&gt;#REF!,H318&lt;&gt;#REF!),1,"")))</f>
        <v>#REF!</v>
      </c>
      <c r="BJ318" s="82" t="str">
        <f t="shared" si="48"/>
        <v>○</v>
      </c>
      <c r="BK318" s="81" t="b">
        <f t="shared" si="51"/>
        <v>1</v>
      </c>
      <c r="BL318" s="81" t="b">
        <f t="shared" si="52"/>
        <v>1</v>
      </c>
    </row>
    <row r="319" spans="1:64" s="83" customFormat="1" ht="60.65" customHeight="1" x14ac:dyDescent="0.2">
      <c r="A319" s="77">
        <f t="shared" si="44"/>
        <v>314</v>
      </c>
      <c r="B319" s="77" t="str">
        <f t="shared" si="49"/>
        <v/>
      </c>
      <c r="C319" s="77" t="str">
        <f>IF(B319&lt;&gt;1,"",COUNTIF($B$6:B319,1))</f>
        <v/>
      </c>
      <c r="D319" s="77" t="str">
        <f>IF(B319&lt;&gt;2,"",COUNTIF($B$6:B319,2))</f>
        <v/>
      </c>
      <c r="E319" s="77" t="str">
        <f>IF(B319&lt;&gt;3,"",COUNTIF($B$6:B319,3))</f>
        <v/>
      </c>
      <c r="F319" s="77" t="str">
        <f>IF(B319&lt;&gt;4,"",COUNTIF($B$6:B319,4))</f>
        <v/>
      </c>
      <c r="G319" s="1"/>
      <c r="H319" s="20"/>
      <c r="I319" s="20"/>
      <c r="J319" s="20"/>
      <c r="K319" s="1"/>
      <c r="L319" s="1"/>
      <c r="M319" s="21"/>
      <c r="N319" s="20"/>
      <c r="O319" s="22"/>
      <c r="P319" s="26"/>
      <c r="Q319" s="27"/>
      <c r="R319" s="20"/>
      <c r="S319" s="1"/>
      <c r="T319" s="23"/>
      <c r="U319" s="84"/>
      <c r="V319" s="86"/>
      <c r="W319" s="39" t="e">
        <f>IF(OR(T319="他官署で調達手続きを実施のため",AC319=#REF!),"－",IF(V319&lt;&gt;"",ROUNDDOWN(V319/T319,3),(IFERROR(ROUNDDOWN(U319/T319,3),"－"))))</f>
        <v>#REF!</v>
      </c>
      <c r="X319" s="90"/>
      <c r="Y319" s="92"/>
      <c r="Z319" s="25"/>
      <c r="AA319" s="24"/>
      <c r="AB319" s="25"/>
      <c r="AC319" s="24"/>
      <c r="AD319" s="20"/>
      <c r="AE319" s="20"/>
      <c r="AF319" s="20"/>
      <c r="AG319" s="1"/>
      <c r="AH319" s="1"/>
      <c r="AI319" s="41"/>
      <c r="AJ319" s="41"/>
      <c r="AK319" s="41"/>
      <c r="AL319" s="41"/>
      <c r="AM319" s="41"/>
      <c r="AN319" s="1"/>
      <c r="AO319" s="1"/>
      <c r="AP319" s="1"/>
      <c r="AQ319" s="1"/>
      <c r="AR319" s="1"/>
      <c r="AS319" s="1"/>
      <c r="AT319" s="1"/>
      <c r="AU319" s="1"/>
      <c r="AV319" s="1"/>
      <c r="AW319" s="1"/>
      <c r="AX319" s="35"/>
      <c r="AY319" s="78"/>
      <c r="AZ319" s="37" t="e">
        <f>IF(AC319=#REF!,"年間支払金額",IF(AND(OR(COUNTIF(AE319,"*すべて*"),COUNTIF(AE319,"*全て*")),S319="●",OR(K319=#REF!,K319=#REF!)),"年間支払金額(全官署、契約相手方ごと)",IF(AND(OR(COUNTIF(AE319,"*すべて*"),COUNTIF(AE319,"*全て*")),S319="●"),"年間支払金額(契約相手方ごと)",IF(AND(OR(K319=#REF!,K319=#REF!),AC319=#REF!),"契約総額(全官署)",IF(AND(K319=#REF!,AC319=#REF!),"契約総額(自官署のみ)",IF(K319=#REF!,"年間支払金額(自官署のみ)",IF(AC319=#REF!,"契約総額",IF(AND(COUNTIF(BG319,"&lt;&gt;*単価*"),OR(K319=#REF!,K319=#REF!)),"全官署予定価格",IF(AND(COUNTIF(BG319,"*単価*"),OR(K319=#REF!,K319=#REF!)),"全官署支払金額",IF(COUNTIF(BG319,"*単価*"),"年間支払金額","予定価格"))))))))))</f>
        <v>#REF!</v>
      </c>
      <c r="BA319" s="37" t="str">
        <f>IF(T319="","×",IF(令和8年度契約状況調査票!T319&gt;_xlfn.XLOOKUP(令和8年度契約状況調査票!BF319,#REF!,#REF!),"○","×"))</f>
        <v>×</v>
      </c>
      <c r="BB319" s="37" t="str">
        <f>IF(Y319="","×",IF(令和8年度契約状況調査票!Y319&gt;_xlfn.XLOOKUP(令和8年度契約状況調査票!BF319,#REF!,#REF!),"○","×"))</f>
        <v>×</v>
      </c>
      <c r="BC319" s="37" t="str">
        <f t="shared" si="45"/>
        <v>×</v>
      </c>
      <c r="BD319" s="37" t="str">
        <f t="shared" si="50"/>
        <v>×</v>
      </c>
      <c r="BE319" s="79" t="str">
        <f t="shared" si="46"/>
        <v/>
      </c>
      <c r="BF319" s="38">
        <f t="shared" si="47"/>
        <v>0</v>
      </c>
      <c r="BG319" s="1" t="e">
        <f>IF(AC319=#REF!,"",IF(AND(K319&lt;&gt;"",ISTEXT(U319)),"分担契約/単価契約",IF(ISTEXT(U319),"単価契約",IF(K319&lt;&gt;"","分担契約",""))))</f>
        <v>#REF!</v>
      </c>
      <c r="BH319" s="80"/>
      <c r="BI319" s="81" t="e">
        <f>IF(COUNTIF(T319,"**"),"",IF(AND(T319&gt;=#REF!,OR(H319=#REF!,H319=#REF!)),1,IF(AND(T319&gt;=#REF!,H319&lt;&gt;#REF!,H319&lt;&gt;#REF!),1,"")))</f>
        <v>#REF!</v>
      </c>
      <c r="BJ319" s="82" t="str">
        <f t="shared" si="48"/>
        <v>○</v>
      </c>
      <c r="BK319" s="81" t="b">
        <f t="shared" si="51"/>
        <v>1</v>
      </c>
      <c r="BL319" s="81" t="b">
        <f t="shared" si="52"/>
        <v>1</v>
      </c>
    </row>
    <row r="320" spans="1:64" s="83" customFormat="1" ht="60.65" customHeight="1" x14ac:dyDescent="0.2">
      <c r="A320" s="77">
        <f t="shared" si="44"/>
        <v>315</v>
      </c>
      <c r="B320" s="77" t="str">
        <f t="shared" si="49"/>
        <v/>
      </c>
      <c r="C320" s="77" t="str">
        <f>IF(B320&lt;&gt;1,"",COUNTIF($B$6:B320,1))</f>
        <v/>
      </c>
      <c r="D320" s="77" t="str">
        <f>IF(B320&lt;&gt;2,"",COUNTIF($B$6:B320,2))</f>
        <v/>
      </c>
      <c r="E320" s="77" t="str">
        <f>IF(B320&lt;&gt;3,"",COUNTIF($B$6:B320,3))</f>
        <v/>
      </c>
      <c r="F320" s="77" t="str">
        <f>IF(B320&lt;&gt;4,"",COUNTIF($B$6:B320,4))</f>
        <v/>
      </c>
      <c r="G320" s="1"/>
      <c r="H320" s="20"/>
      <c r="I320" s="20"/>
      <c r="J320" s="20"/>
      <c r="K320" s="1"/>
      <c r="L320" s="1"/>
      <c r="M320" s="21"/>
      <c r="N320" s="20"/>
      <c r="O320" s="22"/>
      <c r="P320" s="26"/>
      <c r="Q320" s="27"/>
      <c r="R320" s="20"/>
      <c r="S320" s="1"/>
      <c r="T320" s="23"/>
      <c r="U320" s="84"/>
      <c r="V320" s="86"/>
      <c r="W320" s="39" t="e">
        <f>IF(OR(T320="他官署で調達手続きを実施のため",AC320=#REF!),"－",IF(V320&lt;&gt;"",ROUNDDOWN(V320/T320,3),(IFERROR(ROUNDDOWN(U320/T320,3),"－"))))</f>
        <v>#REF!</v>
      </c>
      <c r="X320" s="90"/>
      <c r="Y320" s="92"/>
      <c r="Z320" s="25"/>
      <c r="AA320" s="24"/>
      <c r="AB320" s="25"/>
      <c r="AC320" s="24"/>
      <c r="AD320" s="20"/>
      <c r="AE320" s="20"/>
      <c r="AF320" s="20"/>
      <c r="AG320" s="1"/>
      <c r="AH320" s="1"/>
      <c r="AI320" s="41"/>
      <c r="AJ320" s="41"/>
      <c r="AK320" s="41"/>
      <c r="AL320" s="41"/>
      <c r="AM320" s="41"/>
      <c r="AN320" s="1"/>
      <c r="AO320" s="1"/>
      <c r="AP320" s="1"/>
      <c r="AQ320" s="1"/>
      <c r="AR320" s="1"/>
      <c r="AS320" s="1"/>
      <c r="AT320" s="1"/>
      <c r="AU320" s="1"/>
      <c r="AV320" s="1"/>
      <c r="AW320" s="1"/>
      <c r="AX320" s="35"/>
      <c r="AY320" s="78"/>
      <c r="AZ320" s="37" t="e">
        <f>IF(AC320=#REF!,"年間支払金額",IF(AND(OR(COUNTIF(AE320,"*すべて*"),COUNTIF(AE320,"*全て*")),S320="●",OR(K320=#REF!,K320=#REF!)),"年間支払金額(全官署、契約相手方ごと)",IF(AND(OR(COUNTIF(AE320,"*すべて*"),COUNTIF(AE320,"*全て*")),S320="●"),"年間支払金額(契約相手方ごと)",IF(AND(OR(K320=#REF!,K320=#REF!),AC320=#REF!),"契約総額(全官署)",IF(AND(K320=#REF!,AC320=#REF!),"契約総額(自官署のみ)",IF(K320=#REF!,"年間支払金額(自官署のみ)",IF(AC320=#REF!,"契約総額",IF(AND(COUNTIF(BG320,"&lt;&gt;*単価*"),OR(K320=#REF!,K320=#REF!)),"全官署予定価格",IF(AND(COUNTIF(BG320,"*単価*"),OR(K320=#REF!,K320=#REF!)),"全官署支払金額",IF(COUNTIF(BG320,"*単価*"),"年間支払金額","予定価格"))))))))))</f>
        <v>#REF!</v>
      </c>
      <c r="BA320" s="37" t="str">
        <f>IF(T320="","×",IF(令和8年度契約状況調査票!T320&gt;_xlfn.XLOOKUP(令和8年度契約状況調査票!BF320,#REF!,#REF!),"○","×"))</f>
        <v>×</v>
      </c>
      <c r="BB320" s="37" t="str">
        <f>IF(Y320="","×",IF(令和8年度契約状況調査票!Y320&gt;_xlfn.XLOOKUP(令和8年度契約状況調査票!BF320,#REF!,#REF!),"○","×"))</f>
        <v>×</v>
      </c>
      <c r="BC320" s="37" t="str">
        <f t="shared" si="45"/>
        <v>×</v>
      </c>
      <c r="BD320" s="37" t="str">
        <f t="shared" si="50"/>
        <v>×</v>
      </c>
      <c r="BE320" s="79" t="str">
        <f t="shared" si="46"/>
        <v/>
      </c>
      <c r="BF320" s="38">
        <f t="shared" si="47"/>
        <v>0</v>
      </c>
      <c r="BG320" s="1" t="e">
        <f>IF(AC320=#REF!,"",IF(AND(K320&lt;&gt;"",ISTEXT(U320)),"分担契約/単価契約",IF(ISTEXT(U320),"単価契約",IF(K320&lt;&gt;"","分担契約",""))))</f>
        <v>#REF!</v>
      </c>
      <c r="BH320" s="80"/>
      <c r="BI320" s="81" t="e">
        <f>IF(COUNTIF(T320,"**"),"",IF(AND(T320&gt;=#REF!,OR(H320=#REF!,H320=#REF!)),1,IF(AND(T320&gt;=#REF!,H320&lt;&gt;#REF!,H320&lt;&gt;#REF!),1,"")))</f>
        <v>#REF!</v>
      </c>
      <c r="BJ320" s="82" t="str">
        <f t="shared" si="48"/>
        <v>○</v>
      </c>
      <c r="BK320" s="81" t="b">
        <f t="shared" si="51"/>
        <v>1</v>
      </c>
      <c r="BL320" s="81" t="b">
        <f t="shared" si="52"/>
        <v>1</v>
      </c>
    </row>
    <row r="321" spans="1:64" s="83" customFormat="1" ht="60.65" customHeight="1" x14ac:dyDescent="0.2">
      <c r="A321" s="77">
        <f t="shared" si="44"/>
        <v>316</v>
      </c>
      <c r="B321" s="77" t="str">
        <f t="shared" si="49"/>
        <v/>
      </c>
      <c r="C321" s="77" t="str">
        <f>IF(B321&lt;&gt;1,"",COUNTIF($B$6:B321,1))</f>
        <v/>
      </c>
      <c r="D321" s="77" t="str">
        <f>IF(B321&lt;&gt;2,"",COUNTIF($B$6:B321,2))</f>
        <v/>
      </c>
      <c r="E321" s="77" t="str">
        <f>IF(B321&lt;&gt;3,"",COUNTIF($B$6:B321,3))</f>
        <v/>
      </c>
      <c r="F321" s="77" t="str">
        <f>IF(B321&lt;&gt;4,"",COUNTIF($B$6:B321,4))</f>
        <v/>
      </c>
      <c r="G321" s="1"/>
      <c r="H321" s="20"/>
      <c r="I321" s="20"/>
      <c r="J321" s="20"/>
      <c r="K321" s="1"/>
      <c r="L321" s="1"/>
      <c r="M321" s="21"/>
      <c r="N321" s="20"/>
      <c r="O321" s="22"/>
      <c r="P321" s="26"/>
      <c r="Q321" s="27"/>
      <c r="R321" s="20"/>
      <c r="S321" s="1"/>
      <c r="T321" s="23"/>
      <c r="U321" s="84"/>
      <c r="V321" s="86"/>
      <c r="W321" s="39" t="e">
        <f>IF(OR(T321="他官署で調達手続きを実施のため",AC321=#REF!),"－",IF(V321&lt;&gt;"",ROUNDDOWN(V321/T321,3),(IFERROR(ROUNDDOWN(U321/T321,3),"－"))))</f>
        <v>#REF!</v>
      </c>
      <c r="X321" s="90"/>
      <c r="Y321" s="92"/>
      <c r="Z321" s="25"/>
      <c r="AA321" s="24"/>
      <c r="AB321" s="25"/>
      <c r="AC321" s="24"/>
      <c r="AD321" s="20"/>
      <c r="AE321" s="20"/>
      <c r="AF321" s="20"/>
      <c r="AG321" s="1"/>
      <c r="AH321" s="1"/>
      <c r="AI321" s="41"/>
      <c r="AJ321" s="41"/>
      <c r="AK321" s="41"/>
      <c r="AL321" s="41"/>
      <c r="AM321" s="41"/>
      <c r="AN321" s="1"/>
      <c r="AO321" s="1"/>
      <c r="AP321" s="1"/>
      <c r="AQ321" s="1"/>
      <c r="AR321" s="1"/>
      <c r="AS321" s="1"/>
      <c r="AT321" s="1"/>
      <c r="AU321" s="1"/>
      <c r="AV321" s="1"/>
      <c r="AW321" s="1"/>
      <c r="AX321" s="36"/>
      <c r="AY321" s="78"/>
      <c r="AZ321" s="37" t="e">
        <f>IF(AC321=#REF!,"年間支払金額",IF(AND(OR(COUNTIF(AE321,"*すべて*"),COUNTIF(AE321,"*全て*")),S321="●",OR(K321=#REF!,K321=#REF!)),"年間支払金額(全官署、契約相手方ごと)",IF(AND(OR(COUNTIF(AE321,"*すべて*"),COUNTIF(AE321,"*全て*")),S321="●"),"年間支払金額(契約相手方ごと)",IF(AND(OR(K321=#REF!,K321=#REF!),AC321=#REF!),"契約総額(全官署)",IF(AND(K321=#REF!,AC321=#REF!),"契約総額(自官署のみ)",IF(K321=#REF!,"年間支払金額(自官署のみ)",IF(AC321=#REF!,"契約総額",IF(AND(COUNTIF(BG321,"&lt;&gt;*単価*"),OR(K321=#REF!,K321=#REF!)),"全官署予定価格",IF(AND(COUNTIF(BG321,"*単価*"),OR(K321=#REF!,K321=#REF!)),"全官署支払金額",IF(COUNTIF(BG321,"*単価*"),"年間支払金額","予定価格"))))))))))</f>
        <v>#REF!</v>
      </c>
      <c r="BA321" s="37" t="str">
        <f>IF(T321="","×",IF(令和8年度契約状況調査票!T321&gt;_xlfn.XLOOKUP(令和8年度契約状況調査票!BF321,#REF!,#REF!),"○","×"))</f>
        <v>×</v>
      </c>
      <c r="BB321" s="37" t="str">
        <f>IF(Y321="","×",IF(令和8年度契約状況調査票!Y321&gt;_xlfn.XLOOKUP(令和8年度契約状況調査票!BF321,#REF!,#REF!),"○","×"))</f>
        <v>×</v>
      </c>
      <c r="BC321" s="37" t="str">
        <f t="shared" si="45"/>
        <v>×</v>
      </c>
      <c r="BD321" s="37" t="str">
        <f t="shared" si="50"/>
        <v>×</v>
      </c>
      <c r="BE321" s="79" t="str">
        <f t="shared" si="46"/>
        <v/>
      </c>
      <c r="BF321" s="38">
        <f t="shared" si="47"/>
        <v>0</v>
      </c>
      <c r="BG321" s="1" t="e">
        <f>IF(AC321=#REF!,"",IF(AND(K321&lt;&gt;"",ISTEXT(U321)),"分担契約/単価契約",IF(ISTEXT(U321),"単価契約",IF(K321&lt;&gt;"","分担契約",""))))</f>
        <v>#REF!</v>
      </c>
      <c r="BH321" s="80"/>
      <c r="BI321" s="81" t="e">
        <f>IF(COUNTIF(T321,"**"),"",IF(AND(T321&gt;=#REF!,OR(H321=#REF!,H321=#REF!)),1,IF(AND(T321&gt;=#REF!,H321&lt;&gt;#REF!,H321&lt;&gt;#REF!),1,"")))</f>
        <v>#REF!</v>
      </c>
      <c r="BJ321" s="82" t="str">
        <f t="shared" si="48"/>
        <v>○</v>
      </c>
      <c r="BK321" s="81" t="b">
        <f t="shared" si="51"/>
        <v>1</v>
      </c>
      <c r="BL321" s="81" t="b">
        <f t="shared" si="52"/>
        <v>1</v>
      </c>
    </row>
    <row r="322" spans="1:64" s="83" customFormat="1" ht="60.65" customHeight="1" x14ac:dyDescent="0.2">
      <c r="A322" s="77">
        <f t="shared" si="44"/>
        <v>317</v>
      </c>
      <c r="B322" s="77" t="str">
        <f t="shared" si="49"/>
        <v/>
      </c>
      <c r="C322" s="77" t="str">
        <f>IF(B322&lt;&gt;1,"",COUNTIF($B$6:B322,1))</f>
        <v/>
      </c>
      <c r="D322" s="77" t="str">
        <f>IF(B322&lt;&gt;2,"",COUNTIF($B$6:B322,2))</f>
        <v/>
      </c>
      <c r="E322" s="77" t="str">
        <f>IF(B322&lt;&gt;3,"",COUNTIF($B$6:B322,3))</f>
        <v/>
      </c>
      <c r="F322" s="77" t="str">
        <f>IF(B322&lt;&gt;4,"",COUNTIF($B$6:B322,4))</f>
        <v/>
      </c>
      <c r="G322" s="1"/>
      <c r="H322" s="20"/>
      <c r="I322" s="20"/>
      <c r="J322" s="20"/>
      <c r="K322" s="1"/>
      <c r="L322" s="1"/>
      <c r="M322" s="21"/>
      <c r="N322" s="20"/>
      <c r="O322" s="22"/>
      <c r="P322" s="26"/>
      <c r="Q322" s="27"/>
      <c r="R322" s="20"/>
      <c r="S322" s="1"/>
      <c r="T322" s="23"/>
      <c r="U322" s="84"/>
      <c r="V322" s="86"/>
      <c r="W322" s="39" t="e">
        <f>IF(OR(T322="他官署で調達手続きを実施のため",AC322=#REF!),"－",IF(V322&lt;&gt;"",ROUNDDOWN(V322/T322,3),(IFERROR(ROUNDDOWN(U322/T322,3),"－"))))</f>
        <v>#REF!</v>
      </c>
      <c r="X322" s="90"/>
      <c r="Y322" s="92"/>
      <c r="Z322" s="25"/>
      <c r="AA322" s="24"/>
      <c r="AB322" s="25"/>
      <c r="AC322" s="24"/>
      <c r="AD322" s="20"/>
      <c r="AE322" s="20"/>
      <c r="AF322" s="20"/>
      <c r="AG322" s="1"/>
      <c r="AH322" s="1"/>
      <c r="AI322" s="41"/>
      <c r="AJ322" s="41"/>
      <c r="AK322" s="41"/>
      <c r="AL322" s="41"/>
      <c r="AM322" s="41"/>
      <c r="AN322" s="1"/>
      <c r="AO322" s="1"/>
      <c r="AP322" s="1"/>
      <c r="AQ322" s="1"/>
      <c r="AR322" s="1"/>
      <c r="AS322" s="1"/>
      <c r="AT322" s="1"/>
      <c r="AU322" s="1"/>
      <c r="AV322" s="1"/>
      <c r="AW322" s="1"/>
      <c r="AX322" s="35"/>
      <c r="AY322" s="78"/>
      <c r="AZ322" s="37" t="e">
        <f>IF(AC322=#REF!,"年間支払金額",IF(AND(OR(COUNTIF(AE322,"*すべて*"),COUNTIF(AE322,"*全て*")),S322="●",OR(K322=#REF!,K322=#REF!)),"年間支払金額(全官署、契約相手方ごと)",IF(AND(OR(COUNTIF(AE322,"*すべて*"),COUNTIF(AE322,"*全て*")),S322="●"),"年間支払金額(契約相手方ごと)",IF(AND(OR(K322=#REF!,K322=#REF!),AC322=#REF!),"契約総額(全官署)",IF(AND(K322=#REF!,AC322=#REF!),"契約総額(自官署のみ)",IF(K322=#REF!,"年間支払金額(自官署のみ)",IF(AC322=#REF!,"契約総額",IF(AND(COUNTIF(BG322,"&lt;&gt;*単価*"),OR(K322=#REF!,K322=#REF!)),"全官署予定価格",IF(AND(COUNTIF(BG322,"*単価*"),OR(K322=#REF!,K322=#REF!)),"全官署支払金額",IF(COUNTIF(BG322,"*単価*"),"年間支払金額","予定価格"))))))))))</f>
        <v>#REF!</v>
      </c>
      <c r="BA322" s="37" t="str">
        <f>IF(T322="","×",IF(令和8年度契約状況調査票!T322&gt;_xlfn.XLOOKUP(令和8年度契約状況調査票!BF322,#REF!,#REF!),"○","×"))</f>
        <v>×</v>
      </c>
      <c r="BB322" s="37" t="str">
        <f>IF(Y322="","×",IF(令和8年度契約状況調査票!Y322&gt;_xlfn.XLOOKUP(令和8年度契約状況調査票!BF322,#REF!,#REF!),"○","×"))</f>
        <v>×</v>
      </c>
      <c r="BC322" s="37" t="str">
        <f t="shared" si="45"/>
        <v>×</v>
      </c>
      <c r="BD322" s="37" t="str">
        <f t="shared" si="50"/>
        <v>×</v>
      </c>
      <c r="BE322" s="79" t="str">
        <f t="shared" si="46"/>
        <v/>
      </c>
      <c r="BF322" s="38">
        <f t="shared" si="47"/>
        <v>0</v>
      </c>
      <c r="BG322" s="1" t="e">
        <f>IF(AC322=#REF!,"",IF(AND(K322&lt;&gt;"",ISTEXT(U322)),"分担契約/単価契約",IF(ISTEXT(U322),"単価契約",IF(K322&lt;&gt;"","分担契約",""))))</f>
        <v>#REF!</v>
      </c>
      <c r="BH322" s="80"/>
      <c r="BI322" s="81" t="e">
        <f>IF(COUNTIF(T322,"**"),"",IF(AND(T322&gt;=#REF!,OR(H322=#REF!,H322=#REF!)),1,IF(AND(T322&gt;=#REF!,H322&lt;&gt;#REF!,H322&lt;&gt;#REF!),1,"")))</f>
        <v>#REF!</v>
      </c>
      <c r="BJ322" s="82" t="str">
        <f t="shared" si="48"/>
        <v>○</v>
      </c>
      <c r="BK322" s="81" t="b">
        <f t="shared" si="51"/>
        <v>1</v>
      </c>
      <c r="BL322" s="81" t="b">
        <f t="shared" si="52"/>
        <v>1</v>
      </c>
    </row>
    <row r="323" spans="1:64" s="83" customFormat="1" ht="60.65" customHeight="1" x14ac:dyDescent="0.2">
      <c r="A323" s="77">
        <f t="shared" si="44"/>
        <v>318</v>
      </c>
      <c r="B323" s="77" t="str">
        <f t="shared" si="49"/>
        <v/>
      </c>
      <c r="C323" s="77" t="str">
        <f>IF(B323&lt;&gt;1,"",COUNTIF($B$6:B323,1))</f>
        <v/>
      </c>
      <c r="D323" s="77" t="str">
        <f>IF(B323&lt;&gt;2,"",COUNTIF($B$6:B323,2))</f>
        <v/>
      </c>
      <c r="E323" s="77" t="str">
        <f>IF(B323&lt;&gt;3,"",COUNTIF($B$6:B323,3))</f>
        <v/>
      </c>
      <c r="F323" s="77" t="str">
        <f>IF(B323&lt;&gt;4,"",COUNTIF($B$6:B323,4))</f>
        <v/>
      </c>
      <c r="G323" s="1"/>
      <c r="H323" s="20"/>
      <c r="I323" s="20"/>
      <c r="J323" s="20"/>
      <c r="K323" s="1"/>
      <c r="L323" s="1"/>
      <c r="M323" s="21"/>
      <c r="N323" s="20"/>
      <c r="O323" s="22"/>
      <c r="P323" s="26"/>
      <c r="Q323" s="27"/>
      <c r="R323" s="20"/>
      <c r="S323" s="1"/>
      <c r="T323" s="23"/>
      <c r="U323" s="84"/>
      <c r="V323" s="86"/>
      <c r="W323" s="39" t="e">
        <f>IF(OR(T323="他官署で調達手続きを実施のため",AC323=#REF!),"－",IF(V323&lt;&gt;"",ROUNDDOWN(V323/T323,3),(IFERROR(ROUNDDOWN(U323/T323,3),"－"))))</f>
        <v>#REF!</v>
      </c>
      <c r="X323" s="90"/>
      <c r="Y323" s="92"/>
      <c r="Z323" s="25"/>
      <c r="AA323" s="24"/>
      <c r="AB323" s="25"/>
      <c r="AC323" s="24"/>
      <c r="AD323" s="20"/>
      <c r="AE323" s="20"/>
      <c r="AF323" s="20"/>
      <c r="AG323" s="1"/>
      <c r="AH323" s="1"/>
      <c r="AI323" s="41"/>
      <c r="AJ323" s="41"/>
      <c r="AK323" s="41"/>
      <c r="AL323" s="41"/>
      <c r="AM323" s="41"/>
      <c r="AN323" s="1"/>
      <c r="AO323" s="1"/>
      <c r="AP323" s="1"/>
      <c r="AQ323" s="1"/>
      <c r="AR323" s="1"/>
      <c r="AS323" s="1"/>
      <c r="AT323" s="1"/>
      <c r="AU323" s="1"/>
      <c r="AV323" s="1"/>
      <c r="AW323" s="1"/>
      <c r="AX323" s="35"/>
      <c r="AY323" s="78"/>
      <c r="AZ323" s="37" t="e">
        <f>IF(AC323=#REF!,"年間支払金額",IF(AND(OR(COUNTIF(AE323,"*すべて*"),COUNTIF(AE323,"*全て*")),S323="●",OR(K323=#REF!,K323=#REF!)),"年間支払金額(全官署、契約相手方ごと)",IF(AND(OR(COUNTIF(AE323,"*すべて*"),COUNTIF(AE323,"*全て*")),S323="●"),"年間支払金額(契約相手方ごと)",IF(AND(OR(K323=#REF!,K323=#REF!),AC323=#REF!),"契約総額(全官署)",IF(AND(K323=#REF!,AC323=#REF!),"契約総額(自官署のみ)",IF(K323=#REF!,"年間支払金額(自官署のみ)",IF(AC323=#REF!,"契約総額",IF(AND(COUNTIF(BG323,"&lt;&gt;*単価*"),OR(K323=#REF!,K323=#REF!)),"全官署予定価格",IF(AND(COUNTIF(BG323,"*単価*"),OR(K323=#REF!,K323=#REF!)),"全官署支払金額",IF(COUNTIF(BG323,"*単価*"),"年間支払金額","予定価格"))))))))))</f>
        <v>#REF!</v>
      </c>
      <c r="BA323" s="37" t="str">
        <f>IF(T323="","×",IF(令和8年度契約状況調査票!T323&gt;_xlfn.XLOOKUP(令和8年度契約状況調査票!BF323,#REF!,#REF!),"○","×"))</f>
        <v>×</v>
      </c>
      <c r="BB323" s="37" t="str">
        <f>IF(Y323="","×",IF(令和8年度契約状況調査票!Y323&gt;_xlfn.XLOOKUP(令和8年度契約状況調査票!BF323,#REF!,#REF!),"○","×"))</f>
        <v>×</v>
      </c>
      <c r="BC323" s="37" t="str">
        <f t="shared" si="45"/>
        <v>×</v>
      </c>
      <c r="BD323" s="37" t="str">
        <f t="shared" si="50"/>
        <v>×</v>
      </c>
      <c r="BE323" s="79" t="str">
        <f t="shared" si="46"/>
        <v/>
      </c>
      <c r="BF323" s="38">
        <f t="shared" si="47"/>
        <v>0</v>
      </c>
      <c r="BG323" s="1" t="e">
        <f>IF(AC323=#REF!,"",IF(AND(K323&lt;&gt;"",ISTEXT(U323)),"分担契約/単価契約",IF(ISTEXT(U323),"単価契約",IF(K323&lt;&gt;"","分担契約",""))))</f>
        <v>#REF!</v>
      </c>
      <c r="BH323" s="80"/>
      <c r="BI323" s="81" t="e">
        <f>IF(COUNTIF(T323,"**"),"",IF(AND(T323&gt;=#REF!,OR(H323=#REF!,H323=#REF!)),1,IF(AND(T323&gt;=#REF!,H323&lt;&gt;#REF!,H323&lt;&gt;#REF!),1,"")))</f>
        <v>#REF!</v>
      </c>
      <c r="BJ323" s="82" t="str">
        <f t="shared" si="48"/>
        <v>○</v>
      </c>
      <c r="BK323" s="81" t="b">
        <f t="shared" si="51"/>
        <v>1</v>
      </c>
      <c r="BL323" s="81" t="b">
        <f t="shared" si="52"/>
        <v>1</v>
      </c>
    </row>
    <row r="324" spans="1:64" s="83" customFormat="1" ht="60.65" customHeight="1" x14ac:dyDescent="0.2">
      <c r="A324" s="77">
        <f t="shared" si="44"/>
        <v>319</v>
      </c>
      <c r="B324" s="77" t="str">
        <f t="shared" si="49"/>
        <v/>
      </c>
      <c r="C324" s="77" t="str">
        <f>IF(B324&lt;&gt;1,"",COUNTIF($B$6:B324,1))</f>
        <v/>
      </c>
      <c r="D324" s="77" t="str">
        <f>IF(B324&lt;&gt;2,"",COUNTIF($B$6:B324,2))</f>
        <v/>
      </c>
      <c r="E324" s="77" t="str">
        <f>IF(B324&lt;&gt;3,"",COUNTIF($B$6:B324,3))</f>
        <v/>
      </c>
      <c r="F324" s="77" t="str">
        <f>IF(B324&lt;&gt;4,"",COUNTIF($B$6:B324,4))</f>
        <v/>
      </c>
      <c r="G324" s="1"/>
      <c r="H324" s="20"/>
      <c r="I324" s="20"/>
      <c r="J324" s="20"/>
      <c r="K324" s="1"/>
      <c r="L324" s="1"/>
      <c r="M324" s="21"/>
      <c r="N324" s="20"/>
      <c r="O324" s="22"/>
      <c r="P324" s="26"/>
      <c r="Q324" s="27"/>
      <c r="R324" s="20"/>
      <c r="S324" s="1"/>
      <c r="T324" s="28"/>
      <c r="U324" s="85"/>
      <c r="V324" s="86"/>
      <c r="W324" s="39" t="e">
        <f>IF(OR(T324="他官署で調達手続きを実施のため",AC324=#REF!),"－",IF(V324&lt;&gt;"",ROUNDDOWN(V324/T324,3),(IFERROR(ROUNDDOWN(U324/T324,3),"－"))))</f>
        <v>#REF!</v>
      </c>
      <c r="X324" s="90"/>
      <c r="Y324" s="92"/>
      <c r="Z324" s="25"/>
      <c r="AA324" s="24"/>
      <c r="AB324" s="25"/>
      <c r="AC324" s="24"/>
      <c r="AD324" s="20"/>
      <c r="AE324" s="20"/>
      <c r="AF324" s="20"/>
      <c r="AG324" s="1"/>
      <c r="AH324" s="1"/>
      <c r="AI324" s="41"/>
      <c r="AJ324" s="41"/>
      <c r="AK324" s="41"/>
      <c r="AL324" s="41"/>
      <c r="AM324" s="41"/>
      <c r="AN324" s="1"/>
      <c r="AO324" s="1"/>
      <c r="AP324" s="1"/>
      <c r="AQ324" s="1"/>
      <c r="AR324" s="1"/>
      <c r="AS324" s="1"/>
      <c r="AT324" s="1"/>
      <c r="AU324" s="1"/>
      <c r="AV324" s="1"/>
      <c r="AW324" s="1"/>
      <c r="AX324" s="35"/>
      <c r="AY324" s="78"/>
      <c r="AZ324" s="37" t="e">
        <f>IF(AC324=#REF!,"年間支払金額",IF(AND(OR(COUNTIF(AE324,"*すべて*"),COUNTIF(AE324,"*全て*")),S324="●",OR(K324=#REF!,K324=#REF!)),"年間支払金額(全官署、契約相手方ごと)",IF(AND(OR(COUNTIF(AE324,"*すべて*"),COUNTIF(AE324,"*全て*")),S324="●"),"年間支払金額(契約相手方ごと)",IF(AND(OR(K324=#REF!,K324=#REF!),AC324=#REF!),"契約総額(全官署)",IF(AND(K324=#REF!,AC324=#REF!),"契約総額(自官署のみ)",IF(K324=#REF!,"年間支払金額(自官署のみ)",IF(AC324=#REF!,"契約総額",IF(AND(COUNTIF(BG324,"&lt;&gt;*単価*"),OR(K324=#REF!,K324=#REF!)),"全官署予定価格",IF(AND(COUNTIF(BG324,"*単価*"),OR(K324=#REF!,K324=#REF!)),"全官署支払金額",IF(COUNTIF(BG324,"*単価*"),"年間支払金額","予定価格"))))))))))</f>
        <v>#REF!</v>
      </c>
      <c r="BA324" s="37" t="str">
        <f>IF(T324="","×",IF(令和8年度契約状況調査票!T324&gt;_xlfn.XLOOKUP(令和8年度契約状況調査票!BF324,#REF!,#REF!),"○","×"))</f>
        <v>×</v>
      </c>
      <c r="BB324" s="37" t="str">
        <f>IF(Y324="","×",IF(令和8年度契約状況調査票!Y324&gt;_xlfn.XLOOKUP(令和8年度契約状況調査票!BF324,#REF!,#REF!),"○","×"))</f>
        <v>×</v>
      </c>
      <c r="BC324" s="37" t="str">
        <f t="shared" si="45"/>
        <v>×</v>
      </c>
      <c r="BD324" s="37" t="str">
        <f t="shared" si="50"/>
        <v>×</v>
      </c>
      <c r="BE324" s="79" t="str">
        <f t="shared" si="46"/>
        <v/>
      </c>
      <c r="BF324" s="38">
        <f t="shared" si="47"/>
        <v>0</v>
      </c>
      <c r="BG324" s="1" t="e">
        <f>IF(AC324=#REF!,"",IF(AND(K324&lt;&gt;"",ISTEXT(U324)),"分担契約/単価契約",IF(ISTEXT(U324),"単価契約",IF(K324&lt;&gt;"","分担契約",""))))</f>
        <v>#REF!</v>
      </c>
      <c r="BH324" s="80"/>
      <c r="BI324" s="81" t="e">
        <f>IF(COUNTIF(T324,"**"),"",IF(AND(T324&gt;=#REF!,OR(H324=#REF!,H324=#REF!)),1,IF(AND(T324&gt;=#REF!,H324&lt;&gt;#REF!,H324&lt;&gt;#REF!),1,"")))</f>
        <v>#REF!</v>
      </c>
      <c r="BJ324" s="82" t="str">
        <f t="shared" si="48"/>
        <v>○</v>
      </c>
      <c r="BK324" s="81" t="b">
        <f t="shared" si="51"/>
        <v>1</v>
      </c>
      <c r="BL324" s="81" t="b">
        <f t="shared" si="52"/>
        <v>1</v>
      </c>
    </row>
    <row r="325" spans="1:64" s="83" customFormat="1" ht="60.65" customHeight="1" x14ac:dyDescent="0.2">
      <c r="A325" s="77">
        <f t="shared" si="44"/>
        <v>320</v>
      </c>
      <c r="B325" s="77" t="str">
        <f t="shared" si="49"/>
        <v/>
      </c>
      <c r="C325" s="77" t="str">
        <f>IF(B325&lt;&gt;1,"",COUNTIF($B$6:B325,1))</f>
        <v/>
      </c>
      <c r="D325" s="77" t="str">
        <f>IF(B325&lt;&gt;2,"",COUNTIF($B$6:B325,2))</f>
        <v/>
      </c>
      <c r="E325" s="77" t="str">
        <f>IF(B325&lt;&gt;3,"",COUNTIF($B$6:B325,3))</f>
        <v/>
      </c>
      <c r="F325" s="77" t="str">
        <f>IF(B325&lt;&gt;4,"",COUNTIF($B$6:B325,4))</f>
        <v/>
      </c>
      <c r="G325" s="1"/>
      <c r="H325" s="20"/>
      <c r="I325" s="20"/>
      <c r="J325" s="20"/>
      <c r="K325" s="1"/>
      <c r="L325" s="1"/>
      <c r="M325" s="21"/>
      <c r="N325" s="20"/>
      <c r="O325" s="22"/>
      <c r="P325" s="26"/>
      <c r="Q325" s="27"/>
      <c r="R325" s="20"/>
      <c r="S325" s="1"/>
      <c r="T325" s="23"/>
      <c r="U325" s="84"/>
      <c r="V325" s="86"/>
      <c r="W325" s="39" t="e">
        <f>IF(OR(T325="他官署で調達手続きを実施のため",AC325=#REF!),"－",IF(V325&lt;&gt;"",ROUNDDOWN(V325/T325,3),(IFERROR(ROUNDDOWN(U325/T325,3),"－"))))</f>
        <v>#REF!</v>
      </c>
      <c r="X325" s="90"/>
      <c r="Y325" s="92"/>
      <c r="Z325" s="25"/>
      <c r="AA325" s="24"/>
      <c r="AB325" s="25"/>
      <c r="AC325" s="24"/>
      <c r="AD325" s="20"/>
      <c r="AE325" s="20"/>
      <c r="AF325" s="20"/>
      <c r="AG325" s="1"/>
      <c r="AH325" s="1"/>
      <c r="AI325" s="41"/>
      <c r="AJ325" s="41"/>
      <c r="AK325" s="41"/>
      <c r="AL325" s="41"/>
      <c r="AM325" s="41"/>
      <c r="AN325" s="1"/>
      <c r="AO325" s="1"/>
      <c r="AP325" s="1"/>
      <c r="AQ325" s="1"/>
      <c r="AR325" s="1"/>
      <c r="AS325" s="1"/>
      <c r="AT325" s="1"/>
      <c r="AU325" s="1"/>
      <c r="AV325" s="1"/>
      <c r="AW325" s="1"/>
      <c r="AX325" s="35"/>
      <c r="AY325" s="78"/>
      <c r="AZ325" s="37" t="e">
        <f>IF(AC325=#REF!,"年間支払金額",IF(AND(OR(COUNTIF(AE325,"*すべて*"),COUNTIF(AE325,"*全て*")),S325="●",OR(K325=#REF!,K325=#REF!)),"年間支払金額(全官署、契約相手方ごと)",IF(AND(OR(COUNTIF(AE325,"*すべて*"),COUNTIF(AE325,"*全て*")),S325="●"),"年間支払金額(契約相手方ごと)",IF(AND(OR(K325=#REF!,K325=#REF!),AC325=#REF!),"契約総額(全官署)",IF(AND(K325=#REF!,AC325=#REF!),"契約総額(自官署のみ)",IF(K325=#REF!,"年間支払金額(自官署のみ)",IF(AC325=#REF!,"契約総額",IF(AND(COUNTIF(BG325,"&lt;&gt;*単価*"),OR(K325=#REF!,K325=#REF!)),"全官署予定価格",IF(AND(COUNTIF(BG325,"*単価*"),OR(K325=#REF!,K325=#REF!)),"全官署支払金額",IF(COUNTIF(BG325,"*単価*"),"年間支払金額","予定価格"))))))))))</f>
        <v>#REF!</v>
      </c>
      <c r="BA325" s="37" t="str">
        <f>IF(T325="","×",IF(令和8年度契約状況調査票!T325&gt;_xlfn.XLOOKUP(令和8年度契約状況調査票!BF325,#REF!,#REF!),"○","×"))</f>
        <v>×</v>
      </c>
      <c r="BB325" s="37" t="str">
        <f>IF(Y325="","×",IF(令和8年度契約状況調査票!Y325&gt;_xlfn.XLOOKUP(令和8年度契約状況調査票!BF325,#REF!,#REF!),"○","×"))</f>
        <v>×</v>
      </c>
      <c r="BC325" s="37" t="str">
        <f t="shared" si="45"/>
        <v>×</v>
      </c>
      <c r="BD325" s="37" t="str">
        <f t="shared" si="50"/>
        <v>×</v>
      </c>
      <c r="BE325" s="79" t="str">
        <f t="shared" si="46"/>
        <v/>
      </c>
      <c r="BF325" s="38">
        <f t="shared" si="47"/>
        <v>0</v>
      </c>
      <c r="BG325" s="1" t="e">
        <f>IF(AC325=#REF!,"",IF(AND(K325&lt;&gt;"",ISTEXT(U325)),"分担契約/単価契約",IF(ISTEXT(U325),"単価契約",IF(K325&lt;&gt;"","分担契約",""))))</f>
        <v>#REF!</v>
      </c>
      <c r="BH325" s="80"/>
      <c r="BI325" s="81" t="e">
        <f>IF(COUNTIF(T325,"**"),"",IF(AND(T325&gt;=#REF!,OR(H325=#REF!,H325=#REF!)),1,IF(AND(T325&gt;=#REF!,H325&lt;&gt;#REF!,H325&lt;&gt;#REF!),1,"")))</f>
        <v>#REF!</v>
      </c>
      <c r="BJ325" s="82" t="str">
        <f t="shared" si="48"/>
        <v>○</v>
      </c>
      <c r="BK325" s="81" t="b">
        <f t="shared" si="51"/>
        <v>1</v>
      </c>
      <c r="BL325" s="81" t="b">
        <f t="shared" si="52"/>
        <v>1</v>
      </c>
    </row>
    <row r="326" spans="1:64" s="83" customFormat="1" ht="60.65" customHeight="1" x14ac:dyDescent="0.2">
      <c r="A326" s="77">
        <f t="shared" ref="A326:A389" si="53">ROW()-5</f>
        <v>321</v>
      </c>
      <c r="B326" s="77" t="str">
        <f t="shared" si="49"/>
        <v/>
      </c>
      <c r="C326" s="77" t="str">
        <f>IF(B326&lt;&gt;1,"",COUNTIF($B$6:B326,1))</f>
        <v/>
      </c>
      <c r="D326" s="77" t="str">
        <f>IF(B326&lt;&gt;2,"",COUNTIF($B$6:B326,2))</f>
        <v/>
      </c>
      <c r="E326" s="77" t="str">
        <f>IF(B326&lt;&gt;3,"",COUNTIF($B$6:B326,3))</f>
        <v/>
      </c>
      <c r="F326" s="77" t="str">
        <f>IF(B326&lt;&gt;4,"",COUNTIF($B$6:B326,4))</f>
        <v/>
      </c>
      <c r="G326" s="1"/>
      <c r="H326" s="20"/>
      <c r="I326" s="20"/>
      <c r="J326" s="20"/>
      <c r="K326" s="1"/>
      <c r="L326" s="1"/>
      <c r="M326" s="21"/>
      <c r="N326" s="20"/>
      <c r="O326" s="22"/>
      <c r="P326" s="26"/>
      <c r="Q326" s="27"/>
      <c r="R326" s="20"/>
      <c r="S326" s="1"/>
      <c r="T326" s="23"/>
      <c r="U326" s="84"/>
      <c r="V326" s="86"/>
      <c r="W326" s="39" t="e">
        <f>IF(OR(T326="他官署で調達手続きを実施のため",AC326=#REF!),"－",IF(V326&lt;&gt;"",ROUNDDOWN(V326/T326,3),(IFERROR(ROUNDDOWN(U326/T326,3),"－"))))</f>
        <v>#REF!</v>
      </c>
      <c r="X326" s="90"/>
      <c r="Y326" s="92"/>
      <c r="Z326" s="25"/>
      <c r="AA326" s="24"/>
      <c r="AB326" s="25"/>
      <c r="AC326" s="24"/>
      <c r="AD326" s="20"/>
      <c r="AE326" s="20"/>
      <c r="AF326" s="20"/>
      <c r="AG326" s="1"/>
      <c r="AH326" s="1"/>
      <c r="AI326" s="41"/>
      <c r="AJ326" s="41"/>
      <c r="AK326" s="41"/>
      <c r="AL326" s="41"/>
      <c r="AM326" s="41"/>
      <c r="AN326" s="1"/>
      <c r="AO326" s="1"/>
      <c r="AP326" s="1"/>
      <c r="AQ326" s="1"/>
      <c r="AR326" s="1"/>
      <c r="AS326" s="1"/>
      <c r="AT326" s="1"/>
      <c r="AU326" s="1"/>
      <c r="AV326" s="1"/>
      <c r="AW326" s="1"/>
      <c r="AX326" s="35"/>
      <c r="AY326" s="78"/>
      <c r="AZ326" s="37" t="e">
        <f>IF(AC326=#REF!,"年間支払金額",IF(AND(OR(COUNTIF(AE326,"*すべて*"),COUNTIF(AE326,"*全て*")),S326="●",OR(K326=#REF!,K326=#REF!)),"年間支払金額(全官署、契約相手方ごと)",IF(AND(OR(COUNTIF(AE326,"*すべて*"),COUNTIF(AE326,"*全て*")),S326="●"),"年間支払金額(契約相手方ごと)",IF(AND(OR(K326=#REF!,K326=#REF!),AC326=#REF!),"契約総額(全官署)",IF(AND(K326=#REF!,AC326=#REF!),"契約総額(自官署のみ)",IF(K326=#REF!,"年間支払金額(自官署のみ)",IF(AC326=#REF!,"契約総額",IF(AND(COUNTIF(BG326,"&lt;&gt;*単価*"),OR(K326=#REF!,K326=#REF!)),"全官署予定価格",IF(AND(COUNTIF(BG326,"*単価*"),OR(K326=#REF!,K326=#REF!)),"全官署支払金額",IF(COUNTIF(BG326,"*単価*"),"年間支払金額","予定価格"))))))))))</f>
        <v>#REF!</v>
      </c>
      <c r="BA326" s="37" t="str">
        <f>IF(T326="","×",IF(令和8年度契約状況調査票!T326&gt;_xlfn.XLOOKUP(令和8年度契約状況調査票!BF326,#REF!,#REF!),"○","×"))</f>
        <v>×</v>
      </c>
      <c r="BB326" s="37" t="str">
        <f>IF(Y326="","×",IF(令和8年度契約状況調査票!Y326&gt;_xlfn.XLOOKUP(令和8年度契約状況調査票!BF326,#REF!,#REF!),"○","×"))</f>
        <v>×</v>
      </c>
      <c r="BC326" s="37" t="str">
        <f t="shared" ref="BC326:BC389" si="54">IF(AND(L326="×",BD326="○"),"×",BD326)</f>
        <v>×</v>
      </c>
      <c r="BD326" s="37" t="str">
        <f t="shared" si="50"/>
        <v>×</v>
      </c>
      <c r="BE326" s="79" t="str">
        <f t="shared" ref="BE326:BE389" si="55">IF(BD326="○",X326,"")</f>
        <v/>
      </c>
      <c r="BF326" s="38">
        <f t="shared" ref="BF326:BF389" si="56">IF(H326="③情報システム",IF(COUNTIF(I326,"*借入*")+COUNTIF(I326,"*賃貸*")+COUNTIF(I326,"*リース*"),"⑨物品等賃借",IF(COUNTIF(I326,"*購入*")+COUNTIF(DJ326,"*調達*"),"⑦物品等購入",IF(COUNTIF(I326,"*製造*"),"⑧物品等製造","⑩役務"))),H326)</f>
        <v>0</v>
      </c>
      <c r="BG326" s="1" t="e">
        <f>IF(AC326=#REF!,"",IF(AND(K326&lt;&gt;"",ISTEXT(U326)),"分担契約/単価契約",IF(ISTEXT(U326),"単価契約",IF(K326&lt;&gt;"","分担契約",""))))</f>
        <v>#REF!</v>
      </c>
      <c r="BH326" s="80"/>
      <c r="BI326" s="81" t="e">
        <f>IF(COUNTIF(T326,"**"),"",IF(AND(T326&gt;=#REF!,OR(H326=#REF!,H326=#REF!)),1,IF(AND(T326&gt;=#REF!,H326&lt;&gt;#REF!,H326&lt;&gt;#REF!),1,"")))</f>
        <v>#REF!</v>
      </c>
      <c r="BJ326" s="82" t="str">
        <f t="shared" ref="BJ326:BJ389" si="57">IF(LEN(O326)=0,"○",IF(LEN(O326)=1,"○",IF(LEN(O326)=13,"○",IF(LEN(O326)=27,"○",IF(LEN(O326)=41,"○","×")))))</f>
        <v>○</v>
      </c>
      <c r="BK326" s="81" t="b">
        <f t="shared" si="51"/>
        <v>1</v>
      </c>
      <c r="BL326" s="81" t="b">
        <f t="shared" si="52"/>
        <v>1</v>
      </c>
    </row>
    <row r="327" spans="1:64" s="83" customFormat="1" ht="60.65" customHeight="1" x14ac:dyDescent="0.2">
      <c r="A327" s="77">
        <f t="shared" si="53"/>
        <v>322</v>
      </c>
      <c r="B327" s="77" t="str">
        <f t="shared" si="49"/>
        <v/>
      </c>
      <c r="C327" s="77" t="str">
        <f>IF(B327&lt;&gt;1,"",COUNTIF($B$6:B327,1))</f>
        <v/>
      </c>
      <c r="D327" s="77" t="str">
        <f>IF(B327&lt;&gt;2,"",COUNTIF($B$6:B327,2))</f>
        <v/>
      </c>
      <c r="E327" s="77" t="str">
        <f>IF(B327&lt;&gt;3,"",COUNTIF($B$6:B327,3))</f>
        <v/>
      </c>
      <c r="F327" s="77" t="str">
        <f>IF(B327&lt;&gt;4,"",COUNTIF($B$6:B327,4))</f>
        <v/>
      </c>
      <c r="G327" s="1"/>
      <c r="H327" s="20"/>
      <c r="I327" s="20"/>
      <c r="J327" s="20"/>
      <c r="K327" s="1"/>
      <c r="L327" s="1"/>
      <c r="M327" s="21"/>
      <c r="N327" s="20"/>
      <c r="O327" s="22"/>
      <c r="P327" s="26"/>
      <c r="Q327" s="27"/>
      <c r="R327" s="20"/>
      <c r="S327" s="1"/>
      <c r="T327" s="23"/>
      <c r="U327" s="84"/>
      <c r="V327" s="86"/>
      <c r="W327" s="39" t="e">
        <f>IF(OR(T327="他官署で調達手続きを実施のため",AC327=#REF!),"－",IF(V327&lt;&gt;"",ROUNDDOWN(V327/T327,3),(IFERROR(ROUNDDOWN(U327/T327,3),"－"))))</f>
        <v>#REF!</v>
      </c>
      <c r="X327" s="90"/>
      <c r="Y327" s="92"/>
      <c r="Z327" s="25"/>
      <c r="AA327" s="24"/>
      <c r="AB327" s="25"/>
      <c r="AC327" s="24"/>
      <c r="AD327" s="20"/>
      <c r="AE327" s="20"/>
      <c r="AF327" s="20"/>
      <c r="AG327" s="1"/>
      <c r="AH327" s="1"/>
      <c r="AI327" s="41"/>
      <c r="AJ327" s="41"/>
      <c r="AK327" s="41"/>
      <c r="AL327" s="41"/>
      <c r="AM327" s="41"/>
      <c r="AN327" s="1"/>
      <c r="AO327" s="1"/>
      <c r="AP327" s="1"/>
      <c r="AQ327" s="1"/>
      <c r="AR327" s="1"/>
      <c r="AS327" s="1"/>
      <c r="AT327" s="1"/>
      <c r="AU327" s="1"/>
      <c r="AV327" s="1"/>
      <c r="AW327" s="1"/>
      <c r="AX327" s="35"/>
      <c r="AY327" s="78"/>
      <c r="AZ327" s="37" t="e">
        <f>IF(AC327=#REF!,"年間支払金額",IF(AND(OR(COUNTIF(AE327,"*すべて*"),COUNTIF(AE327,"*全て*")),S327="●",OR(K327=#REF!,K327=#REF!)),"年間支払金額(全官署、契約相手方ごと)",IF(AND(OR(COUNTIF(AE327,"*すべて*"),COUNTIF(AE327,"*全て*")),S327="●"),"年間支払金額(契約相手方ごと)",IF(AND(OR(K327=#REF!,K327=#REF!),AC327=#REF!),"契約総額(全官署)",IF(AND(K327=#REF!,AC327=#REF!),"契約総額(自官署のみ)",IF(K327=#REF!,"年間支払金額(自官署のみ)",IF(AC327=#REF!,"契約総額",IF(AND(COUNTIF(BG327,"&lt;&gt;*単価*"),OR(K327=#REF!,K327=#REF!)),"全官署予定価格",IF(AND(COUNTIF(BG327,"*単価*"),OR(K327=#REF!,K327=#REF!)),"全官署支払金額",IF(COUNTIF(BG327,"*単価*"),"年間支払金額","予定価格"))))))))))</f>
        <v>#REF!</v>
      </c>
      <c r="BA327" s="37" t="str">
        <f>IF(T327="","×",IF(令和8年度契約状況調査票!T327&gt;_xlfn.XLOOKUP(令和8年度契約状況調査票!BF327,#REF!,#REF!),"○","×"))</f>
        <v>×</v>
      </c>
      <c r="BB327" s="37" t="str">
        <f>IF(Y327="","×",IF(令和8年度契約状況調査票!Y327&gt;_xlfn.XLOOKUP(令和8年度契約状況調査票!BF327,#REF!,#REF!),"○","×"))</f>
        <v>×</v>
      </c>
      <c r="BC327" s="37" t="str">
        <f t="shared" si="54"/>
        <v>×</v>
      </c>
      <c r="BD327" s="37" t="str">
        <f t="shared" si="50"/>
        <v>×</v>
      </c>
      <c r="BE327" s="79" t="str">
        <f t="shared" si="55"/>
        <v/>
      </c>
      <c r="BF327" s="38">
        <f t="shared" si="56"/>
        <v>0</v>
      </c>
      <c r="BG327" s="1" t="e">
        <f>IF(AC327=#REF!,"",IF(AND(K327&lt;&gt;"",ISTEXT(U327)),"分担契約/単価契約",IF(ISTEXT(U327),"単価契約",IF(K327&lt;&gt;"","分担契約",""))))</f>
        <v>#REF!</v>
      </c>
      <c r="BH327" s="80"/>
      <c r="BI327" s="81" t="e">
        <f>IF(COUNTIF(T327,"**"),"",IF(AND(T327&gt;=#REF!,OR(H327=#REF!,H327=#REF!)),1,IF(AND(T327&gt;=#REF!,H327&lt;&gt;#REF!,H327&lt;&gt;#REF!),1,"")))</f>
        <v>#REF!</v>
      </c>
      <c r="BJ327" s="82" t="str">
        <f t="shared" si="57"/>
        <v>○</v>
      </c>
      <c r="BK327" s="81" t="b">
        <f t="shared" si="51"/>
        <v>1</v>
      </c>
      <c r="BL327" s="81" t="b">
        <f t="shared" si="52"/>
        <v>1</v>
      </c>
    </row>
    <row r="328" spans="1:64" s="83" customFormat="1" ht="60.65" customHeight="1" x14ac:dyDescent="0.2">
      <c r="A328" s="77">
        <f t="shared" si="53"/>
        <v>323</v>
      </c>
      <c r="B328" s="77" t="str">
        <f t="shared" si="49"/>
        <v/>
      </c>
      <c r="C328" s="77" t="str">
        <f>IF(B328&lt;&gt;1,"",COUNTIF($B$6:B328,1))</f>
        <v/>
      </c>
      <c r="D328" s="77" t="str">
        <f>IF(B328&lt;&gt;2,"",COUNTIF($B$6:B328,2))</f>
        <v/>
      </c>
      <c r="E328" s="77" t="str">
        <f>IF(B328&lt;&gt;3,"",COUNTIF($B$6:B328,3))</f>
        <v/>
      </c>
      <c r="F328" s="77" t="str">
        <f>IF(B328&lt;&gt;4,"",COUNTIF($B$6:B328,4))</f>
        <v/>
      </c>
      <c r="G328" s="1"/>
      <c r="H328" s="20"/>
      <c r="I328" s="20"/>
      <c r="J328" s="20"/>
      <c r="K328" s="1"/>
      <c r="L328" s="1"/>
      <c r="M328" s="21"/>
      <c r="N328" s="20"/>
      <c r="O328" s="22"/>
      <c r="P328" s="26"/>
      <c r="Q328" s="27"/>
      <c r="R328" s="20"/>
      <c r="S328" s="1"/>
      <c r="T328" s="23"/>
      <c r="U328" s="84"/>
      <c r="V328" s="86"/>
      <c r="W328" s="39" t="e">
        <f>IF(OR(T328="他官署で調達手続きを実施のため",AC328=#REF!),"－",IF(V328&lt;&gt;"",ROUNDDOWN(V328/T328,3),(IFERROR(ROUNDDOWN(U328/T328,3),"－"))))</f>
        <v>#REF!</v>
      </c>
      <c r="X328" s="90"/>
      <c r="Y328" s="92"/>
      <c r="Z328" s="25"/>
      <c r="AA328" s="24"/>
      <c r="AB328" s="25"/>
      <c r="AC328" s="24"/>
      <c r="AD328" s="20"/>
      <c r="AE328" s="20"/>
      <c r="AF328" s="20"/>
      <c r="AG328" s="1"/>
      <c r="AH328" s="1"/>
      <c r="AI328" s="41"/>
      <c r="AJ328" s="41"/>
      <c r="AK328" s="41"/>
      <c r="AL328" s="41"/>
      <c r="AM328" s="41"/>
      <c r="AN328" s="1"/>
      <c r="AO328" s="1"/>
      <c r="AP328" s="1"/>
      <c r="AQ328" s="1"/>
      <c r="AR328" s="1"/>
      <c r="AS328" s="1"/>
      <c r="AT328" s="1"/>
      <c r="AU328" s="1"/>
      <c r="AV328" s="1"/>
      <c r="AW328" s="1"/>
      <c r="AX328" s="36"/>
      <c r="AY328" s="78"/>
      <c r="AZ328" s="37" t="e">
        <f>IF(AC328=#REF!,"年間支払金額",IF(AND(OR(COUNTIF(AE328,"*すべて*"),COUNTIF(AE328,"*全て*")),S328="●",OR(K328=#REF!,K328=#REF!)),"年間支払金額(全官署、契約相手方ごと)",IF(AND(OR(COUNTIF(AE328,"*すべて*"),COUNTIF(AE328,"*全て*")),S328="●"),"年間支払金額(契約相手方ごと)",IF(AND(OR(K328=#REF!,K328=#REF!),AC328=#REF!),"契約総額(全官署)",IF(AND(K328=#REF!,AC328=#REF!),"契約総額(自官署のみ)",IF(K328=#REF!,"年間支払金額(自官署のみ)",IF(AC328=#REF!,"契約総額",IF(AND(COUNTIF(BG328,"&lt;&gt;*単価*"),OR(K328=#REF!,K328=#REF!)),"全官署予定価格",IF(AND(COUNTIF(BG328,"*単価*"),OR(K328=#REF!,K328=#REF!)),"全官署支払金額",IF(COUNTIF(BG328,"*単価*"),"年間支払金額","予定価格"))))))))))</f>
        <v>#REF!</v>
      </c>
      <c r="BA328" s="37" t="str">
        <f>IF(T328="","×",IF(令和8年度契約状況調査票!T328&gt;_xlfn.XLOOKUP(令和8年度契約状況調査票!BF328,#REF!,#REF!),"○","×"))</f>
        <v>×</v>
      </c>
      <c r="BB328" s="37" t="str">
        <f>IF(Y328="","×",IF(令和8年度契約状況調査票!Y328&gt;_xlfn.XLOOKUP(令和8年度契約状況調査票!BF328,#REF!,#REF!),"○","×"))</f>
        <v>×</v>
      </c>
      <c r="BC328" s="37" t="str">
        <f t="shared" si="54"/>
        <v>×</v>
      </c>
      <c r="BD328" s="37" t="str">
        <f t="shared" si="50"/>
        <v>×</v>
      </c>
      <c r="BE328" s="79" t="str">
        <f t="shared" si="55"/>
        <v/>
      </c>
      <c r="BF328" s="38">
        <f t="shared" si="56"/>
        <v>0</v>
      </c>
      <c r="BG328" s="1" t="e">
        <f>IF(AC328=#REF!,"",IF(AND(K328&lt;&gt;"",ISTEXT(U328)),"分担契約/単価契約",IF(ISTEXT(U328),"単価契約",IF(K328&lt;&gt;"","分担契約",""))))</f>
        <v>#REF!</v>
      </c>
      <c r="BH328" s="80"/>
      <c r="BI328" s="81" t="e">
        <f>IF(COUNTIF(T328,"**"),"",IF(AND(T328&gt;=#REF!,OR(H328=#REF!,H328=#REF!)),1,IF(AND(T328&gt;=#REF!,H328&lt;&gt;#REF!,H328&lt;&gt;#REF!),1,"")))</f>
        <v>#REF!</v>
      </c>
      <c r="BJ328" s="82" t="str">
        <f t="shared" si="57"/>
        <v>○</v>
      </c>
      <c r="BK328" s="81" t="b">
        <f t="shared" si="51"/>
        <v>1</v>
      </c>
      <c r="BL328" s="81" t="b">
        <f t="shared" si="52"/>
        <v>1</v>
      </c>
    </row>
    <row r="329" spans="1:64" s="83" customFormat="1" ht="60.65" customHeight="1" x14ac:dyDescent="0.2">
      <c r="A329" s="77">
        <f t="shared" si="53"/>
        <v>324</v>
      </c>
      <c r="B329" s="77" t="str">
        <f t="shared" si="49"/>
        <v/>
      </c>
      <c r="C329" s="77" t="str">
        <f>IF(B329&lt;&gt;1,"",COUNTIF($B$6:B329,1))</f>
        <v/>
      </c>
      <c r="D329" s="77" t="str">
        <f>IF(B329&lt;&gt;2,"",COUNTIF($B$6:B329,2))</f>
        <v/>
      </c>
      <c r="E329" s="77" t="str">
        <f>IF(B329&lt;&gt;3,"",COUNTIF($B$6:B329,3))</f>
        <v/>
      </c>
      <c r="F329" s="77" t="str">
        <f>IF(B329&lt;&gt;4,"",COUNTIF($B$6:B329,4))</f>
        <v/>
      </c>
      <c r="G329" s="1"/>
      <c r="H329" s="20"/>
      <c r="I329" s="20"/>
      <c r="J329" s="20"/>
      <c r="K329" s="1"/>
      <c r="L329" s="1"/>
      <c r="M329" s="21"/>
      <c r="N329" s="20"/>
      <c r="O329" s="22"/>
      <c r="P329" s="26"/>
      <c r="Q329" s="27"/>
      <c r="R329" s="20"/>
      <c r="S329" s="1"/>
      <c r="T329" s="23"/>
      <c r="U329" s="84"/>
      <c r="V329" s="86"/>
      <c r="W329" s="39" t="e">
        <f>IF(OR(T329="他官署で調達手続きを実施のため",AC329=#REF!),"－",IF(V329&lt;&gt;"",ROUNDDOWN(V329/T329,3),(IFERROR(ROUNDDOWN(U329/T329,3),"－"))))</f>
        <v>#REF!</v>
      </c>
      <c r="X329" s="90"/>
      <c r="Y329" s="92"/>
      <c r="Z329" s="25"/>
      <c r="AA329" s="24"/>
      <c r="AB329" s="25"/>
      <c r="AC329" s="24"/>
      <c r="AD329" s="20"/>
      <c r="AE329" s="20"/>
      <c r="AF329" s="20"/>
      <c r="AG329" s="1"/>
      <c r="AH329" s="1"/>
      <c r="AI329" s="41"/>
      <c r="AJ329" s="41"/>
      <c r="AK329" s="41"/>
      <c r="AL329" s="41"/>
      <c r="AM329" s="41"/>
      <c r="AN329" s="1"/>
      <c r="AO329" s="1"/>
      <c r="AP329" s="1"/>
      <c r="AQ329" s="1"/>
      <c r="AR329" s="1"/>
      <c r="AS329" s="1"/>
      <c r="AT329" s="1"/>
      <c r="AU329" s="1"/>
      <c r="AV329" s="1"/>
      <c r="AW329" s="1"/>
      <c r="AX329" s="35"/>
      <c r="AY329" s="78"/>
      <c r="AZ329" s="37" t="e">
        <f>IF(AC329=#REF!,"年間支払金額",IF(AND(OR(COUNTIF(AE329,"*すべて*"),COUNTIF(AE329,"*全て*")),S329="●",OR(K329=#REF!,K329=#REF!)),"年間支払金額(全官署、契約相手方ごと)",IF(AND(OR(COUNTIF(AE329,"*すべて*"),COUNTIF(AE329,"*全て*")),S329="●"),"年間支払金額(契約相手方ごと)",IF(AND(OR(K329=#REF!,K329=#REF!),AC329=#REF!),"契約総額(全官署)",IF(AND(K329=#REF!,AC329=#REF!),"契約総額(自官署のみ)",IF(K329=#REF!,"年間支払金額(自官署のみ)",IF(AC329=#REF!,"契約総額",IF(AND(COUNTIF(BG329,"&lt;&gt;*単価*"),OR(K329=#REF!,K329=#REF!)),"全官署予定価格",IF(AND(COUNTIF(BG329,"*単価*"),OR(K329=#REF!,K329=#REF!)),"全官署支払金額",IF(COUNTIF(BG329,"*単価*"),"年間支払金額","予定価格"))))))))))</f>
        <v>#REF!</v>
      </c>
      <c r="BA329" s="37" t="str">
        <f>IF(T329="","×",IF(令和8年度契約状況調査票!T329&gt;_xlfn.XLOOKUP(令和8年度契約状況調査票!BF329,#REF!,#REF!),"○","×"))</f>
        <v>×</v>
      </c>
      <c r="BB329" s="37" t="str">
        <f>IF(Y329="","×",IF(令和8年度契約状況調査票!Y329&gt;_xlfn.XLOOKUP(令和8年度契約状況調査票!BF329,#REF!,#REF!),"○","×"))</f>
        <v>×</v>
      </c>
      <c r="BC329" s="37" t="str">
        <f t="shared" si="54"/>
        <v>×</v>
      </c>
      <c r="BD329" s="37" t="str">
        <f t="shared" si="50"/>
        <v>×</v>
      </c>
      <c r="BE329" s="79" t="str">
        <f t="shared" si="55"/>
        <v/>
      </c>
      <c r="BF329" s="38">
        <f t="shared" si="56"/>
        <v>0</v>
      </c>
      <c r="BG329" s="1" t="e">
        <f>IF(AC329=#REF!,"",IF(AND(K329&lt;&gt;"",ISTEXT(U329)),"分担契約/単価契約",IF(ISTEXT(U329),"単価契約",IF(K329&lt;&gt;"","分担契約",""))))</f>
        <v>#REF!</v>
      </c>
      <c r="BH329" s="80"/>
      <c r="BI329" s="81" t="e">
        <f>IF(COUNTIF(T329,"**"),"",IF(AND(T329&gt;=#REF!,OR(H329=#REF!,H329=#REF!)),1,IF(AND(T329&gt;=#REF!,H329&lt;&gt;#REF!,H329&lt;&gt;#REF!),1,"")))</f>
        <v>#REF!</v>
      </c>
      <c r="BJ329" s="82" t="str">
        <f t="shared" si="57"/>
        <v>○</v>
      </c>
      <c r="BK329" s="81" t="b">
        <f t="shared" si="51"/>
        <v>1</v>
      </c>
      <c r="BL329" s="81" t="b">
        <f t="shared" si="52"/>
        <v>1</v>
      </c>
    </row>
    <row r="330" spans="1:64" s="83" customFormat="1" ht="60.65" customHeight="1" x14ac:dyDescent="0.2">
      <c r="A330" s="77">
        <f t="shared" si="53"/>
        <v>325</v>
      </c>
      <c r="B330" s="77" t="str">
        <f t="shared" si="49"/>
        <v/>
      </c>
      <c r="C330" s="77" t="str">
        <f>IF(B330&lt;&gt;1,"",COUNTIF($B$6:B330,1))</f>
        <v/>
      </c>
      <c r="D330" s="77" t="str">
        <f>IF(B330&lt;&gt;2,"",COUNTIF($B$6:B330,2))</f>
        <v/>
      </c>
      <c r="E330" s="77" t="str">
        <f>IF(B330&lt;&gt;3,"",COUNTIF($B$6:B330,3))</f>
        <v/>
      </c>
      <c r="F330" s="77" t="str">
        <f>IF(B330&lt;&gt;4,"",COUNTIF($B$6:B330,4))</f>
        <v/>
      </c>
      <c r="G330" s="1"/>
      <c r="H330" s="20"/>
      <c r="I330" s="20"/>
      <c r="J330" s="20"/>
      <c r="K330" s="1"/>
      <c r="L330" s="1"/>
      <c r="M330" s="21"/>
      <c r="N330" s="20"/>
      <c r="O330" s="22"/>
      <c r="P330" s="26"/>
      <c r="Q330" s="27"/>
      <c r="R330" s="20"/>
      <c r="S330" s="1"/>
      <c r="T330" s="23"/>
      <c r="U330" s="84"/>
      <c r="V330" s="86"/>
      <c r="W330" s="39" t="e">
        <f>IF(OR(T330="他官署で調達手続きを実施のため",AC330=#REF!),"－",IF(V330&lt;&gt;"",ROUNDDOWN(V330/T330,3),(IFERROR(ROUNDDOWN(U330/T330,3),"－"))))</f>
        <v>#REF!</v>
      </c>
      <c r="X330" s="90"/>
      <c r="Y330" s="92"/>
      <c r="Z330" s="25"/>
      <c r="AA330" s="24"/>
      <c r="AB330" s="25"/>
      <c r="AC330" s="24"/>
      <c r="AD330" s="20"/>
      <c r="AE330" s="20"/>
      <c r="AF330" s="20"/>
      <c r="AG330" s="1"/>
      <c r="AH330" s="1"/>
      <c r="AI330" s="41"/>
      <c r="AJ330" s="41"/>
      <c r="AK330" s="41"/>
      <c r="AL330" s="41"/>
      <c r="AM330" s="41"/>
      <c r="AN330" s="1"/>
      <c r="AO330" s="1"/>
      <c r="AP330" s="1"/>
      <c r="AQ330" s="1"/>
      <c r="AR330" s="1"/>
      <c r="AS330" s="1"/>
      <c r="AT330" s="1"/>
      <c r="AU330" s="1"/>
      <c r="AV330" s="1"/>
      <c r="AW330" s="1"/>
      <c r="AX330" s="35"/>
      <c r="AY330" s="78"/>
      <c r="AZ330" s="37" t="e">
        <f>IF(AC330=#REF!,"年間支払金額",IF(AND(OR(COUNTIF(AE330,"*すべて*"),COUNTIF(AE330,"*全て*")),S330="●",OR(K330=#REF!,K330=#REF!)),"年間支払金額(全官署、契約相手方ごと)",IF(AND(OR(COUNTIF(AE330,"*すべて*"),COUNTIF(AE330,"*全て*")),S330="●"),"年間支払金額(契約相手方ごと)",IF(AND(OR(K330=#REF!,K330=#REF!),AC330=#REF!),"契約総額(全官署)",IF(AND(K330=#REF!,AC330=#REF!),"契約総額(自官署のみ)",IF(K330=#REF!,"年間支払金額(自官署のみ)",IF(AC330=#REF!,"契約総額",IF(AND(COUNTIF(BG330,"&lt;&gt;*単価*"),OR(K330=#REF!,K330=#REF!)),"全官署予定価格",IF(AND(COUNTIF(BG330,"*単価*"),OR(K330=#REF!,K330=#REF!)),"全官署支払金額",IF(COUNTIF(BG330,"*単価*"),"年間支払金額","予定価格"))))))))))</f>
        <v>#REF!</v>
      </c>
      <c r="BA330" s="37" t="str">
        <f>IF(T330="","×",IF(令和8年度契約状況調査票!T330&gt;_xlfn.XLOOKUP(令和8年度契約状況調査票!BF330,#REF!,#REF!),"○","×"))</f>
        <v>×</v>
      </c>
      <c r="BB330" s="37" t="str">
        <f>IF(Y330="","×",IF(令和8年度契約状況調査票!Y330&gt;_xlfn.XLOOKUP(令和8年度契約状況調査票!BF330,#REF!,#REF!),"○","×"))</f>
        <v>×</v>
      </c>
      <c r="BC330" s="37" t="str">
        <f t="shared" si="54"/>
        <v>×</v>
      </c>
      <c r="BD330" s="37" t="str">
        <f t="shared" si="50"/>
        <v>×</v>
      </c>
      <c r="BE330" s="79" t="str">
        <f t="shared" si="55"/>
        <v/>
      </c>
      <c r="BF330" s="38">
        <f t="shared" si="56"/>
        <v>0</v>
      </c>
      <c r="BG330" s="1" t="e">
        <f>IF(AC330=#REF!,"",IF(AND(K330&lt;&gt;"",ISTEXT(U330)),"分担契約/単価契約",IF(ISTEXT(U330),"単価契約",IF(K330&lt;&gt;"","分担契約",""))))</f>
        <v>#REF!</v>
      </c>
      <c r="BH330" s="80"/>
      <c r="BI330" s="81" t="e">
        <f>IF(COUNTIF(T330,"**"),"",IF(AND(T330&gt;=#REF!,OR(H330=#REF!,H330=#REF!)),1,IF(AND(T330&gt;=#REF!,H330&lt;&gt;#REF!,H330&lt;&gt;#REF!),1,"")))</f>
        <v>#REF!</v>
      </c>
      <c r="BJ330" s="82" t="str">
        <f t="shared" si="57"/>
        <v>○</v>
      </c>
      <c r="BK330" s="81" t="b">
        <f t="shared" si="51"/>
        <v>1</v>
      </c>
      <c r="BL330" s="81" t="b">
        <f t="shared" si="52"/>
        <v>1</v>
      </c>
    </row>
    <row r="331" spans="1:64" s="83" customFormat="1" ht="60.65" customHeight="1" x14ac:dyDescent="0.2">
      <c r="A331" s="77">
        <f t="shared" si="53"/>
        <v>326</v>
      </c>
      <c r="B331" s="77" t="str">
        <f t="shared" si="49"/>
        <v/>
      </c>
      <c r="C331" s="77" t="str">
        <f>IF(B331&lt;&gt;1,"",COUNTIF($B$6:B331,1))</f>
        <v/>
      </c>
      <c r="D331" s="77" t="str">
        <f>IF(B331&lt;&gt;2,"",COUNTIF($B$6:B331,2))</f>
        <v/>
      </c>
      <c r="E331" s="77" t="str">
        <f>IF(B331&lt;&gt;3,"",COUNTIF($B$6:B331,3))</f>
        <v/>
      </c>
      <c r="F331" s="77" t="str">
        <f>IF(B331&lt;&gt;4,"",COUNTIF($B$6:B331,4))</f>
        <v/>
      </c>
      <c r="G331" s="1"/>
      <c r="H331" s="20"/>
      <c r="I331" s="20"/>
      <c r="J331" s="20"/>
      <c r="K331" s="1"/>
      <c r="L331" s="1"/>
      <c r="M331" s="21"/>
      <c r="N331" s="20"/>
      <c r="O331" s="22"/>
      <c r="P331" s="26"/>
      <c r="Q331" s="27"/>
      <c r="R331" s="20"/>
      <c r="S331" s="1"/>
      <c r="T331" s="28"/>
      <c r="U331" s="85"/>
      <c r="V331" s="86"/>
      <c r="W331" s="39" t="e">
        <f>IF(OR(T331="他官署で調達手続きを実施のため",AC331=#REF!),"－",IF(V331&lt;&gt;"",ROUNDDOWN(V331/T331,3),(IFERROR(ROUNDDOWN(U331/T331,3),"－"))))</f>
        <v>#REF!</v>
      </c>
      <c r="X331" s="90"/>
      <c r="Y331" s="92"/>
      <c r="Z331" s="25"/>
      <c r="AA331" s="24"/>
      <c r="AB331" s="25"/>
      <c r="AC331" s="24"/>
      <c r="AD331" s="20"/>
      <c r="AE331" s="20"/>
      <c r="AF331" s="20"/>
      <c r="AG331" s="1"/>
      <c r="AH331" s="1"/>
      <c r="AI331" s="41"/>
      <c r="AJ331" s="41"/>
      <c r="AK331" s="41"/>
      <c r="AL331" s="41"/>
      <c r="AM331" s="41"/>
      <c r="AN331" s="1"/>
      <c r="AO331" s="1"/>
      <c r="AP331" s="1"/>
      <c r="AQ331" s="1"/>
      <c r="AR331" s="1"/>
      <c r="AS331" s="1"/>
      <c r="AT331" s="1"/>
      <c r="AU331" s="1"/>
      <c r="AV331" s="1"/>
      <c r="AW331" s="1"/>
      <c r="AX331" s="35"/>
      <c r="AY331" s="78"/>
      <c r="AZ331" s="37" t="e">
        <f>IF(AC331=#REF!,"年間支払金額",IF(AND(OR(COUNTIF(AE331,"*すべて*"),COUNTIF(AE331,"*全て*")),S331="●",OR(K331=#REF!,K331=#REF!)),"年間支払金額(全官署、契約相手方ごと)",IF(AND(OR(COUNTIF(AE331,"*すべて*"),COUNTIF(AE331,"*全て*")),S331="●"),"年間支払金額(契約相手方ごと)",IF(AND(OR(K331=#REF!,K331=#REF!),AC331=#REF!),"契約総額(全官署)",IF(AND(K331=#REF!,AC331=#REF!),"契約総額(自官署のみ)",IF(K331=#REF!,"年間支払金額(自官署のみ)",IF(AC331=#REF!,"契約総額",IF(AND(COUNTIF(BG331,"&lt;&gt;*単価*"),OR(K331=#REF!,K331=#REF!)),"全官署予定価格",IF(AND(COUNTIF(BG331,"*単価*"),OR(K331=#REF!,K331=#REF!)),"全官署支払金額",IF(COUNTIF(BG331,"*単価*"),"年間支払金額","予定価格"))))))))))</f>
        <v>#REF!</v>
      </c>
      <c r="BA331" s="37" t="str">
        <f>IF(T331="","×",IF(令和8年度契約状況調査票!T331&gt;_xlfn.XLOOKUP(令和8年度契約状況調査票!BF331,#REF!,#REF!),"○","×"))</f>
        <v>×</v>
      </c>
      <c r="BB331" s="37" t="str">
        <f>IF(Y331="","×",IF(令和8年度契約状況調査票!Y331&gt;_xlfn.XLOOKUP(令和8年度契約状況調査票!BF331,#REF!,#REF!),"○","×"))</f>
        <v>×</v>
      </c>
      <c r="BC331" s="37" t="str">
        <f t="shared" si="54"/>
        <v>×</v>
      </c>
      <c r="BD331" s="37" t="str">
        <f t="shared" si="50"/>
        <v>×</v>
      </c>
      <c r="BE331" s="79" t="str">
        <f t="shared" si="55"/>
        <v/>
      </c>
      <c r="BF331" s="38">
        <f t="shared" si="56"/>
        <v>0</v>
      </c>
      <c r="BG331" s="1" t="e">
        <f>IF(AC331=#REF!,"",IF(AND(K331&lt;&gt;"",ISTEXT(U331)),"分担契約/単価契約",IF(ISTEXT(U331),"単価契約",IF(K331&lt;&gt;"","分担契約",""))))</f>
        <v>#REF!</v>
      </c>
      <c r="BH331" s="80"/>
      <c r="BI331" s="81" t="e">
        <f>IF(COUNTIF(T331,"**"),"",IF(AND(T331&gt;=#REF!,OR(H331=#REF!,H331=#REF!)),1,IF(AND(T331&gt;=#REF!,H331&lt;&gt;#REF!,H331&lt;&gt;#REF!),1,"")))</f>
        <v>#REF!</v>
      </c>
      <c r="BJ331" s="82" t="str">
        <f t="shared" si="57"/>
        <v>○</v>
      </c>
      <c r="BK331" s="81" t="b">
        <f t="shared" si="51"/>
        <v>1</v>
      </c>
      <c r="BL331" s="81" t="b">
        <f t="shared" si="52"/>
        <v>1</v>
      </c>
    </row>
    <row r="332" spans="1:64" s="83" customFormat="1" ht="60.65" customHeight="1" x14ac:dyDescent="0.2">
      <c r="A332" s="77">
        <f t="shared" si="53"/>
        <v>327</v>
      </c>
      <c r="B332" s="77" t="str">
        <f t="shared" si="49"/>
        <v/>
      </c>
      <c r="C332" s="77" t="str">
        <f>IF(B332&lt;&gt;1,"",COUNTIF($B$6:B332,1))</f>
        <v/>
      </c>
      <c r="D332" s="77" t="str">
        <f>IF(B332&lt;&gt;2,"",COUNTIF($B$6:B332,2))</f>
        <v/>
      </c>
      <c r="E332" s="77" t="str">
        <f>IF(B332&lt;&gt;3,"",COUNTIF($B$6:B332,3))</f>
        <v/>
      </c>
      <c r="F332" s="77" t="str">
        <f>IF(B332&lt;&gt;4,"",COUNTIF($B$6:B332,4))</f>
        <v/>
      </c>
      <c r="G332" s="1"/>
      <c r="H332" s="20"/>
      <c r="I332" s="20"/>
      <c r="J332" s="20"/>
      <c r="K332" s="1"/>
      <c r="L332" s="1"/>
      <c r="M332" s="21"/>
      <c r="N332" s="20"/>
      <c r="O332" s="22"/>
      <c r="P332" s="26"/>
      <c r="Q332" s="27"/>
      <c r="R332" s="20"/>
      <c r="S332" s="1"/>
      <c r="T332" s="23"/>
      <c r="U332" s="84"/>
      <c r="V332" s="86"/>
      <c r="W332" s="39" t="e">
        <f>IF(OR(T332="他官署で調達手続きを実施のため",AC332=#REF!),"－",IF(V332&lt;&gt;"",ROUNDDOWN(V332/T332,3),(IFERROR(ROUNDDOWN(U332/T332,3),"－"))))</f>
        <v>#REF!</v>
      </c>
      <c r="X332" s="90"/>
      <c r="Y332" s="92"/>
      <c r="Z332" s="25"/>
      <c r="AA332" s="24"/>
      <c r="AB332" s="25"/>
      <c r="AC332" s="24"/>
      <c r="AD332" s="20"/>
      <c r="AE332" s="20"/>
      <c r="AF332" s="20"/>
      <c r="AG332" s="1"/>
      <c r="AH332" s="1"/>
      <c r="AI332" s="41"/>
      <c r="AJ332" s="41"/>
      <c r="AK332" s="41"/>
      <c r="AL332" s="41"/>
      <c r="AM332" s="41"/>
      <c r="AN332" s="1"/>
      <c r="AO332" s="1"/>
      <c r="AP332" s="1"/>
      <c r="AQ332" s="1"/>
      <c r="AR332" s="1"/>
      <c r="AS332" s="1"/>
      <c r="AT332" s="1"/>
      <c r="AU332" s="1"/>
      <c r="AV332" s="1"/>
      <c r="AW332" s="1"/>
      <c r="AX332" s="35"/>
      <c r="AY332" s="78"/>
      <c r="AZ332" s="37" t="e">
        <f>IF(AC332=#REF!,"年間支払金額",IF(AND(OR(COUNTIF(AE332,"*すべて*"),COUNTIF(AE332,"*全て*")),S332="●",OR(K332=#REF!,K332=#REF!)),"年間支払金額(全官署、契約相手方ごと)",IF(AND(OR(COUNTIF(AE332,"*すべて*"),COUNTIF(AE332,"*全て*")),S332="●"),"年間支払金額(契約相手方ごと)",IF(AND(OR(K332=#REF!,K332=#REF!),AC332=#REF!),"契約総額(全官署)",IF(AND(K332=#REF!,AC332=#REF!),"契約総額(自官署のみ)",IF(K332=#REF!,"年間支払金額(自官署のみ)",IF(AC332=#REF!,"契約総額",IF(AND(COUNTIF(BG332,"&lt;&gt;*単価*"),OR(K332=#REF!,K332=#REF!)),"全官署予定価格",IF(AND(COUNTIF(BG332,"*単価*"),OR(K332=#REF!,K332=#REF!)),"全官署支払金額",IF(COUNTIF(BG332,"*単価*"),"年間支払金額","予定価格"))))))))))</f>
        <v>#REF!</v>
      </c>
      <c r="BA332" s="37" t="str">
        <f>IF(T332="","×",IF(令和8年度契約状況調査票!T332&gt;_xlfn.XLOOKUP(令和8年度契約状況調査票!BF332,#REF!,#REF!),"○","×"))</f>
        <v>×</v>
      </c>
      <c r="BB332" s="37" t="str">
        <f>IF(Y332="","×",IF(令和8年度契約状況調査票!Y332&gt;_xlfn.XLOOKUP(令和8年度契約状況調査票!BF332,#REF!,#REF!),"○","×"))</f>
        <v>×</v>
      </c>
      <c r="BC332" s="37" t="str">
        <f t="shared" si="54"/>
        <v>×</v>
      </c>
      <c r="BD332" s="37" t="str">
        <f t="shared" si="50"/>
        <v>×</v>
      </c>
      <c r="BE332" s="79" t="str">
        <f t="shared" si="55"/>
        <v/>
      </c>
      <c r="BF332" s="38">
        <f t="shared" si="56"/>
        <v>0</v>
      </c>
      <c r="BG332" s="1" t="e">
        <f>IF(AC332=#REF!,"",IF(AND(K332&lt;&gt;"",ISTEXT(U332)),"分担契約/単価契約",IF(ISTEXT(U332),"単価契約",IF(K332&lt;&gt;"","分担契約",""))))</f>
        <v>#REF!</v>
      </c>
      <c r="BH332" s="80"/>
      <c r="BI332" s="81" t="e">
        <f>IF(COUNTIF(T332,"**"),"",IF(AND(T332&gt;=#REF!,OR(H332=#REF!,H332=#REF!)),1,IF(AND(T332&gt;=#REF!,H332&lt;&gt;#REF!,H332&lt;&gt;#REF!),1,"")))</f>
        <v>#REF!</v>
      </c>
      <c r="BJ332" s="82" t="str">
        <f t="shared" si="57"/>
        <v>○</v>
      </c>
      <c r="BK332" s="81" t="b">
        <f t="shared" si="51"/>
        <v>1</v>
      </c>
      <c r="BL332" s="81" t="b">
        <f t="shared" si="52"/>
        <v>1</v>
      </c>
    </row>
    <row r="333" spans="1:64" s="83" customFormat="1" ht="60.65" customHeight="1" x14ac:dyDescent="0.2">
      <c r="A333" s="77">
        <f t="shared" si="53"/>
        <v>328</v>
      </c>
      <c r="B333" s="77" t="str">
        <f t="shared" si="49"/>
        <v/>
      </c>
      <c r="C333" s="77" t="str">
        <f>IF(B333&lt;&gt;1,"",COUNTIF($B$6:B333,1))</f>
        <v/>
      </c>
      <c r="D333" s="77" t="str">
        <f>IF(B333&lt;&gt;2,"",COUNTIF($B$6:B333,2))</f>
        <v/>
      </c>
      <c r="E333" s="77" t="str">
        <f>IF(B333&lt;&gt;3,"",COUNTIF($B$6:B333,3))</f>
        <v/>
      </c>
      <c r="F333" s="77" t="str">
        <f>IF(B333&lt;&gt;4,"",COUNTIF($B$6:B333,4))</f>
        <v/>
      </c>
      <c r="G333" s="1"/>
      <c r="H333" s="20"/>
      <c r="I333" s="20"/>
      <c r="J333" s="20"/>
      <c r="K333" s="1"/>
      <c r="L333" s="1"/>
      <c r="M333" s="21"/>
      <c r="N333" s="20"/>
      <c r="O333" s="22"/>
      <c r="P333" s="26"/>
      <c r="Q333" s="27"/>
      <c r="R333" s="20"/>
      <c r="S333" s="1"/>
      <c r="T333" s="23"/>
      <c r="U333" s="84"/>
      <c r="V333" s="86"/>
      <c r="W333" s="39" t="e">
        <f>IF(OR(T333="他官署で調達手続きを実施のため",AC333=#REF!),"－",IF(V333&lt;&gt;"",ROUNDDOWN(V333/T333,3),(IFERROR(ROUNDDOWN(U333/T333,3),"－"))))</f>
        <v>#REF!</v>
      </c>
      <c r="X333" s="90"/>
      <c r="Y333" s="92"/>
      <c r="Z333" s="25"/>
      <c r="AA333" s="24"/>
      <c r="AB333" s="25"/>
      <c r="AC333" s="24"/>
      <c r="AD333" s="20"/>
      <c r="AE333" s="20"/>
      <c r="AF333" s="20"/>
      <c r="AG333" s="1"/>
      <c r="AH333" s="1"/>
      <c r="AI333" s="41"/>
      <c r="AJ333" s="41"/>
      <c r="AK333" s="41"/>
      <c r="AL333" s="41"/>
      <c r="AM333" s="41"/>
      <c r="AN333" s="1"/>
      <c r="AO333" s="1"/>
      <c r="AP333" s="1"/>
      <c r="AQ333" s="1"/>
      <c r="AR333" s="1"/>
      <c r="AS333" s="1"/>
      <c r="AT333" s="1"/>
      <c r="AU333" s="1"/>
      <c r="AV333" s="1"/>
      <c r="AW333" s="1"/>
      <c r="AX333" s="35"/>
      <c r="AY333" s="78"/>
      <c r="AZ333" s="37" t="e">
        <f>IF(AC333=#REF!,"年間支払金額",IF(AND(OR(COUNTIF(AE333,"*すべて*"),COUNTIF(AE333,"*全て*")),S333="●",OR(K333=#REF!,K333=#REF!)),"年間支払金額(全官署、契約相手方ごと)",IF(AND(OR(COUNTIF(AE333,"*すべて*"),COUNTIF(AE333,"*全て*")),S333="●"),"年間支払金額(契約相手方ごと)",IF(AND(OR(K333=#REF!,K333=#REF!),AC333=#REF!),"契約総額(全官署)",IF(AND(K333=#REF!,AC333=#REF!),"契約総額(自官署のみ)",IF(K333=#REF!,"年間支払金額(自官署のみ)",IF(AC333=#REF!,"契約総額",IF(AND(COUNTIF(BG333,"&lt;&gt;*単価*"),OR(K333=#REF!,K333=#REF!)),"全官署予定価格",IF(AND(COUNTIF(BG333,"*単価*"),OR(K333=#REF!,K333=#REF!)),"全官署支払金額",IF(COUNTIF(BG333,"*単価*"),"年間支払金額","予定価格"))))))))))</f>
        <v>#REF!</v>
      </c>
      <c r="BA333" s="37" t="str">
        <f>IF(T333="","×",IF(令和8年度契約状況調査票!T333&gt;_xlfn.XLOOKUP(令和8年度契約状況調査票!BF333,#REF!,#REF!),"○","×"))</f>
        <v>×</v>
      </c>
      <c r="BB333" s="37" t="str">
        <f>IF(Y333="","×",IF(令和8年度契約状況調査票!Y333&gt;_xlfn.XLOOKUP(令和8年度契約状況調査票!BF333,#REF!,#REF!),"○","×"))</f>
        <v>×</v>
      </c>
      <c r="BC333" s="37" t="str">
        <f t="shared" si="54"/>
        <v>×</v>
      </c>
      <c r="BD333" s="37" t="str">
        <f t="shared" si="50"/>
        <v>×</v>
      </c>
      <c r="BE333" s="79" t="str">
        <f t="shared" si="55"/>
        <v/>
      </c>
      <c r="BF333" s="38">
        <f t="shared" si="56"/>
        <v>0</v>
      </c>
      <c r="BG333" s="1" t="e">
        <f>IF(AC333=#REF!,"",IF(AND(K333&lt;&gt;"",ISTEXT(U333)),"分担契約/単価契約",IF(ISTEXT(U333),"単価契約",IF(K333&lt;&gt;"","分担契約",""))))</f>
        <v>#REF!</v>
      </c>
      <c r="BH333" s="80"/>
      <c r="BI333" s="81" t="e">
        <f>IF(COUNTIF(T333,"**"),"",IF(AND(T333&gt;=#REF!,OR(H333=#REF!,H333=#REF!)),1,IF(AND(T333&gt;=#REF!,H333&lt;&gt;#REF!,H333&lt;&gt;#REF!),1,"")))</f>
        <v>#REF!</v>
      </c>
      <c r="BJ333" s="82" t="str">
        <f t="shared" si="57"/>
        <v>○</v>
      </c>
      <c r="BK333" s="81" t="b">
        <f t="shared" si="51"/>
        <v>1</v>
      </c>
      <c r="BL333" s="81" t="b">
        <f t="shared" si="52"/>
        <v>1</v>
      </c>
    </row>
    <row r="334" spans="1:64" s="83" customFormat="1" ht="60.65" customHeight="1" x14ac:dyDescent="0.2">
      <c r="A334" s="77">
        <f t="shared" si="53"/>
        <v>329</v>
      </c>
      <c r="B334" s="77" t="str">
        <f t="shared" si="49"/>
        <v/>
      </c>
      <c r="C334" s="77" t="str">
        <f>IF(B334&lt;&gt;1,"",COUNTIF($B$6:B334,1))</f>
        <v/>
      </c>
      <c r="D334" s="77" t="str">
        <f>IF(B334&lt;&gt;2,"",COUNTIF($B$6:B334,2))</f>
        <v/>
      </c>
      <c r="E334" s="77" t="str">
        <f>IF(B334&lt;&gt;3,"",COUNTIF($B$6:B334,3))</f>
        <v/>
      </c>
      <c r="F334" s="77" t="str">
        <f>IF(B334&lt;&gt;4,"",COUNTIF($B$6:B334,4))</f>
        <v/>
      </c>
      <c r="G334" s="1"/>
      <c r="H334" s="20"/>
      <c r="I334" s="20"/>
      <c r="J334" s="20"/>
      <c r="K334" s="1"/>
      <c r="L334" s="1"/>
      <c r="M334" s="21"/>
      <c r="N334" s="20"/>
      <c r="O334" s="22"/>
      <c r="P334" s="26"/>
      <c r="Q334" s="27"/>
      <c r="R334" s="20"/>
      <c r="S334" s="1"/>
      <c r="T334" s="23"/>
      <c r="U334" s="84"/>
      <c r="V334" s="86"/>
      <c r="W334" s="39" t="e">
        <f>IF(OR(T334="他官署で調達手続きを実施のため",AC334=#REF!),"－",IF(V334&lt;&gt;"",ROUNDDOWN(V334/T334,3),(IFERROR(ROUNDDOWN(U334/T334,3),"－"))))</f>
        <v>#REF!</v>
      </c>
      <c r="X334" s="90"/>
      <c r="Y334" s="92"/>
      <c r="Z334" s="25"/>
      <c r="AA334" s="24"/>
      <c r="AB334" s="25"/>
      <c r="AC334" s="24"/>
      <c r="AD334" s="20"/>
      <c r="AE334" s="20"/>
      <c r="AF334" s="20"/>
      <c r="AG334" s="1"/>
      <c r="AH334" s="1"/>
      <c r="AI334" s="41"/>
      <c r="AJ334" s="41"/>
      <c r="AK334" s="41"/>
      <c r="AL334" s="41"/>
      <c r="AM334" s="41"/>
      <c r="AN334" s="1"/>
      <c r="AO334" s="1"/>
      <c r="AP334" s="1"/>
      <c r="AQ334" s="1"/>
      <c r="AR334" s="1"/>
      <c r="AS334" s="1"/>
      <c r="AT334" s="1"/>
      <c r="AU334" s="1"/>
      <c r="AV334" s="1"/>
      <c r="AW334" s="1"/>
      <c r="AX334" s="35"/>
      <c r="AY334" s="78"/>
      <c r="AZ334" s="37" t="e">
        <f>IF(AC334=#REF!,"年間支払金額",IF(AND(OR(COUNTIF(AE334,"*すべて*"),COUNTIF(AE334,"*全て*")),S334="●",OR(K334=#REF!,K334=#REF!)),"年間支払金額(全官署、契約相手方ごと)",IF(AND(OR(COUNTIF(AE334,"*すべて*"),COUNTIF(AE334,"*全て*")),S334="●"),"年間支払金額(契約相手方ごと)",IF(AND(OR(K334=#REF!,K334=#REF!),AC334=#REF!),"契約総額(全官署)",IF(AND(K334=#REF!,AC334=#REF!),"契約総額(自官署のみ)",IF(K334=#REF!,"年間支払金額(自官署のみ)",IF(AC334=#REF!,"契約総額",IF(AND(COUNTIF(BG334,"&lt;&gt;*単価*"),OR(K334=#REF!,K334=#REF!)),"全官署予定価格",IF(AND(COUNTIF(BG334,"*単価*"),OR(K334=#REF!,K334=#REF!)),"全官署支払金額",IF(COUNTIF(BG334,"*単価*"),"年間支払金額","予定価格"))))))))))</f>
        <v>#REF!</v>
      </c>
      <c r="BA334" s="37" t="str">
        <f>IF(T334="","×",IF(令和8年度契約状況調査票!T334&gt;_xlfn.XLOOKUP(令和8年度契約状況調査票!BF334,#REF!,#REF!),"○","×"))</f>
        <v>×</v>
      </c>
      <c r="BB334" s="37" t="str">
        <f>IF(Y334="","×",IF(令和8年度契約状況調査票!Y334&gt;_xlfn.XLOOKUP(令和8年度契約状況調査票!BF334,#REF!,#REF!),"○","×"))</f>
        <v>×</v>
      </c>
      <c r="BC334" s="37" t="str">
        <f t="shared" si="54"/>
        <v>×</v>
      </c>
      <c r="BD334" s="37" t="str">
        <f t="shared" si="50"/>
        <v>×</v>
      </c>
      <c r="BE334" s="79" t="str">
        <f t="shared" si="55"/>
        <v/>
      </c>
      <c r="BF334" s="38">
        <f t="shared" si="56"/>
        <v>0</v>
      </c>
      <c r="BG334" s="1" t="e">
        <f>IF(AC334=#REF!,"",IF(AND(K334&lt;&gt;"",ISTEXT(U334)),"分担契約/単価契約",IF(ISTEXT(U334),"単価契約",IF(K334&lt;&gt;"","分担契約",""))))</f>
        <v>#REF!</v>
      </c>
      <c r="BH334" s="80"/>
      <c r="BI334" s="81" t="e">
        <f>IF(COUNTIF(T334,"**"),"",IF(AND(T334&gt;=#REF!,OR(H334=#REF!,H334=#REF!)),1,IF(AND(T334&gt;=#REF!,H334&lt;&gt;#REF!,H334&lt;&gt;#REF!),1,"")))</f>
        <v>#REF!</v>
      </c>
      <c r="BJ334" s="82" t="str">
        <f t="shared" si="57"/>
        <v>○</v>
      </c>
      <c r="BK334" s="81" t="b">
        <f t="shared" si="51"/>
        <v>1</v>
      </c>
      <c r="BL334" s="81" t="b">
        <f t="shared" si="52"/>
        <v>1</v>
      </c>
    </row>
    <row r="335" spans="1:64" s="83" customFormat="1" ht="60.65" customHeight="1" x14ac:dyDescent="0.2">
      <c r="A335" s="77">
        <f t="shared" si="53"/>
        <v>330</v>
      </c>
      <c r="B335" s="77" t="str">
        <f t="shared" si="49"/>
        <v/>
      </c>
      <c r="C335" s="77" t="str">
        <f>IF(B335&lt;&gt;1,"",COUNTIF($B$6:B335,1))</f>
        <v/>
      </c>
      <c r="D335" s="77" t="str">
        <f>IF(B335&lt;&gt;2,"",COUNTIF($B$6:B335,2))</f>
        <v/>
      </c>
      <c r="E335" s="77" t="str">
        <f>IF(B335&lt;&gt;3,"",COUNTIF($B$6:B335,3))</f>
        <v/>
      </c>
      <c r="F335" s="77" t="str">
        <f>IF(B335&lt;&gt;4,"",COUNTIF($B$6:B335,4))</f>
        <v/>
      </c>
      <c r="G335" s="1"/>
      <c r="H335" s="20"/>
      <c r="I335" s="20"/>
      <c r="J335" s="20"/>
      <c r="K335" s="1"/>
      <c r="L335" s="1"/>
      <c r="M335" s="21"/>
      <c r="N335" s="20"/>
      <c r="O335" s="22"/>
      <c r="P335" s="26"/>
      <c r="Q335" s="27"/>
      <c r="R335" s="20"/>
      <c r="S335" s="1"/>
      <c r="T335" s="23"/>
      <c r="U335" s="84"/>
      <c r="V335" s="86"/>
      <c r="W335" s="39" t="e">
        <f>IF(OR(T335="他官署で調達手続きを実施のため",AC335=#REF!),"－",IF(V335&lt;&gt;"",ROUNDDOWN(V335/T335,3),(IFERROR(ROUNDDOWN(U335/T335,3),"－"))))</f>
        <v>#REF!</v>
      </c>
      <c r="X335" s="90"/>
      <c r="Y335" s="92"/>
      <c r="Z335" s="25"/>
      <c r="AA335" s="24"/>
      <c r="AB335" s="25"/>
      <c r="AC335" s="24"/>
      <c r="AD335" s="20"/>
      <c r="AE335" s="20"/>
      <c r="AF335" s="20"/>
      <c r="AG335" s="1"/>
      <c r="AH335" s="1"/>
      <c r="AI335" s="41"/>
      <c r="AJ335" s="41"/>
      <c r="AK335" s="41"/>
      <c r="AL335" s="41"/>
      <c r="AM335" s="41"/>
      <c r="AN335" s="1"/>
      <c r="AO335" s="1"/>
      <c r="AP335" s="1"/>
      <c r="AQ335" s="1"/>
      <c r="AR335" s="1"/>
      <c r="AS335" s="1"/>
      <c r="AT335" s="1"/>
      <c r="AU335" s="1"/>
      <c r="AV335" s="1"/>
      <c r="AW335" s="1"/>
      <c r="AX335" s="36"/>
      <c r="AY335" s="78"/>
      <c r="AZ335" s="37" t="e">
        <f>IF(AC335=#REF!,"年間支払金額",IF(AND(OR(COUNTIF(AE335,"*すべて*"),COUNTIF(AE335,"*全て*")),S335="●",OR(K335=#REF!,K335=#REF!)),"年間支払金額(全官署、契約相手方ごと)",IF(AND(OR(COUNTIF(AE335,"*すべて*"),COUNTIF(AE335,"*全て*")),S335="●"),"年間支払金額(契約相手方ごと)",IF(AND(OR(K335=#REF!,K335=#REF!),AC335=#REF!),"契約総額(全官署)",IF(AND(K335=#REF!,AC335=#REF!),"契約総額(自官署のみ)",IF(K335=#REF!,"年間支払金額(自官署のみ)",IF(AC335=#REF!,"契約総額",IF(AND(COUNTIF(BG335,"&lt;&gt;*単価*"),OR(K335=#REF!,K335=#REF!)),"全官署予定価格",IF(AND(COUNTIF(BG335,"*単価*"),OR(K335=#REF!,K335=#REF!)),"全官署支払金額",IF(COUNTIF(BG335,"*単価*"),"年間支払金額","予定価格"))))))))))</f>
        <v>#REF!</v>
      </c>
      <c r="BA335" s="37" t="str">
        <f>IF(T335="","×",IF(令和8年度契約状況調査票!T335&gt;_xlfn.XLOOKUP(令和8年度契約状況調査票!BF335,#REF!,#REF!),"○","×"))</f>
        <v>×</v>
      </c>
      <c r="BB335" s="37" t="str">
        <f>IF(Y335="","×",IF(令和8年度契約状況調査票!Y335&gt;_xlfn.XLOOKUP(令和8年度契約状況調査票!BF335,#REF!,#REF!),"○","×"))</f>
        <v>×</v>
      </c>
      <c r="BC335" s="37" t="str">
        <f t="shared" si="54"/>
        <v>×</v>
      </c>
      <c r="BD335" s="37" t="str">
        <f t="shared" si="50"/>
        <v>×</v>
      </c>
      <c r="BE335" s="79" t="str">
        <f t="shared" si="55"/>
        <v/>
      </c>
      <c r="BF335" s="38">
        <f t="shared" si="56"/>
        <v>0</v>
      </c>
      <c r="BG335" s="1" t="e">
        <f>IF(AC335=#REF!,"",IF(AND(K335&lt;&gt;"",ISTEXT(U335)),"分担契約/単価契約",IF(ISTEXT(U335),"単価契約",IF(K335&lt;&gt;"","分担契約",""))))</f>
        <v>#REF!</v>
      </c>
      <c r="BH335" s="80"/>
      <c r="BI335" s="81" t="e">
        <f>IF(COUNTIF(T335,"**"),"",IF(AND(T335&gt;=#REF!,OR(H335=#REF!,H335=#REF!)),1,IF(AND(T335&gt;=#REF!,H335&lt;&gt;#REF!,H335&lt;&gt;#REF!),1,"")))</f>
        <v>#REF!</v>
      </c>
      <c r="BJ335" s="82" t="str">
        <f t="shared" si="57"/>
        <v>○</v>
      </c>
      <c r="BK335" s="81" t="b">
        <f t="shared" si="51"/>
        <v>1</v>
      </c>
      <c r="BL335" s="81" t="b">
        <f t="shared" si="52"/>
        <v>1</v>
      </c>
    </row>
    <row r="336" spans="1:64" s="83" customFormat="1" ht="60.65" customHeight="1" x14ac:dyDescent="0.2">
      <c r="A336" s="77">
        <f t="shared" si="53"/>
        <v>331</v>
      </c>
      <c r="B336" s="77" t="str">
        <f t="shared" si="49"/>
        <v/>
      </c>
      <c r="C336" s="77" t="str">
        <f>IF(B336&lt;&gt;1,"",COUNTIF($B$6:B336,1))</f>
        <v/>
      </c>
      <c r="D336" s="77" t="str">
        <f>IF(B336&lt;&gt;2,"",COUNTIF($B$6:B336,2))</f>
        <v/>
      </c>
      <c r="E336" s="77" t="str">
        <f>IF(B336&lt;&gt;3,"",COUNTIF($B$6:B336,3))</f>
        <v/>
      </c>
      <c r="F336" s="77" t="str">
        <f>IF(B336&lt;&gt;4,"",COUNTIF($B$6:B336,4))</f>
        <v/>
      </c>
      <c r="G336" s="1"/>
      <c r="H336" s="20"/>
      <c r="I336" s="20"/>
      <c r="J336" s="20"/>
      <c r="K336" s="1"/>
      <c r="L336" s="1"/>
      <c r="M336" s="21"/>
      <c r="N336" s="20"/>
      <c r="O336" s="22"/>
      <c r="P336" s="26"/>
      <c r="Q336" s="27"/>
      <c r="R336" s="20"/>
      <c r="S336" s="1"/>
      <c r="T336" s="23"/>
      <c r="U336" s="84"/>
      <c r="V336" s="86"/>
      <c r="W336" s="39" t="e">
        <f>IF(OR(T336="他官署で調達手続きを実施のため",AC336=#REF!),"－",IF(V336&lt;&gt;"",ROUNDDOWN(V336/T336,3),(IFERROR(ROUNDDOWN(U336/T336,3),"－"))))</f>
        <v>#REF!</v>
      </c>
      <c r="X336" s="90"/>
      <c r="Y336" s="92"/>
      <c r="Z336" s="25"/>
      <c r="AA336" s="24"/>
      <c r="AB336" s="25"/>
      <c r="AC336" s="24"/>
      <c r="AD336" s="20"/>
      <c r="AE336" s="20"/>
      <c r="AF336" s="20"/>
      <c r="AG336" s="1"/>
      <c r="AH336" s="1"/>
      <c r="AI336" s="41"/>
      <c r="AJ336" s="41"/>
      <c r="AK336" s="41"/>
      <c r="AL336" s="41"/>
      <c r="AM336" s="41"/>
      <c r="AN336" s="1"/>
      <c r="AO336" s="1"/>
      <c r="AP336" s="1"/>
      <c r="AQ336" s="1"/>
      <c r="AR336" s="1"/>
      <c r="AS336" s="1"/>
      <c r="AT336" s="1"/>
      <c r="AU336" s="1"/>
      <c r="AV336" s="1"/>
      <c r="AW336" s="1"/>
      <c r="AX336" s="35"/>
      <c r="AY336" s="78"/>
      <c r="AZ336" s="37" t="e">
        <f>IF(AC336=#REF!,"年間支払金額",IF(AND(OR(COUNTIF(AE336,"*すべて*"),COUNTIF(AE336,"*全て*")),S336="●",OR(K336=#REF!,K336=#REF!)),"年間支払金額(全官署、契約相手方ごと)",IF(AND(OR(COUNTIF(AE336,"*すべて*"),COUNTIF(AE336,"*全て*")),S336="●"),"年間支払金額(契約相手方ごと)",IF(AND(OR(K336=#REF!,K336=#REF!),AC336=#REF!),"契約総額(全官署)",IF(AND(K336=#REF!,AC336=#REF!),"契約総額(自官署のみ)",IF(K336=#REF!,"年間支払金額(自官署のみ)",IF(AC336=#REF!,"契約総額",IF(AND(COUNTIF(BG336,"&lt;&gt;*単価*"),OR(K336=#REF!,K336=#REF!)),"全官署予定価格",IF(AND(COUNTIF(BG336,"*単価*"),OR(K336=#REF!,K336=#REF!)),"全官署支払金額",IF(COUNTIF(BG336,"*単価*"),"年間支払金額","予定価格"))))))))))</f>
        <v>#REF!</v>
      </c>
      <c r="BA336" s="37" t="str">
        <f>IF(T336="","×",IF(令和8年度契約状況調査票!T336&gt;_xlfn.XLOOKUP(令和8年度契約状況調査票!BF336,#REF!,#REF!),"○","×"))</f>
        <v>×</v>
      </c>
      <c r="BB336" s="37" t="str">
        <f>IF(Y336="","×",IF(令和8年度契約状況調査票!Y336&gt;_xlfn.XLOOKUP(令和8年度契約状況調査票!BF336,#REF!,#REF!),"○","×"))</f>
        <v>×</v>
      </c>
      <c r="BC336" s="37" t="str">
        <f t="shared" si="54"/>
        <v>×</v>
      </c>
      <c r="BD336" s="37" t="str">
        <f t="shared" si="50"/>
        <v>×</v>
      </c>
      <c r="BE336" s="79" t="str">
        <f t="shared" si="55"/>
        <v/>
      </c>
      <c r="BF336" s="38">
        <f t="shared" si="56"/>
        <v>0</v>
      </c>
      <c r="BG336" s="1" t="e">
        <f>IF(AC336=#REF!,"",IF(AND(K336&lt;&gt;"",ISTEXT(U336)),"分担契約/単価契約",IF(ISTEXT(U336),"単価契約",IF(K336&lt;&gt;"","分担契約",""))))</f>
        <v>#REF!</v>
      </c>
      <c r="BH336" s="80"/>
      <c r="BI336" s="81" t="e">
        <f>IF(COUNTIF(T336,"**"),"",IF(AND(T336&gt;=#REF!,OR(H336=#REF!,H336=#REF!)),1,IF(AND(T336&gt;=#REF!,H336&lt;&gt;#REF!,H336&lt;&gt;#REF!),1,"")))</f>
        <v>#REF!</v>
      </c>
      <c r="BJ336" s="82" t="str">
        <f t="shared" si="57"/>
        <v>○</v>
      </c>
      <c r="BK336" s="81" t="b">
        <f t="shared" si="51"/>
        <v>1</v>
      </c>
      <c r="BL336" s="81" t="b">
        <f t="shared" si="52"/>
        <v>1</v>
      </c>
    </row>
    <row r="337" spans="1:64" s="83" customFormat="1" ht="60.65" customHeight="1" x14ac:dyDescent="0.2">
      <c r="A337" s="77">
        <f t="shared" si="53"/>
        <v>332</v>
      </c>
      <c r="B337" s="77" t="str">
        <f t="shared" si="49"/>
        <v/>
      </c>
      <c r="C337" s="77" t="str">
        <f>IF(B337&lt;&gt;1,"",COUNTIF($B$6:B337,1))</f>
        <v/>
      </c>
      <c r="D337" s="77" t="str">
        <f>IF(B337&lt;&gt;2,"",COUNTIF($B$6:B337,2))</f>
        <v/>
      </c>
      <c r="E337" s="77" t="str">
        <f>IF(B337&lt;&gt;3,"",COUNTIF($B$6:B337,3))</f>
        <v/>
      </c>
      <c r="F337" s="77" t="str">
        <f>IF(B337&lt;&gt;4,"",COUNTIF($B$6:B337,4))</f>
        <v/>
      </c>
      <c r="G337" s="1"/>
      <c r="H337" s="20"/>
      <c r="I337" s="20"/>
      <c r="J337" s="20"/>
      <c r="K337" s="1"/>
      <c r="L337" s="1"/>
      <c r="M337" s="21"/>
      <c r="N337" s="20"/>
      <c r="O337" s="22"/>
      <c r="P337" s="26"/>
      <c r="Q337" s="27"/>
      <c r="R337" s="20"/>
      <c r="S337" s="1"/>
      <c r="T337" s="23"/>
      <c r="U337" s="84"/>
      <c r="V337" s="86"/>
      <c r="W337" s="39" t="e">
        <f>IF(OR(T337="他官署で調達手続きを実施のため",AC337=#REF!),"－",IF(V337&lt;&gt;"",ROUNDDOWN(V337/T337,3),(IFERROR(ROUNDDOWN(U337/T337,3),"－"))))</f>
        <v>#REF!</v>
      </c>
      <c r="X337" s="90"/>
      <c r="Y337" s="92"/>
      <c r="Z337" s="25"/>
      <c r="AA337" s="24"/>
      <c r="AB337" s="25"/>
      <c r="AC337" s="24"/>
      <c r="AD337" s="20"/>
      <c r="AE337" s="20"/>
      <c r="AF337" s="20"/>
      <c r="AG337" s="1"/>
      <c r="AH337" s="1"/>
      <c r="AI337" s="41"/>
      <c r="AJ337" s="41"/>
      <c r="AK337" s="41"/>
      <c r="AL337" s="41"/>
      <c r="AM337" s="41"/>
      <c r="AN337" s="1"/>
      <c r="AO337" s="1"/>
      <c r="AP337" s="1"/>
      <c r="AQ337" s="1"/>
      <c r="AR337" s="1"/>
      <c r="AS337" s="1"/>
      <c r="AT337" s="1"/>
      <c r="AU337" s="1"/>
      <c r="AV337" s="1"/>
      <c r="AW337" s="1"/>
      <c r="AX337" s="35"/>
      <c r="AY337" s="78"/>
      <c r="AZ337" s="37" t="e">
        <f>IF(AC337=#REF!,"年間支払金額",IF(AND(OR(COUNTIF(AE337,"*すべて*"),COUNTIF(AE337,"*全て*")),S337="●",OR(K337=#REF!,K337=#REF!)),"年間支払金額(全官署、契約相手方ごと)",IF(AND(OR(COUNTIF(AE337,"*すべて*"),COUNTIF(AE337,"*全て*")),S337="●"),"年間支払金額(契約相手方ごと)",IF(AND(OR(K337=#REF!,K337=#REF!),AC337=#REF!),"契約総額(全官署)",IF(AND(K337=#REF!,AC337=#REF!),"契約総額(自官署のみ)",IF(K337=#REF!,"年間支払金額(自官署のみ)",IF(AC337=#REF!,"契約総額",IF(AND(COUNTIF(BG337,"&lt;&gt;*単価*"),OR(K337=#REF!,K337=#REF!)),"全官署予定価格",IF(AND(COUNTIF(BG337,"*単価*"),OR(K337=#REF!,K337=#REF!)),"全官署支払金額",IF(COUNTIF(BG337,"*単価*"),"年間支払金額","予定価格"))))))))))</f>
        <v>#REF!</v>
      </c>
      <c r="BA337" s="37" t="str">
        <f>IF(T337="","×",IF(令和8年度契約状況調査票!T337&gt;_xlfn.XLOOKUP(令和8年度契約状況調査票!BF337,#REF!,#REF!),"○","×"))</f>
        <v>×</v>
      </c>
      <c r="BB337" s="37" t="str">
        <f>IF(Y337="","×",IF(令和8年度契約状況調査票!Y337&gt;_xlfn.XLOOKUP(令和8年度契約状況調査票!BF337,#REF!,#REF!),"○","×"))</f>
        <v>×</v>
      </c>
      <c r="BC337" s="37" t="str">
        <f t="shared" si="54"/>
        <v>×</v>
      </c>
      <c r="BD337" s="37" t="str">
        <f t="shared" si="50"/>
        <v>×</v>
      </c>
      <c r="BE337" s="79" t="str">
        <f t="shared" si="55"/>
        <v/>
      </c>
      <c r="BF337" s="38">
        <f t="shared" si="56"/>
        <v>0</v>
      </c>
      <c r="BG337" s="1" t="e">
        <f>IF(AC337=#REF!,"",IF(AND(K337&lt;&gt;"",ISTEXT(U337)),"分担契約/単価契約",IF(ISTEXT(U337),"単価契約",IF(K337&lt;&gt;"","分担契約",""))))</f>
        <v>#REF!</v>
      </c>
      <c r="BH337" s="80"/>
      <c r="BI337" s="81" t="e">
        <f>IF(COUNTIF(T337,"**"),"",IF(AND(T337&gt;=#REF!,OR(H337=#REF!,H337=#REF!)),1,IF(AND(T337&gt;=#REF!,H337&lt;&gt;#REF!,H337&lt;&gt;#REF!),1,"")))</f>
        <v>#REF!</v>
      </c>
      <c r="BJ337" s="82" t="str">
        <f t="shared" si="57"/>
        <v>○</v>
      </c>
      <c r="BK337" s="81" t="b">
        <f t="shared" si="51"/>
        <v>1</v>
      </c>
      <c r="BL337" s="81" t="b">
        <f t="shared" si="52"/>
        <v>1</v>
      </c>
    </row>
    <row r="338" spans="1:64" s="83" customFormat="1" ht="60.65" customHeight="1" x14ac:dyDescent="0.2">
      <c r="A338" s="77">
        <f t="shared" si="53"/>
        <v>333</v>
      </c>
      <c r="B338" s="77" t="str">
        <f t="shared" si="49"/>
        <v/>
      </c>
      <c r="C338" s="77" t="str">
        <f>IF(B338&lt;&gt;1,"",COUNTIF($B$6:B338,1))</f>
        <v/>
      </c>
      <c r="D338" s="77" t="str">
        <f>IF(B338&lt;&gt;2,"",COUNTIF($B$6:B338,2))</f>
        <v/>
      </c>
      <c r="E338" s="77" t="str">
        <f>IF(B338&lt;&gt;3,"",COUNTIF($B$6:B338,3))</f>
        <v/>
      </c>
      <c r="F338" s="77" t="str">
        <f>IF(B338&lt;&gt;4,"",COUNTIF($B$6:B338,4))</f>
        <v/>
      </c>
      <c r="G338" s="1"/>
      <c r="H338" s="20"/>
      <c r="I338" s="20"/>
      <c r="J338" s="20"/>
      <c r="K338" s="1"/>
      <c r="L338" s="1"/>
      <c r="M338" s="21"/>
      <c r="N338" s="20"/>
      <c r="O338" s="22"/>
      <c r="P338" s="26"/>
      <c r="Q338" s="27"/>
      <c r="R338" s="20"/>
      <c r="S338" s="1"/>
      <c r="T338" s="28"/>
      <c r="U338" s="85"/>
      <c r="V338" s="86"/>
      <c r="W338" s="39" t="e">
        <f>IF(OR(T338="他官署で調達手続きを実施のため",AC338=#REF!),"－",IF(V338&lt;&gt;"",ROUNDDOWN(V338/T338,3),(IFERROR(ROUNDDOWN(U338/T338,3),"－"))))</f>
        <v>#REF!</v>
      </c>
      <c r="X338" s="90"/>
      <c r="Y338" s="92"/>
      <c r="Z338" s="25"/>
      <c r="AA338" s="24"/>
      <c r="AB338" s="25"/>
      <c r="AC338" s="24"/>
      <c r="AD338" s="20"/>
      <c r="AE338" s="20"/>
      <c r="AF338" s="20"/>
      <c r="AG338" s="1"/>
      <c r="AH338" s="1"/>
      <c r="AI338" s="41"/>
      <c r="AJ338" s="41"/>
      <c r="AK338" s="41"/>
      <c r="AL338" s="41"/>
      <c r="AM338" s="41"/>
      <c r="AN338" s="1"/>
      <c r="AO338" s="1"/>
      <c r="AP338" s="1"/>
      <c r="AQ338" s="1"/>
      <c r="AR338" s="1"/>
      <c r="AS338" s="1"/>
      <c r="AT338" s="1"/>
      <c r="AU338" s="1"/>
      <c r="AV338" s="1"/>
      <c r="AW338" s="1"/>
      <c r="AX338" s="35"/>
      <c r="AY338" s="78"/>
      <c r="AZ338" s="37" t="e">
        <f>IF(AC338=#REF!,"年間支払金額",IF(AND(OR(COUNTIF(AE338,"*すべて*"),COUNTIF(AE338,"*全て*")),S338="●",OR(K338=#REF!,K338=#REF!)),"年間支払金額(全官署、契約相手方ごと)",IF(AND(OR(COUNTIF(AE338,"*すべて*"),COUNTIF(AE338,"*全て*")),S338="●"),"年間支払金額(契約相手方ごと)",IF(AND(OR(K338=#REF!,K338=#REF!),AC338=#REF!),"契約総額(全官署)",IF(AND(K338=#REF!,AC338=#REF!),"契約総額(自官署のみ)",IF(K338=#REF!,"年間支払金額(自官署のみ)",IF(AC338=#REF!,"契約総額",IF(AND(COUNTIF(BG338,"&lt;&gt;*単価*"),OR(K338=#REF!,K338=#REF!)),"全官署予定価格",IF(AND(COUNTIF(BG338,"*単価*"),OR(K338=#REF!,K338=#REF!)),"全官署支払金額",IF(COUNTIF(BG338,"*単価*"),"年間支払金額","予定価格"))))))))))</f>
        <v>#REF!</v>
      </c>
      <c r="BA338" s="37" t="str">
        <f>IF(T338="","×",IF(令和8年度契約状況調査票!T338&gt;_xlfn.XLOOKUP(令和8年度契約状況調査票!BF338,#REF!,#REF!),"○","×"))</f>
        <v>×</v>
      </c>
      <c r="BB338" s="37" t="str">
        <f>IF(Y338="","×",IF(令和8年度契約状況調査票!Y338&gt;_xlfn.XLOOKUP(令和8年度契約状況調査票!BF338,#REF!,#REF!),"○","×"))</f>
        <v>×</v>
      </c>
      <c r="BC338" s="37" t="str">
        <f t="shared" si="54"/>
        <v>×</v>
      </c>
      <c r="BD338" s="37" t="str">
        <f t="shared" si="50"/>
        <v>×</v>
      </c>
      <c r="BE338" s="79" t="str">
        <f t="shared" si="55"/>
        <v/>
      </c>
      <c r="BF338" s="38">
        <f t="shared" si="56"/>
        <v>0</v>
      </c>
      <c r="BG338" s="1" t="e">
        <f>IF(AC338=#REF!,"",IF(AND(K338&lt;&gt;"",ISTEXT(U338)),"分担契約/単価契約",IF(ISTEXT(U338),"単価契約",IF(K338&lt;&gt;"","分担契約",""))))</f>
        <v>#REF!</v>
      </c>
      <c r="BH338" s="80"/>
      <c r="BI338" s="81" t="e">
        <f>IF(COUNTIF(T338,"**"),"",IF(AND(T338&gt;=#REF!,OR(H338=#REF!,H338=#REF!)),1,IF(AND(T338&gt;=#REF!,H338&lt;&gt;#REF!,H338&lt;&gt;#REF!),1,"")))</f>
        <v>#REF!</v>
      </c>
      <c r="BJ338" s="82" t="str">
        <f t="shared" si="57"/>
        <v>○</v>
      </c>
      <c r="BK338" s="81" t="b">
        <f t="shared" si="51"/>
        <v>1</v>
      </c>
      <c r="BL338" s="81" t="b">
        <f t="shared" si="52"/>
        <v>1</v>
      </c>
    </row>
    <row r="339" spans="1:64" s="83" customFormat="1" ht="60.65" customHeight="1" x14ac:dyDescent="0.2">
      <c r="A339" s="77">
        <f t="shared" si="53"/>
        <v>334</v>
      </c>
      <c r="B339" s="77" t="str">
        <f t="shared" si="49"/>
        <v/>
      </c>
      <c r="C339" s="77" t="str">
        <f>IF(B339&lt;&gt;1,"",COUNTIF($B$6:B339,1))</f>
        <v/>
      </c>
      <c r="D339" s="77" t="str">
        <f>IF(B339&lt;&gt;2,"",COUNTIF($B$6:B339,2))</f>
        <v/>
      </c>
      <c r="E339" s="77" t="str">
        <f>IF(B339&lt;&gt;3,"",COUNTIF($B$6:B339,3))</f>
        <v/>
      </c>
      <c r="F339" s="77" t="str">
        <f>IF(B339&lt;&gt;4,"",COUNTIF($B$6:B339,4))</f>
        <v/>
      </c>
      <c r="G339" s="1"/>
      <c r="H339" s="20"/>
      <c r="I339" s="20"/>
      <c r="J339" s="20"/>
      <c r="K339" s="1"/>
      <c r="L339" s="1"/>
      <c r="M339" s="21"/>
      <c r="N339" s="20"/>
      <c r="O339" s="22"/>
      <c r="P339" s="26"/>
      <c r="Q339" s="27"/>
      <c r="R339" s="20"/>
      <c r="S339" s="1"/>
      <c r="T339" s="23"/>
      <c r="U339" s="84"/>
      <c r="V339" s="86"/>
      <c r="W339" s="39" t="e">
        <f>IF(OR(T339="他官署で調達手続きを実施のため",AC339=#REF!),"－",IF(V339&lt;&gt;"",ROUNDDOWN(V339/T339,3),(IFERROR(ROUNDDOWN(U339/T339,3),"－"))))</f>
        <v>#REF!</v>
      </c>
      <c r="X339" s="90"/>
      <c r="Y339" s="92"/>
      <c r="Z339" s="25"/>
      <c r="AA339" s="24"/>
      <c r="AB339" s="25"/>
      <c r="AC339" s="24"/>
      <c r="AD339" s="20"/>
      <c r="AE339" s="20"/>
      <c r="AF339" s="20"/>
      <c r="AG339" s="1"/>
      <c r="AH339" s="1"/>
      <c r="AI339" s="41"/>
      <c r="AJ339" s="41"/>
      <c r="AK339" s="41"/>
      <c r="AL339" s="41"/>
      <c r="AM339" s="41"/>
      <c r="AN339" s="1"/>
      <c r="AO339" s="1"/>
      <c r="AP339" s="1"/>
      <c r="AQ339" s="1"/>
      <c r="AR339" s="1"/>
      <c r="AS339" s="1"/>
      <c r="AT339" s="1"/>
      <c r="AU339" s="1"/>
      <c r="AV339" s="1"/>
      <c r="AW339" s="1"/>
      <c r="AX339" s="35"/>
      <c r="AY339" s="78"/>
      <c r="AZ339" s="37" t="e">
        <f>IF(AC339=#REF!,"年間支払金額",IF(AND(OR(COUNTIF(AE339,"*すべて*"),COUNTIF(AE339,"*全て*")),S339="●",OR(K339=#REF!,K339=#REF!)),"年間支払金額(全官署、契約相手方ごと)",IF(AND(OR(COUNTIF(AE339,"*すべて*"),COUNTIF(AE339,"*全て*")),S339="●"),"年間支払金額(契約相手方ごと)",IF(AND(OR(K339=#REF!,K339=#REF!),AC339=#REF!),"契約総額(全官署)",IF(AND(K339=#REF!,AC339=#REF!),"契約総額(自官署のみ)",IF(K339=#REF!,"年間支払金額(自官署のみ)",IF(AC339=#REF!,"契約総額",IF(AND(COUNTIF(BG339,"&lt;&gt;*単価*"),OR(K339=#REF!,K339=#REF!)),"全官署予定価格",IF(AND(COUNTIF(BG339,"*単価*"),OR(K339=#REF!,K339=#REF!)),"全官署支払金額",IF(COUNTIF(BG339,"*単価*"),"年間支払金額","予定価格"))))))))))</f>
        <v>#REF!</v>
      </c>
      <c r="BA339" s="37" t="str">
        <f>IF(T339="","×",IF(令和8年度契約状況調査票!T339&gt;_xlfn.XLOOKUP(令和8年度契約状況調査票!BF339,#REF!,#REF!),"○","×"))</f>
        <v>×</v>
      </c>
      <c r="BB339" s="37" t="str">
        <f>IF(Y339="","×",IF(令和8年度契約状況調査票!Y339&gt;_xlfn.XLOOKUP(令和8年度契約状況調査票!BF339,#REF!,#REF!),"○","×"))</f>
        <v>×</v>
      </c>
      <c r="BC339" s="37" t="str">
        <f t="shared" si="54"/>
        <v>×</v>
      </c>
      <c r="BD339" s="37" t="str">
        <f t="shared" si="50"/>
        <v>×</v>
      </c>
      <c r="BE339" s="79" t="str">
        <f t="shared" si="55"/>
        <v/>
      </c>
      <c r="BF339" s="38">
        <f t="shared" si="56"/>
        <v>0</v>
      </c>
      <c r="BG339" s="1" t="e">
        <f>IF(AC339=#REF!,"",IF(AND(K339&lt;&gt;"",ISTEXT(U339)),"分担契約/単価契約",IF(ISTEXT(U339),"単価契約",IF(K339&lt;&gt;"","分担契約",""))))</f>
        <v>#REF!</v>
      </c>
      <c r="BH339" s="80"/>
      <c r="BI339" s="81" t="e">
        <f>IF(COUNTIF(T339,"**"),"",IF(AND(T339&gt;=#REF!,OR(H339=#REF!,H339=#REF!)),1,IF(AND(T339&gt;=#REF!,H339&lt;&gt;#REF!,H339&lt;&gt;#REF!),1,"")))</f>
        <v>#REF!</v>
      </c>
      <c r="BJ339" s="82" t="str">
        <f t="shared" si="57"/>
        <v>○</v>
      </c>
      <c r="BK339" s="81" t="b">
        <f t="shared" si="51"/>
        <v>1</v>
      </c>
      <c r="BL339" s="81" t="b">
        <f t="shared" si="52"/>
        <v>1</v>
      </c>
    </row>
    <row r="340" spans="1:64" s="83" customFormat="1" ht="60.65" customHeight="1" x14ac:dyDescent="0.2">
      <c r="A340" s="77">
        <f t="shared" si="53"/>
        <v>335</v>
      </c>
      <c r="B340" s="77" t="str">
        <f t="shared" si="49"/>
        <v/>
      </c>
      <c r="C340" s="77" t="str">
        <f>IF(B340&lt;&gt;1,"",COUNTIF($B$6:B340,1))</f>
        <v/>
      </c>
      <c r="D340" s="77" t="str">
        <f>IF(B340&lt;&gt;2,"",COUNTIF($B$6:B340,2))</f>
        <v/>
      </c>
      <c r="E340" s="77" t="str">
        <f>IF(B340&lt;&gt;3,"",COUNTIF($B$6:B340,3))</f>
        <v/>
      </c>
      <c r="F340" s="77" t="str">
        <f>IF(B340&lt;&gt;4,"",COUNTIF($B$6:B340,4))</f>
        <v/>
      </c>
      <c r="G340" s="1"/>
      <c r="H340" s="20"/>
      <c r="I340" s="20"/>
      <c r="J340" s="20"/>
      <c r="K340" s="1"/>
      <c r="L340" s="1"/>
      <c r="M340" s="21"/>
      <c r="N340" s="20"/>
      <c r="O340" s="22"/>
      <c r="P340" s="26"/>
      <c r="Q340" s="27"/>
      <c r="R340" s="20"/>
      <c r="S340" s="1"/>
      <c r="T340" s="23"/>
      <c r="U340" s="84"/>
      <c r="V340" s="86"/>
      <c r="W340" s="39" t="e">
        <f>IF(OR(T340="他官署で調達手続きを実施のため",AC340=#REF!),"－",IF(V340&lt;&gt;"",ROUNDDOWN(V340/T340,3),(IFERROR(ROUNDDOWN(U340/T340,3),"－"))))</f>
        <v>#REF!</v>
      </c>
      <c r="X340" s="90"/>
      <c r="Y340" s="92"/>
      <c r="Z340" s="25"/>
      <c r="AA340" s="24"/>
      <c r="AB340" s="25"/>
      <c r="AC340" s="24"/>
      <c r="AD340" s="20"/>
      <c r="AE340" s="20"/>
      <c r="AF340" s="20"/>
      <c r="AG340" s="1"/>
      <c r="AH340" s="1"/>
      <c r="AI340" s="41"/>
      <c r="AJ340" s="41"/>
      <c r="AK340" s="41"/>
      <c r="AL340" s="41"/>
      <c r="AM340" s="41"/>
      <c r="AN340" s="1"/>
      <c r="AO340" s="1"/>
      <c r="AP340" s="1"/>
      <c r="AQ340" s="1"/>
      <c r="AR340" s="1"/>
      <c r="AS340" s="1"/>
      <c r="AT340" s="1"/>
      <c r="AU340" s="1"/>
      <c r="AV340" s="1"/>
      <c r="AW340" s="1"/>
      <c r="AX340" s="35"/>
      <c r="AY340" s="78"/>
      <c r="AZ340" s="37" t="e">
        <f>IF(AC340=#REF!,"年間支払金額",IF(AND(OR(COUNTIF(AE340,"*すべて*"),COUNTIF(AE340,"*全て*")),S340="●",OR(K340=#REF!,K340=#REF!)),"年間支払金額(全官署、契約相手方ごと)",IF(AND(OR(COUNTIF(AE340,"*すべて*"),COUNTIF(AE340,"*全て*")),S340="●"),"年間支払金額(契約相手方ごと)",IF(AND(OR(K340=#REF!,K340=#REF!),AC340=#REF!),"契約総額(全官署)",IF(AND(K340=#REF!,AC340=#REF!),"契約総額(自官署のみ)",IF(K340=#REF!,"年間支払金額(自官署のみ)",IF(AC340=#REF!,"契約総額",IF(AND(COUNTIF(BG340,"&lt;&gt;*単価*"),OR(K340=#REF!,K340=#REF!)),"全官署予定価格",IF(AND(COUNTIF(BG340,"*単価*"),OR(K340=#REF!,K340=#REF!)),"全官署支払金額",IF(COUNTIF(BG340,"*単価*"),"年間支払金額","予定価格"))))))))))</f>
        <v>#REF!</v>
      </c>
      <c r="BA340" s="37" t="str">
        <f>IF(T340="","×",IF(令和8年度契約状況調査票!T340&gt;_xlfn.XLOOKUP(令和8年度契約状況調査票!BF340,#REF!,#REF!),"○","×"))</f>
        <v>×</v>
      </c>
      <c r="BB340" s="37" t="str">
        <f>IF(Y340="","×",IF(令和8年度契約状況調査票!Y340&gt;_xlfn.XLOOKUP(令和8年度契約状況調査票!BF340,#REF!,#REF!),"○","×"))</f>
        <v>×</v>
      </c>
      <c r="BC340" s="37" t="str">
        <f t="shared" si="54"/>
        <v>×</v>
      </c>
      <c r="BD340" s="37" t="str">
        <f t="shared" si="50"/>
        <v>×</v>
      </c>
      <c r="BE340" s="79" t="str">
        <f t="shared" si="55"/>
        <v/>
      </c>
      <c r="BF340" s="38">
        <f t="shared" si="56"/>
        <v>0</v>
      </c>
      <c r="BG340" s="1" t="e">
        <f>IF(AC340=#REF!,"",IF(AND(K340&lt;&gt;"",ISTEXT(U340)),"分担契約/単価契約",IF(ISTEXT(U340),"単価契約",IF(K340&lt;&gt;"","分担契約",""))))</f>
        <v>#REF!</v>
      </c>
      <c r="BH340" s="80"/>
      <c r="BI340" s="81" t="e">
        <f>IF(COUNTIF(T340,"**"),"",IF(AND(T340&gt;=#REF!,OR(H340=#REF!,H340=#REF!)),1,IF(AND(T340&gt;=#REF!,H340&lt;&gt;#REF!,H340&lt;&gt;#REF!),1,"")))</f>
        <v>#REF!</v>
      </c>
      <c r="BJ340" s="82" t="str">
        <f t="shared" si="57"/>
        <v>○</v>
      </c>
      <c r="BK340" s="81" t="b">
        <f t="shared" si="51"/>
        <v>1</v>
      </c>
      <c r="BL340" s="81" t="b">
        <f t="shared" si="52"/>
        <v>1</v>
      </c>
    </row>
    <row r="341" spans="1:64" s="83" customFormat="1" ht="60.65" customHeight="1" x14ac:dyDescent="0.2">
      <c r="A341" s="77">
        <f t="shared" si="53"/>
        <v>336</v>
      </c>
      <c r="B341" s="77" t="str">
        <f t="shared" ref="B341:B404" si="58">IF(AND(COUNTIF(H341,"*工事*"),COUNTIF(R341,"*入札*")),1,IF(AND(COUNTIF(H341,"*工事*"),COUNTIF(R341,"*随意契約*")),2,IF(AND(R341&lt;&gt;"*工事*",COUNTIF(R341,"*入札*")),3,IF(AND(H341&lt;&gt;"*工事*",COUNTIF(R341,"*随意契約*")),4,""))))</f>
        <v/>
      </c>
      <c r="C341" s="77" t="str">
        <f>IF(B341&lt;&gt;1,"",COUNTIF($B$6:B341,1))</f>
        <v/>
      </c>
      <c r="D341" s="77" t="str">
        <f>IF(B341&lt;&gt;2,"",COUNTIF($B$6:B341,2))</f>
        <v/>
      </c>
      <c r="E341" s="77" t="str">
        <f>IF(B341&lt;&gt;3,"",COUNTIF($B$6:B341,3))</f>
        <v/>
      </c>
      <c r="F341" s="77" t="str">
        <f>IF(B341&lt;&gt;4,"",COUNTIF($B$6:B341,4))</f>
        <v/>
      </c>
      <c r="G341" s="1"/>
      <c r="H341" s="20"/>
      <c r="I341" s="20"/>
      <c r="J341" s="20"/>
      <c r="K341" s="1"/>
      <c r="L341" s="1"/>
      <c r="M341" s="21"/>
      <c r="N341" s="20"/>
      <c r="O341" s="22"/>
      <c r="P341" s="26"/>
      <c r="Q341" s="27"/>
      <c r="R341" s="20"/>
      <c r="S341" s="1"/>
      <c r="T341" s="23"/>
      <c r="U341" s="84"/>
      <c r="V341" s="86"/>
      <c r="W341" s="39" t="e">
        <f>IF(OR(T341="他官署で調達手続きを実施のため",AC341=#REF!),"－",IF(V341&lt;&gt;"",ROUNDDOWN(V341/T341,3),(IFERROR(ROUNDDOWN(U341/T341,3),"－"))))</f>
        <v>#REF!</v>
      </c>
      <c r="X341" s="90"/>
      <c r="Y341" s="92"/>
      <c r="Z341" s="25"/>
      <c r="AA341" s="24"/>
      <c r="AB341" s="25"/>
      <c r="AC341" s="24"/>
      <c r="AD341" s="20"/>
      <c r="AE341" s="20"/>
      <c r="AF341" s="20"/>
      <c r="AG341" s="1"/>
      <c r="AH341" s="1"/>
      <c r="AI341" s="41"/>
      <c r="AJ341" s="41"/>
      <c r="AK341" s="41"/>
      <c r="AL341" s="41"/>
      <c r="AM341" s="41"/>
      <c r="AN341" s="1"/>
      <c r="AO341" s="1"/>
      <c r="AP341" s="1"/>
      <c r="AQ341" s="1"/>
      <c r="AR341" s="1"/>
      <c r="AS341" s="1"/>
      <c r="AT341" s="1"/>
      <c r="AU341" s="1"/>
      <c r="AV341" s="1"/>
      <c r="AW341" s="1"/>
      <c r="AX341" s="35"/>
      <c r="AY341" s="78"/>
      <c r="AZ341" s="37" t="e">
        <f>IF(AC341=#REF!,"年間支払金額",IF(AND(OR(COUNTIF(AE341,"*すべて*"),COUNTIF(AE341,"*全て*")),S341="●",OR(K341=#REF!,K341=#REF!)),"年間支払金額(全官署、契約相手方ごと)",IF(AND(OR(COUNTIF(AE341,"*すべて*"),COUNTIF(AE341,"*全て*")),S341="●"),"年間支払金額(契約相手方ごと)",IF(AND(OR(K341=#REF!,K341=#REF!),AC341=#REF!),"契約総額(全官署)",IF(AND(K341=#REF!,AC341=#REF!),"契約総額(自官署のみ)",IF(K341=#REF!,"年間支払金額(自官署のみ)",IF(AC341=#REF!,"契約総額",IF(AND(COUNTIF(BG341,"&lt;&gt;*単価*"),OR(K341=#REF!,K341=#REF!)),"全官署予定価格",IF(AND(COUNTIF(BG341,"*単価*"),OR(K341=#REF!,K341=#REF!)),"全官署支払金額",IF(COUNTIF(BG341,"*単価*"),"年間支払金額","予定価格"))))))))))</f>
        <v>#REF!</v>
      </c>
      <c r="BA341" s="37" t="str">
        <f>IF(T341="","×",IF(令和8年度契約状況調査票!T341&gt;_xlfn.XLOOKUP(令和8年度契約状況調査票!BF341,#REF!,#REF!),"○","×"))</f>
        <v>×</v>
      </c>
      <c r="BB341" s="37" t="str">
        <f>IF(Y341="","×",IF(令和8年度契約状況調査票!Y341&gt;_xlfn.XLOOKUP(令和8年度契約状況調査票!BF341,#REF!,#REF!),"○","×"))</f>
        <v>×</v>
      </c>
      <c r="BC341" s="37" t="str">
        <f t="shared" si="54"/>
        <v>×</v>
      </c>
      <c r="BD341" s="37" t="str">
        <f t="shared" si="50"/>
        <v>×</v>
      </c>
      <c r="BE341" s="79" t="str">
        <f t="shared" si="55"/>
        <v/>
      </c>
      <c r="BF341" s="38">
        <f t="shared" si="56"/>
        <v>0</v>
      </c>
      <c r="BG341" s="1" t="e">
        <f>IF(AC341=#REF!,"",IF(AND(K341&lt;&gt;"",ISTEXT(U341)),"分担契約/単価契約",IF(ISTEXT(U341),"単価契約",IF(K341&lt;&gt;"","分担契約",""))))</f>
        <v>#REF!</v>
      </c>
      <c r="BH341" s="80"/>
      <c r="BI341" s="81" t="e">
        <f>IF(COUNTIF(T341,"**"),"",IF(AND(T341&gt;=#REF!,OR(H341=#REF!,H341=#REF!)),1,IF(AND(T341&gt;=#REF!,H341&lt;&gt;#REF!,H341&lt;&gt;#REF!),1,"")))</f>
        <v>#REF!</v>
      </c>
      <c r="BJ341" s="82" t="str">
        <f t="shared" si="57"/>
        <v>○</v>
      </c>
      <c r="BK341" s="81" t="b">
        <f t="shared" si="51"/>
        <v>1</v>
      </c>
      <c r="BL341" s="81" t="b">
        <f t="shared" si="52"/>
        <v>1</v>
      </c>
    </row>
    <row r="342" spans="1:64" s="83" customFormat="1" ht="60.65" customHeight="1" x14ac:dyDescent="0.2">
      <c r="A342" s="77">
        <f t="shared" si="53"/>
        <v>337</v>
      </c>
      <c r="B342" s="77" t="str">
        <f t="shared" si="58"/>
        <v/>
      </c>
      <c r="C342" s="77" t="str">
        <f>IF(B342&lt;&gt;1,"",COUNTIF($B$6:B342,1))</f>
        <v/>
      </c>
      <c r="D342" s="77" t="str">
        <f>IF(B342&lt;&gt;2,"",COUNTIF($B$6:B342,2))</f>
        <v/>
      </c>
      <c r="E342" s="77" t="str">
        <f>IF(B342&lt;&gt;3,"",COUNTIF($B$6:B342,3))</f>
        <v/>
      </c>
      <c r="F342" s="77" t="str">
        <f>IF(B342&lt;&gt;4,"",COUNTIF($B$6:B342,4))</f>
        <v/>
      </c>
      <c r="G342" s="1"/>
      <c r="H342" s="20"/>
      <c r="I342" s="20"/>
      <c r="J342" s="20"/>
      <c r="K342" s="1"/>
      <c r="L342" s="1"/>
      <c r="M342" s="21"/>
      <c r="N342" s="20"/>
      <c r="O342" s="22"/>
      <c r="P342" s="26"/>
      <c r="Q342" s="27"/>
      <c r="R342" s="20"/>
      <c r="S342" s="1"/>
      <c r="T342" s="23"/>
      <c r="U342" s="84"/>
      <c r="V342" s="86"/>
      <c r="W342" s="39" t="e">
        <f>IF(OR(T342="他官署で調達手続きを実施のため",AC342=#REF!),"－",IF(V342&lt;&gt;"",ROUNDDOWN(V342/T342,3),(IFERROR(ROUNDDOWN(U342/T342,3),"－"))))</f>
        <v>#REF!</v>
      </c>
      <c r="X342" s="90"/>
      <c r="Y342" s="92"/>
      <c r="Z342" s="25"/>
      <c r="AA342" s="24"/>
      <c r="AB342" s="25"/>
      <c r="AC342" s="24"/>
      <c r="AD342" s="20"/>
      <c r="AE342" s="20"/>
      <c r="AF342" s="20"/>
      <c r="AG342" s="1"/>
      <c r="AH342" s="1"/>
      <c r="AI342" s="41"/>
      <c r="AJ342" s="41"/>
      <c r="AK342" s="41"/>
      <c r="AL342" s="41"/>
      <c r="AM342" s="41"/>
      <c r="AN342" s="1"/>
      <c r="AO342" s="1"/>
      <c r="AP342" s="1"/>
      <c r="AQ342" s="1"/>
      <c r="AR342" s="1"/>
      <c r="AS342" s="1"/>
      <c r="AT342" s="1"/>
      <c r="AU342" s="1"/>
      <c r="AV342" s="1"/>
      <c r="AW342" s="1"/>
      <c r="AX342" s="36"/>
      <c r="AY342" s="78"/>
      <c r="AZ342" s="37" t="e">
        <f>IF(AC342=#REF!,"年間支払金額",IF(AND(OR(COUNTIF(AE342,"*すべて*"),COUNTIF(AE342,"*全て*")),S342="●",OR(K342=#REF!,K342=#REF!)),"年間支払金額(全官署、契約相手方ごと)",IF(AND(OR(COUNTIF(AE342,"*すべて*"),COUNTIF(AE342,"*全て*")),S342="●"),"年間支払金額(契約相手方ごと)",IF(AND(OR(K342=#REF!,K342=#REF!),AC342=#REF!),"契約総額(全官署)",IF(AND(K342=#REF!,AC342=#REF!),"契約総額(自官署のみ)",IF(K342=#REF!,"年間支払金額(自官署のみ)",IF(AC342=#REF!,"契約総額",IF(AND(COUNTIF(BG342,"&lt;&gt;*単価*"),OR(K342=#REF!,K342=#REF!)),"全官署予定価格",IF(AND(COUNTIF(BG342,"*単価*"),OR(K342=#REF!,K342=#REF!)),"全官署支払金額",IF(COUNTIF(BG342,"*単価*"),"年間支払金額","予定価格"))))))))))</f>
        <v>#REF!</v>
      </c>
      <c r="BA342" s="37" t="str">
        <f>IF(T342="","×",IF(令和8年度契約状況調査票!T342&gt;_xlfn.XLOOKUP(令和8年度契約状況調査票!BF342,#REF!,#REF!),"○","×"))</f>
        <v>×</v>
      </c>
      <c r="BB342" s="37" t="str">
        <f>IF(Y342="","×",IF(令和8年度契約状況調査票!Y342&gt;_xlfn.XLOOKUP(令和8年度契約状況調査票!BF342,#REF!,#REF!),"○","×"))</f>
        <v>×</v>
      </c>
      <c r="BC342" s="37" t="str">
        <f t="shared" si="54"/>
        <v>×</v>
      </c>
      <c r="BD342" s="37" t="str">
        <f t="shared" si="50"/>
        <v>×</v>
      </c>
      <c r="BE342" s="79" t="str">
        <f t="shared" si="55"/>
        <v/>
      </c>
      <c r="BF342" s="38">
        <f t="shared" si="56"/>
        <v>0</v>
      </c>
      <c r="BG342" s="1" t="e">
        <f>IF(AC342=#REF!,"",IF(AND(K342&lt;&gt;"",ISTEXT(U342)),"分担契約/単価契約",IF(ISTEXT(U342),"単価契約",IF(K342&lt;&gt;"","分担契約",""))))</f>
        <v>#REF!</v>
      </c>
      <c r="BH342" s="80"/>
      <c r="BI342" s="81" t="e">
        <f>IF(COUNTIF(T342,"**"),"",IF(AND(T342&gt;=#REF!,OR(H342=#REF!,H342=#REF!)),1,IF(AND(T342&gt;=#REF!,H342&lt;&gt;#REF!,H342&lt;&gt;#REF!),1,"")))</f>
        <v>#REF!</v>
      </c>
      <c r="BJ342" s="82" t="str">
        <f t="shared" si="57"/>
        <v>○</v>
      </c>
      <c r="BK342" s="81" t="b">
        <f t="shared" si="51"/>
        <v>1</v>
      </c>
      <c r="BL342" s="81" t="b">
        <f t="shared" si="52"/>
        <v>1</v>
      </c>
    </row>
    <row r="343" spans="1:64" s="83" customFormat="1" ht="60.65" customHeight="1" x14ac:dyDescent="0.2">
      <c r="A343" s="77">
        <f t="shared" si="53"/>
        <v>338</v>
      </c>
      <c r="B343" s="77" t="str">
        <f t="shared" si="58"/>
        <v/>
      </c>
      <c r="C343" s="77" t="str">
        <f>IF(B343&lt;&gt;1,"",COUNTIF($B$6:B343,1))</f>
        <v/>
      </c>
      <c r="D343" s="77" t="str">
        <f>IF(B343&lt;&gt;2,"",COUNTIF($B$6:B343,2))</f>
        <v/>
      </c>
      <c r="E343" s="77" t="str">
        <f>IF(B343&lt;&gt;3,"",COUNTIF($B$6:B343,3))</f>
        <v/>
      </c>
      <c r="F343" s="77" t="str">
        <f>IF(B343&lt;&gt;4,"",COUNTIF($B$6:B343,4))</f>
        <v/>
      </c>
      <c r="G343" s="1"/>
      <c r="H343" s="20"/>
      <c r="I343" s="20"/>
      <c r="J343" s="20"/>
      <c r="K343" s="1"/>
      <c r="L343" s="1"/>
      <c r="M343" s="21"/>
      <c r="N343" s="20"/>
      <c r="O343" s="22"/>
      <c r="P343" s="26"/>
      <c r="Q343" s="27"/>
      <c r="R343" s="20"/>
      <c r="S343" s="1"/>
      <c r="T343" s="23"/>
      <c r="U343" s="84"/>
      <c r="V343" s="86"/>
      <c r="W343" s="39" t="e">
        <f>IF(OR(T343="他官署で調達手続きを実施のため",AC343=#REF!),"－",IF(V343&lt;&gt;"",ROUNDDOWN(V343/T343,3),(IFERROR(ROUNDDOWN(U343/T343,3),"－"))))</f>
        <v>#REF!</v>
      </c>
      <c r="X343" s="90"/>
      <c r="Y343" s="92"/>
      <c r="Z343" s="25"/>
      <c r="AA343" s="24"/>
      <c r="AB343" s="25"/>
      <c r="AC343" s="24"/>
      <c r="AD343" s="20"/>
      <c r="AE343" s="20"/>
      <c r="AF343" s="20"/>
      <c r="AG343" s="1"/>
      <c r="AH343" s="1"/>
      <c r="AI343" s="41"/>
      <c r="AJ343" s="41"/>
      <c r="AK343" s="41"/>
      <c r="AL343" s="41"/>
      <c r="AM343" s="41"/>
      <c r="AN343" s="1"/>
      <c r="AO343" s="1"/>
      <c r="AP343" s="1"/>
      <c r="AQ343" s="1"/>
      <c r="AR343" s="1"/>
      <c r="AS343" s="1"/>
      <c r="AT343" s="1"/>
      <c r="AU343" s="1"/>
      <c r="AV343" s="1"/>
      <c r="AW343" s="1"/>
      <c r="AX343" s="35"/>
      <c r="AY343" s="78"/>
      <c r="AZ343" s="37" t="e">
        <f>IF(AC343=#REF!,"年間支払金額",IF(AND(OR(COUNTIF(AE343,"*すべて*"),COUNTIF(AE343,"*全て*")),S343="●",OR(K343=#REF!,K343=#REF!)),"年間支払金額(全官署、契約相手方ごと)",IF(AND(OR(COUNTIF(AE343,"*すべて*"),COUNTIF(AE343,"*全て*")),S343="●"),"年間支払金額(契約相手方ごと)",IF(AND(OR(K343=#REF!,K343=#REF!),AC343=#REF!),"契約総額(全官署)",IF(AND(K343=#REF!,AC343=#REF!),"契約総額(自官署のみ)",IF(K343=#REF!,"年間支払金額(自官署のみ)",IF(AC343=#REF!,"契約総額",IF(AND(COUNTIF(BG343,"&lt;&gt;*単価*"),OR(K343=#REF!,K343=#REF!)),"全官署予定価格",IF(AND(COUNTIF(BG343,"*単価*"),OR(K343=#REF!,K343=#REF!)),"全官署支払金額",IF(COUNTIF(BG343,"*単価*"),"年間支払金額","予定価格"))))))))))</f>
        <v>#REF!</v>
      </c>
      <c r="BA343" s="37" t="str">
        <f>IF(T343="","×",IF(令和8年度契約状況調査票!T343&gt;_xlfn.XLOOKUP(令和8年度契約状況調査票!BF343,#REF!,#REF!),"○","×"))</f>
        <v>×</v>
      </c>
      <c r="BB343" s="37" t="str">
        <f>IF(Y343="","×",IF(令和8年度契約状況調査票!Y343&gt;_xlfn.XLOOKUP(令和8年度契約状況調査票!BF343,#REF!,#REF!),"○","×"))</f>
        <v>×</v>
      </c>
      <c r="BC343" s="37" t="str">
        <f t="shared" si="54"/>
        <v>×</v>
      </c>
      <c r="BD343" s="37" t="str">
        <f t="shared" si="50"/>
        <v>×</v>
      </c>
      <c r="BE343" s="79" t="str">
        <f t="shared" si="55"/>
        <v/>
      </c>
      <c r="BF343" s="38">
        <f t="shared" si="56"/>
        <v>0</v>
      </c>
      <c r="BG343" s="1" t="e">
        <f>IF(AC343=#REF!,"",IF(AND(K343&lt;&gt;"",ISTEXT(U343)),"分担契約/単価契約",IF(ISTEXT(U343),"単価契約",IF(K343&lt;&gt;"","分担契約",""))))</f>
        <v>#REF!</v>
      </c>
      <c r="BH343" s="80"/>
      <c r="BI343" s="81" t="e">
        <f>IF(COUNTIF(T343,"**"),"",IF(AND(T343&gt;=#REF!,OR(H343=#REF!,H343=#REF!)),1,IF(AND(T343&gt;=#REF!,H343&lt;&gt;#REF!,H343&lt;&gt;#REF!),1,"")))</f>
        <v>#REF!</v>
      </c>
      <c r="BJ343" s="82" t="str">
        <f t="shared" si="57"/>
        <v>○</v>
      </c>
      <c r="BK343" s="81" t="b">
        <f t="shared" si="51"/>
        <v>1</v>
      </c>
      <c r="BL343" s="81" t="b">
        <f t="shared" si="52"/>
        <v>1</v>
      </c>
    </row>
    <row r="344" spans="1:64" s="83" customFormat="1" ht="60.65" customHeight="1" x14ac:dyDescent="0.2">
      <c r="A344" s="77">
        <f t="shared" si="53"/>
        <v>339</v>
      </c>
      <c r="B344" s="77" t="str">
        <f t="shared" si="58"/>
        <v/>
      </c>
      <c r="C344" s="77" t="str">
        <f>IF(B344&lt;&gt;1,"",COUNTIF($B$6:B344,1))</f>
        <v/>
      </c>
      <c r="D344" s="77" t="str">
        <f>IF(B344&lt;&gt;2,"",COUNTIF($B$6:B344,2))</f>
        <v/>
      </c>
      <c r="E344" s="77" t="str">
        <f>IF(B344&lt;&gt;3,"",COUNTIF($B$6:B344,3))</f>
        <v/>
      </c>
      <c r="F344" s="77" t="str">
        <f>IF(B344&lt;&gt;4,"",COUNTIF($B$6:B344,4))</f>
        <v/>
      </c>
      <c r="G344" s="1"/>
      <c r="H344" s="20"/>
      <c r="I344" s="20"/>
      <c r="J344" s="20"/>
      <c r="K344" s="1"/>
      <c r="L344" s="1"/>
      <c r="M344" s="21"/>
      <c r="N344" s="20"/>
      <c r="O344" s="22"/>
      <c r="P344" s="26"/>
      <c r="Q344" s="27"/>
      <c r="R344" s="20"/>
      <c r="S344" s="1"/>
      <c r="T344" s="23"/>
      <c r="U344" s="84"/>
      <c r="V344" s="86"/>
      <c r="W344" s="39" t="e">
        <f>IF(OR(T344="他官署で調達手続きを実施のため",AC344=#REF!),"－",IF(V344&lt;&gt;"",ROUNDDOWN(V344/T344,3),(IFERROR(ROUNDDOWN(U344/T344,3),"－"))))</f>
        <v>#REF!</v>
      </c>
      <c r="X344" s="90"/>
      <c r="Y344" s="92"/>
      <c r="Z344" s="25"/>
      <c r="AA344" s="24"/>
      <c r="AB344" s="25"/>
      <c r="AC344" s="24"/>
      <c r="AD344" s="20"/>
      <c r="AE344" s="20"/>
      <c r="AF344" s="20"/>
      <c r="AG344" s="1"/>
      <c r="AH344" s="1"/>
      <c r="AI344" s="41"/>
      <c r="AJ344" s="41"/>
      <c r="AK344" s="41"/>
      <c r="AL344" s="41"/>
      <c r="AM344" s="41"/>
      <c r="AN344" s="1"/>
      <c r="AO344" s="1"/>
      <c r="AP344" s="1"/>
      <c r="AQ344" s="1"/>
      <c r="AR344" s="1"/>
      <c r="AS344" s="1"/>
      <c r="AT344" s="1"/>
      <c r="AU344" s="1"/>
      <c r="AV344" s="1"/>
      <c r="AW344" s="1"/>
      <c r="AX344" s="35"/>
      <c r="AY344" s="78"/>
      <c r="AZ344" s="37" t="e">
        <f>IF(AC344=#REF!,"年間支払金額",IF(AND(OR(COUNTIF(AE344,"*すべて*"),COUNTIF(AE344,"*全て*")),S344="●",OR(K344=#REF!,K344=#REF!)),"年間支払金額(全官署、契約相手方ごと)",IF(AND(OR(COUNTIF(AE344,"*すべて*"),COUNTIF(AE344,"*全て*")),S344="●"),"年間支払金額(契約相手方ごと)",IF(AND(OR(K344=#REF!,K344=#REF!),AC344=#REF!),"契約総額(全官署)",IF(AND(K344=#REF!,AC344=#REF!),"契約総額(自官署のみ)",IF(K344=#REF!,"年間支払金額(自官署のみ)",IF(AC344=#REF!,"契約総額",IF(AND(COUNTIF(BG344,"&lt;&gt;*単価*"),OR(K344=#REF!,K344=#REF!)),"全官署予定価格",IF(AND(COUNTIF(BG344,"*単価*"),OR(K344=#REF!,K344=#REF!)),"全官署支払金額",IF(COUNTIF(BG344,"*単価*"),"年間支払金額","予定価格"))))))))))</f>
        <v>#REF!</v>
      </c>
      <c r="BA344" s="37" t="str">
        <f>IF(T344="","×",IF(令和8年度契約状況調査票!T344&gt;_xlfn.XLOOKUP(令和8年度契約状況調査票!BF344,#REF!,#REF!),"○","×"))</f>
        <v>×</v>
      </c>
      <c r="BB344" s="37" t="str">
        <f>IF(Y344="","×",IF(令和8年度契約状況調査票!Y344&gt;_xlfn.XLOOKUP(令和8年度契約状況調査票!BF344,#REF!,#REF!),"○","×"))</f>
        <v>×</v>
      </c>
      <c r="BC344" s="37" t="str">
        <f t="shared" si="54"/>
        <v>×</v>
      </c>
      <c r="BD344" s="37" t="str">
        <f t="shared" si="50"/>
        <v>×</v>
      </c>
      <c r="BE344" s="79" t="str">
        <f t="shared" si="55"/>
        <v/>
      </c>
      <c r="BF344" s="38">
        <f t="shared" si="56"/>
        <v>0</v>
      </c>
      <c r="BG344" s="1" t="e">
        <f>IF(AC344=#REF!,"",IF(AND(K344&lt;&gt;"",ISTEXT(U344)),"分担契約/単価契約",IF(ISTEXT(U344),"単価契約",IF(K344&lt;&gt;"","分担契約",""))))</f>
        <v>#REF!</v>
      </c>
      <c r="BH344" s="80"/>
      <c r="BI344" s="81" t="e">
        <f>IF(COUNTIF(T344,"**"),"",IF(AND(T344&gt;=#REF!,OR(H344=#REF!,H344=#REF!)),1,IF(AND(T344&gt;=#REF!,H344&lt;&gt;#REF!,H344&lt;&gt;#REF!),1,"")))</f>
        <v>#REF!</v>
      </c>
      <c r="BJ344" s="82" t="str">
        <f t="shared" si="57"/>
        <v>○</v>
      </c>
      <c r="BK344" s="81" t="b">
        <f t="shared" si="51"/>
        <v>1</v>
      </c>
      <c r="BL344" s="81" t="b">
        <f t="shared" si="52"/>
        <v>1</v>
      </c>
    </row>
    <row r="345" spans="1:64" s="83" customFormat="1" ht="60.65" customHeight="1" x14ac:dyDescent="0.2">
      <c r="A345" s="77">
        <f t="shared" si="53"/>
        <v>340</v>
      </c>
      <c r="B345" s="77" t="str">
        <f t="shared" si="58"/>
        <v/>
      </c>
      <c r="C345" s="77" t="str">
        <f>IF(B345&lt;&gt;1,"",COUNTIF($B$6:B345,1))</f>
        <v/>
      </c>
      <c r="D345" s="77" t="str">
        <f>IF(B345&lt;&gt;2,"",COUNTIF($B$6:B345,2))</f>
        <v/>
      </c>
      <c r="E345" s="77" t="str">
        <f>IF(B345&lt;&gt;3,"",COUNTIF($B$6:B345,3))</f>
        <v/>
      </c>
      <c r="F345" s="77" t="str">
        <f>IF(B345&lt;&gt;4,"",COUNTIF($B$6:B345,4))</f>
        <v/>
      </c>
      <c r="G345" s="1"/>
      <c r="H345" s="20"/>
      <c r="I345" s="20"/>
      <c r="J345" s="20"/>
      <c r="K345" s="1"/>
      <c r="L345" s="1"/>
      <c r="M345" s="21"/>
      <c r="N345" s="20"/>
      <c r="O345" s="22"/>
      <c r="P345" s="26"/>
      <c r="Q345" s="27"/>
      <c r="R345" s="20"/>
      <c r="S345" s="1"/>
      <c r="T345" s="28"/>
      <c r="U345" s="85"/>
      <c r="V345" s="86"/>
      <c r="W345" s="39" t="e">
        <f>IF(OR(T345="他官署で調達手続きを実施のため",AC345=#REF!),"－",IF(V345&lt;&gt;"",ROUNDDOWN(V345/T345,3),(IFERROR(ROUNDDOWN(U345/T345,3),"－"))))</f>
        <v>#REF!</v>
      </c>
      <c r="X345" s="90"/>
      <c r="Y345" s="92"/>
      <c r="Z345" s="25"/>
      <c r="AA345" s="24"/>
      <c r="AB345" s="25"/>
      <c r="AC345" s="24"/>
      <c r="AD345" s="20"/>
      <c r="AE345" s="20"/>
      <c r="AF345" s="20"/>
      <c r="AG345" s="1"/>
      <c r="AH345" s="1"/>
      <c r="AI345" s="41"/>
      <c r="AJ345" s="41"/>
      <c r="AK345" s="41"/>
      <c r="AL345" s="41"/>
      <c r="AM345" s="41"/>
      <c r="AN345" s="1"/>
      <c r="AO345" s="1"/>
      <c r="AP345" s="1"/>
      <c r="AQ345" s="1"/>
      <c r="AR345" s="1"/>
      <c r="AS345" s="1"/>
      <c r="AT345" s="1"/>
      <c r="AU345" s="1"/>
      <c r="AV345" s="1"/>
      <c r="AW345" s="1"/>
      <c r="AX345" s="35"/>
      <c r="AY345" s="78"/>
      <c r="AZ345" s="37" t="e">
        <f>IF(AC345=#REF!,"年間支払金額",IF(AND(OR(COUNTIF(AE345,"*すべて*"),COUNTIF(AE345,"*全て*")),S345="●",OR(K345=#REF!,K345=#REF!)),"年間支払金額(全官署、契約相手方ごと)",IF(AND(OR(COUNTIF(AE345,"*すべて*"),COUNTIF(AE345,"*全て*")),S345="●"),"年間支払金額(契約相手方ごと)",IF(AND(OR(K345=#REF!,K345=#REF!),AC345=#REF!),"契約総額(全官署)",IF(AND(K345=#REF!,AC345=#REF!),"契約総額(自官署のみ)",IF(K345=#REF!,"年間支払金額(自官署のみ)",IF(AC345=#REF!,"契約総額",IF(AND(COUNTIF(BG345,"&lt;&gt;*単価*"),OR(K345=#REF!,K345=#REF!)),"全官署予定価格",IF(AND(COUNTIF(BG345,"*単価*"),OR(K345=#REF!,K345=#REF!)),"全官署支払金額",IF(COUNTIF(BG345,"*単価*"),"年間支払金額","予定価格"))))))))))</f>
        <v>#REF!</v>
      </c>
      <c r="BA345" s="37" t="str">
        <f>IF(T345="","×",IF(令和8年度契約状況調査票!T345&gt;_xlfn.XLOOKUP(令和8年度契約状況調査票!BF345,#REF!,#REF!),"○","×"))</f>
        <v>×</v>
      </c>
      <c r="BB345" s="37" t="str">
        <f>IF(Y345="","×",IF(令和8年度契約状況調査票!Y345&gt;_xlfn.XLOOKUP(令和8年度契約状況調査票!BF345,#REF!,#REF!),"○","×"))</f>
        <v>×</v>
      </c>
      <c r="BC345" s="37" t="str">
        <f t="shared" si="54"/>
        <v>×</v>
      </c>
      <c r="BD345" s="37" t="str">
        <f t="shared" si="50"/>
        <v>×</v>
      </c>
      <c r="BE345" s="79" t="str">
        <f t="shared" si="55"/>
        <v/>
      </c>
      <c r="BF345" s="38">
        <f t="shared" si="56"/>
        <v>0</v>
      </c>
      <c r="BG345" s="1" t="e">
        <f>IF(AC345=#REF!,"",IF(AND(K345&lt;&gt;"",ISTEXT(U345)),"分担契約/単価契約",IF(ISTEXT(U345),"単価契約",IF(K345&lt;&gt;"","分担契約",""))))</f>
        <v>#REF!</v>
      </c>
      <c r="BH345" s="80"/>
      <c r="BI345" s="81" t="e">
        <f>IF(COUNTIF(T345,"**"),"",IF(AND(T345&gt;=#REF!,OR(H345=#REF!,H345=#REF!)),1,IF(AND(T345&gt;=#REF!,H345&lt;&gt;#REF!,H345&lt;&gt;#REF!),1,"")))</f>
        <v>#REF!</v>
      </c>
      <c r="BJ345" s="82" t="str">
        <f t="shared" si="57"/>
        <v>○</v>
      </c>
      <c r="BK345" s="81" t="b">
        <f t="shared" si="51"/>
        <v>1</v>
      </c>
      <c r="BL345" s="81" t="b">
        <f t="shared" si="52"/>
        <v>1</v>
      </c>
    </row>
    <row r="346" spans="1:64" s="83" customFormat="1" ht="60.65" customHeight="1" x14ac:dyDescent="0.2">
      <c r="A346" s="77">
        <f t="shared" si="53"/>
        <v>341</v>
      </c>
      <c r="B346" s="77" t="str">
        <f t="shared" si="58"/>
        <v/>
      </c>
      <c r="C346" s="77" t="str">
        <f>IF(B346&lt;&gt;1,"",COUNTIF($B$6:B346,1))</f>
        <v/>
      </c>
      <c r="D346" s="77" t="str">
        <f>IF(B346&lt;&gt;2,"",COUNTIF($B$6:B346,2))</f>
        <v/>
      </c>
      <c r="E346" s="77" t="str">
        <f>IF(B346&lt;&gt;3,"",COUNTIF($B$6:B346,3))</f>
        <v/>
      </c>
      <c r="F346" s="77" t="str">
        <f>IF(B346&lt;&gt;4,"",COUNTIF($B$6:B346,4))</f>
        <v/>
      </c>
      <c r="G346" s="1"/>
      <c r="H346" s="20"/>
      <c r="I346" s="20"/>
      <c r="J346" s="20"/>
      <c r="K346" s="1"/>
      <c r="L346" s="1"/>
      <c r="M346" s="21"/>
      <c r="N346" s="20"/>
      <c r="O346" s="22"/>
      <c r="P346" s="26"/>
      <c r="Q346" s="27"/>
      <c r="R346" s="20"/>
      <c r="S346" s="1"/>
      <c r="T346" s="23"/>
      <c r="U346" s="84"/>
      <c r="V346" s="86"/>
      <c r="W346" s="39" t="e">
        <f>IF(OR(T346="他官署で調達手続きを実施のため",AC346=#REF!),"－",IF(V346&lt;&gt;"",ROUNDDOWN(V346/T346,3),(IFERROR(ROUNDDOWN(U346/T346,3),"－"))))</f>
        <v>#REF!</v>
      </c>
      <c r="X346" s="90"/>
      <c r="Y346" s="92"/>
      <c r="Z346" s="25"/>
      <c r="AA346" s="24"/>
      <c r="AB346" s="25"/>
      <c r="AC346" s="24"/>
      <c r="AD346" s="20"/>
      <c r="AE346" s="20"/>
      <c r="AF346" s="20"/>
      <c r="AG346" s="1"/>
      <c r="AH346" s="1"/>
      <c r="AI346" s="41"/>
      <c r="AJ346" s="41"/>
      <c r="AK346" s="41"/>
      <c r="AL346" s="41"/>
      <c r="AM346" s="41"/>
      <c r="AN346" s="1"/>
      <c r="AO346" s="1"/>
      <c r="AP346" s="1"/>
      <c r="AQ346" s="1"/>
      <c r="AR346" s="1"/>
      <c r="AS346" s="1"/>
      <c r="AT346" s="1"/>
      <c r="AU346" s="1"/>
      <c r="AV346" s="1"/>
      <c r="AW346" s="1"/>
      <c r="AX346" s="35"/>
      <c r="AY346" s="78"/>
      <c r="AZ346" s="37" t="e">
        <f>IF(AC346=#REF!,"年間支払金額",IF(AND(OR(COUNTIF(AE346,"*すべて*"),COUNTIF(AE346,"*全て*")),S346="●",OR(K346=#REF!,K346=#REF!)),"年間支払金額(全官署、契約相手方ごと)",IF(AND(OR(COUNTIF(AE346,"*すべて*"),COUNTIF(AE346,"*全て*")),S346="●"),"年間支払金額(契約相手方ごと)",IF(AND(OR(K346=#REF!,K346=#REF!),AC346=#REF!),"契約総額(全官署)",IF(AND(K346=#REF!,AC346=#REF!),"契約総額(自官署のみ)",IF(K346=#REF!,"年間支払金額(自官署のみ)",IF(AC346=#REF!,"契約総額",IF(AND(COUNTIF(BG346,"&lt;&gt;*単価*"),OR(K346=#REF!,K346=#REF!)),"全官署予定価格",IF(AND(COUNTIF(BG346,"*単価*"),OR(K346=#REF!,K346=#REF!)),"全官署支払金額",IF(COUNTIF(BG346,"*単価*"),"年間支払金額","予定価格"))))))))))</f>
        <v>#REF!</v>
      </c>
      <c r="BA346" s="37" t="str">
        <f>IF(T346="","×",IF(令和8年度契約状況調査票!T346&gt;_xlfn.XLOOKUP(令和8年度契約状況調査票!BF346,#REF!,#REF!),"○","×"))</f>
        <v>×</v>
      </c>
      <c r="BB346" s="37" t="str">
        <f>IF(Y346="","×",IF(令和8年度契約状況調査票!Y346&gt;_xlfn.XLOOKUP(令和8年度契約状況調査票!BF346,#REF!,#REF!),"○","×"))</f>
        <v>×</v>
      </c>
      <c r="BC346" s="37" t="str">
        <f t="shared" si="54"/>
        <v>×</v>
      </c>
      <c r="BD346" s="37" t="str">
        <f t="shared" si="50"/>
        <v>×</v>
      </c>
      <c r="BE346" s="79" t="str">
        <f t="shared" si="55"/>
        <v/>
      </c>
      <c r="BF346" s="38">
        <f t="shared" si="56"/>
        <v>0</v>
      </c>
      <c r="BG346" s="1" t="e">
        <f>IF(AC346=#REF!,"",IF(AND(K346&lt;&gt;"",ISTEXT(U346)),"分担契約/単価契約",IF(ISTEXT(U346),"単価契約",IF(K346&lt;&gt;"","分担契約",""))))</f>
        <v>#REF!</v>
      </c>
      <c r="BH346" s="80"/>
      <c r="BI346" s="81" t="e">
        <f>IF(COUNTIF(T346,"**"),"",IF(AND(T346&gt;=#REF!,OR(H346=#REF!,H346=#REF!)),1,IF(AND(T346&gt;=#REF!,H346&lt;&gt;#REF!,H346&lt;&gt;#REF!),1,"")))</f>
        <v>#REF!</v>
      </c>
      <c r="BJ346" s="82" t="str">
        <f t="shared" si="57"/>
        <v>○</v>
      </c>
      <c r="BK346" s="81" t="b">
        <f t="shared" si="51"/>
        <v>1</v>
      </c>
      <c r="BL346" s="81" t="b">
        <f t="shared" si="52"/>
        <v>1</v>
      </c>
    </row>
    <row r="347" spans="1:64" s="83" customFormat="1" ht="60.65" customHeight="1" x14ac:dyDescent="0.2">
      <c r="A347" s="77">
        <f t="shared" si="53"/>
        <v>342</v>
      </c>
      <c r="B347" s="77" t="str">
        <f t="shared" si="58"/>
        <v/>
      </c>
      <c r="C347" s="77" t="str">
        <f>IF(B347&lt;&gt;1,"",COUNTIF($B$6:B347,1))</f>
        <v/>
      </c>
      <c r="D347" s="77" t="str">
        <f>IF(B347&lt;&gt;2,"",COUNTIF($B$6:B347,2))</f>
        <v/>
      </c>
      <c r="E347" s="77" t="str">
        <f>IF(B347&lt;&gt;3,"",COUNTIF($B$6:B347,3))</f>
        <v/>
      </c>
      <c r="F347" s="77" t="str">
        <f>IF(B347&lt;&gt;4,"",COUNTIF($B$6:B347,4))</f>
        <v/>
      </c>
      <c r="G347" s="1"/>
      <c r="H347" s="20"/>
      <c r="I347" s="20"/>
      <c r="J347" s="20"/>
      <c r="K347" s="1"/>
      <c r="L347" s="1"/>
      <c r="M347" s="21"/>
      <c r="N347" s="20"/>
      <c r="O347" s="22"/>
      <c r="P347" s="26"/>
      <c r="Q347" s="27"/>
      <c r="R347" s="20"/>
      <c r="S347" s="1"/>
      <c r="T347" s="23"/>
      <c r="U347" s="84"/>
      <c r="V347" s="86"/>
      <c r="W347" s="39" t="e">
        <f>IF(OR(T347="他官署で調達手続きを実施のため",AC347=#REF!),"－",IF(V347&lt;&gt;"",ROUNDDOWN(V347/T347,3),(IFERROR(ROUNDDOWN(U347/T347,3),"－"))))</f>
        <v>#REF!</v>
      </c>
      <c r="X347" s="90"/>
      <c r="Y347" s="92"/>
      <c r="Z347" s="25"/>
      <c r="AA347" s="24"/>
      <c r="AB347" s="25"/>
      <c r="AC347" s="24"/>
      <c r="AD347" s="20"/>
      <c r="AE347" s="20"/>
      <c r="AF347" s="20"/>
      <c r="AG347" s="1"/>
      <c r="AH347" s="1"/>
      <c r="AI347" s="41"/>
      <c r="AJ347" s="41"/>
      <c r="AK347" s="41"/>
      <c r="AL347" s="41"/>
      <c r="AM347" s="41"/>
      <c r="AN347" s="1"/>
      <c r="AO347" s="1"/>
      <c r="AP347" s="1"/>
      <c r="AQ347" s="1"/>
      <c r="AR347" s="1"/>
      <c r="AS347" s="1"/>
      <c r="AT347" s="1"/>
      <c r="AU347" s="1"/>
      <c r="AV347" s="1"/>
      <c r="AW347" s="1"/>
      <c r="AX347" s="35"/>
      <c r="AY347" s="78"/>
      <c r="AZ347" s="37" t="e">
        <f>IF(AC347=#REF!,"年間支払金額",IF(AND(OR(COUNTIF(AE347,"*すべて*"),COUNTIF(AE347,"*全て*")),S347="●",OR(K347=#REF!,K347=#REF!)),"年間支払金額(全官署、契約相手方ごと)",IF(AND(OR(COUNTIF(AE347,"*すべて*"),COUNTIF(AE347,"*全て*")),S347="●"),"年間支払金額(契約相手方ごと)",IF(AND(OR(K347=#REF!,K347=#REF!),AC347=#REF!),"契約総額(全官署)",IF(AND(K347=#REF!,AC347=#REF!),"契約総額(自官署のみ)",IF(K347=#REF!,"年間支払金額(自官署のみ)",IF(AC347=#REF!,"契約総額",IF(AND(COUNTIF(BG347,"&lt;&gt;*単価*"),OR(K347=#REF!,K347=#REF!)),"全官署予定価格",IF(AND(COUNTIF(BG347,"*単価*"),OR(K347=#REF!,K347=#REF!)),"全官署支払金額",IF(COUNTIF(BG347,"*単価*"),"年間支払金額","予定価格"))))))))))</f>
        <v>#REF!</v>
      </c>
      <c r="BA347" s="37" t="str">
        <f>IF(T347="","×",IF(令和8年度契約状況調査票!T347&gt;_xlfn.XLOOKUP(令和8年度契約状況調査票!BF347,#REF!,#REF!),"○","×"))</f>
        <v>×</v>
      </c>
      <c r="BB347" s="37" t="str">
        <f>IF(Y347="","×",IF(令和8年度契約状況調査票!Y347&gt;_xlfn.XLOOKUP(令和8年度契約状況調査票!BF347,#REF!,#REF!),"○","×"))</f>
        <v>×</v>
      </c>
      <c r="BC347" s="37" t="str">
        <f t="shared" si="54"/>
        <v>×</v>
      </c>
      <c r="BD347" s="37" t="str">
        <f t="shared" ref="BD347:BD410" si="59">IF(AY347&lt;&gt;"",AY347,IF(COUNTIF(AZ347,"*予定価格*"),BA347,BB347))</f>
        <v>×</v>
      </c>
      <c r="BE347" s="79" t="str">
        <f t="shared" si="55"/>
        <v/>
      </c>
      <c r="BF347" s="38">
        <f t="shared" si="56"/>
        <v>0</v>
      </c>
      <c r="BG347" s="1" t="e">
        <f>IF(AC347=#REF!,"",IF(AND(K347&lt;&gt;"",ISTEXT(U347)),"分担契約/単価契約",IF(ISTEXT(U347),"単価契約",IF(K347&lt;&gt;"","分担契約",""))))</f>
        <v>#REF!</v>
      </c>
      <c r="BH347" s="80"/>
      <c r="BI347" s="81" t="e">
        <f>IF(COUNTIF(T347,"**"),"",IF(AND(T347&gt;=#REF!,OR(H347=#REF!,H347=#REF!)),1,IF(AND(T347&gt;=#REF!,H347&lt;&gt;#REF!,H347&lt;&gt;#REF!),1,"")))</f>
        <v>#REF!</v>
      </c>
      <c r="BJ347" s="82" t="str">
        <f t="shared" si="57"/>
        <v>○</v>
      </c>
      <c r="BK347" s="81" t="b">
        <f t="shared" ref="BK347:BK410" si="60">_xlfn.ISFORMULA(BF347)</f>
        <v>1</v>
      </c>
      <c r="BL347" s="81" t="b">
        <f t="shared" ref="BL347:BL410" si="61">_xlfn.ISFORMULA(BG347)</f>
        <v>1</v>
      </c>
    </row>
    <row r="348" spans="1:64" s="83" customFormat="1" ht="60.65" customHeight="1" x14ac:dyDescent="0.2">
      <c r="A348" s="77">
        <f t="shared" si="53"/>
        <v>343</v>
      </c>
      <c r="B348" s="77" t="str">
        <f t="shared" si="58"/>
        <v/>
      </c>
      <c r="C348" s="77" t="str">
        <f>IF(B348&lt;&gt;1,"",COUNTIF($B$6:B348,1))</f>
        <v/>
      </c>
      <c r="D348" s="77" t="str">
        <f>IF(B348&lt;&gt;2,"",COUNTIF($B$6:B348,2))</f>
        <v/>
      </c>
      <c r="E348" s="77" t="str">
        <f>IF(B348&lt;&gt;3,"",COUNTIF($B$6:B348,3))</f>
        <v/>
      </c>
      <c r="F348" s="77" t="str">
        <f>IF(B348&lt;&gt;4,"",COUNTIF($B$6:B348,4))</f>
        <v/>
      </c>
      <c r="G348" s="1"/>
      <c r="H348" s="20"/>
      <c r="I348" s="20"/>
      <c r="J348" s="20"/>
      <c r="K348" s="1"/>
      <c r="L348" s="1"/>
      <c r="M348" s="21"/>
      <c r="N348" s="20"/>
      <c r="O348" s="22"/>
      <c r="P348" s="26"/>
      <c r="Q348" s="27"/>
      <c r="R348" s="20"/>
      <c r="S348" s="1"/>
      <c r="T348" s="23"/>
      <c r="U348" s="84"/>
      <c r="V348" s="86"/>
      <c r="W348" s="39" t="e">
        <f>IF(OR(T348="他官署で調達手続きを実施のため",AC348=#REF!),"－",IF(V348&lt;&gt;"",ROUNDDOWN(V348/T348,3),(IFERROR(ROUNDDOWN(U348/T348,3),"－"))))</f>
        <v>#REF!</v>
      </c>
      <c r="X348" s="90"/>
      <c r="Y348" s="92"/>
      <c r="Z348" s="25"/>
      <c r="AA348" s="24"/>
      <c r="AB348" s="25"/>
      <c r="AC348" s="24"/>
      <c r="AD348" s="20"/>
      <c r="AE348" s="20"/>
      <c r="AF348" s="20"/>
      <c r="AG348" s="1"/>
      <c r="AH348" s="1"/>
      <c r="AI348" s="41"/>
      <c r="AJ348" s="41"/>
      <c r="AK348" s="41"/>
      <c r="AL348" s="41"/>
      <c r="AM348" s="41"/>
      <c r="AN348" s="1"/>
      <c r="AO348" s="1"/>
      <c r="AP348" s="1"/>
      <c r="AQ348" s="1"/>
      <c r="AR348" s="1"/>
      <c r="AS348" s="1"/>
      <c r="AT348" s="1"/>
      <c r="AU348" s="1"/>
      <c r="AV348" s="1"/>
      <c r="AW348" s="1"/>
      <c r="AX348" s="35"/>
      <c r="AY348" s="78"/>
      <c r="AZ348" s="37" t="e">
        <f>IF(AC348=#REF!,"年間支払金額",IF(AND(OR(COUNTIF(AE348,"*すべて*"),COUNTIF(AE348,"*全て*")),S348="●",OR(K348=#REF!,K348=#REF!)),"年間支払金額(全官署、契約相手方ごと)",IF(AND(OR(COUNTIF(AE348,"*すべて*"),COUNTIF(AE348,"*全て*")),S348="●"),"年間支払金額(契約相手方ごと)",IF(AND(OR(K348=#REF!,K348=#REF!),AC348=#REF!),"契約総額(全官署)",IF(AND(K348=#REF!,AC348=#REF!),"契約総額(自官署のみ)",IF(K348=#REF!,"年間支払金額(自官署のみ)",IF(AC348=#REF!,"契約総額",IF(AND(COUNTIF(BG348,"&lt;&gt;*単価*"),OR(K348=#REF!,K348=#REF!)),"全官署予定価格",IF(AND(COUNTIF(BG348,"*単価*"),OR(K348=#REF!,K348=#REF!)),"全官署支払金額",IF(COUNTIF(BG348,"*単価*"),"年間支払金額","予定価格"))))))))))</f>
        <v>#REF!</v>
      </c>
      <c r="BA348" s="37" t="str">
        <f>IF(T348="","×",IF(令和8年度契約状況調査票!T348&gt;_xlfn.XLOOKUP(令和8年度契約状況調査票!BF348,#REF!,#REF!),"○","×"))</f>
        <v>×</v>
      </c>
      <c r="BB348" s="37" t="str">
        <f>IF(Y348="","×",IF(令和8年度契約状況調査票!Y348&gt;_xlfn.XLOOKUP(令和8年度契約状況調査票!BF348,#REF!,#REF!),"○","×"))</f>
        <v>×</v>
      </c>
      <c r="BC348" s="37" t="str">
        <f t="shared" si="54"/>
        <v>×</v>
      </c>
      <c r="BD348" s="37" t="str">
        <f t="shared" si="59"/>
        <v>×</v>
      </c>
      <c r="BE348" s="79" t="str">
        <f t="shared" si="55"/>
        <v/>
      </c>
      <c r="BF348" s="38">
        <f t="shared" si="56"/>
        <v>0</v>
      </c>
      <c r="BG348" s="1" t="e">
        <f>IF(AC348=#REF!,"",IF(AND(K348&lt;&gt;"",ISTEXT(U348)),"分担契約/単価契約",IF(ISTEXT(U348),"単価契約",IF(K348&lt;&gt;"","分担契約",""))))</f>
        <v>#REF!</v>
      </c>
      <c r="BH348" s="80"/>
      <c r="BI348" s="81" t="e">
        <f>IF(COUNTIF(T348,"**"),"",IF(AND(T348&gt;=#REF!,OR(H348=#REF!,H348=#REF!)),1,IF(AND(T348&gt;=#REF!,H348&lt;&gt;#REF!,H348&lt;&gt;#REF!),1,"")))</f>
        <v>#REF!</v>
      </c>
      <c r="BJ348" s="82" t="str">
        <f t="shared" si="57"/>
        <v>○</v>
      </c>
      <c r="BK348" s="81" t="b">
        <f t="shared" si="60"/>
        <v>1</v>
      </c>
      <c r="BL348" s="81" t="b">
        <f t="shared" si="61"/>
        <v>1</v>
      </c>
    </row>
    <row r="349" spans="1:64" s="83" customFormat="1" ht="60.65" customHeight="1" x14ac:dyDescent="0.2">
      <c r="A349" s="77">
        <f t="shared" si="53"/>
        <v>344</v>
      </c>
      <c r="B349" s="77" t="str">
        <f t="shared" si="58"/>
        <v/>
      </c>
      <c r="C349" s="77" t="str">
        <f>IF(B349&lt;&gt;1,"",COUNTIF($B$6:B349,1))</f>
        <v/>
      </c>
      <c r="D349" s="77" t="str">
        <f>IF(B349&lt;&gt;2,"",COUNTIF($B$6:B349,2))</f>
        <v/>
      </c>
      <c r="E349" s="77" t="str">
        <f>IF(B349&lt;&gt;3,"",COUNTIF($B$6:B349,3))</f>
        <v/>
      </c>
      <c r="F349" s="77" t="str">
        <f>IF(B349&lt;&gt;4,"",COUNTIF($B$6:B349,4))</f>
        <v/>
      </c>
      <c r="G349" s="1"/>
      <c r="H349" s="20"/>
      <c r="I349" s="20"/>
      <c r="J349" s="20"/>
      <c r="K349" s="1"/>
      <c r="L349" s="1"/>
      <c r="M349" s="21"/>
      <c r="N349" s="20"/>
      <c r="O349" s="22"/>
      <c r="P349" s="26"/>
      <c r="Q349" s="27"/>
      <c r="R349" s="20"/>
      <c r="S349" s="1"/>
      <c r="T349" s="23"/>
      <c r="U349" s="84"/>
      <c r="V349" s="86"/>
      <c r="W349" s="39" t="e">
        <f>IF(OR(T349="他官署で調達手続きを実施のため",AC349=#REF!),"－",IF(V349&lt;&gt;"",ROUNDDOWN(V349/T349,3),(IFERROR(ROUNDDOWN(U349/T349,3),"－"))))</f>
        <v>#REF!</v>
      </c>
      <c r="X349" s="90"/>
      <c r="Y349" s="92"/>
      <c r="Z349" s="25"/>
      <c r="AA349" s="24"/>
      <c r="AB349" s="25"/>
      <c r="AC349" s="24"/>
      <c r="AD349" s="20"/>
      <c r="AE349" s="20"/>
      <c r="AF349" s="20"/>
      <c r="AG349" s="1"/>
      <c r="AH349" s="1"/>
      <c r="AI349" s="41"/>
      <c r="AJ349" s="41"/>
      <c r="AK349" s="41"/>
      <c r="AL349" s="41"/>
      <c r="AM349" s="41"/>
      <c r="AN349" s="1"/>
      <c r="AO349" s="1"/>
      <c r="AP349" s="1"/>
      <c r="AQ349" s="1"/>
      <c r="AR349" s="1"/>
      <c r="AS349" s="1"/>
      <c r="AT349" s="1"/>
      <c r="AU349" s="1"/>
      <c r="AV349" s="1"/>
      <c r="AW349" s="1"/>
      <c r="AX349" s="36"/>
      <c r="AY349" s="78"/>
      <c r="AZ349" s="37" t="e">
        <f>IF(AC349=#REF!,"年間支払金額",IF(AND(OR(COUNTIF(AE349,"*すべて*"),COUNTIF(AE349,"*全て*")),S349="●",OR(K349=#REF!,K349=#REF!)),"年間支払金額(全官署、契約相手方ごと)",IF(AND(OR(COUNTIF(AE349,"*すべて*"),COUNTIF(AE349,"*全て*")),S349="●"),"年間支払金額(契約相手方ごと)",IF(AND(OR(K349=#REF!,K349=#REF!),AC349=#REF!),"契約総額(全官署)",IF(AND(K349=#REF!,AC349=#REF!),"契約総額(自官署のみ)",IF(K349=#REF!,"年間支払金額(自官署のみ)",IF(AC349=#REF!,"契約総額",IF(AND(COUNTIF(BG349,"&lt;&gt;*単価*"),OR(K349=#REF!,K349=#REF!)),"全官署予定価格",IF(AND(COUNTIF(BG349,"*単価*"),OR(K349=#REF!,K349=#REF!)),"全官署支払金額",IF(COUNTIF(BG349,"*単価*"),"年間支払金額","予定価格"))))))))))</f>
        <v>#REF!</v>
      </c>
      <c r="BA349" s="37" t="str">
        <f>IF(T349="","×",IF(令和8年度契約状況調査票!T349&gt;_xlfn.XLOOKUP(令和8年度契約状況調査票!BF349,#REF!,#REF!),"○","×"))</f>
        <v>×</v>
      </c>
      <c r="BB349" s="37" t="str">
        <f>IF(Y349="","×",IF(令和8年度契約状況調査票!Y349&gt;_xlfn.XLOOKUP(令和8年度契約状況調査票!BF349,#REF!,#REF!),"○","×"))</f>
        <v>×</v>
      </c>
      <c r="BC349" s="37" t="str">
        <f t="shared" si="54"/>
        <v>×</v>
      </c>
      <c r="BD349" s="37" t="str">
        <f t="shared" si="59"/>
        <v>×</v>
      </c>
      <c r="BE349" s="79" t="str">
        <f t="shared" si="55"/>
        <v/>
      </c>
      <c r="BF349" s="38">
        <f t="shared" si="56"/>
        <v>0</v>
      </c>
      <c r="BG349" s="1" t="e">
        <f>IF(AC349=#REF!,"",IF(AND(K349&lt;&gt;"",ISTEXT(U349)),"分担契約/単価契約",IF(ISTEXT(U349),"単価契約",IF(K349&lt;&gt;"","分担契約",""))))</f>
        <v>#REF!</v>
      </c>
      <c r="BH349" s="80"/>
      <c r="BI349" s="81" t="e">
        <f>IF(COUNTIF(T349,"**"),"",IF(AND(T349&gt;=#REF!,OR(H349=#REF!,H349=#REF!)),1,IF(AND(T349&gt;=#REF!,H349&lt;&gt;#REF!,H349&lt;&gt;#REF!),1,"")))</f>
        <v>#REF!</v>
      </c>
      <c r="BJ349" s="82" t="str">
        <f t="shared" si="57"/>
        <v>○</v>
      </c>
      <c r="BK349" s="81" t="b">
        <f t="shared" si="60"/>
        <v>1</v>
      </c>
      <c r="BL349" s="81" t="b">
        <f t="shared" si="61"/>
        <v>1</v>
      </c>
    </row>
    <row r="350" spans="1:64" s="83" customFormat="1" ht="60.65" customHeight="1" x14ac:dyDescent="0.2">
      <c r="A350" s="77">
        <f t="shared" si="53"/>
        <v>345</v>
      </c>
      <c r="B350" s="77" t="str">
        <f t="shared" si="58"/>
        <v/>
      </c>
      <c r="C350" s="77" t="str">
        <f>IF(B350&lt;&gt;1,"",COUNTIF($B$6:B350,1))</f>
        <v/>
      </c>
      <c r="D350" s="77" t="str">
        <f>IF(B350&lt;&gt;2,"",COUNTIF($B$6:B350,2))</f>
        <v/>
      </c>
      <c r="E350" s="77" t="str">
        <f>IF(B350&lt;&gt;3,"",COUNTIF($B$6:B350,3))</f>
        <v/>
      </c>
      <c r="F350" s="77" t="str">
        <f>IF(B350&lt;&gt;4,"",COUNTIF($B$6:B350,4))</f>
        <v/>
      </c>
      <c r="G350" s="1"/>
      <c r="H350" s="20"/>
      <c r="I350" s="20"/>
      <c r="J350" s="20"/>
      <c r="K350" s="1"/>
      <c r="L350" s="1"/>
      <c r="M350" s="21"/>
      <c r="N350" s="20"/>
      <c r="O350" s="22"/>
      <c r="P350" s="26"/>
      <c r="Q350" s="27"/>
      <c r="R350" s="20"/>
      <c r="S350" s="1"/>
      <c r="T350" s="23"/>
      <c r="U350" s="84"/>
      <c r="V350" s="86"/>
      <c r="W350" s="39" t="e">
        <f>IF(OR(T350="他官署で調達手続きを実施のため",AC350=#REF!),"－",IF(V350&lt;&gt;"",ROUNDDOWN(V350/T350,3),(IFERROR(ROUNDDOWN(U350/T350,3),"－"))))</f>
        <v>#REF!</v>
      </c>
      <c r="X350" s="90"/>
      <c r="Y350" s="92"/>
      <c r="Z350" s="25"/>
      <c r="AA350" s="24"/>
      <c r="AB350" s="25"/>
      <c r="AC350" s="24"/>
      <c r="AD350" s="20"/>
      <c r="AE350" s="20"/>
      <c r="AF350" s="20"/>
      <c r="AG350" s="1"/>
      <c r="AH350" s="1"/>
      <c r="AI350" s="41"/>
      <c r="AJ350" s="41"/>
      <c r="AK350" s="41"/>
      <c r="AL350" s="41"/>
      <c r="AM350" s="41"/>
      <c r="AN350" s="1"/>
      <c r="AO350" s="1"/>
      <c r="AP350" s="1"/>
      <c r="AQ350" s="1"/>
      <c r="AR350" s="1"/>
      <c r="AS350" s="1"/>
      <c r="AT350" s="1"/>
      <c r="AU350" s="1"/>
      <c r="AV350" s="1"/>
      <c r="AW350" s="1"/>
      <c r="AX350" s="35"/>
      <c r="AY350" s="78"/>
      <c r="AZ350" s="37" t="e">
        <f>IF(AC350=#REF!,"年間支払金額",IF(AND(OR(COUNTIF(AE350,"*すべて*"),COUNTIF(AE350,"*全て*")),S350="●",OR(K350=#REF!,K350=#REF!)),"年間支払金額(全官署、契約相手方ごと)",IF(AND(OR(COUNTIF(AE350,"*すべて*"),COUNTIF(AE350,"*全て*")),S350="●"),"年間支払金額(契約相手方ごと)",IF(AND(OR(K350=#REF!,K350=#REF!),AC350=#REF!),"契約総額(全官署)",IF(AND(K350=#REF!,AC350=#REF!),"契約総額(自官署のみ)",IF(K350=#REF!,"年間支払金額(自官署のみ)",IF(AC350=#REF!,"契約総額",IF(AND(COUNTIF(BG350,"&lt;&gt;*単価*"),OR(K350=#REF!,K350=#REF!)),"全官署予定価格",IF(AND(COUNTIF(BG350,"*単価*"),OR(K350=#REF!,K350=#REF!)),"全官署支払金額",IF(COUNTIF(BG350,"*単価*"),"年間支払金額","予定価格"))))))))))</f>
        <v>#REF!</v>
      </c>
      <c r="BA350" s="37" t="str">
        <f>IF(T350="","×",IF(令和8年度契約状況調査票!T350&gt;_xlfn.XLOOKUP(令和8年度契約状況調査票!BF350,#REF!,#REF!),"○","×"))</f>
        <v>×</v>
      </c>
      <c r="BB350" s="37" t="str">
        <f>IF(Y350="","×",IF(令和8年度契約状況調査票!Y350&gt;_xlfn.XLOOKUP(令和8年度契約状況調査票!BF350,#REF!,#REF!),"○","×"))</f>
        <v>×</v>
      </c>
      <c r="BC350" s="37" t="str">
        <f t="shared" si="54"/>
        <v>×</v>
      </c>
      <c r="BD350" s="37" t="str">
        <f t="shared" si="59"/>
        <v>×</v>
      </c>
      <c r="BE350" s="79" t="str">
        <f t="shared" si="55"/>
        <v/>
      </c>
      <c r="BF350" s="38">
        <f t="shared" si="56"/>
        <v>0</v>
      </c>
      <c r="BG350" s="1" t="e">
        <f>IF(AC350=#REF!,"",IF(AND(K350&lt;&gt;"",ISTEXT(U350)),"分担契約/単価契約",IF(ISTEXT(U350),"単価契約",IF(K350&lt;&gt;"","分担契約",""))))</f>
        <v>#REF!</v>
      </c>
      <c r="BH350" s="80"/>
      <c r="BI350" s="81" t="e">
        <f>IF(COUNTIF(T350,"**"),"",IF(AND(T350&gt;=#REF!,OR(H350=#REF!,H350=#REF!)),1,IF(AND(T350&gt;=#REF!,H350&lt;&gt;#REF!,H350&lt;&gt;#REF!),1,"")))</f>
        <v>#REF!</v>
      </c>
      <c r="BJ350" s="82" t="str">
        <f t="shared" si="57"/>
        <v>○</v>
      </c>
      <c r="BK350" s="81" t="b">
        <f t="shared" si="60"/>
        <v>1</v>
      </c>
      <c r="BL350" s="81" t="b">
        <f t="shared" si="61"/>
        <v>1</v>
      </c>
    </row>
    <row r="351" spans="1:64" s="83" customFormat="1" ht="60.65" customHeight="1" x14ac:dyDescent="0.2">
      <c r="A351" s="77">
        <f t="shared" si="53"/>
        <v>346</v>
      </c>
      <c r="B351" s="77" t="str">
        <f t="shared" si="58"/>
        <v/>
      </c>
      <c r="C351" s="77" t="str">
        <f>IF(B351&lt;&gt;1,"",COUNTIF($B$6:B351,1))</f>
        <v/>
      </c>
      <c r="D351" s="77" t="str">
        <f>IF(B351&lt;&gt;2,"",COUNTIF($B$6:B351,2))</f>
        <v/>
      </c>
      <c r="E351" s="77" t="str">
        <f>IF(B351&lt;&gt;3,"",COUNTIF($B$6:B351,3))</f>
        <v/>
      </c>
      <c r="F351" s="77" t="str">
        <f>IF(B351&lt;&gt;4,"",COUNTIF($B$6:B351,4))</f>
        <v/>
      </c>
      <c r="G351" s="1"/>
      <c r="H351" s="20"/>
      <c r="I351" s="20"/>
      <c r="J351" s="20"/>
      <c r="K351" s="1"/>
      <c r="L351" s="1"/>
      <c r="M351" s="21"/>
      <c r="N351" s="20"/>
      <c r="O351" s="22"/>
      <c r="P351" s="26"/>
      <c r="Q351" s="27"/>
      <c r="R351" s="20"/>
      <c r="S351" s="1"/>
      <c r="T351" s="23"/>
      <c r="U351" s="84"/>
      <c r="V351" s="86"/>
      <c r="W351" s="39" t="e">
        <f>IF(OR(T351="他官署で調達手続きを実施のため",AC351=#REF!),"－",IF(V351&lt;&gt;"",ROUNDDOWN(V351/T351,3),(IFERROR(ROUNDDOWN(U351/T351,3),"－"))))</f>
        <v>#REF!</v>
      </c>
      <c r="X351" s="90"/>
      <c r="Y351" s="92"/>
      <c r="Z351" s="25"/>
      <c r="AA351" s="24"/>
      <c r="AB351" s="25"/>
      <c r="AC351" s="24"/>
      <c r="AD351" s="20"/>
      <c r="AE351" s="20"/>
      <c r="AF351" s="20"/>
      <c r="AG351" s="1"/>
      <c r="AH351" s="1"/>
      <c r="AI351" s="41"/>
      <c r="AJ351" s="41"/>
      <c r="AK351" s="41"/>
      <c r="AL351" s="41"/>
      <c r="AM351" s="41"/>
      <c r="AN351" s="1"/>
      <c r="AO351" s="1"/>
      <c r="AP351" s="1"/>
      <c r="AQ351" s="1"/>
      <c r="AR351" s="1"/>
      <c r="AS351" s="1"/>
      <c r="AT351" s="1"/>
      <c r="AU351" s="1"/>
      <c r="AV351" s="1"/>
      <c r="AW351" s="1"/>
      <c r="AX351" s="35"/>
      <c r="AY351" s="78"/>
      <c r="AZ351" s="37" t="e">
        <f>IF(AC351=#REF!,"年間支払金額",IF(AND(OR(COUNTIF(AE351,"*すべて*"),COUNTIF(AE351,"*全て*")),S351="●",OR(K351=#REF!,K351=#REF!)),"年間支払金額(全官署、契約相手方ごと)",IF(AND(OR(COUNTIF(AE351,"*すべて*"),COUNTIF(AE351,"*全て*")),S351="●"),"年間支払金額(契約相手方ごと)",IF(AND(OR(K351=#REF!,K351=#REF!),AC351=#REF!),"契約総額(全官署)",IF(AND(K351=#REF!,AC351=#REF!),"契約総額(自官署のみ)",IF(K351=#REF!,"年間支払金額(自官署のみ)",IF(AC351=#REF!,"契約総額",IF(AND(COUNTIF(BG351,"&lt;&gt;*単価*"),OR(K351=#REF!,K351=#REF!)),"全官署予定価格",IF(AND(COUNTIF(BG351,"*単価*"),OR(K351=#REF!,K351=#REF!)),"全官署支払金額",IF(COUNTIF(BG351,"*単価*"),"年間支払金額","予定価格"))))))))))</f>
        <v>#REF!</v>
      </c>
      <c r="BA351" s="37" t="str">
        <f>IF(T351="","×",IF(令和8年度契約状況調査票!T351&gt;_xlfn.XLOOKUP(令和8年度契約状況調査票!BF351,#REF!,#REF!),"○","×"))</f>
        <v>×</v>
      </c>
      <c r="BB351" s="37" t="str">
        <f>IF(Y351="","×",IF(令和8年度契約状況調査票!Y351&gt;_xlfn.XLOOKUP(令和8年度契約状況調査票!BF351,#REF!,#REF!),"○","×"))</f>
        <v>×</v>
      </c>
      <c r="BC351" s="37" t="str">
        <f t="shared" si="54"/>
        <v>×</v>
      </c>
      <c r="BD351" s="37" t="str">
        <f t="shared" si="59"/>
        <v>×</v>
      </c>
      <c r="BE351" s="79" t="str">
        <f t="shared" si="55"/>
        <v/>
      </c>
      <c r="BF351" s="38">
        <f t="shared" si="56"/>
        <v>0</v>
      </c>
      <c r="BG351" s="1" t="e">
        <f>IF(AC351=#REF!,"",IF(AND(K351&lt;&gt;"",ISTEXT(U351)),"分担契約/単価契約",IF(ISTEXT(U351),"単価契約",IF(K351&lt;&gt;"","分担契約",""))))</f>
        <v>#REF!</v>
      </c>
      <c r="BH351" s="80"/>
      <c r="BI351" s="81" t="e">
        <f>IF(COUNTIF(T351,"**"),"",IF(AND(T351&gt;=#REF!,OR(H351=#REF!,H351=#REF!)),1,IF(AND(T351&gt;=#REF!,H351&lt;&gt;#REF!,H351&lt;&gt;#REF!),1,"")))</f>
        <v>#REF!</v>
      </c>
      <c r="BJ351" s="82" t="str">
        <f t="shared" si="57"/>
        <v>○</v>
      </c>
      <c r="BK351" s="81" t="b">
        <f t="shared" si="60"/>
        <v>1</v>
      </c>
      <c r="BL351" s="81" t="b">
        <f t="shared" si="61"/>
        <v>1</v>
      </c>
    </row>
    <row r="352" spans="1:64" s="83" customFormat="1" ht="60.65" customHeight="1" x14ac:dyDescent="0.2">
      <c r="A352" s="77">
        <f t="shared" si="53"/>
        <v>347</v>
      </c>
      <c r="B352" s="77" t="str">
        <f t="shared" si="58"/>
        <v/>
      </c>
      <c r="C352" s="77" t="str">
        <f>IF(B352&lt;&gt;1,"",COUNTIF($B$6:B352,1))</f>
        <v/>
      </c>
      <c r="D352" s="77" t="str">
        <f>IF(B352&lt;&gt;2,"",COUNTIF($B$6:B352,2))</f>
        <v/>
      </c>
      <c r="E352" s="77" t="str">
        <f>IF(B352&lt;&gt;3,"",COUNTIF($B$6:B352,3))</f>
        <v/>
      </c>
      <c r="F352" s="77" t="str">
        <f>IF(B352&lt;&gt;4,"",COUNTIF($B$6:B352,4))</f>
        <v/>
      </c>
      <c r="G352" s="1"/>
      <c r="H352" s="20"/>
      <c r="I352" s="20"/>
      <c r="J352" s="20"/>
      <c r="K352" s="1"/>
      <c r="L352" s="1"/>
      <c r="M352" s="21"/>
      <c r="N352" s="20"/>
      <c r="O352" s="22"/>
      <c r="P352" s="26"/>
      <c r="Q352" s="27"/>
      <c r="R352" s="20"/>
      <c r="S352" s="1"/>
      <c r="T352" s="28"/>
      <c r="U352" s="85"/>
      <c r="V352" s="86"/>
      <c r="W352" s="39" t="e">
        <f>IF(OR(T352="他官署で調達手続きを実施のため",AC352=#REF!),"－",IF(V352&lt;&gt;"",ROUNDDOWN(V352/T352,3),(IFERROR(ROUNDDOWN(U352/T352,3),"－"))))</f>
        <v>#REF!</v>
      </c>
      <c r="X352" s="90"/>
      <c r="Y352" s="92"/>
      <c r="Z352" s="25"/>
      <c r="AA352" s="24"/>
      <c r="AB352" s="25"/>
      <c r="AC352" s="24"/>
      <c r="AD352" s="20"/>
      <c r="AE352" s="20"/>
      <c r="AF352" s="20"/>
      <c r="AG352" s="1"/>
      <c r="AH352" s="1"/>
      <c r="AI352" s="41"/>
      <c r="AJ352" s="41"/>
      <c r="AK352" s="41"/>
      <c r="AL352" s="41"/>
      <c r="AM352" s="41"/>
      <c r="AN352" s="1"/>
      <c r="AO352" s="1"/>
      <c r="AP352" s="1"/>
      <c r="AQ352" s="1"/>
      <c r="AR352" s="1"/>
      <c r="AS352" s="1"/>
      <c r="AT352" s="1"/>
      <c r="AU352" s="1"/>
      <c r="AV352" s="1"/>
      <c r="AW352" s="1"/>
      <c r="AX352" s="35"/>
      <c r="AY352" s="78"/>
      <c r="AZ352" s="37" t="e">
        <f>IF(AC352=#REF!,"年間支払金額",IF(AND(OR(COUNTIF(AE352,"*すべて*"),COUNTIF(AE352,"*全て*")),S352="●",OR(K352=#REF!,K352=#REF!)),"年間支払金額(全官署、契約相手方ごと)",IF(AND(OR(COUNTIF(AE352,"*すべて*"),COUNTIF(AE352,"*全て*")),S352="●"),"年間支払金額(契約相手方ごと)",IF(AND(OR(K352=#REF!,K352=#REF!),AC352=#REF!),"契約総額(全官署)",IF(AND(K352=#REF!,AC352=#REF!),"契約総額(自官署のみ)",IF(K352=#REF!,"年間支払金額(自官署のみ)",IF(AC352=#REF!,"契約総額",IF(AND(COUNTIF(BG352,"&lt;&gt;*単価*"),OR(K352=#REF!,K352=#REF!)),"全官署予定価格",IF(AND(COUNTIF(BG352,"*単価*"),OR(K352=#REF!,K352=#REF!)),"全官署支払金額",IF(COUNTIF(BG352,"*単価*"),"年間支払金額","予定価格"))))))))))</f>
        <v>#REF!</v>
      </c>
      <c r="BA352" s="37" t="str">
        <f>IF(T352="","×",IF(令和8年度契約状況調査票!T352&gt;_xlfn.XLOOKUP(令和8年度契約状況調査票!BF352,#REF!,#REF!),"○","×"))</f>
        <v>×</v>
      </c>
      <c r="BB352" s="37" t="str">
        <f>IF(Y352="","×",IF(令和8年度契約状況調査票!Y352&gt;_xlfn.XLOOKUP(令和8年度契約状況調査票!BF352,#REF!,#REF!),"○","×"))</f>
        <v>×</v>
      </c>
      <c r="BC352" s="37" t="str">
        <f t="shared" si="54"/>
        <v>×</v>
      </c>
      <c r="BD352" s="37" t="str">
        <f t="shared" si="59"/>
        <v>×</v>
      </c>
      <c r="BE352" s="79" t="str">
        <f t="shared" si="55"/>
        <v/>
      </c>
      <c r="BF352" s="38">
        <f t="shared" si="56"/>
        <v>0</v>
      </c>
      <c r="BG352" s="1" t="e">
        <f>IF(AC352=#REF!,"",IF(AND(K352&lt;&gt;"",ISTEXT(U352)),"分担契約/単価契約",IF(ISTEXT(U352),"単価契約",IF(K352&lt;&gt;"","分担契約",""))))</f>
        <v>#REF!</v>
      </c>
      <c r="BH352" s="80"/>
      <c r="BI352" s="81" t="e">
        <f>IF(COUNTIF(T352,"**"),"",IF(AND(T352&gt;=#REF!,OR(H352=#REF!,H352=#REF!)),1,IF(AND(T352&gt;=#REF!,H352&lt;&gt;#REF!,H352&lt;&gt;#REF!),1,"")))</f>
        <v>#REF!</v>
      </c>
      <c r="BJ352" s="82" t="str">
        <f t="shared" si="57"/>
        <v>○</v>
      </c>
      <c r="BK352" s="81" t="b">
        <f t="shared" si="60"/>
        <v>1</v>
      </c>
      <c r="BL352" s="81" t="b">
        <f t="shared" si="61"/>
        <v>1</v>
      </c>
    </row>
    <row r="353" spans="1:64" s="83" customFormat="1" ht="60.65" customHeight="1" x14ac:dyDescent="0.2">
      <c r="A353" s="77">
        <f t="shared" si="53"/>
        <v>348</v>
      </c>
      <c r="B353" s="77" t="str">
        <f t="shared" si="58"/>
        <v/>
      </c>
      <c r="C353" s="77" t="str">
        <f>IF(B353&lt;&gt;1,"",COUNTIF($B$6:B353,1))</f>
        <v/>
      </c>
      <c r="D353" s="77" t="str">
        <f>IF(B353&lt;&gt;2,"",COUNTIF($B$6:B353,2))</f>
        <v/>
      </c>
      <c r="E353" s="77" t="str">
        <f>IF(B353&lt;&gt;3,"",COUNTIF($B$6:B353,3))</f>
        <v/>
      </c>
      <c r="F353" s="77" t="str">
        <f>IF(B353&lt;&gt;4,"",COUNTIF($B$6:B353,4))</f>
        <v/>
      </c>
      <c r="G353" s="1"/>
      <c r="H353" s="20"/>
      <c r="I353" s="20"/>
      <c r="J353" s="20"/>
      <c r="K353" s="1"/>
      <c r="L353" s="1"/>
      <c r="M353" s="21"/>
      <c r="N353" s="20"/>
      <c r="O353" s="22"/>
      <c r="P353" s="26"/>
      <c r="Q353" s="27"/>
      <c r="R353" s="20"/>
      <c r="S353" s="1"/>
      <c r="T353" s="23"/>
      <c r="U353" s="84"/>
      <c r="V353" s="86"/>
      <c r="W353" s="39" t="e">
        <f>IF(OR(T353="他官署で調達手続きを実施のため",AC353=#REF!),"－",IF(V353&lt;&gt;"",ROUNDDOWN(V353/T353,3),(IFERROR(ROUNDDOWN(U353/T353,3),"－"))))</f>
        <v>#REF!</v>
      </c>
      <c r="X353" s="90"/>
      <c r="Y353" s="92"/>
      <c r="Z353" s="25"/>
      <c r="AA353" s="24"/>
      <c r="AB353" s="25"/>
      <c r="AC353" s="24"/>
      <c r="AD353" s="20"/>
      <c r="AE353" s="20"/>
      <c r="AF353" s="20"/>
      <c r="AG353" s="1"/>
      <c r="AH353" s="1"/>
      <c r="AI353" s="41"/>
      <c r="AJ353" s="41"/>
      <c r="AK353" s="41"/>
      <c r="AL353" s="41"/>
      <c r="AM353" s="41"/>
      <c r="AN353" s="1"/>
      <c r="AO353" s="1"/>
      <c r="AP353" s="1"/>
      <c r="AQ353" s="1"/>
      <c r="AR353" s="1"/>
      <c r="AS353" s="1"/>
      <c r="AT353" s="1"/>
      <c r="AU353" s="1"/>
      <c r="AV353" s="1"/>
      <c r="AW353" s="1"/>
      <c r="AX353" s="35"/>
      <c r="AY353" s="78"/>
      <c r="AZ353" s="37" t="e">
        <f>IF(AC353=#REF!,"年間支払金額",IF(AND(OR(COUNTIF(AE353,"*すべて*"),COUNTIF(AE353,"*全て*")),S353="●",OR(K353=#REF!,K353=#REF!)),"年間支払金額(全官署、契約相手方ごと)",IF(AND(OR(COUNTIF(AE353,"*すべて*"),COUNTIF(AE353,"*全て*")),S353="●"),"年間支払金額(契約相手方ごと)",IF(AND(OR(K353=#REF!,K353=#REF!),AC353=#REF!),"契約総額(全官署)",IF(AND(K353=#REF!,AC353=#REF!),"契約総額(自官署のみ)",IF(K353=#REF!,"年間支払金額(自官署のみ)",IF(AC353=#REF!,"契約総額",IF(AND(COUNTIF(BG353,"&lt;&gt;*単価*"),OR(K353=#REF!,K353=#REF!)),"全官署予定価格",IF(AND(COUNTIF(BG353,"*単価*"),OR(K353=#REF!,K353=#REF!)),"全官署支払金額",IF(COUNTIF(BG353,"*単価*"),"年間支払金額","予定価格"))))))))))</f>
        <v>#REF!</v>
      </c>
      <c r="BA353" s="37" t="str">
        <f>IF(T353="","×",IF(令和8年度契約状況調査票!T353&gt;_xlfn.XLOOKUP(令和8年度契約状況調査票!BF353,#REF!,#REF!),"○","×"))</f>
        <v>×</v>
      </c>
      <c r="BB353" s="37" t="str">
        <f>IF(Y353="","×",IF(令和8年度契約状況調査票!Y353&gt;_xlfn.XLOOKUP(令和8年度契約状況調査票!BF353,#REF!,#REF!),"○","×"))</f>
        <v>×</v>
      </c>
      <c r="BC353" s="37" t="str">
        <f t="shared" si="54"/>
        <v>×</v>
      </c>
      <c r="BD353" s="37" t="str">
        <f t="shared" si="59"/>
        <v>×</v>
      </c>
      <c r="BE353" s="79" t="str">
        <f t="shared" si="55"/>
        <v/>
      </c>
      <c r="BF353" s="38">
        <f t="shared" si="56"/>
        <v>0</v>
      </c>
      <c r="BG353" s="1" t="e">
        <f>IF(AC353=#REF!,"",IF(AND(K353&lt;&gt;"",ISTEXT(U353)),"分担契約/単価契約",IF(ISTEXT(U353),"単価契約",IF(K353&lt;&gt;"","分担契約",""))))</f>
        <v>#REF!</v>
      </c>
      <c r="BH353" s="80"/>
      <c r="BI353" s="81" t="e">
        <f>IF(COUNTIF(T353,"**"),"",IF(AND(T353&gt;=#REF!,OR(H353=#REF!,H353=#REF!)),1,IF(AND(T353&gt;=#REF!,H353&lt;&gt;#REF!,H353&lt;&gt;#REF!),1,"")))</f>
        <v>#REF!</v>
      </c>
      <c r="BJ353" s="82" t="str">
        <f t="shared" si="57"/>
        <v>○</v>
      </c>
      <c r="BK353" s="81" t="b">
        <f t="shared" si="60"/>
        <v>1</v>
      </c>
      <c r="BL353" s="81" t="b">
        <f t="shared" si="61"/>
        <v>1</v>
      </c>
    </row>
    <row r="354" spans="1:64" s="83" customFormat="1" ht="60.65" customHeight="1" x14ac:dyDescent="0.2">
      <c r="A354" s="77">
        <f t="shared" si="53"/>
        <v>349</v>
      </c>
      <c r="B354" s="77" t="str">
        <f t="shared" si="58"/>
        <v/>
      </c>
      <c r="C354" s="77" t="str">
        <f>IF(B354&lt;&gt;1,"",COUNTIF($B$6:B354,1))</f>
        <v/>
      </c>
      <c r="D354" s="77" t="str">
        <f>IF(B354&lt;&gt;2,"",COUNTIF($B$6:B354,2))</f>
        <v/>
      </c>
      <c r="E354" s="77" t="str">
        <f>IF(B354&lt;&gt;3,"",COUNTIF($B$6:B354,3))</f>
        <v/>
      </c>
      <c r="F354" s="77" t="str">
        <f>IF(B354&lt;&gt;4,"",COUNTIF($B$6:B354,4))</f>
        <v/>
      </c>
      <c r="G354" s="1"/>
      <c r="H354" s="20"/>
      <c r="I354" s="20"/>
      <c r="J354" s="20"/>
      <c r="K354" s="1"/>
      <c r="L354" s="1"/>
      <c r="M354" s="21"/>
      <c r="N354" s="20"/>
      <c r="O354" s="22"/>
      <c r="P354" s="26"/>
      <c r="Q354" s="27"/>
      <c r="R354" s="20"/>
      <c r="S354" s="1"/>
      <c r="T354" s="23"/>
      <c r="U354" s="84"/>
      <c r="V354" s="86"/>
      <c r="W354" s="39" t="e">
        <f>IF(OR(T354="他官署で調達手続きを実施のため",AC354=#REF!),"－",IF(V354&lt;&gt;"",ROUNDDOWN(V354/T354,3),(IFERROR(ROUNDDOWN(U354/T354,3),"－"))))</f>
        <v>#REF!</v>
      </c>
      <c r="X354" s="90"/>
      <c r="Y354" s="92"/>
      <c r="Z354" s="25"/>
      <c r="AA354" s="24"/>
      <c r="AB354" s="25"/>
      <c r="AC354" s="24"/>
      <c r="AD354" s="20"/>
      <c r="AE354" s="20"/>
      <c r="AF354" s="20"/>
      <c r="AG354" s="1"/>
      <c r="AH354" s="1"/>
      <c r="AI354" s="41"/>
      <c r="AJ354" s="41"/>
      <c r="AK354" s="41"/>
      <c r="AL354" s="41"/>
      <c r="AM354" s="41"/>
      <c r="AN354" s="1"/>
      <c r="AO354" s="1"/>
      <c r="AP354" s="1"/>
      <c r="AQ354" s="1"/>
      <c r="AR354" s="1"/>
      <c r="AS354" s="1"/>
      <c r="AT354" s="1"/>
      <c r="AU354" s="1"/>
      <c r="AV354" s="1"/>
      <c r="AW354" s="1"/>
      <c r="AX354" s="35"/>
      <c r="AY354" s="78"/>
      <c r="AZ354" s="37" t="e">
        <f>IF(AC354=#REF!,"年間支払金額",IF(AND(OR(COUNTIF(AE354,"*すべて*"),COUNTIF(AE354,"*全て*")),S354="●",OR(K354=#REF!,K354=#REF!)),"年間支払金額(全官署、契約相手方ごと)",IF(AND(OR(COUNTIF(AE354,"*すべて*"),COUNTIF(AE354,"*全て*")),S354="●"),"年間支払金額(契約相手方ごと)",IF(AND(OR(K354=#REF!,K354=#REF!),AC354=#REF!),"契約総額(全官署)",IF(AND(K354=#REF!,AC354=#REF!),"契約総額(自官署のみ)",IF(K354=#REF!,"年間支払金額(自官署のみ)",IF(AC354=#REF!,"契約総額",IF(AND(COUNTIF(BG354,"&lt;&gt;*単価*"),OR(K354=#REF!,K354=#REF!)),"全官署予定価格",IF(AND(COUNTIF(BG354,"*単価*"),OR(K354=#REF!,K354=#REF!)),"全官署支払金額",IF(COUNTIF(BG354,"*単価*"),"年間支払金額","予定価格"))))))))))</f>
        <v>#REF!</v>
      </c>
      <c r="BA354" s="37" t="str">
        <f>IF(T354="","×",IF(令和8年度契約状況調査票!T354&gt;_xlfn.XLOOKUP(令和8年度契約状況調査票!BF354,#REF!,#REF!),"○","×"))</f>
        <v>×</v>
      </c>
      <c r="BB354" s="37" t="str">
        <f>IF(Y354="","×",IF(令和8年度契約状況調査票!Y354&gt;_xlfn.XLOOKUP(令和8年度契約状況調査票!BF354,#REF!,#REF!),"○","×"))</f>
        <v>×</v>
      </c>
      <c r="BC354" s="37" t="str">
        <f t="shared" si="54"/>
        <v>×</v>
      </c>
      <c r="BD354" s="37" t="str">
        <f t="shared" si="59"/>
        <v>×</v>
      </c>
      <c r="BE354" s="79" t="str">
        <f t="shared" si="55"/>
        <v/>
      </c>
      <c r="BF354" s="38">
        <f t="shared" si="56"/>
        <v>0</v>
      </c>
      <c r="BG354" s="1" t="e">
        <f>IF(AC354=#REF!,"",IF(AND(K354&lt;&gt;"",ISTEXT(U354)),"分担契約/単価契約",IF(ISTEXT(U354),"単価契約",IF(K354&lt;&gt;"","分担契約",""))))</f>
        <v>#REF!</v>
      </c>
      <c r="BH354" s="80"/>
      <c r="BI354" s="81" t="e">
        <f>IF(COUNTIF(T354,"**"),"",IF(AND(T354&gt;=#REF!,OR(H354=#REF!,H354=#REF!)),1,IF(AND(T354&gt;=#REF!,H354&lt;&gt;#REF!,H354&lt;&gt;#REF!),1,"")))</f>
        <v>#REF!</v>
      </c>
      <c r="BJ354" s="82" t="str">
        <f t="shared" si="57"/>
        <v>○</v>
      </c>
      <c r="BK354" s="81" t="b">
        <f t="shared" si="60"/>
        <v>1</v>
      </c>
      <c r="BL354" s="81" t="b">
        <f t="shared" si="61"/>
        <v>1</v>
      </c>
    </row>
    <row r="355" spans="1:64" s="83" customFormat="1" ht="60.65" customHeight="1" x14ac:dyDescent="0.2">
      <c r="A355" s="77">
        <f t="shared" si="53"/>
        <v>350</v>
      </c>
      <c r="B355" s="77" t="str">
        <f t="shared" si="58"/>
        <v/>
      </c>
      <c r="C355" s="77" t="str">
        <f>IF(B355&lt;&gt;1,"",COUNTIF($B$6:B355,1))</f>
        <v/>
      </c>
      <c r="D355" s="77" t="str">
        <f>IF(B355&lt;&gt;2,"",COUNTIF($B$6:B355,2))</f>
        <v/>
      </c>
      <c r="E355" s="77" t="str">
        <f>IF(B355&lt;&gt;3,"",COUNTIF($B$6:B355,3))</f>
        <v/>
      </c>
      <c r="F355" s="77" t="str">
        <f>IF(B355&lt;&gt;4,"",COUNTIF($B$6:B355,4))</f>
        <v/>
      </c>
      <c r="G355" s="1"/>
      <c r="H355" s="20"/>
      <c r="I355" s="20"/>
      <c r="J355" s="20"/>
      <c r="K355" s="1"/>
      <c r="L355" s="1"/>
      <c r="M355" s="21"/>
      <c r="N355" s="20"/>
      <c r="O355" s="22"/>
      <c r="P355" s="26"/>
      <c r="Q355" s="27"/>
      <c r="R355" s="20"/>
      <c r="S355" s="1"/>
      <c r="T355" s="23"/>
      <c r="U355" s="84"/>
      <c r="V355" s="86"/>
      <c r="W355" s="39" t="e">
        <f>IF(OR(T355="他官署で調達手続きを実施のため",AC355=#REF!),"－",IF(V355&lt;&gt;"",ROUNDDOWN(V355/T355,3),(IFERROR(ROUNDDOWN(U355/T355,3),"－"))))</f>
        <v>#REF!</v>
      </c>
      <c r="X355" s="90"/>
      <c r="Y355" s="92"/>
      <c r="Z355" s="25"/>
      <c r="AA355" s="24"/>
      <c r="AB355" s="25"/>
      <c r="AC355" s="24"/>
      <c r="AD355" s="20"/>
      <c r="AE355" s="20"/>
      <c r="AF355" s="20"/>
      <c r="AG355" s="1"/>
      <c r="AH355" s="1"/>
      <c r="AI355" s="41"/>
      <c r="AJ355" s="41"/>
      <c r="AK355" s="41"/>
      <c r="AL355" s="41"/>
      <c r="AM355" s="41"/>
      <c r="AN355" s="1"/>
      <c r="AO355" s="1"/>
      <c r="AP355" s="1"/>
      <c r="AQ355" s="1"/>
      <c r="AR355" s="1"/>
      <c r="AS355" s="1"/>
      <c r="AT355" s="1"/>
      <c r="AU355" s="1"/>
      <c r="AV355" s="1"/>
      <c r="AW355" s="1"/>
      <c r="AX355" s="35"/>
      <c r="AY355" s="78"/>
      <c r="AZ355" s="37" t="e">
        <f>IF(AC355=#REF!,"年間支払金額",IF(AND(OR(COUNTIF(AE355,"*すべて*"),COUNTIF(AE355,"*全て*")),S355="●",OR(K355=#REF!,K355=#REF!)),"年間支払金額(全官署、契約相手方ごと)",IF(AND(OR(COUNTIF(AE355,"*すべて*"),COUNTIF(AE355,"*全て*")),S355="●"),"年間支払金額(契約相手方ごと)",IF(AND(OR(K355=#REF!,K355=#REF!),AC355=#REF!),"契約総額(全官署)",IF(AND(K355=#REF!,AC355=#REF!),"契約総額(自官署のみ)",IF(K355=#REF!,"年間支払金額(自官署のみ)",IF(AC355=#REF!,"契約総額",IF(AND(COUNTIF(BG355,"&lt;&gt;*単価*"),OR(K355=#REF!,K355=#REF!)),"全官署予定価格",IF(AND(COUNTIF(BG355,"*単価*"),OR(K355=#REF!,K355=#REF!)),"全官署支払金額",IF(COUNTIF(BG355,"*単価*"),"年間支払金額","予定価格"))))))))))</f>
        <v>#REF!</v>
      </c>
      <c r="BA355" s="37" t="str">
        <f>IF(T355="","×",IF(令和8年度契約状況調査票!T355&gt;_xlfn.XLOOKUP(令和8年度契約状況調査票!BF355,#REF!,#REF!),"○","×"))</f>
        <v>×</v>
      </c>
      <c r="BB355" s="37" t="str">
        <f>IF(Y355="","×",IF(令和8年度契約状況調査票!Y355&gt;_xlfn.XLOOKUP(令和8年度契約状況調査票!BF355,#REF!,#REF!),"○","×"))</f>
        <v>×</v>
      </c>
      <c r="BC355" s="37" t="str">
        <f t="shared" si="54"/>
        <v>×</v>
      </c>
      <c r="BD355" s="37" t="str">
        <f t="shared" si="59"/>
        <v>×</v>
      </c>
      <c r="BE355" s="79" t="str">
        <f t="shared" si="55"/>
        <v/>
      </c>
      <c r="BF355" s="38">
        <f t="shared" si="56"/>
        <v>0</v>
      </c>
      <c r="BG355" s="1" t="e">
        <f>IF(AC355=#REF!,"",IF(AND(K355&lt;&gt;"",ISTEXT(U355)),"分担契約/単価契約",IF(ISTEXT(U355),"単価契約",IF(K355&lt;&gt;"","分担契約",""))))</f>
        <v>#REF!</v>
      </c>
      <c r="BH355" s="80"/>
      <c r="BI355" s="81" t="e">
        <f>IF(COUNTIF(T355,"**"),"",IF(AND(T355&gt;=#REF!,OR(H355=#REF!,H355=#REF!)),1,IF(AND(T355&gt;=#REF!,H355&lt;&gt;#REF!,H355&lt;&gt;#REF!),1,"")))</f>
        <v>#REF!</v>
      </c>
      <c r="BJ355" s="82" t="str">
        <f t="shared" si="57"/>
        <v>○</v>
      </c>
      <c r="BK355" s="81" t="b">
        <f t="shared" si="60"/>
        <v>1</v>
      </c>
      <c r="BL355" s="81" t="b">
        <f t="shared" si="61"/>
        <v>1</v>
      </c>
    </row>
    <row r="356" spans="1:64" s="83" customFormat="1" ht="60.65" customHeight="1" x14ac:dyDescent="0.2">
      <c r="A356" s="77">
        <f t="shared" si="53"/>
        <v>351</v>
      </c>
      <c r="B356" s="77" t="str">
        <f t="shared" si="58"/>
        <v/>
      </c>
      <c r="C356" s="77" t="str">
        <f>IF(B356&lt;&gt;1,"",COUNTIF($B$6:B356,1))</f>
        <v/>
      </c>
      <c r="D356" s="77" t="str">
        <f>IF(B356&lt;&gt;2,"",COUNTIF($B$6:B356,2))</f>
        <v/>
      </c>
      <c r="E356" s="77" t="str">
        <f>IF(B356&lt;&gt;3,"",COUNTIF($B$6:B356,3))</f>
        <v/>
      </c>
      <c r="F356" s="77" t="str">
        <f>IF(B356&lt;&gt;4,"",COUNTIF($B$6:B356,4))</f>
        <v/>
      </c>
      <c r="G356" s="1"/>
      <c r="H356" s="20"/>
      <c r="I356" s="20"/>
      <c r="J356" s="20"/>
      <c r="K356" s="1"/>
      <c r="L356" s="1"/>
      <c r="M356" s="21"/>
      <c r="N356" s="20"/>
      <c r="O356" s="22"/>
      <c r="P356" s="26"/>
      <c r="Q356" s="27"/>
      <c r="R356" s="20"/>
      <c r="S356" s="1"/>
      <c r="T356" s="23"/>
      <c r="U356" s="84"/>
      <c r="V356" s="86"/>
      <c r="W356" s="39" t="e">
        <f>IF(OR(T356="他官署で調達手続きを実施のため",AC356=#REF!),"－",IF(V356&lt;&gt;"",ROUNDDOWN(V356/T356,3),(IFERROR(ROUNDDOWN(U356/T356,3),"－"))))</f>
        <v>#REF!</v>
      </c>
      <c r="X356" s="90"/>
      <c r="Y356" s="92"/>
      <c r="Z356" s="25"/>
      <c r="AA356" s="24"/>
      <c r="AB356" s="25"/>
      <c r="AC356" s="24"/>
      <c r="AD356" s="20"/>
      <c r="AE356" s="20"/>
      <c r="AF356" s="20"/>
      <c r="AG356" s="1"/>
      <c r="AH356" s="1"/>
      <c r="AI356" s="41"/>
      <c r="AJ356" s="41"/>
      <c r="AK356" s="41"/>
      <c r="AL356" s="41"/>
      <c r="AM356" s="41"/>
      <c r="AN356" s="1"/>
      <c r="AO356" s="1"/>
      <c r="AP356" s="1"/>
      <c r="AQ356" s="1"/>
      <c r="AR356" s="1"/>
      <c r="AS356" s="1"/>
      <c r="AT356" s="1"/>
      <c r="AU356" s="1"/>
      <c r="AV356" s="1"/>
      <c r="AW356" s="1"/>
      <c r="AX356" s="36"/>
      <c r="AY356" s="78"/>
      <c r="AZ356" s="37" t="e">
        <f>IF(AC356=#REF!,"年間支払金額",IF(AND(OR(COUNTIF(AE356,"*すべて*"),COUNTIF(AE356,"*全て*")),S356="●",OR(K356=#REF!,K356=#REF!)),"年間支払金額(全官署、契約相手方ごと)",IF(AND(OR(COUNTIF(AE356,"*すべて*"),COUNTIF(AE356,"*全て*")),S356="●"),"年間支払金額(契約相手方ごと)",IF(AND(OR(K356=#REF!,K356=#REF!),AC356=#REF!),"契約総額(全官署)",IF(AND(K356=#REF!,AC356=#REF!),"契約総額(自官署のみ)",IF(K356=#REF!,"年間支払金額(自官署のみ)",IF(AC356=#REF!,"契約総額",IF(AND(COUNTIF(BG356,"&lt;&gt;*単価*"),OR(K356=#REF!,K356=#REF!)),"全官署予定価格",IF(AND(COUNTIF(BG356,"*単価*"),OR(K356=#REF!,K356=#REF!)),"全官署支払金額",IF(COUNTIF(BG356,"*単価*"),"年間支払金額","予定価格"))))))))))</f>
        <v>#REF!</v>
      </c>
      <c r="BA356" s="37" t="str">
        <f>IF(T356="","×",IF(令和8年度契約状況調査票!T356&gt;_xlfn.XLOOKUP(令和8年度契約状況調査票!BF356,#REF!,#REF!),"○","×"))</f>
        <v>×</v>
      </c>
      <c r="BB356" s="37" t="str">
        <f>IF(Y356="","×",IF(令和8年度契約状況調査票!Y356&gt;_xlfn.XLOOKUP(令和8年度契約状況調査票!BF356,#REF!,#REF!),"○","×"))</f>
        <v>×</v>
      </c>
      <c r="BC356" s="37" t="str">
        <f t="shared" si="54"/>
        <v>×</v>
      </c>
      <c r="BD356" s="37" t="str">
        <f t="shared" si="59"/>
        <v>×</v>
      </c>
      <c r="BE356" s="79" t="str">
        <f t="shared" si="55"/>
        <v/>
      </c>
      <c r="BF356" s="38">
        <f t="shared" si="56"/>
        <v>0</v>
      </c>
      <c r="BG356" s="1" t="e">
        <f>IF(AC356=#REF!,"",IF(AND(K356&lt;&gt;"",ISTEXT(U356)),"分担契約/単価契約",IF(ISTEXT(U356),"単価契約",IF(K356&lt;&gt;"","分担契約",""))))</f>
        <v>#REF!</v>
      </c>
      <c r="BH356" s="80"/>
      <c r="BI356" s="81" t="e">
        <f>IF(COUNTIF(T356,"**"),"",IF(AND(T356&gt;=#REF!,OR(H356=#REF!,H356=#REF!)),1,IF(AND(T356&gt;=#REF!,H356&lt;&gt;#REF!,H356&lt;&gt;#REF!),1,"")))</f>
        <v>#REF!</v>
      </c>
      <c r="BJ356" s="82" t="str">
        <f t="shared" si="57"/>
        <v>○</v>
      </c>
      <c r="BK356" s="81" t="b">
        <f t="shared" si="60"/>
        <v>1</v>
      </c>
      <c r="BL356" s="81" t="b">
        <f t="shared" si="61"/>
        <v>1</v>
      </c>
    </row>
    <row r="357" spans="1:64" s="83" customFormat="1" ht="60.65" customHeight="1" x14ac:dyDescent="0.2">
      <c r="A357" s="77">
        <f t="shared" si="53"/>
        <v>352</v>
      </c>
      <c r="B357" s="77" t="str">
        <f t="shared" si="58"/>
        <v/>
      </c>
      <c r="C357" s="77" t="str">
        <f>IF(B357&lt;&gt;1,"",COUNTIF($B$6:B357,1))</f>
        <v/>
      </c>
      <c r="D357" s="77" t="str">
        <f>IF(B357&lt;&gt;2,"",COUNTIF($B$6:B357,2))</f>
        <v/>
      </c>
      <c r="E357" s="77" t="str">
        <f>IF(B357&lt;&gt;3,"",COUNTIF($B$6:B357,3))</f>
        <v/>
      </c>
      <c r="F357" s="77" t="str">
        <f>IF(B357&lt;&gt;4,"",COUNTIF($B$6:B357,4))</f>
        <v/>
      </c>
      <c r="G357" s="1"/>
      <c r="H357" s="20"/>
      <c r="I357" s="20"/>
      <c r="J357" s="20"/>
      <c r="K357" s="1"/>
      <c r="L357" s="1"/>
      <c r="M357" s="21"/>
      <c r="N357" s="20"/>
      <c r="O357" s="22"/>
      <c r="P357" s="26"/>
      <c r="Q357" s="27"/>
      <c r="R357" s="20"/>
      <c r="S357" s="1"/>
      <c r="T357" s="23"/>
      <c r="U357" s="84"/>
      <c r="V357" s="86"/>
      <c r="W357" s="39" t="e">
        <f>IF(OR(T357="他官署で調達手続きを実施のため",AC357=#REF!),"－",IF(V357&lt;&gt;"",ROUNDDOWN(V357/T357,3),(IFERROR(ROUNDDOWN(U357/T357,3),"－"))))</f>
        <v>#REF!</v>
      </c>
      <c r="X357" s="90"/>
      <c r="Y357" s="92"/>
      <c r="Z357" s="25"/>
      <c r="AA357" s="24"/>
      <c r="AB357" s="25"/>
      <c r="AC357" s="24"/>
      <c r="AD357" s="20"/>
      <c r="AE357" s="20"/>
      <c r="AF357" s="20"/>
      <c r="AG357" s="1"/>
      <c r="AH357" s="1"/>
      <c r="AI357" s="41"/>
      <c r="AJ357" s="41"/>
      <c r="AK357" s="41"/>
      <c r="AL357" s="41"/>
      <c r="AM357" s="41"/>
      <c r="AN357" s="1"/>
      <c r="AO357" s="1"/>
      <c r="AP357" s="1"/>
      <c r="AQ357" s="1"/>
      <c r="AR357" s="1"/>
      <c r="AS357" s="1"/>
      <c r="AT357" s="1"/>
      <c r="AU357" s="1"/>
      <c r="AV357" s="1"/>
      <c r="AW357" s="1"/>
      <c r="AX357" s="35"/>
      <c r="AY357" s="78"/>
      <c r="AZ357" s="37" t="e">
        <f>IF(AC357=#REF!,"年間支払金額",IF(AND(OR(COUNTIF(AE357,"*すべて*"),COUNTIF(AE357,"*全て*")),S357="●",OR(K357=#REF!,K357=#REF!)),"年間支払金額(全官署、契約相手方ごと)",IF(AND(OR(COUNTIF(AE357,"*すべて*"),COUNTIF(AE357,"*全て*")),S357="●"),"年間支払金額(契約相手方ごと)",IF(AND(OR(K357=#REF!,K357=#REF!),AC357=#REF!),"契約総額(全官署)",IF(AND(K357=#REF!,AC357=#REF!),"契約総額(自官署のみ)",IF(K357=#REF!,"年間支払金額(自官署のみ)",IF(AC357=#REF!,"契約総額",IF(AND(COUNTIF(BG357,"&lt;&gt;*単価*"),OR(K357=#REF!,K357=#REF!)),"全官署予定価格",IF(AND(COUNTIF(BG357,"*単価*"),OR(K357=#REF!,K357=#REF!)),"全官署支払金額",IF(COUNTIF(BG357,"*単価*"),"年間支払金額","予定価格"))))))))))</f>
        <v>#REF!</v>
      </c>
      <c r="BA357" s="37" t="str">
        <f>IF(T357="","×",IF(令和8年度契約状況調査票!T357&gt;_xlfn.XLOOKUP(令和8年度契約状況調査票!BF357,#REF!,#REF!),"○","×"))</f>
        <v>×</v>
      </c>
      <c r="BB357" s="37" t="str">
        <f>IF(Y357="","×",IF(令和8年度契約状況調査票!Y357&gt;_xlfn.XLOOKUP(令和8年度契約状況調査票!BF357,#REF!,#REF!),"○","×"))</f>
        <v>×</v>
      </c>
      <c r="BC357" s="37" t="str">
        <f t="shared" si="54"/>
        <v>×</v>
      </c>
      <c r="BD357" s="37" t="str">
        <f t="shared" si="59"/>
        <v>×</v>
      </c>
      <c r="BE357" s="79" t="str">
        <f t="shared" si="55"/>
        <v/>
      </c>
      <c r="BF357" s="38">
        <f t="shared" si="56"/>
        <v>0</v>
      </c>
      <c r="BG357" s="1" t="e">
        <f>IF(AC357=#REF!,"",IF(AND(K357&lt;&gt;"",ISTEXT(U357)),"分担契約/単価契約",IF(ISTEXT(U357),"単価契約",IF(K357&lt;&gt;"","分担契約",""))))</f>
        <v>#REF!</v>
      </c>
      <c r="BH357" s="80"/>
      <c r="BI357" s="81" t="e">
        <f>IF(COUNTIF(T357,"**"),"",IF(AND(T357&gt;=#REF!,OR(H357=#REF!,H357=#REF!)),1,IF(AND(T357&gt;=#REF!,H357&lt;&gt;#REF!,H357&lt;&gt;#REF!),1,"")))</f>
        <v>#REF!</v>
      </c>
      <c r="BJ357" s="82" t="str">
        <f t="shared" si="57"/>
        <v>○</v>
      </c>
      <c r="BK357" s="81" t="b">
        <f t="shared" si="60"/>
        <v>1</v>
      </c>
      <c r="BL357" s="81" t="b">
        <f t="shared" si="61"/>
        <v>1</v>
      </c>
    </row>
    <row r="358" spans="1:64" s="83" customFormat="1" ht="60.65" customHeight="1" x14ac:dyDescent="0.2">
      <c r="A358" s="77">
        <f t="shared" si="53"/>
        <v>353</v>
      </c>
      <c r="B358" s="77" t="str">
        <f t="shared" si="58"/>
        <v/>
      </c>
      <c r="C358" s="77" t="str">
        <f>IF(B358&lt;&gt;1,"",COUNTIF($B$6:B358,1))</f>
        <v/>
      </c>
      <c r="D358" s="77" t="str">
        <f>IF(B358&lt;&gt;2,"",COUNTIF($B$6:B358,2))</f>
        <v/>
      </c>
      <c r="E358" s="77" t="str">
        <f>IF(B358&lt;&gt;3,"",COUNTIF($B$6:B358,3))</f>
        <v/>
      </c>
      <c r="F358" s="77" t="str">
        <f>IF(B358&lt;&gt;4,"",COUNTIF($B$6:B358,4))</f>
        <v/>
      </c>
      <c r="G358" s="1"/>
      <c r="H358" s="20"/>
      <c r="I358" s="20"/>
      <c r="J358" s="20"/>
      <c r="K358" s="1"/>
      <c r="L358" s="1"/>
      <c r="M358" s="21"/>
      <c r="N358" s="20"/>
      <c r="O358" s="22"/>
      <c r="P358" s="26"/>
      <c r="Q358" s="27"/>
      <c r="R358" s="20"/>
      <c r="S358" s="1"/>
      <c r="T358" s="23"/>
      <c r="U358" s="84"/>
      <c r="V358" s="86"/>
      <c r="W358" s="39" t="e">
        <f>IF(OR(T358="他官署で調達手続きを実施のため",AC358=#REF!),"－",IF(V358&lt;&gt;"",ROUNDDOWN(V358/T358,3),(IFERROR(ROUNDDOWN(U358/T358,3),"－"))))</f>
        <v>#REF!</v>
      </c>
      <c r="X358" s="90"/>
      <c r="Y358" s="92"/>
      <c r="Z358" s="25"/>
      <c r="AA358" s="24"/>
      <c r="AB358" s="25"/>
      <c r="AC358" s="24"/>
      <c r="AD358" s="20"/>
      <c r="AE358" s="20"/>
      <c r="AF358" s="20"/>
      <c r="AG358" s="1"/>
      <c r="AH358" s="1"/>
      <c r="AI358" s="41"/>
      <c r="AJ358" s="41"/>
      <c r="AK358" s="41"/>
      <c r="AL358" s="41"/>
      <c r="AM358" s="41"/>
      <c r="AN358" s="1"/>
      <c r="AO358" s="1"/>
      <c r="AP358" s="1"/>
      <c r="AQ358" s="1"/>
      <c r="AR358" s="1"/>
      <c r="AS358" s="1"/>
      <c r="AT358" s="1"/>
      <c r="AU358" s="1"/>
      <c r="AV358" s="1"/>
      <c r="AW358" s="1"/>
      <c r="AX358" s="35"/>
      <c r="AY358" s="78"/>
      <c r="AZ358" s="37" t="e">
        <f>IF(AC358=#REF!,"年間支払金額",IF(AND(OR(COUNTIF(AE358,"*すべて*"),COUNTIF(AE358,"*全て*")),S358="●",OR(K358=#REF!,K358=#REF!)),"年間支払金額(全官署、契約相手方ごと)",IF(AND(OR(COUNTIF(AE358,"*すべて*"),COUNTIF(AE358,"*全て*")),S358="●"),"年間支払金額(契約相手方ごと)",IF(AND(OR(K358=#REF!,K358=#REF!),AC358=#REF!),"契約総額(全官署)",IF(AND(K358=#REF!,AC358=#REF!),"契約総額(自官署のみ)",IF(K358=#REF!,"年間支払金額(自官署のみ)",IF(AC358=#REF!,"契約総額",IF(AND(COUNTIF(BG358,"&lt;&gt;*単価*"),OR(K358=#REF!,K358=#REF!)),"全官署予定価格",IF(AND(COUNTIF(BG358,"*単価*"),OR(K358=#REF!,K358=#REF!)),"全官署支払金額",IF(COUNTIF(BG358,"*単価*"),"年間支払金額","予定価格"))))))))))</f>
        <v>#REF!</v>
      </c>
      <c r="BA358" s="37" t="str">
        <f>IF(T358="","×",IF(令和8年度契約状況調査票!T358&gt;_xlfn.XLOOKUP(令和8年度契約状況調査票!BF358,#REF!,#REF!),"○","×"))</f>
        <v>×</v>
      </c>
      <c r="BB358" s="37" t="str">
        <f>IF(Y358="","×",IF(令和8年度契約状況調査票!Y358&gt;_xlfn.XLOOKUP(令和8年度契約状況調査票!BF358,#REF!,#REF!),"○","×"))</f>
        <v>×</v>
      </c>
      <c r="BC358" s="37" t="str">
        <f t="shared" si="54"/>
        <v>×</v>
      </c>
      <c r="BD358" s="37" t="str">
        <f t="shared" si="59"/>
        <v>×</v>
      </c>
      <c r="BE358" s="79" t="str">
        <f t="shared" si="55"/>
        <v/>
      </c>
      <c r="BF358" s="38">
        <f t="shared" si="56"/>
        <v>0</v>
      </c>
      <c r="BG358" s="1" t="e">
        <f>IF(AC358=#REF!,"",IF(AND(K358&lt;&gt;"",ISTEXT(U358)),"分担契約/単価契約",IF(ISTEXT(U358),"単価契約",IF(K358&lt;&gt;"","分担契約",""))))</f>
        <v>#REF!</v>
      </c>
      <c r="BH358" s="80"/>
      <c r="BI358" s="81" t="e">
        <f>IF(COUNTIF(T358,"**"),"",IF(AND(T358&gt;=#REF!,OR(H358=#REF!,H358=#REF!)),1,IF(AND(T358&gt;=#REF!,H358&lt;&gt;#REF!,H358&lt;&gt;#REF!),1,"")))</f>
        <v>#REF!</v>
      </c>
      <c r="BJ358" s="82" t="str">
        <f t="shared" si="57"/>
        <v>○</v>
      </c>
      <c r="BK358" s="81" t="b">
        <f t="shared" si="60"/>
        <v>1</v>
      </c>
      <c r="BL358" s="81" t="b">
        <f t="shared" si="61"/>
        <v>1</v>
      </c>
    </row>
    <row r="359" spans="1:64" s="83" customFormat="1" ht="60.65" customHeight="1" x14ac:dyDescent="0.2">
      <c r="A359" s="77">
        <f t="shared" si="53"/>
        <v>354</v>
      </c>
      <c r="B359" s="77" t="str">
        <f t="shared" si="58"/>
        <v/>
      </c>
      <c r="C359" s="77" t="str">
        <f>IF(B359&lt;&gt;1,"",COUNTIF($B$6:B359,1))</f>
        <v/>
      </c>
      <c r="D359" s="77" t="str">
        <f>IF(B359&lt;&gt;2,"",COUNTIF($B$6:B359,2))</f>
        <v/>
      </c>
      <c r="E359" s="77" t="str">
        <f>IF(B359&lt;&gt;3,"",COUNTIF($B$6:B359,3))</f>
        <v/>
      </c>
      <c r="F359" s="77" t="str">
        <f>IF(B359&lt;&gt;4,"",COUNTIF($B$6:B359,4))</f>
        <v/>
      </c>
      <c r="G359" s="1"/>
      <c r="H359" s="20"/>
      <c r="I359" s="20"/>
      <c r="J359" s="20"/>
      <c r="K359" s="1"/>
      <c r="L359" s="1"/>
      <c r="M359" s="21"/>
      <c r="N359" s="20"/>
      <c r="O359" s="22"/>
      <c r="P359" s="26"/>
      <c r="Q359" s="27"/>
      <c r="R359" s="20"/>
      <c r="S359" s="1"/>
      <c r="T359" s="28"/>
      <c r="U359" s="85"/>
      <c r="V359" s="86"/>
      <c r="W359" s="39" t="e">
        <f>IF(OR(T359="他官署で調達手続きを実施のため",AC359=#REF!),"－",IF(V359&lt;&gt;"",ROUNDDOWN(V359/T359,3),(IFERROR(ROUNDDOWN(U359/T359,3),"－"))))</f>
        <v>#REF!</v>
      </c>
      <c r="X359" s="90"/>
      <c r="Y359" s="92"/>
      <c r="Z359" s="25"/>
      <c r="AA359" s="24"/>
      <c r="AB359" s="25"/>
      <c r="AC359" s="24"/>
      <c r="AD359" s="20"/>
      <c r="AE359" s="20"/>
      <c r="AF359" s="20"/>
      <c r="AG359" s="1"/>
      <c r="AH359" s="1"/>
      <c r="AI359" s="41"/>
      <c r="AJ359" s="41"/>
      <c r="AK359" s="41"/>
      <c r="AL359" s="41"/>
      <c r="AM359" s="41"/>
      <c r="AN359" s="1"/>
      <c r="AO359" s="1"/>
      <c r="AP359" s="1"/>
      <c r="AQ359" s="1"/>
      <c r="AR359" s="1"/>
      <c r="AS359" s="1"/>
      <c r="AT359" s="1"/>
      <c r="AU359" s="1"/>
      <c r="AV359" s="1"/>
      <c r="AW359" s="1"/>
      <c r="AX359" s="35"/>
      <c r="AY359" s="78"/>
      <c r="AZ359" s="37" t="e">
        <f>IF(AC359=#REF!,"年間支払金額",IF(AND(OR(COUNTIF(AE359,"*すべて*"),COUNTIF(AE359,"*全て*")),S359="●",OR(K359=#REF!,K359=#REF!)),"年間支払金額(全官署、契約相手方ごと)",IF(AND(OR(COUNTIF(AE359,"*すべて*"),COUNTIF(AE359,"*全て*")),S359="●"),"年間支払金額(契約相手方ごと)",IF(AND(OR(K359=#REF!,K359=#REF!),AC359=#REF!),"契約総額(全官署)",IF(AND(K359=#REF!,AC359=#REF!),"契約総額(自官署のみ)",IF(K359=#REF!,"年間支払金額(自官署のみ)",IF(AC359=#REF!,"契約総額",IF(AND(COUNTIF(BG359,"&lt;&gt;*単価*"),OR(K359=#REF!,K359=#REF!)),"全官署予定価格",IF(AND(COUNTIF(BG359,"*単価*"),OR(K359=#REF!,K359=#REF!)),"全官署支払金額",IF(COUNTIF(BG359,"*単価*"),"年間支払金額","予定価格"))))))))))</f>
        <v>#REF!</v>
      </c>
      <c r="BA359" s="37" t="str">
        <f>IF(T359="","×",IF(令和8年度契約状況調査票!T359&gt;_xlfn.XLOOKUP(令和8年度契約状況調査票!BF359,#REF!,#REF!),"○","×"))</f>
        <v>×</v>
      </c>
      <c r="BB359" s="37" t="str">
        <f>IF(Y359="","×",IF(令和8年度契約状況調査票!Y359&gt;_xlfn.XLOOKUP(令和8年度契約状況調査票!BF359,#REF!,#REF!),"○","×"))</f>
        <v>×</v>
      </c>
      <c r="BC359" s="37" t="str">
        <f t="shared" si="54"/>
        <v>×</v>
      </c>
      <c r="BD359" s="37" t="str">
        <f t="shared" si="59"/>
        <v>×</v>
      </c>
      <c r="BE359" s="79" t="str">
        <f t="shared" si="55"/>
        <v/>
      </c>
      <c r="BF359" s="38">
        <f t="shared" si="56"/>
        <v>0</v>
      </c>
      <c r="BG359" s="1" t="e">
        <f>IF(AC359=#REF!,"",IF(AND(K359&lt;&gt;"",ISTEXT(U359)),"分担契約/単価契約",IF(ISTEXT(U359),"単価契約",IF(K359&lt;&gt;"","分担契約",""))))</f>
        <v>#REF!</v>
      </c>
      <c r="BH359" s="80"/>
      <c r="BI359" s="81" t="e">
        <f>IF(COUNTIF(T359,"**"),"",IF(AND(T359&gt;=#REF!,OR(H359=#REF!,H359=#REF!)),1,IF(AND(T359&gt;=#REF!,H359&lt;&gt;#REF!,H359&lt;&gt;#REF!),1,"")))</f>
        <v>#REF!</v>
      </c>
      <c r="BJ359" s="82" t="str">
        <f t="shared" si="57"/>
        <v>○</v>
      </c>
      <c r="BK359" s="81" t="b">
        <f t="shared" si="60"/>
        <v>1</v>
      </c>
      <c r="BL359" s="81" t="b">
        <f t="shared" si="61"/>
        <v>1</v>
      </c>
    </row>
    <row r="360" spans="1:64" s="83" customFormat="1" ht="60.65" customHeight="1" x14ac:dyDescent="0.2">
      <c r="A360" s="77">
        <f t="shared" si="53"/>
        <v>355</v>
      </c>
      <c r="B360" s="77" t="str">
        <f t="shared" si="58"/>
        <v/>
      </c>
      <c r="C360" s="77" t="str">
        <f>IF(B360&lt;&gt;1,"",COUNTIF($B$6:B360,1))</f>
        <v/>
      </c>
      <c r="D360" s="77" t="str">
        <f>IF(B360&lt;&gt;2,"",COUNTIF($B$6:B360,2))</f>
        <v/>
      </c>
      <c r="E360" s="77" t="str">
        <f>IF(B360&lt;&gt;3,"",COUNTIF($B$6:B360,3))</f>
        <v/>
      </c>
      <c r="F360" s="77" t="str">
        <f>IF(B360&lt;&gt;4,"",COUNTIF($B$6:B360,4))</f>
        <v/>
      </c>
      <c r="G360" s="1"/>
      <c r="H360" s="20"/>
      <c r="I360" s="20"/>
      <c r="J360" s="20"/>
      <c r="K360" s="1"/>
      <c r="L360" s="1"/>
      <c r="M360" s="21"/>
      <c r="N360" s="20"/>
      <c r="O360" s="22"/>
      <c r="P360" s="26"/>
      <c r="Q360" s="27"/>
      <c r="R360" s="20"/>
      <c r="S360" s="1"/>
      <c r="T360" s="23"/>
      <c r="U360" s="84"/>
      <c r="V360" s="86"/>
      <c r="W360" s="39" t="e">
        <f>IF(OR(T360="他官署で調達手続きを実施のため",AC360=#REF!),"－",IF(V360&lt;&gt;"",ROUNDDOWN(V360/T360,3),(IFERROR(ROUNDDOWN(U360/T360,3),"－"))))</f>
        <v>#REF!</v>
      </c>
      <c r="X360" s="90"/>
      <c r="Y360" s="92"/>
      <c r="Z360" s="25"/>
      <c r="AA360" s="24"/>
      <c r="AB360" s="25"/>
      <c r="AC360" s="24"/>
      <c r="AD360" s="20"/>
      <c r="AE360" s="20"/>
      <c r="AF360" s="20"/>
      <c r="AG360" s="1"/>
      <c r="AH360" s="1"/>
      <c r="AI360" s="41"/>
      <c r="AJ360" s="41"/>
      <c r="AK360" s="41"/>
      <c r="AL360" s="41"/>
      <c r="AM360" s="41"/>
      <c r="AN360" s="1"/>
      <c r="AO360" s="1"/>
      <c r="AP360" s="1"/>
      <c r="AQ360" s="1"/>
      <c r="AR360" s="1"/>
      <c r="AS360" s="1"/>
      <c r="AT360" s="1"/>
      <c r="AU360" s="1"/>
      <c r="AV360" s="1"/>
      <c r="AW360" s="1"/>
      <c r="AX360" s="35"/>
      <c r="AY360" s="78"/>
      <c r="AZ360" s="37" t="e">
        <f>IF(AC360=#REF!,"年間支払金額",IF(AND(OR(COUNTIF(AE360,"*すべて*"),COUNTIF(AE360,"*全て*")),S360="●",OR(K360=#REF!,K360=#REF!)),"年間支払金額(全官署、契約相手方ごと)",IF(AND(OR(COUNTIF(AE360,"*すべて*"),COUNTIF(AE360,"*全て*")),S360="●"),"年間支払金額(契約相手方ごと)",IF(AND(OR(K360=#REF!,K360=#REF!),AC360=#REF!),"契約総額(全官署)",IF(AND(K360=#REF!,AC360=#REF!),"契約総額(自官署のみ)",IF(K360=#REF!,"年間支払金額(自官署のみ)",IF(AC360=#REF!,"契約総額",IF(AND(COUNTIF(BG360,"&lt;&gt;*単価*"),OR(K360=#REF!,K360=#REF!)),"全官署予定価格",IF(AND(COUNTIF(BG360,"*単価*"),OR(K360=#REF!,K360=#REF!)),"全官署支払金額",IF(COUNTIF(BG360,"*単価*"),"年間支払金額","予定価格"))))))))))</f>
        <v>#REF!</v>
      </c>
      <c r="BA360" s="37" t="str">
        <f>IF(T360="","×",IF(令和8年度契約状況調査票!T360&gt;_xlfn.XLOOKUP(令和8年度契約状況調査票!BF360,#REF!,#REF!),"○","×"))</f>
        <v>×</v>
      </c>
      <c r="BB360" s="37" t="str">
        <f>IF(Y360="","×",IF(令和8年度契約状況調査票!Y360&gt;_xlfn.XLOOKUP(令和8年度契約状況調査票!BF360,#REF!,#REF!),"○","×"))</f>
        <v>×</v>
      </c>
      <c r="BC360" s="37" t="str">
        <f t="shared" si="54"/>
        <v>×</v>
      </c>
      <c r="BD360" s="37" t="str">
        <f t="shared" si="59"/>
        <v>×</v>
      </c>
      <c r="BE360" s="79" t="str">
        <f t="shared" si="55"/>
        <v/>
      </c>
      <c r="BF360" s="38">
        <f t="shared" si="56"/>
        <v>0</v>
      </c>
      <c r="BG360" s="1" t="e">
        <f>IF(AC360=#REF!,"",IF(AND(K360&lt;&gt;"",ISTEXT(U360)),"分担契約/単価契約",IF(ISTEXT(U360),"単価契約",IF(K360&lt;&gt;"","分担契約",""))))</f>
        <v>#REF!</v>
      </c>
      <c r="BH360" s="80"/>
      <c r="BI360" s="81" t="e">
        <f>IF(COUNTIF(T360,"**"),"",IF(AND(T360&gt;=#REF!,OR(H360=#REF!,H360=#REF!)),1,IF(AND(T360&gt;=#REF!,H360&lt;&gt;#REF!,H360&lt;&gt;#REF!),1,"")))</f>
        <v>#REF!</v>
      </c>
      <c r="BJ360" s="82" t="str">
        <f t="shared" si="57"/>
        <v>○</v>
      </c>
      <c r="BK360" s="81" t="b">
        <f t="shared" si="60"/>
        <v>1</v>
      </c>
      <c r="BL360" s="81" t="b">
        <f t="shared" si="61"/>
        <v>1</v>
      </c>
    </row>
    <row r="361" spans="1:64" s="83" customFormat="1" ht="60.65" customHeight="1" x14ac:dyDescent="0.2">
      <c r="A361" s="77">
        <f t="shared" si="53"/>
        <v>356</v>
      </c>
      <c r="B361" s="77" t="str">
        <f t="shared" si="58"/>
        <v/>
      </c>
      <c r="C361" s="77" t="str">
        <f>IF(B361&lt;&gt;1,"",COUNTIF($B$6:B361,1))</f>
        <v/>
      </c>
      <c r="D361" s="77" t="str">
        <f>IF(B361&lt;&gt;2,"",COUNTIF($B$6:B361,2))</f>
        <v/>
      </c>
      <c r="E361" s="77" t="str">
        <f>IF(B361&lt;&gt;3,"",COUNTIF($B$6:B361,3))</f>
        <v/>
      </c>
      <c r="F361" s="77" t="str">
        <f>IF(B361&lt;&gt;4,"",COUNTIF($B$6:B361,4))</f>
        <v/>
      </c>
      <c r="G361" s="1"/>
      <c r="H361" s="20"/>
      <c r="I361" s="20"/>
      <c r="J361" s="20"/>
      <c r="K361" s="1"/>
      <c r="L361" s="1"/>
      <c r="M361" s="21"/>
      <c r="N361" s="20"/>
      <c r="O361" s="22"/>
      <c r="P361" s="26"/>
      <c r="Q361" s="27"/>
      <c r="R361" s="20"/>
      <c r="S361" s="1"/>
      <c r="T361" s="23"/>
      <c r="U361" s="84"/>
      <c r="V361" s="86"/>
      <c r="W361" s="39" t="e">
        <f>IF(OR(T361="他官署で調達手続きを実施のため",AC361=#REF!),"－",IF(V361&lt;&gt;"",ROUNDDOWN(V361/T361,3),(IFERROR(ROUNDDOWN(U361/T361,3),"－"))))</f>
        <v>#REF!</v>
      </c>
      <c r="X361" s="90"/>
      <c r="Y361" s="92"/>
      <c r="Z361" s="25"/>
      <c r="AA361" s="24"/>
      <c r="AB361" s="25"/>
      <c r="AC361" s="24"/>
      <c r="AD361" s="20"/>
      <c r="AE361" s="20"/>
      <c r="AF361" s="20"/>
      <c r="AG361" s="1"/>
      <c r="AH361" s="1"/>
      <c r="AI361" s="41"/>
      <c r="AJ361" s="41"/>
      <c r="AK361" s="41"/>
      <c r="AL361" s="41"/>
      <c r="AM361" s="41"/>
      <c r="AN361" s="1"/>
      <c r="AO361" s="1"/>
      <c r="AP361" s="1"/>
      <c r="AQ361" s="1"/>
      <c r="AR361" s="1"/>
      <c r="AS361" s="1"/>
      <c r="AT361" s="1"/>
      <c r="AU361" s="1"/>
      <c r="AV361" s="1"/>
      <c r="AW361" s="1"/>
      <c r="AX361" s="35"/>
      <c r="AY361" s="78"/>
      <c r="AZ361" s="37" t="e">
        <f>IF(AC361=#REF!,"年間支払金額",IF(AND(OR(COUNTIF(AE361,"*すべて*"),COUNTIF(AE361,"*全て*")),S361="●",OR(K361=#REF!,K361=#REF!)),"年間支払金額(全官署、契約相手方ごと)",IF(AND(OR(COUNTIF(AE361,"*すべて*"),COUNTIF(AE361,"*全て*")),S361="●"),"年間支払金額(契約相手方ごと)",IF(AND(OR(K361=#REF!,K361=#REF!),AC361=#REF!),"契約総額(全官署)",IF(AND(K361=#REF!,AC361=#REF!),"契約総額(自官署のみ)",IF(K361=#REF!,"年間支払金額(自官署のみ)",IF(AC361=#REF!,"契約総額",IF(AND(COUNTIF(BG361,"&lt;&gt;*単価*"),OR(K361=#REF!,K361=#REF!)),"全官署予定価格",IF(AND(COUNTIF(BG361,"*単価*"),OR(K361=#REF!,K361=#REF!)),"全官署支払金額",IF(COUNTIF(BG361,"*単価*"),"年間支払金額","予定価格"))))))))))</f>
        <v>#REF!</v>
      </c>
      <c r="BA361" s="37" t="str">
        <f>IF(T361="","×",IF(令和8年度契約状況調査票!T361&gt;_xlfn.XLOOKUP(令和8年度契約状況調査票!BF361,#REF!,#REF!),"○","×"))</f>
        <v>×</v>
      </c>
      <c r="BB361" s="37" t="str">
        <f>IF(Y361="","×",IF(令和8年度契約状況調査票!Y361&gt;_xlfn.XLOOKUP(令和8年度契約状況調査票!BF361,#REF!,#REF!),"○","×"))</f>
        <v>×</v>
      </c>
      <c r="BC361" s="37" t="str">
        <f t="shared" si="54"/>
        <v>×</v>
      </c>
      <c r="BD361" s="37" t="str">
        <f t="shared" si="59"/>
        <v>×</v>
      </c>
      <c r="BE361" s="79" t="str">
        <f t="shared" si="55"/>
        <v/>
      </c>
      <c r="BF361" s="38">
        <f t="shared" si="56"/>
        <v>0</v>
      </c>
      <c r="BG361" s="1" t="e">
        <f>IF(AC361=#REF!,"",IF(AND(K361&lt;&gt;"",ISTEXT(U361)),"分担契約/単価契約",IF(ISTEXT(U361),"単価契約",IF(K361&lt;&gt;"","分担契約",""))))</f>
        <v>#REF!</v>
      </c>
      <c r="BH361" s="80"/>
      <c r="BI361" s="81" t="e">
        <f>IF(COUNTIF(T361,"**"),"",IF(AND(T361&gt;=#REF!,OR(H361=#REF!,H361=#REF!)),1,IF(AND(T361&gt;=#REF!,H361&lt;&gt;#REF!,H361&lt;&gt;#REF!),1,"")))</f>
        <v>#REF!</v>
      </c>
      <c r="BJ361" s="82" t="str">
        <f t="shared" si="57"/>
        <v>○</v>
      </c>
      <c r="BK361" s="81" t="b">
        <f t="shared" si="60"/>
        <v>1</v>
      </c>
      <c r="BL361" s="81" t="b">
        <f t="shared" si="61"/>
        <v>1</v>
      </c>
    </row>
    <row r="362" spans="1:64" s="83" customFormat="1" ht="60.65" customHeight="1" x14ac:dyDescent="0.2">
      <c r="A362" s="77">
        <f t="shared" si="53"/>
        <v>357</v>
      </c>
      <c r="B362" s="77" t="str">
        <f t="shared" si="58"/>
        <v/>
      </c>
      <c r="C362" s="77" t="str">
        <f>IF(B362&lt;&gt;1,"",COUNTIF($B$6:B362,1))</f>
        <v/>
      </c>
      <c r="D362" s="77" t="str">
        <f>IF(B362&lt;&gt;2,"",COUNTIF($B$6:B362,2))</f>
        <v/>
      </c>
      <c r="E362" s="77" t="str">
        <f>IF(B362&lt;&gt;3,"",COUNTIF($B$6:B362,3))</f>
        <v/>
      </c>
      <c r="F362" s="77" t="str">
        <f>IF(B362&lt;&gt;4,"",COUNTIF($B$6:B362,4))</f>
        <v/>
      </c>
      <c r="G362" s="1"/>
      <c r="H362" s="20"/>
      <c r="I362" s="20"/>
      <c r="J362" s="20"/>
      <c r="K362" s="1"/>
      <c r="L362" s="1"/>
      <c r="M362" s="21"/>
      <c r="N362" s="20"/>
      <c r="O362" s="22"/>
      <c r="P362" s="26"/>
      <c r="Q362" s="27"/>
      <c r="R362" s="20"/>
      <c r="S362" s="1"/>
      <c r="T362" s="23"/>
      <c r="U362" s="84"/>
      <c r="V362" s="86"/>
      <c r="W362" s="39" t="e">
        <f>IF(OR(T362="他官署で調達手続きを実施のため",AC362=#REF!),"－",IF(V362&lt;&gt;"",ROUNDDOWN(V362/T362,3),(IFERROR(ROUNDDOWN(U362/T362,3),"－"))))</f>
        <v>#REF!</v>
      </c>
      <c r="X362" s="90"/>
      <c r="Y362" s="92"/>
      <c r="Z362" s="25"/>
      <c r="AA362" s="24"/>
      <c r="AB362" s="25"/>
      <c r="AC362" s="24"/>
      <c r="AD362" s="20"/>
      <c r="AE362" s="20"/>
      <c r="AF362" s="20"/>
      <c r="AG362" s="1"/>
      <c r="AH362" s="1"/>
      <c r="AI362" s="41"/>
      <c r="AJ362" s="41"/>
      <c r="AK362" s="41"/>
      <c r="AL362" s="41"/>
      <c r="AM362" s="41"/>
      <c r="AN362" s="1"/>
      <c r="AO362" s="1"/>
      <c r="AP362" s="1"/>
      <c r="AQ362" s="1"/>
      <c r="AR362" s="1"/>
      <c r="AS362" s="1"/>
      <c r="AT362" s="1"/>
      <c r="AU362" s="1"/>
      <c r="AV362" s="1"/>
      <c r="AW362" s="1"/>
      <c r="AX362" s="35"/>
      <c r="AY362" s="78"/>
      <c r="AZ362" s="37" t="e">
        <f>IF(AC362=#REF!,"年間支払金額",IF(AND(OR(COUNTIF(AE362,"*すべて*"),COUNTIF(AE362,"*全て*")),S362="●",OR(K362=#REF!,K362=#REF!)),"年間支払金額(全官署、契約相手方ごと)",IF(AND(OR(COUNTIF(AE362,"*すべて*"),COUNTIF(AE362,"*全て*")),S362="●"),"年間支払金額(契約相手方ごと)",IF(AND(OR(K362=#REF!,K362=#REF!),AC362=#REF!),"契約総額(全官署)",IF(AND(K362=#REF!,AC362=#REF!),"契約総額(自官署のみ)",IF(K362=#REF!,"年間支払金額(自官署のみ)",IF(AC362=#REF!,"契約総額",IF(AND(COUNTIF(BG362,"&lt;&gt;*単価*"),OR(K362=#REF!,K362=#REF!)),"全官署予定価格",IF(AND(COUNTIF(BG362,"*単価*"),OR(K362=#REF!,K362=#REF!)),"全官署支払金額",IF(COUNTIF(BG362,"*単価*"),"年間支払金額","予定価格"))))))))))</f>
        <v>#REF!</v>
      </c>
      <c r="BA362" s="37" t="str">
        <f>IF(T362="","×",IF(令和8年度契約状況調査票!T362&gt;_xlfn.XLOOKUP(令和8年度契約状況調査票!BF362,#REF!,#REF!),"○","×"))</f>
        <v>×</v>
      </c>
      <c r="BB362" s="37" t="str">
        <f>IF(Y362="","×",IF(令和8年度契約状況調査票!Y362&gt;_xlfn.XLOOKUP(令和8年度契約状況調査票!BF362,#REF!,#REF!),"○","×"))</f>
        <v>×</v>
      </c>
      <c r="BC362" s="37" t="str">
        <f t="shared" si="54"/>
        <v>×</v>
      </c>
      <c r="BD362" s="37" t="str">
        <f t="shared" si="59"/>
        <v>×</v>
      </c>
      <c r="BE362" s="79" t="str">
        <f t="shared" si="55"/>
        <v/>
      </c>
      <c r="BF362" s="38">
        <f t="shared" si="56"/>
        <v>0</v>
      </c>
      <c r="BG362" s="1" t="e">
        <f>IF(AC362=#REF!,"",IF(AND(K362&lt;&gt;"",ISTEXT(U362)),"分担契約/単価契約",IF(ISTEXT(U362),"単価契約",IF(K362&lt;&gt;"","分担契約",""))))</f>
        <v>#REF!</v>
      </c>
      <c r="BH362" s="80"/>
      <c r="BI362" s="81" t="e">
        <f>IF(COUNTIF(T362,"**"),"",IF(AND(T362&gt;=#REF!,OR(H362=#REF!,H362=#REF!)),1,IF(AND(T362&gt;=#REF!,H362&lt;&gt;#REF!,H362&lt;&gt;#REF!),1,"")))</f>
        <v>#REF!</v>
      </c>
      <c r="BJ362" s="82" t="str">
        <f t="shared" si="57"/>
        <v>○</v>
      </c>
      <c r="BK362" s="81" t="b">
        <f t="shared" si="60"/>
        <v>1</v>
      </c>
      <c r="BL362" s="81" t="b">
        <f t="shared" si="61"/>
        <v>1</v>
      </c>
    </row>
    <row r="363" spans="1:64" s="83" customFormat="1" ht="60.65" customHeight="1" x14ac:dyDescent="0.2">
      <c r="A363" s="77">
        <f t="shared" si="53"/>
        <v>358</v>
      </c>
      <c r="B363" s="77" t="str">
        <f t="shared" si="58"/>
        <v/>
      </c>
      <c r="C363" s="77" t="str">
        <f>IF(B363&lt;&gt;1,"",COUNTIF($B$6:B363,1))</f>
        <v/>
      </c>
      <c r="D363" s="77" t="str">
        <f>IF(B363&lt;&gt;2,"",COUNTIF($B$6:B363,2))</f>
        <v/>
      </c>
      <c r="E363" s="77" t="str">
        <f>IF(B363&lt;&gt;3,"",COUNTIF($B$6:B363,3))</f>
        <v/>
      </c>
      <c r="F363" s="77" t="str">
        <f>IF(B363&lt;&gt;4,"",COUNTIF($B$6:B363,4))</f>
        <v/>
      </c>
      <c r="G363" s="1"/>
      <c r="H363" s="20"/>
      <c r="I363" s="20"/>
      <c r="J363" s="20"/>
      <c r="K363" s="1"/>
      <c r="L363" s="1"/>
      <c r="M363" s="21"/>
      <c r="N363" s="20"/>
      <c r="O363" s="22"/>
      <c r="P363" s="26"/>
      <c r="Q363" s="27"/>
      <c r="R363" s="20"/>
      <c r="S363" s="1"/>
      <c r="T363" s="23"/>
      <c r="U363" s="84"/>
      <c r="V363" s="86"/>
      <c r="W363" s="39" t="e">
        <f>IF(OR(T363="他官署で調達手続きを実施のため",AC363=#REF!),"－",IF(V363&lt;&gt;"",ROUNDDOWN(V363/T363,3),(IFERROR(ROUNDDOWN(U363/T363,3),"－"))))</f>
        <v>#REF!</v>
      </c>
      <c r="X363" s="90"/>
      <c r="Y363" s="92"/>
      <c r="Z363" s="25"/>
      <c r="AA363" s="24"/>
      <c r="AB363" s="25"/>
      <c r="AC363" s="24"/>
      <c r="AD363" s="20"/>
      <c r="AE363" s="20"/>
      <c r="AF363" s="20"/>
      <c r="AG363" s="1"/>
      <c r="AH363" s="1"/>
      <c r="AI363" s="41"/>
      <c r="AJ363" s="41"/>
      <c r="AK363" s="41"/>
      <c r="AL363" s="41"/>
      <c r="AM363" s="41"/>
      <c r="AN363" s="1"/>
      <c r="AO363" s="1"/>
      <c r="AP363" s="1"/>
      <c r="AQ363" s="1"/>
      <c r="AR363" s="1"/>
      <c r="AS363" s="1"/>
      <c r="AT363" s="1"/>
      <c r="AU363" s="1"/>
      <c r="AV363" s="1"/>
      <c r="AW363" s="1"/>
      <c r="AX363" s="36"/>
      <c r="AY363" s="78"/>
      <c r="AZ363" s="37" t="e">
        <f>IF(AC363=#REF!,"年間支払金額",IF(AND(OR(COUNTIF(AE363,"*すべて*"),COUNTIF(AE363,"*全て*")),S363="●",OR(K363=#REF!,K363=#REF!)),"年間支払金額(全官署、契約相手方ごと)",IF(AND(OR(COUNTIF(AE363,"*すべて*"),COUNTIF(AE363,"*全て*")),S363="●"),"年間支払金額(契約相手方ごと)",IF(AND(OR(K363=#REF!,K363=#REF!),AC363=#REF!),"契約総額(全官署)",IF(AND(K363=#REF!,AC363=#REF!),"契約総額(自官署のみ)",IF(K363=#REF!,"年間支払金額(自官署のみ)",IF(AC363=#REF!,"契約総額",IF(AND(COUNTIF(BG363,"&lt;&gt;*単価*"),OR(K363=#REF!,K363=#REF!)),"全官署予定価格",IF(AND(COUNTIF(BG363,"*単価*"),OR(K363=#REF!,K363=#REF!)),"全官署支払金額",IF(COUNTIF(BG363,"*単価*"),"年間支払金額","予定価格"))))))))))</f>
        <v>#REF!</v>
      </c>
      <c r="BA363" s="37" t="str">
        <f>IF(T363="","×",IF(令和8年度契約状況調査票!T363&gt;_xlfn.XLOOKUP(令和8年度契約状況調査票!BF363,#REF!,#REF!),"○","×"))</f>
        <v>×</v>
      </c>
      <c r="BB363" s="37" t="str">
        <f>IF(Y363="","×",IF(令和8年度契約状況調査票!Y363&gt;_xlfn.XLOOKUP(令和8年度契約状況調査票!BF363,#REF!,#REF!),"○","×"))</f>
        <v>×</v>
      </c>
      <c r="BC363" s="37" t="str">
        <f t="shared" si="54"/>
        <v>×</v>
      </c>
      <c r="BD363" s="37" t="str">
        <f t="shared" si="59"/>
        <v>×</v>
      </c>
      <c r="BE363" s="79" t="str">
        <f t="shared" si="55"/>
        <v/>
      </c>
      <c r="BF363" s="38">
        <f t="shared" si="56"/>
        <v>0</v>
      </c>
      <c r="BG363" s="1" t="e">
        <f>IF(AC363=#REF!,"",IF(AND(K363&lt;&gt;"",ISTEXT(U363)),"分担契約/単価契約",IF(ISTEXT(U363),"単価契約",IF(K363&lt;&gt;"","分担契約",""))))</f>
        <v>#REF!</v>
      </c>
      <c r="BH363" s="80"/>
      <c r="BI363" s="81" t="e">
        <f>IF(COUNTIF(T363,"**"),"",IF(AND(T363&gt;=#REF!,OR(H363=#REF!,H363=#REF!)),1,IF(AND(T363&gt;=#REF!,H363&lt;&gt;#REF!,H363&lt;&gt;#REF!),1,"")))</f>
        <v>#REF!</v>
      </c>
      <c r="BJ363" s="82" t="str">
        <f t="shared" si="57"/>
        <v>○</v>
      </c>
      <c r="BK363" s="81" t="b">
        <f t="shared" si="60"/>
        <v>1</v>
      </c>
      <c r="BL363" s="81" t="b">
        <f t="shared" si="61"/>
        <v>1</v>
      </c>
    </row>
    <row r="364" spans="1:64" s="83" customFormat="1" ht="60.65" customHeight="1" x14ac:dyDescent="0.2">
      <c r="A364" s="77">
        <f t="shared" si="53"/>
        <v>359</v>
      </c>
      <c r="B364" s="77" t="str">
        <f t="shared" si="58"/>
        <v/>
      </c>
      <c r="C364" s="77" t="str">
        <f>IF(B364&lt;&gt;1,"",COUNTIF($B$6:B364,1))</f>
        <v/>
      </c>
      <c r="D364" s="77" t="str">
        <f>IF(B364&lt;&gt;2,"",COUNTIF($B$6:B364,2))</f>
        <v/>
      </c>
      <c r="E364" s="77" t="str">
        <f>IF(B364&lt;&gt;3,"",COUNTIF($B$6:B364,3))</f>
        <v/>
      </c>
      <c r="F364" s="77" t="str">
        <f>IF(B364&lt;&gt;4,"",COUNTIF($B$6:B364,4))</f>
        <v/>
      </c>
      <c r="G364" s="1"/>
      <c r="H364" s="20"/>
      <c r="I364" s="20"/>
      <c r="J364" s="20"/>
      <c r="K364" s="1"/>
      <c r="L364" s="1"/>
      <c r="M364" s="21"/>
      <c r="N364" s="20"/>
      <c r="O364" s="22"/>
      <c r="P364" s="26"/>
      <c r="Q364" s="27"/>
      <c r="R364" s="20"/>
      <c r="S364" s="1"/>
      <c r="T364" s="23"/>
      <c r="U364" s="84"/>
      <c r="V364" s="86"/>
      <c r="W364" s="39" t="e">
        <f>IF(OR(T364="他官署で調達手続きを実施のため",AC364=#REF!),"－",IF(V364&lt;&gt;"",ROUNDDOWN(V364/T364,3),(IFERROR(ROUNDDOWN(U364/T364,3),"－"))))</f>
        <v>#REF!</v>
      </c>
      <c r="X364" s="90"/>
      <c r="Y364" s="92"/>
      <c r="Z364" s="25"/>
      <c r="AA364" s="24"/>
      <c r="AB364" s="25"/>
      <c r="AC364" s="24"/>
      <c r="AD364" s="20"/>
      <c r="AE364" s="20"/>
      <c r="AF364" s="20"/>
      <c r="AG364" s="1"/>
      <c r="AH364" s="1"/>
      <c r="AI364" s="41"/>
      <c r="AJ364" s="41"/>
      <c r="AK364" s="41"/>
      <c r="AL364" s="41"/>
      <c r="AM364" s="41"/>
      <c r="AN364" s="1"/>
      <c r="AO364" s="1"/>
      <c r="AP364" s="1"/>
      <c r="AQ364" s="1"/>
      <c r="AR364" s="1"/>
      <c r="AS364" s="1"/>
      <c r="AT364" s="1"/>
      <c r="AU364" s="1"/>
      <c r="AV364" s="1"/>
      <c r="AW364" s="1"/>
      <c r="AX364" s="35"/>
      <c r="AY364" s="78"/>
      <c r="AZ364" s="37" t="e">
        <f>IF(AC364=#REF!,"年間支払金額",IF(AND(OR(COUNTIF(AE364,"*すべて*"),COUNTIF(AE364,"*全て*")),S364="●",OR(K364=#REF!,K364=#REF!)),"年間支払金額(全官署、契約相手方ごと)",IF(AND(OR(COUNTIF(AE364,"*すべて*"),COUNTIF(AE364,"*全て*")),S364="●"),"年間支払金額(契約相手方ごと)",IF(AND(OR(K364=#REF!,K364=#REF!),AC364=#REF!),"契約総額(全官署)",IF(AND(K364=#REF!,AC364=#REF!),"契約総額(自官署のみ)",IF(K364=#REF!,"年間支払金額(自官署のみ)",IF(AC364=#REF!,"契約総額",IF(AND(COUNTIF(BG364,"&lt;&gt;*単価*"),OR(K364=#REF!,K364=#REF!)),"全官署予定価格",IF(AND(COUNTIF(BG364,"*単価*"),OR(K364=#REF!,K364=#REF!)),"全官署支払金額",IF(COUNTIF(BG364,"*単価*"),"年間支払金額","予定価格"))))))))))</f>
        <v>#REF!</v>
      </c>
      <c r="BA364" s="37" t="str">
        <f>IF(T364="","×",IF(令和8年度契約状況調査票!T364&gt;_xlfn.XLOOKUP(令和8年度契約状況調査票!BF364,#REF!,#REF!),"○","×"))</f>
        <v>×</v>
      </c>
      <c r="BB364" s="37" t="str">
        <f>IF(Y364="","×",IF(令和8年度契約状況調査票!Y364&gt;_xlfn.XLOOKUP(令和8年度契約状況調査票!BF364,#REF!,#REF!),"○","×"))</f>
        <v>×</v>
      </c>
      <c r="BC364" s="37" t="str">
        <f t="shared" si="54"/>
        <v>×</v>
      </c>
      <c r="BD364" s="37" t="str">
        <f t="shared" si="59"/>
        <v>×</v>
      </c>
      <c r="BE364" s="79" t="str">
        <f t="shared" si="55"/>
        <v/>
      </c>
      <c r="BF364" s="38">
        <f t="shared" si="56"/>
        <v>0</v>
      </c>
      <c r="BG364" s="1" t="e">
        <f>IF(AC364=#REF!,"",IF(AND(K364&lt;&gt;"",ISTEXT(U364)),"分担契約/単価契約",IF(ISTEXT(U364),"単価契約",IF(K364&lt;&gt;"","分担契約",""))))</f>
        <v>#REF!</v>
      </c>
      <c r="BH364" s="80"/>
      <c r="BI364" s="81" t="e">
        <f>IF(COUNTIF(T364,"**"),"",IF(AND(T364&gt;=#REF!,OR(H364=#REF!,H364=#REF!)),1,IF(AND(T364&gt;=#REF!,H364&lt;&gt;#REF!,H364&lt;&gt;#REF!),1,"")))</f>
        <v>#REF!</v>
      </c>
      <c r="BJ364" s="82" t="str">
        <f t="shared" si="57"/>
        <v>○</v>
      </c>
      <c r="BK364" s="81" t="b">
        <f t="shared" si="60"/>
        <v>1</v>
      </c>
      <c r="BL364" s="81" t="b">
        <f t="shared" si="61"/>
        <v>1</v>
      </c>
    </row>
    <row r="365" spans="1:64" s="83" customFormat="1" ht="60.65" customHeight="1" x14ac:dyDescent="0.2">
      <c r="A365" s="77">
        <f t="shared" si="53"/>
        <v>360</v>
      </c>
      <c r="B365" s="77" t="str">
        <f t="shared" si="58"/>
        <v/>
      </c>
      <c r="C365" s="77" t="str">
        <f>IF(B365&lt;&gt;1,"",COUNTIF($B$6:B365,1))</f>
        <v/>
      </c>
      <c r="D365" s="77" t="str">
        <f>IF(B365&lt;&gt;2,"",COUNTIF($B$6:B365,2))</f>
        <v/>
      </c>
      <c r="E365" s="77" t="str">
        <f>IF(B365&lt;&gt;3,"",COUNTIF($B$6:B365,3))</f>
        <v/>
      </c>
      <c r="F365" s="77" t="str">
        <f>IF(B365&lt;&gt;4,"",COUNTIF($B$6:B365,4))</f>
        <v/>
      </c>
      <c r="G365" s="1"/>
      <c r="H365" s="20"/>
      <c r="I365" s="20"/>
      <c r="J365" s="20"/>
      <c r="K365" s="1"/>
      <c r="L365" s="1"/>
      <c r="M365" s="21"/>
      <c r="N365" s="20"/>
      <c r="O365" s="22"/>
      <c r="P365" s="26"/>
      <c r="Q365" s="27"/>
      <c r="R365" s="20"/>
      <c r="S365" s="1"/>
      <c r="T365" s="23"/>
      <c r="U365" s="84"/>
      <c r="V365" s="86"/>
      <c r="W365" s="39" t="e">
        <f>IF(OR(T365="他官署で調達手続きを実施のため",AC365=#REF!),"－",IF(V365&lt;&gt;"",ROUNDDOWN(V365/T365,3),(IFERROR(ROUNDDOWN(U365/T365,3),"－"))))</f>
        <v>#REF!</v>
      </c>
      <c r="X365" s="90"/>
      <c r="Y365" s="92"/>
      <c r="Z365" s="25"/>
      <c r="AA365" s="24"/>
      <c r="AB365" s="25"/>
      <c r="AC365" s="24"/>
      <c r="AD365" s="20"/>
      <c r="AE365" s="20"/>
      <c r="AF365" s="20"/>
      <c r="AG365" s="1"/>
      <c r="AH365" s="1"/>
      <c r="AI365" s="41"/>
      <c r="AJ365" s="41"/>
      <c r="AK365" s="41"/>
      <c r="AL365" s="41"/>
      <c r="AM365" s="41"/>
      <c r="AN365" s="1"/>
      <c r="AO365" s="1"/>
      <c r="AP365" s="1"/>
      <c r="AQ365" s="1"/>
      <c r="AR365" s="1"/>
      <c r="AS365" s="1"/>
      <c r="AT365" s="1"/>
      <c r="AU365" s="1"/>
      <c r="AV365" s="1"/>
      <c r="AW365" s="1"/>
      <c r="AX365" s="35"/>
      <c r="AY365" s="78"/>
      <c r="AZ365" s="37" t="e">
        <f>IF(AC365=#REF!,"年間支払金額",IF(AND(OR(COUNTIF(AE365,"*すべて*"),COUNTIF(AE365,"*全て*")),S365="●",OR(K365=#REF!,K365=#REF!)),"年間支払金額(全官署、契約相手方ごと)",IF(AND(OR(COUNTIF(AE365,"*すべて*"),COUNTIF(AE365,"*全て*")),S365="●"),"年間支払金額(契約相手方ごと)",IF(AND(OR(K365=#REF!,K365=#REF!),AC365=#REF!),"契約総額(全官署)",IF(AND(K365=#REF!,AC365=#REF!),"契約総額(自官署のみ)",IF(K365=#REF!,"年間支払金額(自官署のみ)",IF(AC365=#REF!,"契約総額",IF(AND(COUNTIF(BG365,"&lt;&gt;*単価*"),OR(K365=#REF!,K365=#REF!)),"全官署予定価格",IF(AND(COUNTIF(BG365,"*単価*"),OR(K365=#REF!,K365=#REF!)),"全官署支払金額",IF(COUNTIF(BG365,"*単価*"),"年間支払金額","予定価格"))))))))))</f>
        <v>#REF!</v>
      </c>
      <c r="BA365" s="37" t="str">
        <f>IF(T365="","×",IF(令和8年度契約状況調査票!T365&gt;_xlfn.XLOOKUP(令和8年度契約状況調査票!BF365,#REF!,#REF!),"○","×"))</f>
        <v>×</v>
      </c>
      <c r="BB365" s="37" t="str">
        <f>IF(Y365="","×",IF(令和8年度契約状況調査票!Y365&gt;_xlfn.XLOOKUP(令和8年度契約状況調査票!BF365,#REF!,#REF!),"○","×"))</f>
        <v>×</v>
      </c>
      <c r="BC365" s="37" t="str">
        <f t="shared" si="54"/>
        <v>×</v>
      </c>
      <c r="BD365" s="37" t="str">
        <f t="shared" si="59"/>
        <v>×</v>
      </c>
      <c r="BE365" s="79" t="str">
        <f t="shared" si="55"/>
        <v/>
      </c>
      <c r="BF365" s="38">
        <f t="shared" si="56"/>
        <v>0</v>
      </c>
      <c r="BG365" s="1" t="e">
        <f>IF(AC365=#REF!,"",IF(AND(K365&lt;&gt;"",ISTEXT(U365)),"分担契約/単価契約",IF(ISTEXT(U365),"単価契約",IF(K365&lt;&gt;"","分担契約",""))))</f>
        <v>#REF!</v>
      </c>
      <c r="BH365" s="80"/>
      <c r="BI365" s="81" t="e">
        <f>IF(COUNTIF(T365,"**"),"",IF(AND(T365&gt;=#REF!,OR(H365=#REF!,H365=#REF!)),1,IF(AND(T365&gt;=#REF!,H365&lt;&gt;#REF!,H365&lt;&gt;#REF!),1,"")))</f>
        <v>#REF!</v>
      </c>
      <c r="BJ365" s="82" t="str">
        <f t="shared" si="57"/>
        <v>○</v>
      </c>
      <c r="BK365" s="81" t="b">
        <f t="shared" si="60"/>
        <v>1</v>
      </c>
      <c r="BL365" s="81" t="b">
        <f t="shared" si="61"/>
        <v>1</v>
      </c>
    </row>
    <row r="366" spans="1:64" s="83" customFormat="1" ht="60.65" customHeight="1" x14ac:dyDescent="0.2">
      <c r="A366" s="77">
        <f t="shared" si="53"/>
        <v>361</v>
      </c>
      <c r="B366" s="77" t="str">
        <f t="shared" si="58"/>
        <v/>
      </c>
      <c r="C366" s="77" t="str">
        <f>IF(B366&lt;&gt;1,"",COUNTIF($B$6:B366,1))</f>
        <v/>
      </c>
      <c r="D366" s="77" t="str">
        <f>IF(B366&lt;&gt;2,"",COUNTIF($B$6:B366,2))</f>
        <v/>
      </c>
      <c r="E366" s="77" t="str">
        <f>IF(B366&lt;&gt;3,"",COUNTIF($B$6:B366,3))</f>
        <v/>
      </c>
      <c r="F366" s="77" t="str">
        <f>IF(B366&lt;&gt;4,"",COUNTIF($B$6:B366,4))</f>
        <v/>
      </c>
      <c r="G366" s="1"/>
      <c r="H366" s="20"/>
      <c r="I366" s="20"/>
      <c r="J366" s="20"/>
      <c r="K366" s="1"/>
      <c r="L366" s="1"/>
      <c r="M366" s="21"/>
      <c r="N366" s="20"/>
      <c r="O366" s="22"/>
      <c r="P366" s="26"/>
      <c r="Q366" s="27"/>
      <c r="R366" s="20"/>
      <c r="S366" s="1"/>
      <c r="T366" s="28"/>
      <c r="U366" s="85"/>
      <c r="V366" s="86"/>
      <c r="W366" s="39" t="e">
        <f>IF(OR(T366="他官署で調達手続きを実施のため",AC366=#REF!),"－",IF(V366&lt;&gt;"",ROUNDDOWN(V366/T366,3),(IFERROR(ROUNDDOWN(U366/T366,3),"－"))))</f>
        <v>#REF!</v>
      </c>
      <c r="X366" s="90"/>
      <c r="Y366" s="92"/>
      <c r="Z366" s="25"/>
      <c r="AA366" s="24"/>
      <c r="AB366" s="25"/>
      <c r="AC366" s="24"/>
      <c r="AD366" s="20"/>
      <c r="AE366" s="20"/>
      <c r="AF366" s="20"/>
      <c r="AG366" s="1"/>
      <c r="AH366" s="1"/>
      <c r="AI366" s="41"/>
      <c r="AJ366" s="41"/>
      <c r="AK366" s="41"/>
      <c r="AL366" s="41"/>
      <c r="AM366" s="41"/>
      <c r="AN366" s="1"/>
      <c r="AO366" s="1"/>
      <c r="AP366" s="1"/>
      <c r="AQ366" s="1"/>
      <c r="AR366" s="1"/>
      <c r="AS366" s="1"/>
      <c r="AT366" s="1"/>
      <c r="AU366" s="1"/>
      <c r="AV366" s="1"/>
      <c r="AW366" s="1"/>
      <c r="AX366" s="35"/>
      <c r="AY366" s="78"/>
      <c r="AZ366" s="37" t="e">
        <f>IF(AC366=#REF!,"年間支払金額",IF(AND(OR(COUNTIF(AE366,"*すべて*"),COUNTIF(AE366,"*全て*")),S366="●",OR(K366=#REF!,K366=#REF!)),"年間支払金額(全官署、契約相手方ごと)",IF(AND(OR(COUNTIF(AE366,"*すべて*"),COUNTIF(AE366,"*全て*")),S366="●"),"年間支払金額(契約相手方ごと)",IF(AND(OR(K366=#REF!,K366=#REF!),AC366=#REF!),"契約総額(全官署)",IF(AND(K366=#REF!,AC366=#REF!),"契約総額(自官署のみ)",IF(K366=#REF!,"年間支払金額(自官署のみ)",IF(AC366=#REF!,"契約総額",IF(AND(COUNTIF(BG366,"&lt;&gt;*単価*"),OR(K366=#REF!,K366=#REF!)),"全官署予定価格",IF(AND(COUNTIF(BG366,"*単価*"),OR(K366=#REF!,K366=#REF!)),"全官署支払金額",IF(COUNTIF(BG366,"*単価*"),"年間支払金額","予定価格"))))))))))</f>
        <v>#REF!</v>
      </c>
      <c r="BA366" s="37" t="str">
        <f>IF(T366="","×",IF(令和8年度契約状況調査票!T366&gt;_xlfn.XLOOKUP(令和8年度契約状況調査票!BF366,#REF!,#REF!),"○","×"))</f>
        <v>×</v>
      </c>
      <c r="BB366" s="37" t="str">
        <f>IF(Y366="","×",IF(令和8年度契約状況調査票!Y366&gt;_xlfn.XLOOKUP(令和8年度契約状況調査票!BF366,#REF!,#REF!),"○","×"))</f>
        <v>×</v>
      </c>
      <c r="BC366" s="37" t="str">
        <f t="shared" si="54"/>
        <v>×</v>
      </c>
      <c r="BD366" s="37" t="str">
        <f t="shared" si="59"/>
        <v>×</v>
      </c>
      <c r="BE366" s="79" t="str">
        <f t="shared" si="55"/>
        <v/>
      </c>
      <c r="BF366" s="38">
        <f t="shared" si="56"/>
        <v>0</v>
      </c>
      <c r="BG366" s="1" t="e">
        <f>IF(AC366=#REF!,"",IF(AND(K366&lt;&gt;"",ISTEXT(U366)),"分担契約/単価契約",IF(ISTEXT(U366),"単価契約",IF(K366&lt;&gt;"","分担契約",""))))</f>
        <v>#REF!</v>
      </c>
      <c r="BH366" s="80"/>
      <c r="BI366" s="81" t="e">
        <f>IF(COUNTIF(T366,"**"),"",IF(AND(T366&gt;=#REF!,OR(H366=#REF!,H366=#REF!)),1,IF(AND(T366&gt;=#REF!,H366&lt;&gt;#REF!,H366&lt;&gt;#REF!),1,"")))</f>
        <v>#REF!</v>
      </c>
      <c r="BJ366" s="82" t="str">
        <f t="shared" si="57"/>
        <v>○</v>
      </c>
      <c r="BK366" s="81" t="b">
        <f t="shared" si="60"/>
        <v>1</v>
      </c>
      <c r="BL366" s="81" t="b">
        <f t="shared" si="61"/>
        <v>1</v>
      </c>
    </row>
    <row r="367" spans="1:64" s="83" customFormat="1" ht="60.65" customHeight="1" x14ac:dyDescent="0.2">
      <c r="A367" s="77">
        <f t="shared" si="53"/>
        <v>362</v>
      </c>
      <c r="B367" s="77" t="str">
        <f t="shared" si="58"/>
        <v/>
      </c>
      <c r="C367" s="77" t="str">
        <f>IF(B367&lt;&gt;1,"",COUNTIF($B$6:B367,1))</f>
        <v/>
      </c>
      <c r="D367" s="77" t="str">
        <f>IF(B367&lt;&gt;2,"",COUNTIF($B$6:B367,2))</f>
        <v/>
      </c>
      <c r="E367" s="77" t="str">
        <f>IF(B367&lt;&gt;3,"",COUNTIF($B$6:B367,3))</f>
        <v/>
      </c>
      <c r="F367" s="77" t="str">
        <f>IF(B367&lt;&gt;4,"",COUNTIF($B$6:B367,4))</f>
        <v/>
      </c>
      <c r="G367" s="1"/>
      <c r="H367" s="20"/>
      <c r="I367" s="20"/>
      <c r="J367" s="20"/>
      <c r="K367" s="1"/>
      <c r="L367" s="1"/>
      <c r="M367" s="21"/>
      <c r="N367" s="20"/>
      <c r="O367" s="22"/>
      <c r="P367" s="26"/>
      <c r="Q367" s="27"/>
      <c r="R367" s="20"/>
      <c r="S367" s="1"/>
      <c r="T367" s="23"/>
      <c r="U367" s="84"/>
      <c r="V367" s="86"/>
      <c r="W367" s="39" t="e">
        <f>IF(OR(T367="他官署で調達手続きを実施のため",AC367=#REF!),"－",IF(V367&lt;&gt;"",ROUNDDOWN(V367/T367,3),(IFERROR(ROUNDDOWN(U367/T367,3),"－"))))</f>
        <v>#REF!</v>
      </c>
      <c r="X367" s="90"/>
      <c r="Y367" s="92"/>
      <c r="Z367" s="25"/>
      <c r="AA367" s="24"/>
      <c r="AB367" s="25"/>
      <c r="AC367" s="24"/>
      <c r="AD367" s="20"/>
      <c r="AE367" s="20"/>
      <c r="AF367" s="20"/>
      <c r="AG367" s="1"/>
      <c r="AH367" s="1"/>
      <c r="AI367" s="41"/>
      <c r="AJ367" s="41"/>
      <c r="AK367" s="41"/>
      <c r="AL367" s="41"/>
      <c r="AM367" s="41"/>
      <c r="AN367" s="1"/>
      <c r="AO367" s="1"/>
      <c r="AP367" s="1"/>
      <c r="AQ367" s="1"/>
      <c r="AR367" s="1"/>
      <c r="AS367" s="1"/>
      <c r="AT367" s="1"/>
      <c r="AU367" s="1"/>
      <c r="AV367" s="1"/>
      <c r="AW367" s="1"/>
      <c r="AX367" s="35"/>
      <c r="AY367" s="78"/>
      <c r="AZ367" s="37" t="e">
        <f>IF(AC367=#REF!,"年間支払金額",IF(AND(OR(COUNTIF(AE367,"*すべて*"),COUNTIF(AE367,"*全て*")),S367="●",OR(K367=#REF!,K367=#REF!)),"年間支払金額(全官署、契約相手方ごと)",IF(AND(OR(COUNTIF(AE367,"*すべて*"),COUNTIF(AE367,"*全て*")),S367="●"),"年間支払金額(契約相手方ごと)",IF(AND(OR(K367=#REF!,K367=#REF!),AC367=#REF!),"契約総額(全官署)",IF(AND(K367=#REF!,AC367=#REF!),"契約総額(自官署のみ)",IF(K367=#REF!,"年間支払金額(自官署のみ)",IF(AC367=#REF!,"契約総額",IF(AND(COUNTIF(BG367,"&lt;&gt;*単価*"),OR(K367=#REF!,K367=#REF!)),"全官署予定価格",IF(AND(COUNTIF(BG367,"*単価*"),OR(K367=#REF!,K367=#REF!)),"全官署支払金額",IF(COUNTIF(BG367,"*単価*"),"年間支払金額","予定価格"))))))))))</f>
        <v>#REF!</v>
      </c>
      <c r="BA367" s="37" t="str">
        <f>IF(T367="","×",IF(令和8年度契約状況調査票!T367&gt;_xlfn.XLOOKUP(令和8年度契約状況調査票!BF367,#REF!,#REF!),"○","×"))</f>
        <v>×</v>
      </c>
      <c r="BB367" s="37" t="str">
        <f>IF(Y367="","×",IF(令和8年度契約状況調査票!Y367&gt;_xlfn.XLOOKUP(令和8年度契約状況調査票!BF367,#REF!,#REF!),"○","×"))</f>
        <v>×</v>
      </c>
      <c r="BC367" s="37" t="str">
        <f t="shared" si="54"/>
        <v>×</v>
      </c>
      <c r="BD367" s="37" t="str">
        <f t="shared" si="59"/>
        <v>×</v>
      </c>
      <c r="BE367" s="79" t="str">
        <f t="shared" si="55"/>
        <v/>
      </c>
      <c r="BF367" s="38">
        <f t="shared" si="56"/>
        <v>0</v>
      </c>
      <c r="BG367" s="1" t="e">
        <f>IF(AC367=#REF!,"",IF(AND(K367&lt;&gt;"",ISTEXT(U367)),"分担契約/単価契約",IF(ISTEXT(U367),"単価契約",IF(K367&lt;&gt;"","分担契約",""))))</f>
        <v>#REF!</v>
      </c>
      <c r="BH367" s="80"/>
      <c r="BI367" s="81" t="e">
        <f>IF(COUNTIF(T367,"**"),"",IF(AND(T367&gt;=#REF!,OR(H367=#REF!,H367=#REF!)),1,IF(AND(T367&gt;=#REF!,H367&lt;&gt;#REF!,H367&lt;&gt;#REF!),1,"")))</f>
        <v>#REF!</v>
      </c>
      <c r="BJ367" s="82" t="str">
        <f t="shared" si="57"/>
        <v>○</v>
      </c>
      <c r="BK367" s="81" t="b">
        <f t="shared" si="60"/>
        <v>1</v>
      </c>
      <c r="BL367" s="81" t="b">
        <f t="shared" si="61"/>
        <v>1</v>
      </c>
    </row>
    <row r="368" spans="1:64" s="83" customFormat="1" ht="60.65" customHeight="1" x14ac:dyDescent="0.2">
      <c r="A368" s="77">
        <f t="shared" si="53"/>
        <v>363</v>
      </c>
      <c r="B368" s="77" t="str">
        <f t="shared" si="58"/>
        <v/>
      </c>
      <c r="C368" s="77" t="str">
        <f>IF(B368&lt;&gt;1,"",COUNTIF($B$6:B368,1))</f>
        <v/>
      </c>
      <c r="D368" s="77" t="str">
        <f>IF(B368&lt;&gt;2,"",COUNTIF($B$6:B368,2))</f>
        <v/>
      </c>
      <c r="E368" s="77" t="str">
        <f>IF(B368&lt;&gt;3,"",COUNTIF($B$6:B368,3))</f>
        <v/>
      </c>
      <c r="F368" s="77" t="str">
        <f>IF(B368&lt;&gt;4,"",COUNTIF($B$6:B368,4))</f>
        <v/>
      </c>
      <c r="G368" s="1"/>
      <c r="H368" s="20"/>
      <c r="I368" s="20"/>
      <c r="J368" s="20"/>
      <c r="K368" s="1"/>
      <c r="L368" s="1"/>
      <c r="M368" s="21"/>
      <c r="N368" s="20"/>
      <c r="O368" s="22"/>
      <c r="P368" s="26"/>
      <c r="Q368" s="27"/>
      <c r="R368" s="20"/>
      <c r="S368" s="1"/>
      <c r="T368" s="23"/>
      <c r="U368" s="84"/>
      <c r="V368" s="86"/>
      <c r="W368" s="39" t="e">
        <f>IF(OR(T368="他官署で調達手続きを実施のため",AC368=#REF!),"－",IF(V368&lt;&gt;"",ROUNDDOWN(V368/T368,3),(IFERROR(ROUNDDOWN(U368/T368,3),"－"))))</f>
        <v>#REF!</v>
      </c>
      <c r="X368" s="90"/>
      <c r="Y368" s="92"/>
      <c r="Z368" s="25"/>
      <c r="AA368" s="24"/>
      <c r="AB368" s="25"/>
      <c r="AC368" s="24"/>
      <c r="AD368" s="20"/>
      <c r="AE368" s="20"/>
      <c r="AF368" s="20"/>
      <c r="AG368" s="1"/>
      <c r="AH368" s="1"/>
      <c r="AI368" s="41"/>
      <c r="AJ368" s="41"/>
      <c r="AK368" s="41"/>
      <c r="AL368" s="41"/>
      <c r="AM368" s="41"/>
      <c r="AN368" s="1"/>
      <c r="AO368" s="1"/>
      <c r="AP368" s="1"/>
      <c r="AQ368" s="1"/>
      <c r="AR368" s="1"/>
      <c r="AS368" s="1"/>
      <c r="AT368" s="1"/>
      <c r="AU368" s="1"/>
      <c r="AV368" s="1"/>
      <c r="AW368" s="1"/>
      <c r="AX368" s="35"/>
      <c r="AY368" s="78"/>
      <c r="AZ368" s="37" t="e">
        <f>IF(AC368=#REF!,"年間支払金額",IF(AND(OR(COUNTIF(AE368,"*すべて*"),COUNTIF(AE368,"*全て*")),S368="●",OR(K368=#REF!,K368=#REF!)),"年間支払金額(全官署、契約相手方ごと)",IF(AND(OR(COUNTIF(AE368,"*すべて*"),COUNTIF(AE368,"*全て*")),S368="●"),"年間支払金額(契約相手方ごと)",IF(AND(OR(K368=#REF!,K368=#REF!),AC368=#REF!),"契約総額(全官署)",IF(AND(K368=#REF!,AC368=#REF!),"契約総額(自官署のみ)",IF(K368=#REF!,"年間支払金額(自官署のみ)",IF(AC368=#REF!,"契約総額",IF(AND(COUNTIF(BG368,"&lt;&gt;*単価*"),OR(K368=#REF!,K368=#REF!)),"全官署予定価格",IF(AND(COUNTIF(BG368,"*単価*"),OR(K368=#REF!,K368=#REF!)),"全官署支払金額",IF(COUNTIF(BG368,"*単価*"),"年間支払金額","予定価格"))))))))))</f>
        <v>#REF!</v>
      </c>
      <c r="BA368" s="37" t="str">
        <f>IF(T368="","×",IF(令和8年度契約状況調査票!T368&gt;_xlfn.XLOOKUP(令和8年度契約状況調査票!BF368,#REF!,#REF!),"○","×"))</f>
        <v>×</v>
      </c>
      <c r="BB368" s="37" t="str">
        <f>IF(Y368="","×",IF(令和8年度契約状況調査票!Y368&gt;_xlfn.XLOOKUP(令和8年度契約状況調査票!BF368,#REF!,#REF!),"○","×"))</f>
        <v>×</v>
      </c>
      <c r="BC368" s="37" t="str">
        <f t="shared" si="54"/>
        <v>×</v>
      </c>
      <c r="BD368" s="37" t="str">
        <f t="shared" si="59"/>
        <v>×</v>
      </c>
      <c r="BE368" s="79" t="str">
        <f t="shared" si="55"/>
        <v/>
      </c>
      <c r="BF368" s="38">
        <f t="shared" si="56"/>
        <v>0</v>
      </c>
      <c r="BG368" s="1" t="e">
        <f>IF(AC368=#REF!,"",IF(AND(K368&lt;&gt;"",ISTEXT(U368)),"分担契約/単価契約",IF(ISTEXT(U368),"単価契約",IF(K368&lt;&gt;"","分担契約",""))))</f>
        <v>#REF!</v>
      </c>
      <c r="BH368" s="80"/>
      <c r="BI368" s="81" t="e">
        <f>IF(COUNTIF(T368,"**"),"",IF(AND(T368&gt;=#REF!,OR(H368=#REF!,H368=#REF!)),1,IF(AND(T368&gt;=#REF!,H368&lt;&gt;#REF!,H368&lt;&gt;#REF!),1,"")))</f>
        <v>#REF!</v>
      </c>
      <c r="BJ368" s="82" t="str">
        <f t="shared" si="57"/>
        <v>○</v>
      </c>
      <c r="BK368" s="81" t="b">
        <f t="shared" si="60"/>
        <v>1</v>
      </c>
      <c r="BL368" s="81" t="b">
        <f t="shared" si="61"/>
        <v>1</v>
      </c>
    </row>
    <row r="369" spans="1:64" s="83" customFormat="1" ht="60.65" customHeight="1" x14ac:dyDescent="0.2">
      <c r="A369" s="77">
        <f t="shared" si="53"/>
        <v>364</v>
      </c>
      <c r="B369" s="77" t="str">
        <f t="shared" si="58"/>
        <v/>
      </c>
      <c r="C369" s="77" t="str">
        <f>IF(B369&lt;&gt;1,"",COUNTIF($B$6:B369,1))</f>
        <v/>
      </c>
      <c r="D369" s="77" t="str">
        <f>IF(B369&lt;&gt;2,"",COUNTIF($B$6:B369,2))</f>
        <v/>
      </c>
      <c r="E369" s="77" t="str">
        <f>IF(B369&lt;&gt;3,"",COUNTIF($B$6:B369,3))</f>
        <v/>
      </c>
      <c r="F369" s="77" t="str">
        <f>IF(B369&lt;&gt;4,"",COUNTIF($B$6:B369,4))</f>
        <v/>
      </c>
      <c r="G369" s="1"/>
      <c r="H369" s="20"/>
      <c r="I369" s="20"/>
      <c r="J369" s="20"/>
      <c r="K369" s="1"/>
      <c r="L369" s="1"/>
      <c r="M369" s="21"/>
      <c r="N369" s="20"/>
      <c r="O369" s="22"/>
      <c r="P369" s="26"/>
      <c r="Q369" s="27"/>
      <c r="R369" s="20"/>
      <c r="S369" s="1"/>
      <c r="T369" s="23"/>
      <c r="U369" s="84"/>
      <c r="V369" s="86"/>
      <c r="W369" s="39" t="e">
        <f>IF(OR(T369="他官署で調達手続きを実施のため",AC369=#REF!),"－",IF(V369&lt;&gt;"",ROUNDDOWN(V369/T369,3),(IFERROR(ROUNDDOWN(U369/T369,3),"－"))))</f>
        <v>#REF!</v>
      </c>
      <c r="X369" s="90"/>
      <c r="Y369" s="92"/>
      <c r="Z369" s="25"/>
      <c r="AA369" s="24"/>
      <c r="AB369" s="25"/>
      <c r="AC369" s="24"/>
      <c r="AD369" s="20"/>
      <c r="AE369" s="20"/>
      <c r="AF369" s="20"/>
      <c r="AG369" s="1"/>
      <c r="AH369" s="1"/>
      <c r="AI369" s="41"/>
      <c r="AJ369" s="41"/>
      <c r="AK369" s="41"/>
      <c r="AL369" s="41"/>
      <c r="AM369" s="41"/>
      <c r="AN369" s="1"/>
      <c r="AO369" s="1"/>
      <c r="AP369" s="1"/>
      <c r="AQ369" s="1"/>
      <c r="AR369" s="1"/>
      <c r="AS369" s="1"/>
      <c r="AT369" s="1"/>
      <c r="AU369" s="1"/>
      <c r="AV369" s="1"/>
      <c r="AW369" s="1"/>
      <c r="AX369" s="35"/>
      <c r="AY369" s="78"/>
      <c r="AZ369" s="37" t="e">
        <f>IF(AC369=#REF!,"年間支払金額",IF(AND(OR(COUNTIF(AE369,"*すべて*"),COUNTIF(AE369,"*全て*")),S369="●",OR(K369=#REF!,K369=#REF!)),"年間支払金額(全官署、契約相手方ごと)",IF(AND(OR(COUNTIF(AE369,"*すべて*"),COUNTIF(AE369,"*全て*")),S369="●"),"年間支払金額(契約相手方ごと)",IF(AND(OR(K369=#REF!,K369=#REF!),AC369=#REF!),"契約総額(全官署)",IF(AND(K369=#REF!,AC369=#REF!),"契約総額(自官署のみ)",IF(K369=#REF!,"年間支払金額(自官署のみ)",IF(AC369=#REF!,"契約総額",IF(AND(COUNTIF(BG369,"&lt;&gt;*単価*"),OR(K369=#REF!,K369=#REF!)),"全官署予定価格",IF(AND(COUNTIF(BG369,"*単価*"),OR(K369=#REF!,K369=#REF!)),"全官署支払金額",IF(COUNTIF(BG369,"*単価*"),"年間支払金額","予定価格"))))))))))</f>
        <v>#REF!</v>
      </c>
      <c r="BA369" s="37" t="str">
        <f>IF(T369="","×",IF(令和8年度契約状況調査票!T369&gt;_xlfn.XLOOKUP(令和8年度契約状況調査票!BF369,#REF!,#REF!),"○","×"))</f>
        <v>×</v>
      </c>
      <c r="BB369" s="37" t="str">
        <f>IF(Y369="","×",IF(令和8年度契約状況調査票!Y369&gt;_xlfn.XLOOKUP(令和8年度契約状況調査票!BF369,#REF!,#REF!),"○","×"))</f>
        <v>×</v>
      </c>
      <c r="BC369" s="37" t="str">
        <f t="shared" si="54"/>
        <v>×</v>
      </c>
      <c r="BD369" s="37" t="str">
        <f t="shared" si="59"/>
        <v>×</v>
      </c>
      <c r="BE369" s="79" t="str">
        <f t="shared" si="55"/>
        <v/>
      </c>
      <c r="BF369" s="38">
        <f t="shared" si="56"/>
        <v>0</v>
      </c>
      <c r="BG369" s="1" t="e">
        <f>IF(AC369=#REF!,"",IF(AND(K369&lt;&gt;"",ISTEXT(U369)),"分担契約/単価契約",IF(ISTEXT(U369),"単価契約",IF(K369&lt;&gt;"","分担契約",""))))</f>
        <v>#REF!</v>
      </c>
      <c r="BH369" s="80"/>
      <c r="BI369" s="81" t="e">
        <f>IF(COUNTIF(T369,"**"),"",IF(AND(T369&gt;=#REF!,OR(H369=#REF!,H369=#REF!)),1,IF(AND(T369&gt;=#REF!,H369&lt;&gt;#REF!,H369&lt;&gt;#REF!),1,"")))</f>
        <v>#REF!</v>
      </c>
      <c r="BJ369" s="82" t="str">
        <f t="shared" si="57"/>
        <v>○</v>
      </c>
      <c r="BK369" s="81" t="b">
        <f t="shared" si="60"/>
        <v>1</v>
      </c>
      <c r="BL369" s="81" t="b">
        <f t="shared" si="61"/>
        <v>1</v>
      </c>
    </row>
    <row r="370" spans="1:64" s="83" customFormat="1" ht="60.65" customHeight="1" x14ac:dyDescent="0.2">
      <c r="A370" s="77">
        <f t="shared" si="53"/>
        <v>365</v>
      </c>
      <c r="B370" s="77" t="str">
        <f t="shared" si="58"/>
        <v/>
      </c>
      <c r="C370" s="77" t="str">
        <f>IF(B370&lt;&gt;1,"",COUNTIF($B$6:B370,1))</f>
        <v/>
      </c>
      <c r="D370" s="77" t="str">
        <f>IF(B370&lt;&gt;2,"",COUNTIF($B$6:B370,2))</f>
        <v/>
      </c>
      <c r="E370" s="77" t="str">
        <f>IF(B370&lt;&gt;3,"",COUNTIF($B$6:B370,3))</f>
        <v/>
      </c>
      <c r="F370" s="77" t="str">
        <f>IF(B370&lt;&gt;4,"",COUNTIF($B$6:B370,4))</f>
        <v/>
      </c>
      <c r="G370" s="1"/>
      <c r="H370" s="20"/>
      <c r="I370" s="20"/>
      <c r="J370" s="20"/>
      <c r="K370" s="1"/>
      <c r="L370" s="1"/>
      <c r="M370" s="21"/>
      <c r="N370" s="20"/>
      <c r="O370" s="22"/>
      <c r="P370" s="26"/>
      <c r="Q370" s="27"/>
      <c r="R370" s="20"/>
      <c r="S370" s="1"/>
      <c r="T370" s="23"/>
      <c r="U370" s="84"/>
      <c r="V370" s="86"/>
      <c r="W370" s="39" t="e">
        <f>IF(OR(T370="他官署で調達手続きを実施のため",AC370=#REF!),"－",IF(V370&lt;&gt;"",ROUNDDOWN(V370/T370,3),(IFERROR(ROUNDDOWN(U370/T370,3),"－"))))</f>
        <v>#REF!</v>
      </c>
      <c r="X370" s="90"/>
      <c r="Y370" s="92"/>
      <c r="Z370" s="25"/>
      <c r="AA370" s="24"/>
      <c r="AB370" s="25"/>
      <c r="AC370" s="24"/>
      <c r="AD370" s="20"/>
      <c r="AE370" s="20"/>
      <c r="AF370" s="20"/>
      <c r="AG370" s="1"/>
      <c r="AH370" s="1"/>
      <c r="AI370" s="41"/>
      <c r="AJ370" s="41"/>
      <c r="AK370" s="41"/>
      <c r="AL370" s="41"/>
      <c r="AM370" s="41"/>
      <c r="AN370" s="1"/>
      <c r="AO370" s="1"/>
      <c r="AP370" s="1"/>
      <c r="AQ370" s="1"/>
      <c r="AR370" s="1"/>
      <c r="AS370" s="1"/>
      <c r="AT370" s="1"/>
      <c r="AU370" s="1"/>
      <c r="AV370" s="1"/>
      <c r="AW370" s="1"/>
      <c r="AX370" s="36"/>
      <c r="AY370" s="78"/>
      <c r="AZ370" s="37" t="e">
        <f>IF(AC370=#REF!,"年間支払金額",IF(AND(OR(COUNTIF(AE370,"*すべて*"),COUNTIF(AE370,"*全て*")),S370="●",OR(K370=#REF!,K370=#REF!)),"年間支払金額(全官署、契約相手方ごと)",IF(AND(OR(COUNTIF(AE370,"*すべて*"),COUNTIF(AE370,"*全て*")),S370="●"),"年間支払金額(契約相手方ごと)",IF(AND(OR(K370=#REF!,K370=#REF!),AC370=#REF!),"契約総額(全官署)",IF(AND(K370=#REF!,AC370=#REF!),"契約総額(自官署のみ)",IF(K370=#REF!,"年間支払金額(自官署のみ)",IF(AC370=#REF!,"契約総額",IF(AND(COUNTIF(BG370,"&lt;&gt;*単価*"),OR(K370=#REF!,K370=#REF!)),"全官署予定価格",IF(AND(COUNTIF(BG370,"*単価*"),OR(K370=#REF!,K370=#REF!)),"全官署支払金額",IF(COUNTIF(BG370,"*単価*"),"年間支払金額","予定価格"))))))))))</f>
        <v>#REF!</v>
      </c>
      <c r="BA370" s="37" t="str">
        <f>IF(T370="","×",IF(令和8年度契約状況調査票!T370&gt;_xlfn.XLOOKUP(令和8年度契約状況調査票!BF370,#REF!,#REF!),"○","×"))</f>
        <v>×</v>
      </c>
      <c r="BB370" s="37" t="str">
        <f>IF(Y370="","×",IF(令和8年度契約状況調査票!Y370&gt;_xlfn.XLOOKUP(令和8年度契約状況調査票!BF370,#REF!,#REF!),"○","×"))</f>
        <v>×</v>
      </c>
      <c r="BC370" s="37" t="str">
        <f t="shared" si="54"/>
        <v>×</v>
      </c>
      <c r="BD370" s="37" t="str">
        <f t="shared" si="59"/>
        <v>×</v>
      </c>
      <c r="BE370" s="79" t="str">
        <f t="shared" si="55"/>
        <v/>
      </c>
      <c r="BF370" s="38">
        <f t="shared" si="56"/>
        <v>0</v>
      </c>
      <c r="BG370" s="1" t="e">
        <f>IF(AC370=#REF!,"",IF(AND(K370&lt;&gt;"",ISTEXT(U370)),"分担契約/単価契約",IF(ISTEXT(U370),"単価契約",IF(K370&lt;&gt;"","分担契約",""))))</f>
        <v>#REF!</v>
      </c>
      <c r="BH370" s="80"/>
      <c r="BI370" s="81" t="e">
        <f>IF(COUNTIF(T370,"**"),"",IF(AND(T370&gt;=#REF!,OR(H370=#REF!,H370=#REF!)),1,IF(AND(T370&gt;=#REF!,H370&lt;&gt;#REF!,H370&lt;&gt;#REF!),1,"")))</f>
        <v>#REF!</v>
      </c>
      <c r="BJ370" s="82" t="str">
        <f t="shared" si="57"/>
        <v>○</v>
      </c>
      <c r="BK370" s="81" t="b">
        <f t="shared" si="60"/>
        <v>1</v>
      </c>
      <c r="BL370" s="81" t="b">
        <f t="shared" si="61"/>
        <v>1</v>
      </c>
    </row>
    <row r="371" spans="1:64" s="83" customFormat="1" ht="60.65" customHeight="1" x14ac:dyDescent="0.2">
      <c r="A371" s="77">
        <f t="shared" si="53"/>
        <v>366</v>
      </c>
      <c r="B371" s="77" t="str">
        <f t="shared" si="58"/>
        <v/>
      </c>
      <c r="C371" s="77" t="str">
        <f>IF(B371&lt;&gt;1,"",COUNTIF($B$6:B371,1))</f>
        <v/>
      </c>
      <c r="D371" s="77" t="str">
        <f>IF(B371&lt;&gt;2,"",COUNTIF($B$6:B371,2))</f>
        <v/>
      </c>
      <c r="E371" s="77" t="str">
        <f>IF(B371&lt;&gt;3,"",COUNTIF($B$6:B371,3))</f>
        <v/>
      </c>
      <c r="F371" s="77" t="str">
        <f>IF(B371&lt;&gt;4,"",COUNTIF($B$6:B371,4))</f>
        <v/>
      </c>
      <c r="G371" s="1"/>
      <c r="H371" s="20"/>
      <c r="I371" s="20"/>
      <c r="J371" s="20"/>
      <c r="K371" s="1"/>
      <c r="L371" s="1"/>
      <c r="M371" s="21"/>
      <c r="N371" s="20"/>
      <c r="O371" s="22"/>
      <c r="P371" s="26"/>
      <c r="Q371" s="27"/>
      <c r="R371" s="20"/>
      <c r="S371" s="1"/>
      <c r="T371" s="23"/>
      <c r="U371" s="84"/>
      <c r="V371" s="86"/>
      <c r="W371" s="39" t="e">
        <f>IF(OR(T371="他官署で調達手続きを実施のため",AC371=#REF!),"－",IF(V371&lt;&gt;"",ROUNDDOWN(V371/T371,3),(IFERROR(ROUNDDOWN(U371/T371,3),"－"))))</f>
        <v>#REF!</v>
      </c>
      <c r="X371" s="90"/>
      <c r="Y371" s="92"/>
      <c r="Z371" s="25"/>
      <c r="AA371" s="24"/>
      <c r="AB371" s="25"/>
      <c r="AC371" s="24"/>
      <c r="AD371" s="20"/>
      <c r="AE371" s="20"/>
      <c r="AF371" s="20"/>
      <c r="AG371" s="1"/>
      <c r="AH371" s="1"/>
      <c r="AI371" s="41"/>
      <c r="AJ371" s="41"/>
      <c r="AK371" s="41"/>
      <c r="AL371" s="41"/>
      <c r="AM371" s="41"/>
      <c r="AN371" s="1"/>
      <c r="AO371" s="1"/>
      <c r="AP371" s="1"/>
      <c r="AQ371" s="1"/>
      <c r="AR371" s="1"/>
      <c r="AS371" s="1"/>
      <c r="AT371" s="1"/>
      <c r="AU371" s="1"/>
      <c r="AV371" s="1"/>
      <c r="AW371" s="1"/>
      <c r="AX371" s="35"/>
      <c r="AY371" s="78"/>
      <c r="AZ371" s="37" t="e">
        <f>IF(AC371=#REF!,"年間支払金額",IF(AND(OR(COUNTIF(AE371,"*すべて*"),COUNTIF(AE371,"*全て*")),S371="●",OR(K371=#REF!,K371=#REF!)),"年間支払金額(全官署、契約相手方ごと)",IF(AND(OR(COUNTIF(AE371,"*すべて*"),COUNTIF(AE371,"*全て*")),S371="●"),"年間支払金額(契約相手方ごと)",IF(AND(OR(K371=#REF!,K371=#REF!),AC371=#REF!),"契約総額(全官署)",IF(AND(K371=#REF!,AC371=#REF!),"契約総額(自官署のみ)",IF(K371=#REF!,"年間支払金額(自官署のみ)",IF(AC371=#REF!,"契約総額",IF(AND(COUNTIF(BG371,"&lt;&gt;*単価*"),OR(K371=#REF!,K371=#REF!)),"全官署予定価格",IF(AND(COUNTIF(BG371,"*単価*"),OR(K371=#REF!,K371=#REF!)),"全官署支払金額",IF(COUNTIF(BG371,"*単価*"),"年間支払金額","予定価格"))))))))))</f>
        <v>#REF!</v>
      </c>
      <c r="BA371" s="37" t="str">
        <f>IF(T371="","×",IF(令和8年度契約状況調査票!T371&gt;_xlfn.XLOOKUP(令和8年度契約状況調査票!BF371,#REF!,#REF!),"○","×"))</f>
        <v>×</v>
      </c>
      <c r="BB371" s="37" t="str">
        <f>IF(Y371="","×",IF(令和8年度契約状況調査票!Y371&gt;_xlfn.XLOOKUP(令和8年度契約状況調査票!BF371,#REF!,#REF!),"○","×"))</f>
        <v>×</v>
      </c>
      <c r="BC371" s="37" t="str">
        <f t="shared" si="54"/>
        <v>×</v>
      </c>
      <c r="BD371" s="37" t="str">
        <f t="shared" si="59"/>
        <v>×</v>
      </c>
      <c r="BE371" s="79" t="str">
        <f t="shared" si="55"/>
        <v/>
      </c>
      <c r="BF371" s="38">
        <f t="shared" si="56"/>
        <v>0</v>
      </c>
      <c r="BG371" s="1" t="e">
        <f>IF(AC371=#REF!,"",IF(AND(K371&lt;&gt;"",ISTEXT(U371)),"分担契約/単価契約",IF(ISTEXT(U371),"単価契約",IF(K371&lt;&gt;"","分担契約",""))))</f>
        <v>#REF!</v>
      </c>
      <c r="BH371" s="80"/>
      <c r="BI371" s="81" t="e">
        <f>IF(COUNTIF(T371,"**"),"",IF(AND(T371&gt;=#REF!,OR(H371=#REF!,H371=#REF!)),1,IF(AND(T371&gt;=#REF!,H371&lt;&gt;#REF!,H371&lt;&gt;#REF!),1,"")))</f>
        <v>#REF!</v>
      </c>
      <c r="BJ371" s="82" t="str">
        <f t="shared" si="57"/>
        <v>○</v>
      </c>
      <c r="BK371" s="81" t="b">
        <f t="shared" si="60"/>
        <v>1</v>
      </c>
      <c r="BL371" s="81" t="b">
        <f t="shared" si="61"/>
        <v>1</v>
      </c>
    </row>
    <row r="372" spans="1:64" s="83" customFormat="1" ht="60.65" customHeight="1" x14ac:dyDescent="0.2">
      <c r="A372" s="77">
        <f t="shared" si="53"/>
        <v>367</v>
      </c>
      <c r="B372" s="77" t="str">
        <f t="shared" si="58"/>
        <v/>
      </c>
      <c r="C372" s="77" t="str">
        <f>IF(B372&lt;&gt;1,"",COUNTIF($B$6:B372,1))</f>
        <v/>
      </c>
      <c r="D372" s="77" t="str">
        <f>IF(B372&lt;&gt;2,"",COUNTIF($B$6:B372,2))</f>
        <v/>
      </c>
      <c r="E372" s="77" t="str">
        <f>IF(B372&lt;&gt;3,"",COUNTIF($B$6:B372,3))</f>
        <v/>
      </c>
      <c r="F372" s="77" t="str">
        <f>IF(B372&lt;&gt;4,"",COUNTIF($B$6:B372,4))</f>
        <v/>
      </c>
      <c r="G372" s="1"/>
      <c r="H372" s="20"/>
      <c r="I372" s="20"/>
      <c r="J372" s="20"/>
      <c r="K372" s="1"/>
      <c r="L372" s="1"/>
      <c r="M372" s="21"/>
      <c r="N372" s="20"/>
      <c r="O372" s="22"/>
      <c r="P372" s="26"/>
      <c r="Q372" s="27"/>
      <c r="R372" s="20"/>
      <c r="S372" s="1"/>
      <c r="T372" s="23"/>
      <c r="U372" s="84"/>
      <c r="V372" s="86"/>
      <c r="W372" s="39" t="e">
        <f>IF(OR(T372="他官署で調達手続きを実施のため",AC372=#REF!),"－",IF(V372&lt;&gt;"",ROUNDDOWN(V372/T372,3),(IFERROR(ROUNDDOWN(U372/T372,3),"－"))))</f>
        <v>#REF!</v>
      </c>
      <c r="X372" s="90"/>
      <c r="Y372" s="92"/>
      <c r="Z372" s="25"/>
      <c r="AA372" s="24"/>
      <c r="AB372" s="25"/>
      <c r="AC372" s="24"/>
      <c r="AD372" s="20"/>
      <c r="AE372" s="20"/>
      <c r="AF372" s="20"/>
      <c r="AG372" s="1"/>
      <c r="AH372" s="1"/>
      <c r="AI372" s="41"/>
      <c r="AJ372" s="41"/>
      <c r="AK372" s="41"/>
      <c r="AL372" s="41"/>
      <c r="AM372" s="41"/>
      <c r="AN372" s="1"/>
      <c r="AO372" s="1"/>
      <c r="AP372" s="1"/>
      <c r="AQ372" s="1"/>
      <c r="AR372" s="1"/>
      <c r="AS372" s="1"/>
      <c r="AT372" s="1"/>
      <c r="AU372" s="1"/>
      <c r="AV372" s="1"/>
      <c r="AW372" s="1"/>
      <c r="AX372" s="35"/>
      <c r="AY372" s="78"/>
      <c r="AZ372" s="37" t="e">
        <f>IF(AC372=#REF!,"年間支払金額",IF(AND(OR(COUNTIF(AE372,"*すべて*"),COUNTIF(AE372,"*全て*")),S372="●",OR(K372=#REF!,K372=#REF!)),"年間支払金額(全官署、契約相手方ごと)",IF(AND(OR(COUNTIF(AE372,"*すべて*"),COUNTIF(AE372,"*全て*")),S372="●"),"年間支払金額(契約相手方ごと)",IF(AND(OR(K372=#REF!,K372=#REF!),AC372=#REF!),"契約総額(全官署)",IF(AND(K372=#REF!,AC372=#REF!),"契約総額(自官署のみ)",IF(K372=#REF!,"年間支払金額(自官署のみ)",IF(AC372=#REF!,"契約総額",IF(AND(COUNTIF(BG372,"&lt;&gt;*単価*"),OR(K372=#REF!,K372=#REF!)),"全官署予定価格",IF(AND(COUNTIF(BG372,"*単価*"),OR(K372=#REF!,K372=#REF!)),"全官署支払金額",IF(COUNTIF(BG372,"*単価*"),"年間支払金額","予定価格"))))))))))</f>
        <v>#REF!</v>
      </c>
      <c r="BA372" s="37" t="str">
        <f>IF(T372="","×",IF(令和8年度契約状況調査票!T372&gt;_xlfn.XLOOKUP(令和8年度契約状況調査票!BF372,#REF!,#REF!),"○","×"))</f>
        <v>×</v>
      </c>
      <c r="BB372" s="37" t="str">
        <f>IF(Y372="","×",IF(令和8年度契約状況調査票!Y372&gt;_xlfn.XLOOKUP(令和8年度契約状況調査票!BF372,#REF!,#REF!),"○","×"))</f>
        <v>×</v>
      </c>
      <c r="BC372" s="37" t="str">
        <f t="shared" si="54"/>
        <v>×</v>
      </c>
      <c r="BD372" s="37" t="str">
        <f t="shared" si="59"/>
        <v>×</v>
      </c>
      <c r="BE372" s="79" t="str">
        <f t="shared" si="55"/>
        <v/>
      </c>
      <c r="BF372" s="38">
        <f t="shared" si="56"/>
        <v>0</v>
      </c>
      <c r="BG372" s="1" t="e">
        <f>IF(AC372=#REF!,"",IF(AND(K372&lt;&gt;"",ISTEXT(U372)),"分担契約/単価契約",IF(ISTEXT(U372),"単価契約",IF(K372&lt;&gt;"","分担契約",""))))</f>
        <v>#REF!</v>
      </c>
      <c r="BH372" s="80"/>
      <c r="BI372" s="81" t="e">
        <f>IF(COUNTIF(T372,"**"),"",IF(AND(T372&gt;=#REF!,OR(H372=#REF!,H372=#REF!)),1,IF(AND(T372&gt;=#REF!,H372&lt;&gt;#REF!,H372&lt;&gt;#REF!),1,"")))</f>
        <v>#REF!</v>
      </c>
      <c r="BJ372" s="82" t="str">
        <f t="shared" si="57"/>
        <v>○</v>
      </c>
      <c r="BK372" s="81" t="b">
        <f t="shared" si="60"/>
        <v>1</v>
      </c>
      <c r="BL372" s="81" t="b">
        <f t="shared" si="61"/>
        <v>1</v>
      </c>
    </row>
    <row r="373" spans="1:64" s="83" customFormat="1" ht="60.65" customHeight="1" x14ac:dyDescent="0.2">
      <c r="A373" s="77">
        <f t="shared" si="53"/>
        <v>368</v>
      </c>
      <c r="B373" s="77" t="str">
        <f t="shared" si="58"/>
        <v/>
      </c>
      <c r="C373" s="77" t="str">
        <f>IF(B373&lt;&gt;1,"",COUNTIF($B$6:B373,1))</f>
        <v/>
      </c>
      <c r="D373" s="77" t="str">
        <f>IF(B373&lt;&gt;2,"",COUNTIF($B$6:B373,2))</f>
        <v/>
      </c>
      <c r="E373" s="77" t="str">
        <f>IF(B373&lt;&gt;3,"",COUNTIF($B$6:B373,3))</f>
        <v/>
      </c>
      <c r="F373" s="77" t="str">
        <f>IF(B373&lt;&gt;4,"",COUNTIF($B$6:B373,4))</f>
        <v/>
      </c>
      <c r="G373" s="1"/>
      <c r="H373" s="20"/>
      <c r="I373" s="20"/>
      <c r="J373" s="20"/>
      <c r="K373" s="1"/>
      <c r="L373" s="1"/>
      <c r="M373" s="21"/>
      <c r="N373" s="20"/>
      <c r="O373" s="22"/>
      <c r="P373" s="26"/>
      <c r="Q373" s="27"/>
      <c r="R373" s="20"/>
      <c r="S373" s="1"/>
      <c r="T373" s="28"/>
      <c r="U373" s="85"/>
      <c r="V373" s="86"/>
      <c r="W373" s="39" t="e">
        <f>IF(OR(T373="他官署で調達手続きを実施のため",AC373=#REF!),"－",IF(V373&lt;&gt;"",ROUNDDOWN(V373/T373,3),(IFERROR(ROUNDDOWN(U373/T373,3),"－"))))</f>
        <v>#REF!</v>
      </c>
      <c r="X373" s="90"/>
      <c r="Y373" s="92"/>
      <c r="Z373" s="25"/>
      <c r="AA373" s="24"/>
      <c r="AB373" s="25"/>
      <c r="AC373" s="24"/>
      <c r="AD373" s="20"/>
      <c r="AE373" s="20"/>
      <c r="AF373" s="20"/>
      <c r="AG373" s="1"/>
      <c r="AH373" s="1"/>
      <c r="AI373" s="41"/>
      <c r="AJ373" s="41"/>
      <c r="AK373" s="41"/>
      <c r="AL373" s="41"/>
      <c r="AM373" s="41"/>
      <c r="AN373" s="1"/>
      <c r="AO373" s="1"/>
      <c r="AP373" s="1"/>
      <c r="AQ373" s="1"/>
      <c r="AR373" s="1"/>
      <c r="AS373" s="1"/>
      <c r="AT373" s="1"/>
      <c r="AU373" s="1"/>
      <c r="AV373" s="1"/>
      <c r="AW373" s="1"/>
      <c r="AX373" s="35"/>
      <c r="AY373" s="78"/>
      <c r="AZ373" s="37" t="e">
        <f>IF(AC373=#REF!,"年間支払金額",IF(AND(OR(COUNTIF(AE373,"*すべて*"),COUNTIF(AE373,"*全て*")),S373="●",OR(K373=#REF!,K373=#REF!)),"年間支払金額(全官署、契約相手方ごと)",IF(AND(OR(COUNTIF(AE373,"*すべて*"),COUNTIF(AE373,"*全て*")),S373="●"),"年間支払金額(契約相手方ごと)",IF(AND(OR(K373=#REF!,K373=#REF!),AC373=#REF!),"契約総額(全官署)",IF(AND(K373=#REF!,AC373=#REF!),"契約総額(自官署のみ)",IF(K373=#REF!,"年間支払金額(自官署のみ)",IF(AC373=#REF!,"契約総額",IF(AND(COUNTIF(BG373,"&lt;&gt;*単価*"),OR(K373=#REF!,K373=#REF!)),"全官署予定価格",IF(AND(COUNTIF(BG373,"*単価*"),OR(K373=#REF!,K373=#REF!)),"全官署支払金額",IF(COUNTIF(BG373,"*単価*"),"年間支払金額","予定価格"))))))))))</f>
        <v>#REF!</v>
      </c>
      <c r="BA373" s="37" t="str">
        <f>IF(T373="","×",IF(令和8年度契約状況調査票!T373&gt;_xlfn.XLOOKUP(令和8年度契約状況調査票!BF373,#REF!,#REF!),"○","×"))</f>
        <v>×</v>
      </c>
      <c r="BB373" s="37" t="str">
        <f>IF(Y373="","×",IF(令和8年度契約状況調査票!Y373&gt;_xlfn.XLOOKUP(令和8年度契約状況調査票!BF373,#REF!,#REF!),"○","×"))</f>
        <v>×</v>
      </c>
      <c r="BC373" s="37" t="str">
        <f t="shared" si="54"/>
        <v>×</v>
      </c>
      <c r="BD373" s="37" t="str">
        <f t="shared" si="59"/>
        <v>×</v>
      </c>
      <c r="BE373" s="79" t="str">
        <f t="shared" si="55"/>
        <v/>
      </c>
      <c r="BF373" s="38">
        <f t="shared" si="56"/>
        <v>0</v>
      </c>
      <c r="BG373" s="1" t="e">
        <f>IF(AC373=#REF!,"",IF(AND(K373&lt;&gt;"",ISTEXT(U373)),"分担契約/単価契約",IF(ISTEXT(U373),"単価契約",IF(K373&lt;&gt;"","分担契約",""))))</f>
        <v>#REF!</v>
      </c>
      <c r="BH373" s="80"/>
      <c r="BI373" s="81" t="e">
        <f>IF(COUNTIF(T373,"**"),"",IF(AND(T373&gt;=#REF!,OR(H373=#REF!,H373=#REF!)),1,IF(AND(T373&gt;=#REF!,H373&lt;&gt;#REF!,H373&lt;&gt;#REF!),1,"")))</f>
        <v>#REF!</v>
      </c>
      <c r="BJ373" s="82" t="str">
        <f t="shared" si="57"/>
        <v>○</v>
      </c>
      <c r="BK373" s="81" t="b">
        <f t="shared" si="60"/>
        <v>1</v>
      </c>
      <c r="BL373" s="81" t="b">
        <f t="shared" si="61"/>
        <v>1</v>
      </c>
    </row>
    <row r="374" spans="1:64" s="83" customFormat="1" ht="60.65" customHeight="1" x14ac:dyDescent="0.2">
      <c r="A374" s="77">
        <f t="shared" si="53"/>
        <v>369</v>
      </c>
      <c r="B374" s="77" t="str">
        <f t="shared" si="58"/>
        <v/>
      </c>
      <c r="C374" s="77" t="str">
        <f>IF(B374&lt;&gt;1,"",COUNTIF($B$6:B374,1))</f>
        <v/>
      </c>
      <c r="D374" s="77" t="str">
        <f>IF(B374&lt;&gt;2,"",COUNTIF($B$6:B374,2))</f>
        <v/>
      </c>
      <c r="E374" s="77" t="str">
        <f>IF(B374&lt;&gt;3,"",COUNTIF($B$6:B374,3))</f>
        <v/>
      </c>
      <c r="F374" s="77" t="str">
        <f>IF(B374&lt;&gt;4,"",COUNTIF($B$6:B374,4))</f>
        <v/>
      </c>
      <c r="G374" s="1"/>
      <c r="H374" s="20"/>
      <c r="I374" s="20"/>
      <c r="J374" s="20"/>
      <c r="K374" s="1"/>
      <c r="L374" s="1"/>
      <c r="M374" s="21"/>
      <c r="N374" s="20"/>
      <c r="O374" s="22"/>
      <c r="P374" s="26"/>
      <c r="Q374" s="27"/>
      <c r="R374" s="20"/>
      <c r="S374" s="1"/>
      <c r="T374" s="23"/>
      <c r="U374" s="84"/>
      <c r="V374" s="86"/>
      <c r="W374" s="39" t="e">
        <f>IF(OR(T374="他官署で調達手続きを実施のため",AC374=#REF!),"－",IF(V374&lt;&gt;"",ROUNDDOWN(V374/T374,3),(IFERROR(ROUNDDOWN(U374/T374,3),"－"))))</f>
        <v>#REF!</v>
      </c>
      <c r="X374" s="90"/>
      <c r="Y374" s="92"/>
      <c r="Z374" s="25"/>
      <c r="AA374" s="24"/>
      <c r="AB374" s="25"/>
      <c r="AC374" s="24"/>
      <c r="AD374" s="20"/>
      <c r="AE374" s="20"/>
      <c r="AF374" s="20"/>
      <c r="AG374" s="1"/>
      <c r="AH374" s="1"/>
      <c r="AI374" s="41"/>
      <c r="AJ374" s="41"/>
      <c r="AK374" s="41"/>
      <c r="AL374" s="41"/>
      <c r="AM374" s="41"/>
      <c r="AN374" s="1"/>
      <c r="AO374" s="1"/>
      <c r="AP374" s="1"/>
      <c r="AQ374" s="1"/>
      <c r="AR374" s="1"/>
      <c r="AS374" s="1"/>
      <c r="AT374" s="1"/>
      <c r="AU374" s="1"/>
      <c r="AV374" s="1"/>
      <c r="AW374" s="1"/>
      <c r="AX374" s="35"/>
      <c r="AY374" s="78"/>
      <c r="AZ374" s="37" t="e">
        <f>IF(AC374=#REF!,"年間支払金額",IF(AND(OR(COUNTIF(AE374,"*すべて*"),COUNTIF(AE374,"*全て*")),S374="●",OR(K374=#REF!,K374=#REF!)),"年間支払金額(全官署、契約相手方ごと)",IF(AND(OR(COUNTIF(AE374,"*すべて*"),COUNTIF(AE374,"*全て*")),S374="●"),"年間支払金額(契約相手方ごと)",IF(AND(OR(K374=#REF!,K374=#REF!),AC374=#REF!),"契約総額(全官署)",IF(AND(K374=#REF!,AC374=#REF!),"契約総額(自官署のみ)",IF(K374=#REF!,"年間支払金額(自官署のみ)",IF(AC374=#REF!,"契約総額",IF(AND(COUNTIF(BG374,"&lt;&gt;*単価*"),OR(K374=#REF!,K374=#REF!)),"全官署予定価格",IF(AND(COUNTIF(BG374,"*単価*"),OR(K374=#REF!,K374=#REF!)),"全官署支払金額",IF(COUNTIF(BG374,"*単価*"),"年間支払金額","予定価格"))))))))))</f>
        <v>#REF!</v>
      </c>
      <c r="BA374" s="37" t="str">
        <f>IF(T374="","×",IF(令和8年度契約状況調査票!T374&gt;_xlfn.XLOOKUP(令和8年度契約状況調査票!BF374,#REF!,#REF!),"○","×"))</f>
        <v>×</v>
      </c>
      <c r="BB374" s="37" t="str">
        <f>IF(Y374="","×",IF(令和8年度契約状況調査票!Y374&gt;_xlfn.XLOOKUP(令和8年度契約状況調査票!BF374,#REF!,#REF!),"○","×"))</f>
        <v>×</v>
      </c>
      <c r="BC374" s="37" t="str">
        <f t="shared" si="54"/>
        <v>×</v>
      </c>
      <c r="BD374" s="37" t="str">
        <f t="shared" si="59"/>
        <v>×</v>
      </c>
      <c r="BE374" s="79" t="str">
        <f t="shared" si="55"/>
        <v/>
      </c>
      <c r="BF374" s="38">
        <f t="shared" si="56"/>
        <v>0</v>
      </c>
      <c r="BG374" s="1" t="e">
        <f>IF(AC374=#REF!,"",IF(AND(K374&lt;&gt;"",ISTEXT(U374)),"分担契約/単価契約",IF(ISTEXT(U374),"単価契約",IF(K374&lt;&gt;"","分担契約",""))))</f>
        <v>#REF!</v>
      </c>
      <c r="BH374" s="80"/>
      <c r="BI374" s="81" t="e">
        <f>IF(COUNTIF(T374,"**"),"",IF(AND(T374&gt;=#REF!,OR(H374=#REF!,H374=#REF!)),1,IF(AND(T374&gt;=#REF!,H374&lt;&gt;#REF!,H374&lt;&gt;#REF!),1,"")))</f>
        <v>#REF!</v>
      </c>
      <c r="BJ374" s="82" t="str">
        <f t="shared" si="57"/>
        <v>○</v>
      </c>
      <c r="BK374" s="81" t="b">
        <f t="shared" si="60"/>
        <v>1</v>
      </c>
      <c r="BL374" s="81" t="b">
        <f t="shared" si="61"/>
        <v>1</v>
      </c>
    </row>
    <row r="375" spans="1:64" s="83" customFormat="1" ht="60.65" customHeight="1" x14ac:dyDescent="0.2">
      <c r="A375" s="77">
        <f t="shared" si="53"/>
        <v>370</v>
      </c>
      <c r="B375" s="77" t="str">
        <f t="shared" si="58"/>
        <v/>
      </c>
      <c r="C375" s="77" t="str">
        <f>IF(B375&lt;&gt;1,"",COUNTIF($B$6:B375,1))</f>
        <v/>
      </c>
      <c r="D375" s="77" t="str">
        <f>IF(B375&lt;&gt;2,"",COUNTIF($B$6:B375,2))</f>
        <v/>
      </c>
      <c r="E375" s="77" t="str">
        <f>IF(B375&lt;&gt;3,"",COUNTIF($B$6:B375,3))</f>
        <v/>
      </c>
      <c r="F375" s="77" t="str">
        <f>IF(B375&lt;&gt;4,"",COUNTIF($B$6:B375,4))</f>
        <v/>
      </c>
      <c r="G375" s="1"/>
      <c r="H375" s="20"/>
      <c r="I375" s="20"/>
      <c r="J375" s="20"/>
      <c r="K375" s="1"/>
      <c r="L375" s="1"/>
      <c r="M375" s="21"/>
      <c r="N375" s="20"/>
      <c r="O375" s="22"/>
      <c r="P375" s="26"/>
      <c r="Q375" s="27"/>
      <c r="R375" s="20"/>
      <c r="S375" s="1"/>
      <c r="T375" s="23"/>
      <c r="U375" s="84"/>
      <c r="V375" s="86"/>
      <c r="W375" s="39" t="e">
        <f>IF(OR(T375="他官署で調達手続きを実施のため",AC375=#REF!),"－",IF(V375&lt;&gt;"",ROUNDDOWN(V375/T375,3),(IFERROR(ROUNDDOWN(U375/T375,3),"－"))))</f>
        <v>#REF!</v>
      </c>
      <c r="X375" s="90"/>
      <c r="Y375" s="92"/>
      <c r="Z375" s="25"/>
      <c r="AA375" s="24"/>
      <c r="AB375" s="25"/>
      <c r="AC375" s="24"/>
      <c r="AD375" s="20"/>
      <c r="AE375" s="20"/>
      <c r="AF375" s="20"/>
      <c r="AG375" s="1"/>
      <c r="AH375" s="1"/>
      <c r="AI375" s="41"/>
      <c r="AJ375" s="41"/>
      <c r="AK375" s="41"/>
      <c r="AL375" s="41"/>
      <c r="AM375" s="41"/>
      <c r="AN375" s="1"/>
      <c r="AO375" s="1"/>
      <c r="AP375" s="1"/>
      <c r="AQ375" s="1"/>
      <c r="AR375" s="1"/>
      <c r="AS375" s="1"/>
      <c r="AT375" s="1"/>
      <c r="AU375" s="1"/>
      <c r="AV375" s="1"/>
      <c r="AW375" s="1"/>
      <c r="AX375" s="35"/>
      <c r="AY375" s="78"/>
      <c r="AZ375" s="37" t="e">
        <f>IF(AC375=#REF!,"年間支払金額",IF(AND(OR(COUNTIF(AE375,"*すべて*"),COUNTIF(AE375,"*全て*")),S375="●",OR(K375=#REF!,K375=#REF!)),"年間支払金額(全官署、契約相手方ごと)",IF(AND(OR(COUNTIF(AE375,"*すべて*"),COUNTIF(AE375,"*全て*")),S375="●"),"年間支払金額(契約相手方ごと)",IF(AND(OR(K375=#REF!,K375=#REF!),AC375=#REF!),"契約総額(全官署)",IF(AND(K375=#REF!,AC375=#REF!),"契約総額(自官署のみ)",IF(K375=#REF!,"年間支払金額(自官署のみ)",IF(AC375=#REF!,"契約総額",IF(AND(COUNTIF(BG375,"&lt;&gt;*単価*"),OR(K375=#REF!,K375=#REF!)),"全官署予定価格",IF(AND(COUNTIF(BG375,"*単価*"),OR(K375=#REF!,K375=#REF!)),"全官署支払金額",IF(COUNTIF(BG375,"*単価*"),"年間支払金額","予定価格"))))))))))</f>
        <v>#REF!</v>
      </c>
      <c r="BA375" s="37" t="str">
        <f>IF(T375="","×",IF(令和8年度契約状況調査票!T375&gt;_xlfn.XLOOKUP(令和8年度契約状況調査票!BF375,#REF!,#REF!),"○","×"))</f>
        <v>×</v>
      </c>
      <c r="BB375" s="37" t="str">
        <f>IF(Y375="","×",IF(令和8年度契約状況調査票!Y375&gt;_xlfn.XLOOKUP(令和8年度契約状況調査票!BF375,#REF!,#REF!),"○","×"))</f>
        <v>×</v>
      </c>
      <c r="BC375" s="37" t="str">
        <f t="shared" si="54"/>
        <v>×</v>
      </c>
      <c r="BD375" s="37" t="str">
        <f t="shared" si="59"/>
        <v>×</v>
      </c>
      <c r="BE375" s="79" t="str">
        <f t="shared" si="55"/>
        <v/>
      </c>
      <c r="BF375" s="38">
        <f t="shared" si="56"/>
        <v>0</v>
      </c>
      <c r="BG375" s="1" t="e">
        <f>IF(AC375=#REF!,"",IF(AND(K375&lt;&gt;"",ISTEXT(U375)),"分担契約/単価契約",IF(ISTEXT(U375),"単価契約",IF(K375&lt;&gt;"","分担契約",""))))</f>
        <v>#REF!</v>
      </c>
      <c r="BH375" s="80"/>
      <c r="BI375" s="81" t="e">
        <f>IF(COUNTIF(T375,"**"),"",IF(AND(T375&gt;=#REF!,OR(H375=#REF!,H375=#REF!)),1,IF(AND(T375&gt;=#REF!,H375&lt;&gt;#REF!,H375&lt;&gt;#REF!),1,"")))</f>
        <v>#REF!</v>
      </c>
      <c r="BJ375" s="82" t="str">
        <f t="shared" si="57"/>
        <v>○</v>
      </c>
      <c r="BK375" s="81" t="b">
        <f t="shared" si="60"/>
        <v>1</v>
      </c>
      <c r="BL375" s="81" t="b">
        <f t="shared" si="61"/>
        <v>1</v>
      </c>
    </row>
    <row r="376" spans="1:64" s="83" customFormat="1" ht="60.65" customHeight="1" x14ac:dyDescent="0.2">
      <c r="A376" s="77">
        <f t="shared" si="53"/>
        <v>371</v>
      </c>
      <c r="B376" s="77" t="str">
        <f t="shared" si="58"/>
        <v/>
      </c>
      <c r="C376" s="77" t="str">
        <f>IF(B376&lt;&gt;1,"",COUNTIF($B$6:B376,1))</f>
        <v/>
      </c>
      <c r="D376" s="77" t="str">
        <f>IF(B376&lt;&gt;2,"",COUNTIF($B$6:B376,2))</f>
        <v/>
      </c>
      <c r="E376" s="77" t="str">
        <f>IF(B376&lt;&gt;3,"",COUNTIF($B$6:B376,3))</f>
        <v/>
      </c>
      <c r="F376" s="77" t="str">
        <f>IF(B376&lt;&gt;4,"",COUNTIF($B$6:B376,4))</f>
        <v/>
      </c>
      <c r="G376" s="1"/>
      <c r="H376" s="20"/>
      <c r="I376" s="20"/>
      <c r="J376" s="20"/>
      <c r="K376" s="1"/>
      <c r="L376" s="1"/>
      <c r="M376" s="21"/>
      <c r="N376" s="20"/>
      <c r="O376" s="22"/>
      <c r="P376" s="26"/>
      <c r="Q376" s="27"/>
      <c r="R376" s="20"/>
      <c r="S376" s="1"/>
      <c r="T376" s="23"/>
      <c r="U376" s="84"/>
      <c r="V376" s="86"/>
      <c r="W376" s="39" t="e">
        <f>IF(OR(T376="他官署で調達手続きを実施のため",AC376=#REF!),"－",IF(V376&lt;&gt;"",ROUNDDOWN(V376/T376,3),(IFERROR(ROUNDDOWN(U376/T376,3),"－"))))</f>
        <v>#REF!</v>
      </c>
      <c r="X376" s="90"/>
      <c r="Y376" s="92"/>
      <c r="Z376" s="25"/>
      <c r="AA376" s="24"/>
      <c r="AB376" s="25"/>
      <c r="AC376" s="24"/>
      <c r="AD376" s="20"/>
      <c r="AE376" s="20"/>
      <c r="AF376" s="20"/>
      <c r="AG376" s="1"/>
      <c r="AH376" s="1"/>
      <c r="AI376" s="41"/>
      <c r="AJ376" s="41"/>
      <c r="AK376" s="41"/>
      <c r="AL376" s="41"/>
      <c r="AM376" s="41"/>
      <c r="AN376" s="1"/>
      <c r="AO376" s="1"/>
      <c r="AP376" s="1"/>
      <c r="AQ376" s="1"/>
      <c r="AR376" s="1"/>
      <c r="AS376" s="1"/>
      <c r="AT376" s="1"/>
      <c r="AU376" s="1"/>
      <c r="AV376" s="1"/>
      <c r="AW376" s="1"/>
      <c r="AX376" s="35"/>
      <c r="AY376" s="78"/>
      <c r="AZ376" s="37" t="e">
        <f>IF(AC376=#REF!,"年間支払金額",IF(AND(OR(COUNTIF(AE376,"*すべて*"),COUNTIF(AE376,"*全て*")),S376="●",OR(K376=#REF!,K376=#REF!)),"年間支払金額(全官署、契約相手方ごと)",IF(AND(OR(COUNTIF(AE376,"*すべて*"),COUNTIF(AE376,"*全て*")),S376="●"),"年間支払金額(契約相手方ごと)",IF(AND(OR(K376=#REF!,K376=#REF!),AC376=#REF!),"契約総額(全官署)",IF(AND(K376=#REF!,AC376=#REF!),"契約総額(自官署のみ)",IF(K376=#REF!,"年間支払金額(自官署のみ)",IF(AC376=#REF!,"契約総額",IF(AND(COUNTIF(BG376,"&lt;&gt;*単価*"),OR(K376=#REF!,K376=#REF!)),"全官署予定価格",IF(AND(COUNTIF(BG376,"*単価*"),OR(K376=#REF!,K376=#REF!)),"全官署支払金額",IF(COUNTIF(BG376,"*単価*"),"年間支払金額","予定価格"))))))))))</f>
        <v>#REF!</v>
      </c>
      <c r="BA376" s="37" t="str">
        <f>IF(T376="","×",IF(令和8年度契約状況調査票!T376&gt;_xlfn.XLOOKUP(令和8年度契約状況調査票!BF376,#REF!,#REF!),"○","×"))</f>
        <v>×</v>
      </c>
      <c r="BB376" s="37" t="str">
        <f>IF(Y376="","×",IF(令和8年度契約状況調査票!Y376&gt;_xlfn.XLOOKUP(令和8年度契約状況調査票!BF376,#REF!,#REF!),"○","×"))</f>
        <v>×</v>
      </c>
      <c r="BC376" s="37" t="str">
        <f t="shared" si="54"/>
        <v>×</v>
      </c>
      <c r="BD376" s="37" t="str">
        <f t="shared" si="59"/>
        <v>×</v>
      </c>
      <c r="BE376" s="79" t="str">
        <f t="shared" si="55"/>
        <v/>
      </c>
      <c r="BF376" s="38">
        <f t="shared" si="56"/>
        <v>0</v>
      </c>
      <c r="BG376" s="1" t="e">
        <f>IF(AC376=#REF!,"",IF(AND(K376&lt;&gt;"",ISTEXT(U376)),"分担契約/単価契約",IF(ISTEXT(U376),"単価契約",IF(K376&lt;&gt;"","分担契約",""))))</f>
        <v>#REF!</v>
      </c>
      <c r="BH376" s="80"/>
      <c r="BI376" s="81" t="e">
        <f>IF(COUNTIF(T376,"**"),"",IF(AND(T376&gt;=#REF!,OR(H376=#REF!,H376=#REF!)),1,IF(AND(T376&gt;=#REF!,H376&lt;&gt;#REF!,H376&lt;&gt;#REF!),1,"")))</f>
        <v>#REF!</v>
      </c>
      <c r="BJ376" s="82" t="str">
        <f t="shared" si="57"/>
        <v>○</v>
      </c>
      <c r="BK376" s="81" t="b">
        <f t="shared" si="60"/>
        <v>1</v>
      </c>
      <c r="BL376" s="81" t="b">
        <f t="shared" si="61"/>
        <v>1</v>
      </c>
    </row>
    <row r="377" spans="1:64" s="83" customFormat="1" ht="60.65" customHeight="1" x14ac:dyDescent="0.2">
      <c r="A377" s="77">
        <f t="shared" si="53"/>
        <v>372</v>
      </c>
      <c r="B377" s="77" t="str">
        <f t="shared" si="58"/>
        <v/>
      </c>
      <c r="C377" s="77" t="str">
        <f>IF(B377&lt;&gt;1,"",COUNTIF($B$6:B377,1))</f>
        <v/>
      </c>
      <c r="D377" s="77" t="str">
        <f>IF(B377&lt;&gt;2,"",COUNTIF($B$6:B377,2))</f>
        <v/>
      </c>
      <c r="E377" s="77" t="str">
        <f>IF(B377&lt;&gt;3,"",COUNTIF($B$6:B377,3))</f>
        <v/>
      </c>
      <c r="F377" s="77" t="str">
        <f>IF(B377&lt;&gt;4,"",COUNTIF($B$6:B377,4))</f>
        <v/>
      </c>
      <c r="G377" s="1"/>
      <c r="H377" s="20"/>
      <c r="I377" s="20"/>
      <c r="J377" s="20"/>
      <c r="K377" s="1"/>
      <c r="L377" s="1"/>
      <c r="M377" s="21"/>
      <c r="N377" s="20"/>
      <c r="O377" s="22"/>
      <c r="P377" s="26"/>
      <c r="Q377" s="27"/>
      <c r="R377" s="20"/>
      <c r="S377" s="1"/>
      <c r="T377" s="23"/>
      <c r="U377" s="84"/>
      <c r="V377" s="86"/>
      <c r="W377" s="39" t="e">
        <f>IF(OR(T377="他官署で調達手続きを実施のため",AC377=#REF!),"－",IF(V377&lt;&gt;"",ROUNDDOWN(V377/T377,3),(IFERROR(ROUNDDOWN(U377/T377,3),"－"))))</f>
        <v>#REF!</v>
      </c>
      <c r="X377" s="90"/>
      <c r="Y377" s="92"/>
      <c r="Z377" s="25"/>
      <c r="AA377" s="24"/>
      <c r="AB377" s="25"/>
      <c r="AC377" s="24"/>
      <c r="AD377" s="20"/>
      <c r="AE377" s="20"/>
      <c r="AF377" s="20"/>
      <c r="AG377" s="1"/>
      <c r="AH377" s="1"/>
      <c r="AI377" s="41"/>
      <c r="AJ377" s="41"/>
      <c r="AK377" s="41"/>
      <c r="AL377" s="41"/>
      <c r="AM377" s="41"/>
      <c r="AN377" s="1"/>
      <c r="AO377" s="1"/>
      <c r="AP377" s="1"/>
      <c r="AQ377" s="1"/>
      <c r="AR377" s="1"/>
      <c r="AS377" s="1"/>
      <c r="AT377" s="1"/>
      <c r="AU377" s="1"/>
      <c r="AV377" s="1"/>
      <c r="AW377" s="1"/>
      <c r="AX377" s="36"/>
      <c r="AY377" s="78"/>
      <c r="AZ377" s="37" t="e">
        <f>IF(AC377=#REF!,"年間支払金額",IF(AND(OR(COUNTIF(AE377,"*すべて*"),COUNTIF(AE377,"*全て*")),S377="●",OR(K377=#REF!,K377=#REF!)),"年間支払金額(全官署、契約相手方ごと)",IF(AND(OR(COUNTIF(AE377,"*すべて*"),COUNTIF(AE377,"*全て*")),S377="●"),"年間支払金額(契約相手方ごと)",IF(AND(OR(K377=#REF!,K377=#REF!),AC377=#REF!),"契約総額(全官署)",IF(AND(K377=#REF!,AC377=#REF!),"契約総額(自官署のみ)",IF(K377=#REF!,"年間支払金額(自官署のみ)",IF(AC377=#REF!,"契約総額",IF(AND(COUNTIF(BG377,"&lt;&gt;*単価*"),OR(K377=#REF!,K377=#REF!)),"全官署予定価格",IF(AND(COUNTIF(BG377,"*単価*"),OR(K377=#REF!,K377=#REF!)),"全官署支払金額",IF(COUNTIF(BG377,"*単価*"),"年間支払金額","予定価格"))))))))))</f>
        <v>#REF!</v>
      </c>
      <c r="BA377" s="37" t="str">
        <f>IF(T377="","×",IF(令和8年度契約状況調査票!T377&gt;_xlfn.XLOOKUP(令和8年度契約状況調査票!BF377,#REF!,#REF!),"○","×"))</f>
        <v>×</v>
      </c>
      <c r="BB377" s="37" t="str">
        <f>IF(Y377="","×",IF(令和8年度契約状況調査票!Y377&gt;_xlfn.XLOOKUP(令和8年度契約状況調査票!BF377,#REF!,#REF!),"○","×"))</f>
        <v>×</v>
      </c>
      <c r="BC377" s="37" t="str">
        <f t="shared" si="54"/>
        <v>×</v>
      </c>
      <c r="BD377" s="37" t="str">
        <f t="shared" si="59"/>
        <v>×</v>
      </c>
      <c r="BE377" s="79" t="str">
        <f t="shared" si="55"/>
        <v/>
      </c>
      <c r="BF377" s="38">
        <f t="shared" si="56"/>
        <v>0</v>
      </c>
      <c r="BG377" s="1" t="e">
        <f>IF(AC377=#REF!,"",IF(AND(K377&lt;&gt;"",ISTEXT(U377)),"分担契約/単価契約",IF(ISTEXT(U377),"単価契約",IF(K377&lt;&gt;"","分担契約",""))))</f>
        <v>#REF!</v>
      </c>
      <c r="BH377" s="80"/>
      <c r="BI377" s="81" t="e">
        <f>IF(COUNTIF(T377,"**"),"",IF(AND(T377&gt;=#REF!,OR(H377=#REF!,H377=#REF!)),1,IF(AND(T377&gt;=#REF!,H377&lt;&gt;#REF!,H377&lt;&gt;#REF!),1,"")))</f>
        <v>#REF!</v>
      </c>
      <c r="BJ377" s="82" t="str">
        <f t="shared" si="57"/>
        <v>○</v>
      </c>
      <c r="BK377" s="81" t="b">
        <f t="shared" si="60"/>
        <v>1</v>
      </c>
      <c r="BL377" s="81" t="b">
        <f t="shared" si="61"/>
        <v>1</v>
      </c>
    </row>
    <row r="378" spans="1:64" s="83" customFormat="1" ht="60.65" customHeight="1" x14ac:dyDescent="0.2">
      <c r="A378" s="77">
        <f t="shared" si="53"/>
        <v>373</v>
      </c>
      <c r="B378" s="77" t="str">
        <f t="shared" si="58"/>
        <v/>
      </c>
      <c r="C378" s="77" t="str">
        <f>IF(B378&lt;&gt;1,"",COUNTIF($B$6:B378,1))</f>
        <v/>
      </c>
      <c r="D378" s="77" t="str">
        <f>IF(B378&lt;&gt;2,"",COUNTIF($B$6:B378,2))</f>
        <v/>
      </c>
      <c r="E378" s="77" t="str">
        <f>IF(B378&lt;&gt;3,"",COUNTIF($B$6:B378,3))</f>
        <v/>
      </c>
      <c r="F378" s="77" t="str">
        <f>IF(B378&lt;&gt;4,"",COUNTIF($B$6:B378,4))</f>
        <v/>
      </c>
      <c r="G378" s="1"/>
      <c r="H378" s="20"/>
      <c r="I378" s="20"/>
      <c r="J378" s="20"/>
      <c r="K378" s="1"/>
      <c r="L378" s="1"/>
      <c r="M378" s="21"/>
      <c r="N378" s="20"/>
      <c r="O378" s="22"/>
      <c r="P378" s="26"/>
      <c r="Q378" s="27"/>
      <c r="R378" s="20"/>
      <c r="S378" s="1"/>
      <c r="T378" s="23"/>
      <c r="U378" s="84"/>
      <c r="V378" s="86"/>
      <c r="W378" s="39" t="e">
        <f>IF(OR(T378="他官署で調達手続きを実施のため",AC378=#REF!),"－",IF(V378&lt;&gt;"",ROUNDDOWN(V378/T378,3),(IFERROR(ROUNDDOWN(U378/T378,3),"－"))))</f>
        <v>#REF!</v>
      </c>
      <c r="X378" s="90"/>
      <c r="Y378" s="92"/>
      <c r="Z378" s="25"/>
      <c r="AA378" s="24"/>
      <c r="AB378" s="25"/>
      <c r="AC378" s="24"/>
      <c r="AD378" s="20"/>
      <c r="AE378" s="20"/>
      <c r="AF378" s="20"/>
      <c r="AG378" s="1"/>
      <c r="AH378" s="1"/>
      <c r="AI378" s="41"/>
      <c r="AJ378" s="41"/>
      <c r="AK378" s="41"/>
      <c r="AL378" s="41"/>
      <c r="AM378" s="41"/>
      <c r="AN378" s="1"/>
      <c r="AO378" s="1"/>
      <c r="AP378" s="1"/>
      <c r="AQ378" s="1"/>
      <c r="AR378" s="1"/>
      <c r="AS378" s="1"/>
      <c r="AT378" s="1"/>
      <c r="AU378" s="1"/>
      <c r="AV378" s="1"/>
      <c r="AW378" s="1"/>
      <c r="AX378" s="35"/>
      <c r="AY378" s="78"/>
      <c r="AZ378" s="37" t="e">
        <f>IF(AC378=#REF!,"年間支払金額",IF(AND(OR(COUNTIF(AE378,"*すべて*"),COUNTIF(AE378,"*全て*")),S378="●",OR(K378=#REF!,K378=#REF!)),"年間支払金額(全官署、契約相手方ごと)",IF(AND(OR(COUNTIF(AE378,"*すべて*"),COUNTIF(AE378,"*全て*")),S378="●"),"年間支払金額(契約相手方ごと)",IF(AND(OR(K378=#REF!,K378=#REF!),AC378=#REF!),"契約総額(全官署)",IF(AND(K378=#REF!,AC378=#REF!),"契約総額(自官署のみ)",IF(K378=#REF!,"年間支払金額(自官署のみ)",IF(AC378=#REF!,"契約総額",IF(AND(COUNTIF(BG378,"&lt;&gt;*単価*"),OR(K378=#REF!,K378=#REF!)),"全官署予定価格",IF(AND(COUNTIF(BG378,"*単価*"),OR(K378=#REF!,K378=#REF!)),"全官署支払金額",IF(COUNTIF(BG378,"*単価*"),"年間支払金額","予定価格"))))))))))</f>
        <v>#REF!</v>
      </c>
      <c r="BA378" s="37" t="str">
        <f>IF(T378="","×",IF(令和8年度契約状況調査票!T378&gt;_xlfn.XLOOKUP(令和8年度契約状況調査票!BF378,#REF!,#REF!),"○","×"))</f>
        <v>×</v>
      </c>
      <c r="BB378" s="37" t="str">
        <f>IF(Y378="","×",IF(令和8年度契約状況調査票!Y378&gt;_xlfn.XLOOKUP(令和8年度契約状況調査票!BF378,#REF!,#REF!),"○","×"))</f>
        <v>×</v>
      </c>
      <c r="BC378" s="37" t="str">
        <f t="shared" si="54"/>
        <v>×</v>
      </c>
      <c r="BD378" s="37" t="str">
        <f t="shared" si="59"/>
        <v>×</v>
      </c>
      <c r="BE378" s="79" t="str">
        <f t="shared" si="55"/>
        <v/>
      </c>
      <c r="BF378" s="38">
        <f t="shared" si="56"/>
        <v>0</v>
      </c>
      <c r="BG378" s="1" t="e">
        <f>IF(AC378=#REF!,"",IF(AND(K378&lt;&gt;"",ISTEXT(U378)),"分担契約/単価契約",IF(ISTEXT(U378),"単価契約",IF(K378&lt;&gt;"","分担契約",""))))</f>
        <v>#REF!</v>
      </c>
      <c r="BH378" s="80"/>
      <c r="BI378" s="81" t="e">
        <f>IF(COUNTIF(T378,"**"),"",IF(AND(T378&gt;=#REF!,OR(H378=#REF!,H378=#REF!)),1,IF(AND(T378&gt;=#REF!,H378&lt;&gt;#REF!,H378&lt;&gt;#REF!),1,"")))</f>
        <v>#REF!</v>
      </c>
      <c r="BJ378" s="82" t="str">
        <f t="shared" si="57"/>
        <v>○</v>
      </c>
      <c r="BK378" s="81" t="b">
        <f t="shared" si="60"/>
        <v>1</v>
      </c>
      <c r="BL378" s="81" t="b">
        <f t="shared" si="61"/>
        <v>1</v>
      </c>
    </row>
    <row r="379" spans="1:64" s="83" customFormat="1" ht="60.65" customHeight="1" x14ac:dyDescent="0.2">
      <c r="A379" s="77">
        <f t="shared" si="53"/>
        <v>374</v>
      </c>
      <c r="B379" s="77" t="str">
        <f t="shared" si="58"/>
        <v/>
      </c>
      <c r="C379" s="77" t="str">
        <f>IF(B379&lt;&gt;1,"",COUNTIF($B$6:B379,1))</f>
        <v/>
      </c>
      <c r="D379" s="77" t="str">
        <f>IF(B379&lt;&gt;2,"",COUNTIF($B$6:B379,2))</f>
        <v/>
      </c>
      <c r="E379" s="77" t="str">
        <f>IF(B379&lt;&gt;3,"",COUNTIF($B$6:B379,3))</f>
        <v/>
      </c>
      <c r="F379" s="77" t="str">
        <f>IF(B379&lt;&gt;4,"",COUNTIF($B$6:B379,4))</f>
        <v/>
      </c>
      <c r="G379" s="1"/>
      <c r="H379" s="20"/>
      <c r="I379" s="20"/>
      <c r="J379" s="20"/>
      <c r="K379" s="1"/>
      <c r="L379" s="1"/>
      <c r="M379" s="21"/>
      <c r="N379" s="20"/>
      <c r="O379" s="22"/>
      <c r="P379" s="26"/>
      <c r="Q379" s="27"/>
      <c r="R379" s="20"/>
      <c r="S379" s="1"/>
      <c r="T379" s="23"/>
      <c r="U379" s="84"/>
      <c r="V379" s="86"/>
      <c r="W379" s="39" t="e">
        <f>IF(OR(T379="他官署で調達手続きを実施のため",AC379=#REF!),"－",IF(V379&lt;&gt;"",ROUNDDOWN(V379/T379,3),(IFERROR(ROUNDDOWN(U379/T379,3),"－"))))</f>
        <v>#REF!</v>
      </c>
      <c r="X379" s="90"/>
      <c r="Y379" s="92"/>
      <c r="Z379" s="25"/>
      <c r="AA379" s="24"/>
      <c r="AB379" s="25"/>
      <c r="AC379" s="24"/>
      <c r="AD379" s="20"/>
      <c r="AE379" s="20"/>
      <c r="AF379" s="20"/>
      <c r="AG379" s="1"/>
      <c r="AH379" s="1"/>
      <c r="AI379" s="41"/>
      <c r="AJ379" s="41"/>
      <c r="AK379" s="41"/>
      <c r="AL379" s="41"/>
      <c r="AM379" s="41"/>
      <c r="AN379" s="1"/>
      <c r="AO379" s="1"/>
      <c r="AP379" s="1"/>
      <c r="AQ379" s="1"/>
      <c r="AR379" s="1"/>
      <c r="AS379" s="1"/>
      <c r="AT379" s="1"/>
      <c r="AU379" s="1"/>
      <c r="AV379" s="1"/>
      <c r="AW379" s="1"/>
      <c r="AX379" s="35"/>
      <c r="AY379" s="78"/>
      <c r="AZ379" s="37" t="e">
        <f>IF(AC379=#REF!,"年間支払金額",IF(AND(OR(COUNTIF(AE379,"*すべて*"),COUNTIF(AE379,"*全て*")),S379="●",OR(K379=#REF!,K379=#REF!)),"年間支払金額(全官署、契約相手方ごと)",IF(AND(OR(COUNTIF(AE379,"*すべて*"),COUNTIF(AE379,"*全て*")),S379="●"),"年間支払金額(契約相手方ごと)",IF(AND(OR(K379=#REF!,K379=#REF!),AC379=#REF!),"契約総額(全官署)",IF(AND(K379=#REF!,AC379=#REF!),"契約総額(自官署のみ)",IF(K379=#REF!,"年間支払金額(自官署のみ)",IF(AC379=#REF!,"契約総額",IF(AND(COUNTIF(BG379,"&lt;&gt;*単価*"),OR(K379=#REF!,K379=#REF!)),"全官署予定価格",IF(AND(COUNTIF(BG379,"*単価*"),OR(K379=#REF!,K379=#REF!)),"全官署支払金額",IF(COUNTIF(BG379,"*単価*"),"年間支払金額","予定価格"))))))))))</f>
        <v>#REF!</v>
      </c>
      <c r="BA379" s="37" t="str">
        <f>IF(T379="","×",IF(令和8年度契約状況調査票!T379&gt;_xlfn.XLOOKUP(令和8年度契約状況調査票!BF379,#REF!,#REF!),"○","×"))</f>
        <v>×</v>
      </c>
      <c r="BB379" s="37" t="str">
        <f>IF(Y379="","×",IF(令和8年度契約状況調査票!Y379&gt;_xlfn.XLOOKUP(令和8年度契約状況調査票!BF379,#REF!,#REF!),"○","×"))</f>
        <v>×</v>
      </c>
      <c r="BC379" s="37" t="str">
        <f t="shared" si="54"/>
        <v>×</v>
      </c>
      <c r="BD379" s="37" t="str">
        <f t="shared" si="59"/>
        <v>×</v>
      </c>
      <c r="BE379" s="79" t="str">
        <f t="shared" si="55"/>
        <v/>
      </c>
      <c r="BF379" s="38">
        <f t="shared" si="56"/>
        <v>0</v>
      </c>
      <c r="BG379" s="1" t="e">
        <f>IF(AC379=#REF!,"",IF(AND(K379&lt;&gt;"",ISTEXT(U379)),"分担契約/単価契約",IF(ISTEXT(U379),"単価契約",IF(K379&lt;&gt;"","分担契約",""))))</f>
        <v>#REF!</v>
      </c>
      <c r="BH379" s="80"/>
      <c r="BI379" s="81" t="e">
        <f>IF(COUNTIF(T379,"**"),"",IF(AND(T379&gt;=#REF!,OR(H379=#REF!,H379=#REF!)),1,IF(AND(T379&gt;=#REF!,H379&lt;&gt;#REF!,H379&lt;&gt;#REF!),1,"")))</f>
        <v>#REF!</v>
      </c>
      <c r="BJ379" s="82" t="str">
        <f t="shared" si="57"/>
        <v>○</v>
      </c>
      <c r="BK379" s="81" t="b">
        <f t="shared" si="60"/>
        <v>1</v>
      </c>
      <c r="BL379" s="81" t="b">
        <f t="shared" si="61"/>
        <v>1</v>
      </c>
    </row>
    <row r="380" spans="1:64" s="83" customFormat="1" ht="60.65" customHeight="1" x14ac:dyDescent="0.2">
      <c r="A380" s="77">
        <f t="shared" si="53"/>
        <v>375</v>
      </c>
      <c r="B380" s="77" t="str">
        <f t="shared" si="58"/>
        <v/>
      </c>
      <c r="C380" s="77" t="str">
        <f>IF(B380&lt;&gt;1,"",COUNTIF($B$6:B380,1))</f>
        <v/>
      </c>
      <c r="D380" s="77" t="str">
        <f>IF(B380&lt;&gt;2,"",COUNTIF($B$6:B380,2))</f>
        <v/>
      </c>
      <c r="E380" s="77" t="str">
        <f>IF(B380&lt;&gt;3,"",COUNTIF($B$6:B380,3))</f>
        <v/>
      </c>
      <c r="F380" s="77" t="str">
        <f>IF(B380&lt;&gt;4,"",COUNTIF($B$6:B380,4))</f>
        <v/>
      </c>
      <c r="G380" s="1"/>
      <c r="H380" s="20"/>
      <c r="I380" s="20"/>
      <c r="J380" s="20"/>
      <c r="K380" s="1"/>
      <c r="L380" s="1"/>
      <c r="M380" s="21"/>
      <c r="N380" s="20"/>
      <c r="O380" s="22"/>
      <c r="P380" s="26"/>
      <c r="Q380" s="27"/>
      <c r="R380" s="20"/>
      <c r="S380" s="1"/>
      <c r="T380" s="28"/>
      <c r="U380" s="85"/>
      <c r="V380" s="86"/>
      <c r="W380" s="39" t="e">
        <f>IF(OR(T380="他官署で調達手続きを実施のため",AC380=#REF!),"－",IF(V380&lt;&gt;"",ROUNDDOWN(V380/T380,3),(IFERROR(ROUNDDOWN(U380/T380,3),"－"))))</f>
        <v>#REF!</v>
      </c>
      <c r="X380" s="90"/>
      <c r="Y380" s="92"/>
      <c r="Z380" s="25"/>
      <c r="AA380" s="24"/>
      <c r="AB380" s="25"/>
      <c r="AC380" s="24"/>
      <c r="AD380" s="20"/>
      <c r="AE380" s="20"/>
      <c r="AF380" s="20"/>
      <c r="AG380" s="1"/>
      <c r="AH380" s="1"/>
      <c r="AI380" s="41"/>
      <c r="AJ380" s="41"/>
      <c r="AK380" s="41"/>
      <c r="AL380" s="41"/>
      <c r="AM380" s="41"/>
      <c r="AN380" s="1"/>
      <c r="AO380" s="1"/>
      <c r="AP380" s="1"/>
      <c r="AQ380" s="1"/>
      <c r="AR380" s="1"/>
      <c r="AS380" s="1"/>
      <c r="AT380" s="1"/>
      <c r="AU380" s="1"/>
      <c r="AV380" s="1"/>
      <c r="AW380" s="1"/>
      <c r="AX380" s="35"/>
      <c r="AY380" s="78"/>
      <c r="AZ380" s="37" t="e">
        <f>IF(AC380=#REF!,"年間支払金額",IF(AND(OR(COUNTIF(AE380,"*すべて*"),COUNTIF(AE380,"*全て*")),S380="●",OR(K380=#REF!,K380=#REF!)),"年間支払金額(全官署、契約相手方ごと)",IF(AND(OR(COUNTIF(AE380,"*すべて*"),COUNTIF(AE380,"*全て*")),S380="●"),"年間支払金額(契約相手方ごと)",IF(AND(OR(K380=#REF!,K380=#REF!),AC380=#REF!),"契約総額(全官署)",IF(AND(K380=#REF!,AC380=#REF!),"契約総額(自官署のみ)",IF(K380=#REF!,"年間支払金額(自官署のみ)",IF(AC380=#REF!,"契約総額",IF(AND(COUNTIF(BG380,"&lt;&gt;*単価*"),OR(K380=#REF!,K380=#REF!)),"全官署予定価格",IF(AND(COUNTIF(BG380,"*単価*"),OR(K380=#REF!,K380=#REF!)),"全官署支払金額",IF(COUNTIF(BG380,"*単価*"),"年間支払金額","予定価格"))))))))))</f>
        <v>#REF!</v>
      </c>
      <c r="BA380" s="37" t="str">
        <f>IF(T380="","×",IF(令和8年度契約状況調査票!T380&gt;_xlfn.XLOOKUP(令和8年度契約状況調査票!BF380,#REF!,#REF!),"○","×"))</f>
        <v>×</v>
      </c>
      <c r="BB380" s="37" t="str">
        <f>IF(Y380="","×",IF(令和8年度契約状況調査票!Y380&gt;_xlfn.XLOOKUP(令和8年度契約状況調査票!BF380,#REF!,#REF!),"○","×"))</f>
        <v>×</v>
      </c>
      <c r="BC380" s="37" t="str">
        <f t="shared" si="54"/>
        <v>×</v>
      </c>
      <c r="BD380" s="37" t="str">
        <f t="shared" si="59"/>
        <v>×</v>
      </c>
      <c r="BE380" s="79" t="str">
        <f t="shared" si="55"/>
        <v/>
      </c>
      <c r="BF380" s="38">
        <f t="shared" si="56"/>
        <v>0</v>
      </c>
      <c r="BG380" s="1" t="e">
        <f>IF(AC380=#REF!,"",IF(AND(K380&lt;&gt;"",ISTEXT(U380)),"分担契約/単価契約",IF(ISTEXT(U380),"単価契約",IF(K380&lt;&gt;"","分担契約",""))))</f>
        <v>#REF!</v>
      </c>
      <c r="BH380" s="80"/>
      <c r="BI380" s="81" t="e">
        <f>IF(COUNTIF(T380,"**"),"",IF(AND(T380&gt;=#REF!,OR(H380=#REF!,H380=#REF!)),1,IF(AND(T380&gt;=#REF!,H380&lt;&gt;#REF!,H380&lt;&gt;#REF!),1,"")))</f>
        <v>#REF!</v>
      </c>
      <c r="BJ380" s="82" t="str">
        <f t="shared" si="57"/>
        <v>○</v>
      </c>
      <c r="BK380" s="81" t="b">
        <f t="shared" si="60"/>
        <v>1</v>
      </c>
      <c r="BL380" s="81" t="b">
        <f t="shared" si="61"/>
        <v>1</v>
      </c>
    </row>
    <row r="381" spans="1:64" s="83" customFormat="1" ht="60.65" customHeight="1" x14ac:dyDescent="0.2">
      <c r="A381" s="77">
        <f t="shared" si="53"/>
        <v>376</v>
      </c>
      <c r="B381" s="77" t="str">
        <f t="shared" si="58"/>
        <v/>
      </c>
      <c r="C381" s="77" t="str">
        <f>IF(B381&lt;&gt;1,"",COUNTIF($B$6:B381,1))</f>
        <v/>
      </c>
      <c r="D381" s="77" t="str">
        <f>IF(B381&lt;&gt;2,"",COUNTIF($B$6:B381,2))</f>
        <v/>
      </c>
      <c r="E381" s="77" t="str">
        <f>IF(B381&lt;&gt;3,"",COUNTIF($B$6:B381,3))</f>
        <v/>
      </c>
      <c r="F381" s="77" t="str">
        <f>IF(B381&lt;&gt;4,"",COUNTIF($B$6:B381,4))</f>
        <v/>
      </c>
      <c r="G381" s="1"/>
      <c r="H381" s="20"/>
      <c r="I381" s="20"/>
      <c r="J381" s="20"/>
      <c r="K381" s="1"/>
      <c r="L381" s="1"/>
      <c r="M381" s="21"/>
      <c r="N381" s="20"/>
      <c r="O381" s="22"/>
      <c r="P381" s="26"/>
      <c r="Q381" s="27"/>
      <c r="R381" s="20"/>
      <c r="S381" s="1"/>
      <c r="T381" s="23"/>
      <c r="U381" s="84"/>
      <c r="V381" s="86"/>
      <c r="W381" s="39" t="e">
        <f>IF(OR(T381="他官署で調達手続きを実施のため",AC381=#REF!),"－",IF(V381&lt;&gt;"",ROUNDDOWN(V381/T381,3),(IFERROR(ROUNDDOWN(U381/T381,3),"－"))))</f>
        <v>#REF!</v>
      </c>
      <c r="X381" s="90"/>
      <c r="Y381" s="92"/>
      <c r="Z381" s="25"/>
      <c r="AA381" s="24"/>
      <c r="AB381" s="25"/>
      <c r="AC381" s="24"/>
      <c r="AD381" s="20"/>
      <c r="AE381" s="20"/>
      <c r="AF381" s="20"/>
      <c r="AG381" s="1"/>
      <c r="AH381" s="1"/>
      <c r="AI381" s="41"/>
      <c r="AJ381" s="41"/>
      <c r="AK381" s="41"/>
      <c r="AL381" s="41"/>
      <c r="AM381" s="41"/>
      <c r="AN381" s="1"/>
      <c r="AO381" s="1"/>
      <c r="AP381" s="1"/>
      <c r="AQ381" s="1"/>
      <c r="AR381" s="1"/>
      <c r="AS381" s="1"/>
      <c r="AT381" s="1"/>
      <c r="AU381" s="1"/>
      <c r="AV381" s="1"/>
      <c r="AW381" s="1"/>
      <c r="AX381" s="35"/>
      <c r="AY381" s="78"/>
      <c r="AZ381" s="37" t="e">
        <f>IF(AC381=#REF!,"年間支払金額",IF(AND(OR(COUNTIF(AE381,"*すべて*"),COUNTIF(AE381,"*全て*")),S381="●",OR(K381=#REF!,K381=#REF!)),"年間支払金額(全官署、契約相手方ごと)",IF(AND(OR(COUNTIF(AE381,"*すべて*"),COUNTIF(AE381,"*全て*")),S381="●"),"年間支払金額(契約相手方ごと)",IF(AND(OR(K381=#REF!,K381=#REF!),AC381=#REF!),"契約総額(全官署)",IF(AND(K381=#REF!,AC381=#REF!),"契約総額(自官署のみ)",IF(K381=#REF!,"年間支払金額(自官署のみ)",IF(AC381=#REF!,"契約総額",IF(AND(COUNTIF(BG381,"&lt;&gt;*単価*"),OR(K381=#REF!,K381=#REF!)),"全官署予定価格",IF(AND(COUNTIF(BG381,"*単価*"),OR(K381=#REF!,K381=#REF!)),"全官署支払金額",IF(COUNTIF(BG381,"*単価*"),"年間支払金額","予定価格"))))))))))</f>
        <v>#REF!</v>
      </c>
      <c r="BA381" s="37" t="str">
        <f>IF(T381="","×",IF(令和8年度契約状況調査票!T381&gt;_xlfn.XLOOKUP(令和8年度契約状況調査票!BF381,#REF!,#REF!),"○","×"))</f>
        <v>×</v>
      </c>
      <c r="BB381" s="37" t="str">
        <f>IF(Y381="","×",IF(令和8年度契約状況調査票!Y381&gt;_xlfn.XLOOKUP(令和8年度契約状況調査票!BF381,#REF!,#REF!),"○","×"))</f>
        <v>×</v>
      </c>
      <c r="BC381" s="37" t="str">
        <f t="shared" si="54"/>
        <v>×</v>
      </c>
      <c r="BD381" s="37" t="str">
        <f t="shared" si="59"/>
        <v>×</v>
      </c>
      <c r="BE381" s="79" t="str">
        <f t="shared" si="55"/>
        <v/>
      </c>
      <c r="BF381" s="38">
        <f t="shared" si="56"/>
        <v>0</v>
      </c>
      <c r="BG381" s="1" t="e">
        <f>IF(AC381=#REF!,"",IF(AND(K381&lt;&gt;"",ISTEXT(U381)),"分担契約/単価契約",IF(ISTEXT(U381),"単価契約",IF(K381&lt;&gt;"","分担契約",""))))</f>
        <v>#REF!</v>
      </c>
      <c r="BH381" s="80"/>
      <c r="BI381" s="81" t="e">
        <f>IF(COUNTIF(T381,"**"),"",IF(AND(T381&gt;=#REF!,OR(H381=#REF!,H381=#REF!)),1,IF(AND(T381&gt;=#REF!,H381&lt;&gt;#REF!,H381&lt;&gt;#REF!),1,"")))</f>
        <v>#REF!</v>
      </c>
      <c r="BJ381" s="82" t="str">
        <f t="shared" si="57"/>
        <v>○</v>
      </c>
      <c r="BK381" s="81" t="b">
        <f t="shared" si="60"/>
        <v>1</v>
      </c>
      <c r="BL381" s="81" t="b">
        <f t="shared" si="61"/>
        <v>1</v>
      </c>
    </row>
    <row r="382" spans="1:64" s="83" customFormat="1" ht="60.65" customHeight="1" x14ac:dyDescent="0.2">
      <c r="A382" s="77">
        <f t="shared" si="53"/>
        <v>377</v>
      </c>
      <c r="B382" s="77" t="str">
        <f t="shared" si="58"/>
        <v/>
      </c>
      <c r="C382" s="77" t="str">
        <f>IF(B382&lt;&gt;1,"",COUNTIF($B$6:B382,1))</f>
        <v/>
      </c>
      <c r="D382" s="77" t="str">
        <f>IF(B382&lt;&gt;2,"",COUNTIF($B$6:B382,2))</f>
        <v/>
      </c>
      <c r="E382" s="77" t="str">
        <f>IF(B382&lt;&gt;3,"",COUNTIF($B$6:B382,3))</f>
        <v/>
      </c>
      <c r="F382" s="77" t="str">
        <f>IF(B382&lt;&gt;4,"",COUNTIF($B$6:B382,4))</f>
        <v/>
      </c>
      <c r="G382" s="1"/>
      <c r="H382" s="20"/>
      <c r="I382" s="20"/>
      <c r="J382" s="20"/>
      <c r="K382" s="1"/>
      <c r="L382" s="1"/>
      <c r="M382" s="21"/>
      <c r="N382" s="20"/>
      <c r="O382" s="22"/>
      <c r="P382" s="26"/>
      <c r="Q382" s="27"/>
      <c r="R382" s="20"/>
      <c r="S382" s="1"/>
      <c r="T382" s="23"/>
      <c r="U382" s="84"/>
      <c r="V382" s="86"/>
      <c r="W382" s="39" t="e">
        <f>IF(OR(T382="他官署で調達手続きを実施のため",AC382=#REF!),"－",IF(V382&lt;&gt;"",ROUNDDOWN(V382/T382,3),(IFERROR(ROUNDDOWN(U382/T382,3),"－"))))</f>
        <v>#REF!</v>
      </c>
      <c r="X382" s="90"/>
      <c r="Y382" s="92"/>
      <c r="Z382" s="25"/>
      <c r="AA382" s="24"/>
      <c r="AB382" s="25"/>
      <c r="AC382" s="24"/>
      <c r="AD382" s="20"/>
      <c r="AE382" s="20"/>
      <c r="AF382" s="20"/>
      <c r="AG382" s="1"/>
      <c r="AH382" s="1"/>
      <c r="AI382" s="41"/>
      <c r="AJ382" s="41"/>
      <c r="AK382" s="41"/>
      <c r="AL382" s="41"/>
      <c r="AM382" s="41"/>
      <c r="AN382" s="1"/>
      <c r="AO382" s="1"/>
      <c r="AP382" s="1"/>
      <c r="AQ382" s="1"/>
      <c r="AR382" s="1"/>
      <c r="AS382" s="1"/>
      <c r="AT382" s="1"/>
      <c r="AU382" s="1"/>
      <c r="AV382" s="1"/>
      <c r="AW382" s="1"/>
      <c r="AX382" s="35"/>
      <c r="AY382" s="78"/>
      <c r="AZ382" s="37" t="e">
        <f>IF(AC382=#REF!,"年間支払金額",IF(AND(OR(COUNTIF(AE382,"*すべて*"),COUNTIF(AE382,"*全て*")),S382="●",OR(K382=#REF!,K382=#REF!)),"年間支払金額(全官署、契約相手方ごと)",IF(AND(OR(COUNTIF(AE382,"*すべて*"),COUNTIF(AE382,"*全て*")),S382="●"),"年間支払金額(契約相手方ごと)",IF(AND(OR(K382=#REF!,K382=#REF!),AC382=#REF!),"契約総額(全官署)",IF(AND(K382=#REF!,AC382=#REF!),"契約総額(自官署のみ)",IF(K382=#REF!,"年間支払金額(自官署のみ)",IF(AC382=#REF!,"契約総額",IF(AND(COUNTIF(BG382,"&lt;&gt;*単価*"),OR(K382=#REF!,K382=#REF!)),"全官署予定価格",IF(AND(COUNTIF(BG382,"*単価*"),OR(K382=#REF!,K382=#REF!)),"全官署支払金額",IF(COUNTIF(BG382,"*単価*"),"年間支払金額","予定価格"))))))))))</f>
        <v>#REF!</v>
      </c>
      <c r="BA382" s="37" t="str">
        <f>IF(T382="","×",IF(令和8年度契約状況調査票!T382&gt;_xlfn.XLOOKUP(令和8年度契約状況調査票!BF382,#REF!,#REF!),"○","×"))</f>
        <v>×</v>
      </c>
      <c r="BB382" s="37" t="str">
        <f>IF(Y382="","×",IF(令和8年度契約状況調査票!Y382&gt;_xlfn.XLOOKUP(令和8年度契約状況調査票!BF382,#REF!,#REF!),"○","×"))</f>
        <v>×</v>
      </c>
      <c r="BC382" s="37" t="str">
        <f t="shared" si="54"/>
        <v>×</v>
      </c>
      <c r="BD382" s="37" t="str">
        <f t="shared" si="59"/>
        <v>×</v>
      </c>
      <c r="BE382" s="79" t="str">
        <f t="shared" si="55"/>
        <v/>
      </c>
      <c r="BF382" s="38">
        <f t="shared" si="56"/>
        <v>0</v>
      </c>
      <c r="BG382" s="1" t="e">
        <f>IF(AC382=#REF!,"",IF(AND(K382&lt;&gt;"",ISTEXT(U382)),"分担契約/単価契約",IF(ISTEXT(U382),"単価契約",IF(K382&lt;&gt;"","分担契約",""))))</f>
        <v>#REF!</v>
      </c>
      <c r="BH382" s="80"/>
      <c r="BI382" s="81" t="e">
        <f>IF(COUNTIF(T382,"**"),"",IF(AND(T382&gt;=#REF!,OR(H382=#REF!,H382=#REF!)),1,IF(AND(T382&gt;=#REF!,H382&lt;&gt;#REF!,H382&lt;&gt;#REF!),1,"")))</f>
        <v>#REF!</v>
      </c>
      <c r="BJ382" s="82" t="str">
        <f t="shared" si="57"/>
        <v>○</v>
      </c>
      <c r="BK382" s="81" t="b">
        <f t="shared" si="60"/>
        <v>1</v>
      </c>
      <c r="BL382" s="81" t="b">
        <f t="shared" si="61"/>
        <v>1</v>
      </c>
    </row>
    <row r="383" spans="1:64" s="83" customFormat="1" ht="60.65" customHeight="1" x14ac:dyDescent="0.2">
      <c r="A383" s="77">
        <f t="shared" si="53"/>
        <v>378</v>
      </c>
      <c r="B383" s="77" t="str">
        <f t="shared" si="58"/>
        <v/>
      </c>
      <c r="C383" s="77" t="str">
        <f>IF(B383&lt;&gt;1,"",COUNTIF($B$6:B383,1))</f>
        <v/>
      </c>
      <c r="D383" s="77" t="str">
        <f>IF(B383&lt;&gt;2,"",COUNTIF($B$6:B383,2))</f>
        <v/>
      </c>
      <c r="E383" s="77" t="str">
        <f>IF(B383&lt;&gt;3,"",COUNTIF($B$6:B383,3))</f>
        <v/>
      </c>
      <c r="F383" s="77" t="str">
        <f>IF(B383&lt;&gt;4,"",COUNTIF($B$6:B383,4))</f>
        <v/>
      </c>
      <c r="G383" s="1"/>
      <c r="H383" s="20"/>
      <c r="I383" s="20"/>
      <c r="J383" s="20"/>
      <c r="K383" s="1"/>
      <c r="L383" s="1"/>
      <c r="M383" s="21"/>
      <c r="N383" s="20"/>
      <c r="O383" s="22"/>
      <c r="P383" s="26"/>
      <c r="Q383" s="27"/>
      <c r="R383" s="20"/>
      <c r="S383" s="1"/>
      <c r="T383" s="23"/>
      <c r="U383" s="84"/>
      <c r="V383" s="86"/>
      <c r="W383" s="39" t="e">
        <f>IF(OR(T383="他官署で調達手続きを実施のため",AC383=#REF!),"－",IF(V383&lt;&gt;"",ROUNDDOWN(V383/T383,3),(IFERROR(ROUNDDOWN(U383/T383,3),"－"))))</f>
        <v>#REF!</v>
      </c>
      <c r="X383" s="90"/>
      <c r="Y383" s="92"/>
      <c r="Z383" s="25"/>
      <c r="AA383" s="24"/>
      <c r="AB383" s="25"/>
      <c r="AC383" s="24"/>
      <c r="AD383" s="20"/>
      <c r="AE383" s="20"/>
      <c r="AF383" s="20"/>
      <c r="AG383" s="1"/>
      <c r="AH383" s="1"/>
      <c r="AI383" s="41"/>
      <c r="AJ383" s="41"/>
      <c r="AK383" s="41"/>
      <c r="AL383" s="41"/>
      <c r="AM383" s="41"/>
      <c r="AN383" s="1"/>
      <c r="AO383" s="1"/>
      <c r="AP383" s="1"/>
      <c r="AQ383" s="1"/>
      <c r="AR383" s="1"/>
      <c r="AS383" s="1"/>
      <c r="AT383" s="1"/>
      <c r="AU383" s="1"/>
      <c r="AV383" s="1"/>
      <c r="AW383" s="1"/>
      <c r="AX383" s="35"/>
      <c r="AY383" s="78"/>
      <c r="AZ383" s="37" t="e">
        <f>IF(AC383=#REF!,"年間支払金額",IF(AND(OR(COUNTIF(AE383,"*すべて*"),COUNTIF(AE383,"*全て*")),S383="●",OR(K383=#REF!,K383=#REF!)),"年間支払金額(全官署、契約相手方ごと)",IF(AND(OR(COUNTIF(AE383,"*すべて*"),COUNTIF(AE383,"*全て*")),S383="●"),"年間支払金額(契約相手方ごと)",IF(AND(OR(K383=#REF!,K383=#REF!),AC383=#REF!),"契約総額(全官署)",IF(AND(K383=#REF!,AC383=#REF!),"契約総額(自官署のみ)",IF(K383=#REF!,"年間支払金額(自官署のみ)",IF(AC383=#REF!,"契約総額",IF(AND(COUNTIF(BG383,"&lt;&gt;*単価*"),OR(K383=#REF!,K383=#REF!)),"全官署予定価格",IF(AND(COUNTIF(BG383,"*単価*"),OR(K383=#REF!,K383=#REF!)),"全官署支払金額",IF(COUNTIF(BG383,"*単価*"),"年間支払金額","予定価格"))))))))))</f>
        <v>#REF!</v>
      </c>
      <c r="BA383" s="37" t="str">
        <f>IF(T383="","×",IF(令和8年度契約状況調査票!T383&gt;_xlfn.XLOOKUP(令和8年度契約状況調査票!BF383,#REF!,#REF!),"○","×"))</f>
        <v>×</v>
      </c>
      <c r="BB383" s="37" t="str">
        <f>IF(Y383="","×",IF(令和8年度契約状況調査票!Y383&gt;_xlfn.XLOOKUP(令和8年度契約状況調査票!BF383,#REF!,#REF!),"○","×"))</f>
        <v>×</v>
      </c>
      <c r="BC383" s="37" t="str">
        <f t="shared" si="54"/>
        <v>×</v>
      </c>
      <c r="BD383" s="37" t="str">
        <f t="shared" si="59"/>
        <v>×</v>
      </c>
      <c r="BE383" s="79" t="str">
        <f t="shared" si="55"/>
        <v/>
      </c>
      <c r="BF383" s="38">
        <f t="shared" si="56"/>
        <v>0</v>
      </c>
      <c r="BG383" s="1" t="e">
        <f>IF(AC383=#REF!,"",IF(AND(K383&lt;&gt;"",ISTEXT(U383)),"分担契約/単価契約",IF(ISTEXT(U383),"単価契約",IF(K383&lt;&gt;"","分担契約",""))))</f>
        <v>#REF!</v>
      </c>
      <c r="BH383" s="80"/>
      <c r="BI383" s="81" t="e">
        <f>IF(COUNTIF(T383,"**"),"",IF(AND(T383&gt;=#REF!,OR(H383=#REF!,H383=#REF!)),1,IF(AND(T383&gt;=#REF!,H383&lt;&gt;#REF!,H383&lt;&gt;#REF!),1,"")))</f>
        <v>#REF!</v>
      </c>
      <c r="BJ383" s="82" t="str">
        <f t="shared" si="57"/>
        <v>○</v>
      </c>
      <c r="BK383" s="81" t="b">
        <f t="shared" si="60"/>
        <v>1</v>
      </c>
      <c r="BL383" s="81" t="b">
        <f t="shared" si="61"/>
        <v>1</v>
      </c>
    </row>
    <row r="384" spans="1:64" s="83" customFormat="1" ht="60.65" customHeight="1" x14ac:dyDescent="0.2">
      <c r="A384" s="77">
        <f t="shared" si="53"/>
        <v>379</v>
      </c>
      <c r="B384" s="77" t="str">
        <f t="shared" si="58"/>
        <v/>
      </c>
      <c r="C384" s="77" t="str">
        <f>IF(B384&lt;&gt;1,"",COUNTIF($B$6:B384,1))</f>
        <v/>
      </c>
      <c r="D384" s="77" t="str">
        <f>IF(B384&lt;&gt;2,"",COUNTIF($B$6:B384,2))</f>
        <v/>
      </c>
      <c r="E384" s="77" t="str">
        <f>IF(B384&lt;&gt;3,"",COUNTIF($B$6:B384,3))</f>
        <v/>
      </c>
      <c r="F384" s="77" t="str">
        <f>IF(B384&lt;&gt;4,"",COUNTIF($B$6:B384,4))</f>
        <v/>
      </c>
      <c r="G384" s="1"/>
      <c r="H384" s="20"/>
      <c r="I384" s="20"/>
      <c r="J384" s="20"/>
      <c r="K384" s="1"/>
      <c r="L384" s="1"/>
      <c r="M384" s="21"/>
      <c r="N384" s="20"/>
      <c r="O384" s="22"/>
      <c r="P384" s="26"/>
      <c r="Q384" s="27"/>
      <c r="R384" s="20"/>
      <c r="S384" s="1"/>
      <c r="T384" s="23"/>
      <c r="U384" s="84"/>
      <c r="V384" s="86"/>
      <c r="W384" s="39" t="e">
        <f>IF(OR(T384="他官署で調達手続きを実施のため",AC384=#REF!),"－",IF(V384&lt;&gt;"",ROUNDDOWN(V384/T384,3),(IFERROR(ROUNDDOWN(U384/T384,3),"－"))))</f>
        <v>#REF!</v>
      </c>
      <c r="X384" s="90"/>
      <c r="Y384" s="92"/>
      <c r="Z384" s="25"/>
      <c r="AA384" s="24"/>
      <c r="AB384" s="25"/>
      <c r="AC384" s="24"/>
      <c r="AD384" s="20"/>
      <c r="AE384" s="20"/>
      <c r="AF384" s="20"/>
      <c r="AG384" s="1"/>
      <c r="AH384" s="1"/>
      <c r="AI384" s="41"/>
      <c r="AJ384" s="41"/>
      <c r="AK384" s="41"/>
      <c r="AL384" s="41"/>
      <c r="AM384" s="41"/>
      <c r="AN384" s="1"/>
      <c r="AO384" s="1"/>
      <c r="AP384" s="1"/>
      <c r="AQ384" s="1"/>
      <c r="AR384" s="1"/>
      <c r="AS384" s="1"/>
      <c r="AT384" s="1"/>
      <c r="AU384" s="1"/>
      <c r="AV384" s="1"/>
      <c r="AW384" s="1"/>
      <c r="AX384" s="36"/>
      <c r="AY384" s="78"/>
      <c r="AZ384" s="37" t="e">
        <f>IF(AC384=#REF!,"年間支払金額",IF(AND(OR(COUNTIF(AE384,"*すべて*"),COUNTIF(AE384,"*全て*")),S384="●",OR(K384=#REF!,K384=#REF!)),"年間支払金額(全官署、契約相手方ごと)",IF(AND(OR(COUNTIF(AE384,"*すべて*"),COUNTIF(AE384,"*全て*")),S384="●"),"年間支払金額(契約相手方ごと)",IF(AND(OR(K384=#REF!,K384=#REF!),AC384=#REF!),"契約総額(全官署)",IF(AND(K384=#REF!,AC384=#REF!),"契約総額(自官署のみ)",IF(K384=#REF!,"年間支払金額(自官署のみ)",IF(AC384=#REF!,"契約総額",IF(AND(COUNTIF(BG384,"&lt;&gt;*単価*"),OR(K384=#REF!,K384=#REF!)),"全官署予定価格",IF(AND(COUNTIF(BG384,"*単価*"),OR(K384=#REF!,K384=#REF!)),"全官署支払金額",IF(COUNTIF(BG384,"*単価*"),"年間支払金額","予定価格"))))))))))</f>
        <v>#REF!</v>
      </c>
      <c r="BA384" s="37" t="str">
        <f>IF(T384="","×",IF(令和8年度契約状況調査票!T384&gt;_xlfn.XLOOKUP(令和8年度契約状況調査票!BF384,#REF!,#REF!),"○","×"))</f>
        <v>×</v>
      </c>
      <c r="BB384" s="37" t="str">
        <f>IF(Y384="","×",IF(令和8年度契約状況調査票!Y384&gt;_xlfn.XLOOKUP(令和8年度契約状況調査票!BF384,#REF!,#REF!),"○","×"))</f>
        <v>×</v>
      </c>
      <c r="BC384" s="37" t="str">
        <f t="shared" si="54"/>
        <v>×</v>
      </c>
      <c r="BD384" s="37" t="str">
        <f t="shared" si="59"/>
        <v>×</v>
      </c>
      <c r="BE384" s="79" t="str">
        <f t="shared" si="55"/>
        <v/>
      </c>
      <c r="BF384" s="38">
        <f t="shared" si="56"/>
        <v>0</v>
      </c>
      <c r="BG384" s="1" t="e">
        <f>IF(AC384=#REF!,"",IF(AND(K384&lt;&gt;"",ISTEXT(U384)),"分担契約/単価契約",IF(ISTEXT(U384),"単価契約",IF(K384&lt;&gt;"","分担契約",""))))</f>
        <v>#REF!</v>
      </c>
      <c r="BH384" s="80"/>
      <c r="BI384" s="81" t="e">
        <f>IF(COUNTIF(T384,"**"),"",IF(AND(T384&gt;=#REF!,OR(H384=#REF!,H384=#REF!)),1,IF(AND(T384&gt;=#REF!,H384&lt;&gt;#REF!,H384&lt;&gt;#REF!),1,"")))</f>
        <v>#REF!</v>
      </c>
      <c r="BJ384" s="82" t="str">
        <f t="shared" si="57"/>
        <v>○</v>
      </c>
      <c r="BK384" s="81" t="b">
        <f t="shared" si="60"/>
        <v>1</v>
      </c>
      <c r="BL384" s="81" t="b">
        <f t="shared" si="61"/>
        <v>1</v>
      </c>
    </row>
    <row r="385" spans="1:64" s="83" customFormat="1" ht="60.65" customHeight="1" x14ac:dyDescent="0.2">
      <c r="A385" s="77">
        <f t="shared" si="53"/>
        <v>380</v>
      </c>
      <c r="B385" s="77" t="str">
        <f t="shared" si="58"/>
        <v/>
      </c>
      <c r="C385" s="77" t="str">
        <f>IF(B385&lt;&gt;1,"",COUNTIF($B$6:B385,1))</f>
        <v/>
      </c>
      <c r="D385" s="77" t="str">
        <f>IF(B385&lt;&gt;2,"",COUNTIF($B$6:B385,2))</f>
        <v/>
      </c>
      <c r="E385" s="77" t="str">
        <f>IF(B385&lt;&gt;3,"",COUNTIF($B$6:B385,3))</f>
        <v/>
      </c>
      <c r="F385" s="77" t="str">
        <f>IF(B385&lt;&gt;4,"",COUNTIF($B$6:B385,4))</f>
        <v/>
      </c>
      <c r="G385" s="1"/>
      <c r="H385" s="20"/>
      <c r="I385" s="20"/>
      <c r="J385" s="20"/>
      <c r="K385" s="1"/>
      <c r="L385" s="1"/>
      <c r="M385" s="21"/>
      <c r="N385" s="20"/>
      <c r="O385" s="22"/>
      <c r="P385" s="26"/>
      <c r="Q385" s="27"/>
      <c r="R385" s="20"/>
      <c r="S385" s="1"/>
      <c r="T385" s="23"/>
      <c r="U385" s="84"/>
      <c r="V385" s="86"/>
      <c r="W385" s="39" t="e">
        <f>IF(OR(T385="他官署で調達手続きを実施のため",AC385=#REF!),"－",IF(V385&lt;&gt;"",ROUNDDOWN(V385/T385,3),(IFERROR(ROUNDDOWN(U385/T385,3),"－"))))</f>
        <v>#REF!</v>
      </c>
      <c r="X385" s="90"/>
      <c r="Y385" s="92"/>
      <c r="Z385" s="25"/>
      <c r="AA385" s="24"/>
      <c r="AB385" s="25"/>
      <c r="AC385" s="24"/>
      <c r="AD385" s="20"/>
      <c r="AE385" s="20"/>
      <c r="AF385" s="20"/>
      <c r="AG385" s="1"/>
      <c r="AH385" s="1"/>
      <c r="AI385" s="41"/>
      <c r="AJ385" s="41"/>
      <c r="AK385" s="41"/>
      <c r="AL385" s="41"/>
      <c r="AM385" s="41"/>
      <c r="AN385" s="1"/>
      <c r="AO385" s="1"/>
      <c r="AP385" s="1"/>
      <c r="AQ385" s="1"/>
      <c r="AR385" s="1"/>
      <c r="AS385" s="1"/>
      <c r="AT385" s="1"/>
      <c r="AU385" s="1"/>
      <c r="AV385" s="1"/>
      <c r="AW385" s="1"/>
      <c r="AX385" s="35"/>
      <c r="AY385" s="78"/>
      <c r="AZ385" s="37" t="e">
        <f>IF(AC385=#REF!,"年間支払金額",IF(AND(OR(COUNTIF(AE385,"*すべて*"),COUNTIF(AE385,"*全て*")),S385="●",OR(K385=#REF!,K385=#REF!)),"年間支払金額(全官署、契約相手方ごと)",IF(AND(OR(COUNTIF(AE385,"*すべて*"),COUNTIF(AE385,"*全て*")),S385="●"),"年間支払金額(契約相手方ごと)",IF(AND(OR(K385=#REF!,K385=#REF!),AC385=#REF!),"契約総額(全官署)",IF(AND(K385=#REF!,AC385=#REF!),"契約総額(自官署のみ)",IF(K385=#REF!,"年間支払金額(自官署のみ)",IF(AC385=#REF!,"契約総額",IF(AND(COUNTIF(BG385,"&lt;&gt;*単価*"),OR(K385=#REF!,K385=#REF!)),"全官署予定価格",IF(AND(COUNTIF(BG385,"*単価*"),OR(K385=#REF!,K385=#REF!)),"全官署支払金額",IF(COUNTIF(BG385,"*単価*"),"年間支払金額","予定価格"))))))))))</f>
        <v>#REF!</v>
      </c>
      <c r="BA385" s="37" t="str">
        <f>IF(T385="","×",IF(令和8年度契約状況調査票!T385&gt;_xlfn.XLOOKUP(令和8年度契約状況調査票!BF385,#REF!,#REF!),"○","×"))</f>
        <v>×</v>
      </c>
      <c r="BB385" s="37" t="str">
        <f>IF(Y385="","×",IF(令和8年度契約状況調査票!Y385&gt;_xlfn.XLOOKUP(令和8年度契約状況調査票!BF385,#REF!,#REF!),"○","×"))</f>
        <v>×</v>
      </c>
      <c r="BC385" s="37" t="str">
        <f t="shared" si="54"/>
        <v>×</v>
      </c>
      <c r="BD385" s="37" t="str">
        <f t="shared" si="59"/>
        <v>×</v>
      </c>
      <c r="BE385" s="79" t="str">
        <f t="shared" si="55"/>
        <v/>
      </c>
      <c r="BF385" s="38">
        <f t="shared" si="56"/>
        <v>0</v>
      </c>
      <c r="BG385" s="1" t="e">
        <f>IF(AC385=#REF!,"",IF(AND(K385&lt;&gt;"",ISTEXT(U385)),"分担契約/単価契約",IF(ISTEXT(U385),"単価契約",IF(K385&lt;&gt;"","分担契約",""))))</f>
        <v>#REF!</v>
      </c>
      <c r="BH385" s="80"/>
      <c r="BI385" s="81" t="e">
        <f>IF(COUNTIF(T385,"**"),"",IF(AND(T385&gt;=#REF!,OR(H385=#REF!,H385=#REF!)),1,IF(AND(T385&gt;=#REF!,H385&lt;&gt;#REF!,H385&lt;&gt;#REF!),1,"")))</f>
        <v>#REF!</v>
      </c>
      <c r="BJ385" s="82" t="str">
        <f t="shared" si="57"/>
        <v>○</v>
      </c>
      <c r="BK385" s="81" t="b">
        <f t="shared" si="60"/>
        <v>1</v>
      </c>
      <c r="BL385" s="81" t="b">
        <f t="shared" si="61"/>
        <v>1</v>
      </c>
    </row>
    <row r="386" spans="1:64" s="83" customFormat="1" ht="60.65" customHeight="1" x14ac:dyDescent="0.2">
      <c r="A386" s="77">
        <f t="shared" si="53"/>
        <v>381</v>
      </c>
      <c r="B386" s="77" t="str">
        <f t="shared" si="58"/>
        <v/>
      </c>
      <c r="C386" s="77" t="str">
        <f>IF(B386&lt;&gt;1,"",COUNTIF($B$6:B386,1))</f>
        <v/>
      </c>
      <c r="D386" s="77" t="str">
        <f>IF(B386&lt;&gt;2,"",COUNTIF($B$6:B386,2))</f>
        <v/>
      </c>
      <c r="E386" s="77" t="str">
        <f>IF(B386&lt;&gt;3,"",COUNTIF($B$6:B386,3))</f>
        <v/>
      </c>
      <c r="F386" s="77" t="str">
        <f>IF(B386&lt;&gt;4,"",COUNTIF($B$6:B386,4))</f>
        <v/>
      </c>
      <c r="G386" s="1"/>
      <c r="H386" s="20"/>
      <c r="I386" s="20"/>
      <c r="J386" s="20"/>
      <c r="K386" s="1"/>
      <c r="L386" s="1"/>
      <c r="M386" s="21"/>
      <c r="N386" s="20"/>
      <c r="O386" s="22"/>
      <c r="P386" s="26"/>
      <c r="Q386" s="27"/>
      <c r="R386" s="20"/>
      <c r="S386" s="1"/>
      <c r="T386" s="23"/>
      <c r="U386" s="84"/>
      <c r="V386" s="86"/>
      <c r="W386" s="39" t="e">
        <f>IF(OR(T386="他官署で調達手続きを実施のため",AC386=#REF!),"－",IF(V386&lt;&gt;"",ROUNDDOWN(V386/T386,3),(IFERROR(ROUNDDOWN(U386/T386,3),"－"))))</f>
        <v>#REF!</v>
      </c>
      <c r="X386" s="90"/>
      <c r="Y386" s="92"/>
      <c r="Z386" s="25"/>
      <c r="AA386" s="24"/>
      <c r="AB386" s="25"/>
      <c r="AC386" s="24"/>
      <c r="AD386" s="20"/>
      <c r="AE386" s="20"/>
      <c r="AF386" s="20"/>
      <c r="AG386" s="1"/>
      <c r="AH386" s="1"/>
      <c r="AI386" s="41"/>
      <c r="AJ386" s="41"/>
      <c r="AK386" s="41"/>
      <c r="AL386" s="41"/>
      <c r="AM386" s="41"/>
      <c r="AN386" s="1"/>
      <c r="AO386" s="1"/>
      <c r="AP386" s="1"/>
      <c r="AQ386" s="1"/>
      <c r="AR386" s="1"/>
      <c r="AS386" s="1"/>
      <c r="AT386" s="1"/>
      <c r="AU386" s="1"/>
      <c r="AV386" s="1"/>
      <c r="AW386" s="1"/>
      <c r="AX386" s="35"/>
      <c r="AY386" s="78"/>
      <c r="AZ386" s="37" t="e">
        <f>IF(AC386=#REF!,"年間支払金額",IF(AND(OR(COUNTIF(AE386,"*すべて*"),COUNTIF(AE386,"*全て*")),S386="●",OR(K386=#REF!,K386=#REF!)),"年間支払金額(全官署、契約相手方ごと)",IF(AND(OR(COUNTIF(AE386,"*すべて*"),COUNTIF(AE386,"*全て*")),S386="●"),"年間支払金額(契約相手方ごと)",IF(AND(OR(K386=#REF!,K386=#REF!),AC386=#REF!),"契約総額(全官署)",IF(AND(K386=#REF!,AC386=#REF!),"契約総額(自官署のみ)",IF(K386=#REF!,"年間支払金額(自官署のみ)",IF(AC386=#REF!,"契約総額",IF(AND(COUNTIF(BG386,"&lt;&gt;*単価*"),OR(K386=#REF!,K386=#REF!)),"全官署予定価格",IF(AND(COUNTIF(BG386,"*単価*"),OR(K386=#REF!,K386=#REF!)),"全官署支払金額",IF(COUNTIF(BG386,"*単価*"),"年間支払金額","予定価格"))))))))))</f>
        <v>#REF!</v>
      </c>
      <c r="BA386" s="37" t="str">
        <f>IF(T386="","×",IF(令和8年度契約状況調査票!T386&gt;_xlfn.XLOOKUP(令和8年度契約状況調査票!BF386,#REF!,#REF!),"○","×"))</f>
        <v>×</v>
      </c>
      <c r="BB386" s="37" t="str">
        <f>IF(Y386="","×",IF(令和8年度契約状況調査票!Y386&gt;_xlfn.XLOOKUP(令和8年度契約状況調査票!BF386,#REF!,#REF!),"○","×"))</f>
        <v>×</v>
      </c>
      <c r="BC386" s="37" t="str">
        <f t="shared" si="54"/>
        <v>×</v>
      </c>
      <c r="BD386" s="37" t="str">
        <f t="shared" si="59"/>
        <v>×</v>
      </c>
      <c r="BE386" s="79" t="str">
        <f t="shared" si="55"/>
        <v/>
      </c>
      <c r="BF386" s="38">
        <f t="shared" si="56"/>
        <v>0</v>
      </c>
      <c r="BG386" s="1" t="e">
        <f>IF(AC386=#REF!,"",IF(AND(K386&lt;&gt;"",ISTEXT(U386)),"分担契約/単価契約",IF(ISTEXT(U386),"単価契約",IF(K386&lt;&gt;"","分担契約",""))))</f>
        <v>#REF!</v>
      </c>
      <c r="BH386" s="80"/>
      <c r="BI386" s="81" t="e">
        <f>IF(COUNTIF(T386,"**"),"",IF(AND(T386&gt;=#REF!,OR(H386=#REF!,H386=#REF!)),1,IF(AND(T386&gt;=#REF!,H386&lt;&gt;#REF!,H386&lt;&gt;#REF!),1,"")))</f>
        <v>#REF!</v>
      </c>
      <c r="BJ386" s="82" t="str">
        <f t="shared" si="57"/>
        <v>○</v>
      </c>
      <c r="BK386" s="81" t="b">
        <f t="shared" si="60"/>
        <v>1</v>
      </c>
      <c r="BL386" s="81" t="b">
        <f t="shared" si="61"/>
        <v>1</v>
      </c>
    </row>
    <row r="387" spans="1:64" s="83" customFormat="1" ht="60.65" customHeight="1" x14ac:dyDescent="0.2">
      <c r="A387" s="77">
        <f t="shared" si="53"/>
        <v>382</v>
      </c>
      <c r="B387" s="77" t="str">
        <f t="shared" si="58"/>
        <v/>
      </c>
      <c r="C387" s="77" t="str">
        <f>IF(B387&lt;&gt;1,"",COUNTIF($B$6:B387,1))</f>
        <v/>
      </c>
      <c r="D387" s="77" t="str">
        <f>IF(B387&lt;&gt;2,"",COUNTIF($B$6:B387,2))</f>
        <v/>
      </c>
      <c r="E387" s="77" t="str">
        <f>IF(B387&lt;&gt;3,"",COUNTIF($B$6:B387,3))</f>
        <v/>
      </c>
      <c r="F387" s="77" t="str">
        <f>IF(B387&lt;&gt;4,"",COUNTIF($B$6:B387,4))</f>
        <v/>
      </c>
      <c r="G387" s="1"/>
      <c r="H387" s="20"/>
      <c r="I387" s="20"/>
      <c r="J387" s="20"/>
      <c r="K387" s="1"/>
      <c r="L387" s="1"/>
      <c r="M387" s="21"/>
      <c r="N387" s="20"/>
      <c r="O387" s="22"/>
      <c r="P387" s="26"/>
      <c r="Q387" s="27"/>
      <c r="R387" s="20"/>
      <c r="S387" s="1"/>
      <c r="T387" s="28"/>
      <c r="U387" s="85"/>
      <c r="V387" s="86"/>
      <c r="W387" s="39" t="e">
        <f>IF(OR(T387="他官署で調達手続きを実施のため",AC387=#REF!),"－",IF(V387&lt;&gt;"",ROUNDDOWN(V387/T387,3),(IFERROR(ROUNDDOWN(U387/T387,3),"－"))))</f>
        <v>#REF!</v>
      </c>
      <c r="X387" s="90"/>
      <c r="Y387" s="92"/>
      <c r="Z387" s="25"/>
      <c r="AA387" s="24"/>
      <c r="AB387" s="25"/>
      <c r="AC387" s="24"/>
      <c r="AD387" s="20"/>
      <c r="AE387" s="20"/>
      <c r="AF387" s="20"/>
      <c r="AG387" s="1"/>
      <c r="AH387" s="1"/>
      <c r="AI387" s="41"/>
      <c r="AJ387" s="41"/>
      <c r="AK387" s="41"/>
      <c r="AL387" s="41"/>
      <c r="AM387" s="41"/>
      <c r="AN387" s="1"/>
      <c r="AO387" s="1"/>
      <c r="AP387" s="1"/>
      <c r="AQ387" s="1"/>
      <c r="AR387" s="1"/>
      <c r="AS387" s="1"/>
      <c r="AT387" s="1"/>
      <c r="AU387" s="1"/>
      <c r="AV387" s="1"/>
      <c r="AW387" s="1"/>
      <c r="AX387" s="35"/>
      <c r="AY387" s="78"/>
      <c r="AZ387" s="37" t="e">
        <f>IF(AC387=#REF!,"年間支払金額",IF(AND(OR(COUNTIF(AE387,"*すべて*"),COUNTIF(AE387,"*全て*")),S387="●",OR(K387=#REF!,K387=#REF!)),"年間支払金額(全官署、契約相手方ごと)",IF(AND(OR(COUNTIF(AE387,"*すべて*"),COUNTIF(AE387,"*全て*")),S387="●"),"年間支払金額(契約相手方ごと)",IF(AND(OR(K387=#REF!,K387=#REF!),AC387=#REF!),"契約総額(全官署)",IF(AND(K387=#REF!,AC387=#REF!),"契約総額(自官署のみ)",IF(K387=#REF!,"年間支払金額(自官署のみ)",IF(AC387=#REF!,"契約総額",IF(AND(COUNTIF(BG387,"&lt;&gt;*単価*"),OR(K387=#REF!,K387=#REF!)),"全官署予定価格",IF(AND(COUNTIF(BG387,"*単価*"),OR(K387=#REF!,K387=#REF!)),"全官署支払金額",IF(COUNTIF(BG387,"*単価*"),"年間支払金額","予定価格"))))))))))</f>
        <v>#REF!</v>
      </c>
      <c r="BA387" s="37" t="str">
        <f>IF(T387="","×",IF(令和8年度契約状況調査票!T387&gt;_xlfn.XLOOKUP(令和8年度契約状況調査票!BF387,#REF!,#REF!),"○","×"))</f>
        <v>×</v>
      </c>
      <c r="BB387" s="37" t="str">
        <f>IF(Y387="","×",IF(令和8年度契約状況調査票!Y387&gt;_xlfn.XLOOKUP(令和8年度契約状況調査票!BF387,#REF!,#REF!),"○","×"))</f>
        <v>×</v>
      </c>
      <c r="BC387" s="37" t="str">
        <f t="shared" si="54"/>
        <v>×</v>
      </c>
      <c r="BD387" s="37" t="str">
        <f t="shared" si="59"/>
        <v>×</v>
      </c>
      <c r="BE387" s="79" t="str">
        <f t="shared" si="55"/>
        <v/>
      </c>
      <c r="BF387" s="38">
        <f t="shared" si="56"/>
        <v>0</v>
      </c>
      <c r="BG387" s="1" t="e">
        <f>IF(AC387=#REF!,"",IF(AND(K387&lt;&gt;"",ISTEXT(U387)),"分担契約/単価契約",IF(ISTEXT(U387),"単価契約",IF(K387&lt;&gt;"","分担契約",""))))</f>
        <v>#REF!</v>
      </c>
      <c r="BH387" s="80"/>
      <c r="BI387" s="81" t="e">
        <f>IF(COUNTIF(T387,"**"),"",IF(AND(T387&gt;=#REF!,OR(H387=#REF!,H387=#REF!)),1,IF(AND(T387&gt;=#REF!,H387&lt;&gt;#REF!,H387&lt;&gt;#REF!),1,"")))</f>
        <v>#REF!</v>
      </c>
      <c r="BJ387" s="82" t="str">
        <f t="shared" si="57"/>
        <v>○</v>
      </c>
      <c r="BK387" s="81" t="b">
        <f t="shared" si="60"/>
        <v>1</v>
      </c>
      <c r="BL387" s="81" t="b">
        <f t="shared" si="61"/>
        <v>1</v>
      </c>
    </row>
    <row r="388" spans="1:64" s="83" customFormat="1" ht="60.65" customHeight="1" x14ac:dyDescent="0.2">
      <c r="A388" s="77">
        <f t="shared" si="53"/>
        <v>383</v>
      </c>
      <c r="B388" s="77" t="str">
        <f t="shared" si="58"/>
        <v/>
      </c>
      <c r="C388" s="77" t="str">
        <f>IF(B388&lt;&gt;1,"",COUNTIF($B$6:B388,1))</f>
        <v/>
      </c>
      <c r="D388" s="77" t="str">
        <f>IF(B388&lt;&gt;2,"",COUNTIF($B$6:B388,2))</f>
        <v/>
      </c>
      <c r="E388" s="77" t="str">
        <f>IF(B388&lt;&gt;3,"",COUNTIF($B$6:B388,3))</f>
        <v/>
      </c>
      <c r="F388" s="77" t="str">
        <f>IF(B388&lt;&gt;4,"",COUNTIF($B$6:B388,4))</f>
        <v/>
      </c>
      <c r="G388" s="1"/>
      <c r="H388" s="20"/>
      <c r="I388" s="20"/>
      <c r="J388" s="20"/>
      <c r="K388" s="1"/>
      <c r="L388" s="1"/>
      <c r="M388" s="21"/>
      <c r="N388" s="20"/>
      <c r="O388" s="22"/>
      <c r="P388" s="26"/>
      <c r="Q388" s="27"/>
      <c r="R388" s="20"/>
      <c r="S388" s="1"/>
      <c r="T388" s="23"/>
      <c r="U388" s="84"/>
      <c r="V388" s="86"/>
      <c r="W388" s="39" t="e">
        <f>IF(OR(T388="他官署で調達手続きを実施のため",AC388=#REF!),"－",IF(V388&lt;&gt;"",ROUNDDOWN(V388/T388,3),(IFERROR(ROUNDDOWN(U388/T388,3),"－"))))</f>
        <v>#REF!</v>
      </c>
      <c r="X388" s="90"/>
      <c r="Y388" s="92"/>
      <c r="Z388" s="25"/>
      <c r="AA388" s="24"/>
      <c r="AB388" s="25"/>
      <c r="AC388" s="24"/>
      <c r="AD388" s="20"/>
      <c r="AE388" s="20"/>
      <c r="AF388" s="20"/>
      <c r="AG388" s="1"/>
      <c r="AH388" s="1"/>
      <c r="AI388" s="41"/>
      <c r="AJ388" s="41"/>
      <c r="AK388" s="41"/>
      <c r="AL388" s="41"/>
      <c r="AM388" s="41"/>
      <c r="AN388" s="1"/>
      <c r="AO388" s="1"/>
      <c r="AP388" s="1"/>
      <c r="AQ388" s="1"/>
      <c r="AR388" s="1"/>
      <c r="AS388" s="1"/>
      <c r="AT388" s="1"/>
      <c r="AU388" s="1"/>
      <c r="AV388" s="1"/>
      <c r="AW388" s="1"/>
      <c r="AX388" s="35"/>
      <c r="AY388" s="78"/>
      <c r="AZ388" s="37" t="e">
        <f>IF(AC388=#REF!,"年間支払金額",IF(AND(OR(COUNTIF(AE388,"*すべて*"),COUNTIF(AE388,"*全て*")),S388="●",OR(K388=#REF!,K388=#REF!)),"年間支払金額(全官署、契約相手方ごと)",IF(AND(OR(COUNTIF(AE388,"*すべて*"),COUNTIF(AE388,"*全て*")),S388="●"),"年間支払金額(契約相手方ごと)",IF(AND(OR(K388=#REF!,K388=#REF!),AC388=#REF!),"契約総額(全官署)",IF(AND(K388=#REF!,AC388=#REF!),"契約総額(自官署のみ)",IF(K388=#REF!,"年間支払金額(自官署のみ)",IF(AC388=#REF!,"契約総額",IF(AND(COUNTIF(BG388,"&lt;&gt;*単価*"),OR(K388=#REF!,K388=#REF!)),"全官署予定価格",IF(AND(COUNTIF(BG388,"*単価*"),OR(K388=#REF!,K388=#REF!)),"全官署支払金額",IF(COUNTIF(BG388,"*単価*"),"年間支払金額","予定価格"))))))))))</f>
        <v>#REF!</v>
      </c>
      <c r="BA388" s="37" t="str">
        <f>IF(T388="","×",IF(令和8年度契約状況調査票!T388&gt;_xlfn.XLOOKUP(令和8年度契約状況調査票!BF388,#REF!,#REF!),"○","×"))</f>
        <v>×</v>
      </c>
      <c r="BB388" s="37" t="str">
        <f>IF(Y388="","×",IF(令和8年度契約状況調査票!Y388&gt;_xlfn.XLOOKUP(令和8年度契約状況調査票!BF388,#REF!,#REF!),"○","×"))</f>
        <v>×</v>
      </c>
      <c r="BC388" s="37" t="str">
        <f t="shared" si="54"/>
        <v>×</v>
      </c>
      <c r="BD388" s="37" t="str">
        <f t="shared" si="59"/>
        <v>×</v>
      </c>
      <c r="BE388" s="79" t="str">
        <f t="shared" si="55"/>
        <v/>
      </c>
      <c r="BF388" s="38">
        <f t="shared" si="56"/>
        <v>0</v>
      </c>
      <c r="BG388" s="1" t="e">
        <f>IF(AC388=#REF!,"",IF(AND(K388&lt;&gt;"",ISTEXT(U388)),"分担契約/単価契約",IF(ISTEXT(U388),"単価契約",IF(K388&lt;&gt;"","分担契約",""))))</f>
        <v>#REF!</v>
      </c>
      <c r="BH388" s="80"/>
      <c r="BI388" s="81" t="e">
        <f>IF(COUNTIF(T388,"**"),"",IF(AND(T388&gt;=#REF!,OR(H388=#REF!,H388=#REF!)),1,IF(AND(T388&gt;=#REF!,H388&lt;&gt;#REF!,H388&lt;&gt;#REF!),1,"")))</f>
        <v>#REF!</v>
      </c>
      <c r="BJ388" s="82" t="str">
        <f t="shared" si="57"/>
        <v>○</v>
      </c>
      <c r="BK388" s="81" t="b">
        <f t="shared" si="60"/>
        <v>1</v>
      </c>
      <c r="BL388" s="81" t="b">
        <f t="shared" si="61"/>
        <v>1</v>
      </c>
    </row>
    <row r="389" spans="1:64" s="83" customFormat="1" ht="60.65" customHeight="1" x14ac:dyDescent="0.2">
      <c r="A389" s="77">
        <f t="shared" si="53"/>
        <v>384</v>
      </c>
      <c r="B389" s="77" t="str">
        <f t="shared" si="58"/>
        <v/>
      </c>
      <c r="C389" s="77" t="str">
        <f>IF(B389&lt;&gt;1,"",COUNTIF($B$6:B389,1))</f>
        <v/>
      </c>
      <c r="D389" s="77" t="str">
        <f>IF(B389&lt;&gt;2,"",COUNTIF($B$6:B389,2))</f>
        <v/>
      </c>
      <c r="E389" s="77" t="str">
        <f>IF(B389&lt;&gt;3,"",COUNTIF($B$6:B389,3))</f>
        <v/>
      </c>
      <c r="F389" s="77" t="str">
        <f>IF(B389&lt;&gt;4,"",COUNTIF($B$6:B389,4))</f>
        <v/>
      </c>
      <c r="G389" s="1"/>
      <c r="H389" s="20"/>
      <c r="I389" s="20"/>
      <c r="J389" s="20"/>
      <c r="K389" s="1"/>
      <c r="L389" s="1"/>
      <c r="M389" s="21"/>
      <c r="N389" s="20"/>
      <c r="O389" s="22"/>
      <c r="P389" s="26"/>
      <c r="Q389" s="27"/>
      <c r="R389" s="20"/>
      <c r="S389" s="1"/>
      <c r="T389" s="23"/>
      <c r="U389" s="84"/>
      <c r="V389" s="86"/>
      <c r="W389" s="39" t="e">
        <f>IF(OR(T389="他官署で調達手続きを実施のため",AC389=#REF!),"－",IF(V389&lt;&gt;"",ROUNDDOWN(V389/T389,3),(IFERROR(ROUNDDOWN(U389/T389,3),"－"))))</f>
        <v>#REF!</v>
      </c>
      <c r="X389" s="90"/>
      <c r="Y389" s="92"/>
      <c r="Z389" s="25"/>
      <c r="AA389" s="24"/>
      <c r="AB389" s="25"/>
      <c r="AC389" s="24"/>
      <c r="AD389" s="20"/>
      <c r="AE389" s="20"/>
      <c r="AF389" s="20"/>
      <c r="AG389" s="1"/>
      <c r="AH389" s="1"/>
      <c r="AI389" s="41"/>
      <c r="AJ389" s="41"/>
      <c r="AK389" s="41"/>
      <c r="AL389" s="41"/>
      <c r="AM389" s="41"/>
      <c r="AN389" s="1"/>
      <c r="AO389" s="1"/>
      <c r="AP389" s="1"/>
      <c r="AQ389" s="1"/>
      <c r="AR389" s="1"/>
      <c r="AS389" s="1"/>
      <c r="AT389" s="1"/>
      <c r="AU389" s="1"/>
      <c r="AV389" s="1"/>
      <c r="AW389" s="1"/>
      <c r="AX389" s="35"/>
      <c r="AY389" s="78"/>
      <c r="AZ389" s="37" t="e">
        <f>IF(AC389=#REF!,"年間支払金額",IF(AND(OR(COUNTIF(AE389,"*すべて*"),COUNTIF(AE389,"*全て*")),S389="●",OR(K389=#REF!,K389=#REF!)),"年間支払金額(全官署、契約相手方ごと)",IF(AND(OR(COUNTIF(AE389,"*すべて*"),COUNTIF(AE389,"*全て*")),S389="●"),"年間支払金額(契約相手方ごと)",IF(AND(OR(K389=#REF!,K389=#REF!),AC389=#REF!),"契約総額(全官署)",IF(AND(K389=#REF!,AC389=#REF!),"契約総額(自官署のみ)",IF(K389=#REF!,"年間支払金額(自官署のみ)",IF(AC389=#REF!,"契約総額",IF(AND(COUNTIF(BG389,"&lt;&gt;*単価*"),OR(K389=#REF!,K389=#REF!)),"全官署予定価格",IF(AND(COUNTIF(BG389,"*単価*"),OR(K389=#REF!,K389=#REF!)),"全官署支払金額",IF(COUNTIF(BG389,"*単価*"),"年間支払金額","予定価格"))))))))))</f>
        <v>#REF!</v>
      </c>
      <c r="BA389" s="37" t="str">
        <f>IF(T389="","×",IF(令和8年度契約状況調査票!T389&gt;_xlfn.XLOOKUP(令和8年度契約状況調査票!BF389,#REF!,#REF!),"○","×"))</f>
        <v>×</v>
      </c>
      <c r="BB389" s="37" t="str">
        <f>IF(Y389="","×",IF(令和8年度契約状況調査票!Y389&gt;_xlfn.XLOOKUP(令和8年度契約状況調査票!BF389,#REF!,#REF!),"○","×"))</f>
        <v>×</v>
      </c>
      <c r="BC389" s="37" t="str">
        <f t="shared" si="54"/>
        <v>×</v>
      </c>
      <c r="BD389" s="37" t="str">
        <f t="shared" si="59"/>
        <v>×</v>
      </c>
      <c r="BE389" s="79" t="str">
        <f t="shared" si="55"/>
        <v/>
      </c>
      <c r="BF389" s="38">
        <f t="shared" si="56"/>
        <v>0</v>
      </c>
      <c r="BG389" s="1" t="e">
        <f>IF(AC389=#REF!,"",IF(AND(K389&lt;&gt;"",ISTEXT(U389)),"分担契約/単価契約",IF(ISTEXT(U389),"単価契約",IF(K389&lt;&gt;"","分担契約",""))))</f>
        <v>#REF!</v>
      </c>
      <c r="BH389" s="80"/>
      <c r="BI389" s="81" t="e">
        <f>IF(COUNTIF(T389,"**"),"",IF(AND(T389&gt;=#REF!,OR(H389=#REF!,H389=#REF!)),1,IF(AND(T389&gt;=#REF!,H389&lt;&gt;#REF!,H389&lt;&gt;#REF!),1,"")))</f>
        <v>#REF!</v>
      </c>
      <c r="BJ389" s="82" t="str">
        <f t="shared" si="57"/>
        <v>○</v>
      </c>
      <c r="BK389" s="81" t="b">
        <f t="shared" si="60"/>
        <v>1</v>
      </c>
      <c r="BL389" s="81" t="b">
        <f t="shared" si="61"/>
        <v>1</v>
      </c>
    </row>
    <row r="390" spans="1:64" s="83" customFormat="1" ht="60.65" customHeight="1" x14ac:dyDescent="0.2">
      <c r="A390" s="77">
        <f t="shared" ref="A390:A453" si="62">ROW()-5</f>
        <v>385</v>
      </c>
      <c r="B390" s="77" t="str">
        <f t="shared" si="58"/>
        <v/>
      </c>
      <c r="C390" s="77" t="str">
        <f>IF(B390&lt;&gt;1,"",COUNTIF($B$6:B390,1))</f>
        <v/>
      </c>
      <c r="D390" s="77" t="str">
        <f>IF(B390&lt;&gt;2,"",COUNTIF($B$6:B390,2))</f>
        <v/>
      </c>
      <c r="E390" s="77" t="str">
        <f>IF(B390&lt;&gt;3,"",COUNTIF($B$6:B390,3))</f>
        <v/>
      </c>
      <c r="F390" s="77" t="str">
        <f>IF(B390&lt;&gt;4,"",COUNTIF($B$6:B390,4))</f>
        <v/>
      </c>
      <c r="G390" s="1"/>
      <c r="H390" s="20"/>
      <c r="I390" s="20"/>
      <c r="J390" s="20"/>
      <c r="K390" s="1"/>
      <c r="L390" s="1"/>
      <c r="M390" s="21"/>
      <c r="N390" s="20"/>
      <c r="O390" s="22"/>
      <c r="P390" s="26"/>
      <c r="Q390" s="27"/>
      <c r="R390" s="20"/>
      <c r="S390" s="1"/>
      <c r="T390" s="23"/>
      <c r="U390" s="84"/>
      <c r="V390" s="86"/>
      <c r="W390" s="39" t="e">
        <f>IF(OR(T390="他官署で調達手続きを実施のため",AC390=#REF!),"－",IF(V390&lt;&gt;"",ROUNDDOWN(V390/T390,3),(IFERROR(ROUNDDOWN(U390/T390,3),"－"))))</f>
        <v>#REF!</v>
      </c>
      <c r="X390" s="90"/>
      <c r="Y390" s="92"/>
      <c r="Z390" s="25"/>
      <c r="AA390" s="24"/>
      <c r="AB390" s="25"/>
      <c r="AC390" s="24"/>
      <c r="AD390" s="20"/>
      <c r="AE390" s="20"/>
      <c r="AF390" s="20"/>
      <c r="AG390" s="1"/>
      <c r="AH390" s="1"/>
      <c r="AI390" s="41"/>
      <c r="AJ390" s="41"/>
      <c r="AK390" s="41"/>
      <c r="AL390" s="41"/>
      <c r="AM390" s="41"/>
      <c r="AN390" s="1"/>
      <c r="AO390" s="1"/>
      <c r="AP390" s="1"/>
      <c r="AQ390" s="1"/>
      <c r="AR390" s="1"/>
      <c r="AS390" s="1"/>
      <c r="AT390" s="1"/>
      <c r="AU390" s="1"/>
      <c r="AV390" s="1"/>
      <c r="AW390" s="1"/>
      <c r="AX390" s="35"/>
      <c r="AY390" s="78"/>
      <c r="AZ390" s="37" t="e">
        <f>IF(AC390=#REF!,"年間支払金額",IF(AND(OR(COUNTIF(AE390,"*すべて*"),COUNTIF(AE390,"*全て*")),S390="●",OR(K390=#REF!,K390=#REF!)),"年間支払金額(全官署、契約相手方ごと)",IF(AND(OR(COUNTIF(AE390,"*すべて*"),COUNTIF(AE390,"*全て*")),S390="●"),"年間支払金額(契約相手方ごと)",IF(AND(OR(K390=#REF!,K390=#REF!),AC390=#REF!),"契約総額(全官署)",IF(AND(K390=#REF!,AC390=#REF!),"契約総額(自官署のみ)",IF(K390=#REF!,"年間支払金額(自官署のみ)",IF(AC390=#REF!,"契約総額",IF(AND(COUNTIF(BG390,"&lt;&gt;*単価*"),OR(K390=#REF!,K390=#REF!)),"全官署予定価格",IF(AND(COUNTIF(BG390,"*単価*"),OR(K390=#REF!,K390=#REF!)),"全官署支払金額",IF(COUNTIF(BG390,"*単価*"),"年間支払金額","予定価格"))))))))))</f>
        <v>#REF!</v>
      </c>
      <c r="BA390" s="37" t="str">
        <f>IF(T390="","×",IF(令和8年度契約状況調査票!T390&gt;_xlfn.XLOOKUP(令和8年度契約状況調査票!BF390,#REF!,#REF!),"○","×"))</f>
        <v>×</v>
      </c>
      <c r="BB390" s="37" t="str">
        <f>IF(Y390="","×",IF(令和8年度契約状況調査票!Y390&gt;_xlfn.XLOOKUP(令和8年度契約状況調査票!BF390,#REF!,#REF!),"○","×"))</f>
        <v>×</v>
      </c>
      <c r="BC390" s="37" t="str">
        <f t="shared" ref="BC390:BC453" si="63">IF(AND(L390="×",BD390="○"),"×",BD390)</f>
        <v>×</v>
      </c>
      <c r="BD390" s="37" t="str">
        <f t="shared" si="59"/>
        <v>×</v>
      </c>
      <c r="BE390" s="79" t="str">
        <f t="shared" ref="BE390:BE453" si="64">IF(BD390="○",X390,"")</f>
        <v/>
      </c>
      <c r="BF390" s="38">
        <f t="shared" ref="BF390:BF453" si="65">IF(H390="③情報システム",IF(COUNTIF(I390,"*借入*")+COUNTIF(I390,"*賃貸*")+COUNTIF(I390,"*リース*"),"⑨物品等賃借",IF(COUNTIF(I390,"*購入*")+COUNTIF(DJ390,"*調達*"),"⑦物品等購入",IF(COUNTIF(I390,"*製造*"),"⑧物品等製造","⑩役務"))),H390)</f>
        <v>0</v>
      </c>
      <c r="BG390" s="1" t="e">
        <f>IF(AC390=#REF!,"",IF(AND(K390&lt;&gt;"",ISTEXT(U390)),"分担契約/単価契約",IF(ISTEXT(U390),"単価契約",IF(K390&lt;&gt;"","分担契約",""))))</f>
        <v>#REF!</v>
      </c>
      <c r="BH390" s="80"/>
      <c r="BI390" s="81" t="e">
        <f>IF(COUNTIF(T390,"**"),"",IF(AND(T390&gt;=#REF!,OR(H390=#REF!,H390=#REF!)),1,IF(AND(T390&gt;=#REF!,H390&lt;&gt;#REF!,H390&lt;&gt;#REF!),1,"")))</f>
        <v>#REF!</v>
      </c>
      <c r="BJ390" s="82" t="str">
        <f t="shared" ref="BJ390:BJ453" si="66">IF(LEN(O390)=0,"○",IF(LEN(O390)=1,"○",IF(LEN(O390)=13,"○",IF(LEN(O390)=27,"○",IF(LEN(O390)=41,"○","×")))))</f>
        <v>○</v>
      </c>
      <c r="BK390" s="81" t="b">
        <f t="shared" si="60"/>
        <v>1</v>
      </c>
      <c r="BL390" s="81" t="b">
        <f t="shared" si="61"/>
        <v>1</v>
      </c>
    </row>
    <row r="391" spans="1:64" s="83" customFormat="1" ht="60.65" customHeight="1" x14ac:dyDescent="0.2">
      <c r="A391" s="77">
        <f t="shared" si="62"/>
        <v>386</v>
      </c>
      <c r="B391" s="77" t="str">
        <f t="shared" si="58"/>
        <v/>
      </c>
      <c r="C391" s="77" t="str">
        <f>IF(B391&lt;&gt;1,"",COUNTIF($B$6:B391,1))</f>
        <v/>
      </c>
      <c r="D391" s="77" t="str">
        <f>IF(B391&lt;&gt;2,"",COUNTIF($B$6:B391,2))</f>
        <v/>
      </c>
      <c r="E391" s="77" t="str">
        <f>IF(B391&lt;&gt;3,"",COUNTIF($B$6:B391,3))</f>
        <v/>
      </c>
      <c r="F391" s="77" t="str">
        <f>IF(B391&lt;&gt;4,"",COUNTIF($B$6:B391,4))</f>
        <v/>
      </c>
      <c r="G391" s="1"/>
      <c r="H391" s="20"/>
      <c r="I391" s="20"/>
      <c r="J391" s="20"/>
      <c r="K391" s="1"/>
      <c r="L391" s="1"/>
      <c r="M391" s="21"/>
      <c r="N391" s="20"/>
      <c r="O391" s="22"/>
      <c r="P391" s="26"/>
      <c r="Q391" s="27"/>
      <c r="R391" s="20"/>
      <c r="S391" s="1"/>
      <c r="T391" s="23"/>
      <c r="U391" s="84"/>
      <c r="V391" s="86"/>
      <c r="W391" s="39" t="e">
        <f>IF(OR(T391="他官署で調達手続きを実施のため",AC391=#REF!),"－",IF(V391&lt;&gt;"",ROUNDDOWN(V391/T391,3),(IFERROR(ROUNDDOWN(U391/T391,3),"－"))))</f>
        <v>#REF!</v>
      </c>
      <c r="X391" s="90"/>
      <c r="Y391" s="92"/>
      <c r="Z391" s="25"/>
      <c r="AA391" s="24"/>
      <c r="AB391" s="25"/>
      <c r="AC391" s="24"/>
      <c r="AD391" s="20"/>
      <c r="AE391" s="20"/>
      <c r="AF391" s="20"/>
      <c r="AG391" s="1"/>
      <c r="AH391" s="1"/>
      <c r="AI391" s="41"/>
      <c r="AJ391" s="41"/>
      <c r="AK391" s="41"/>
      <c r="AL391" s="41"/>
      <c r="AM391" s="41"/>
      <c r="AN391" s="1"/>
      <c r="AO391" s="1"/>
      <c r="AP391" s="1"/>
      <c r="AQ391" s="1"/>
      <c r="AR391" s="1"/>
      <c r="AS391" s="1"/>
      <c r="AT391" s="1"/>
      <c r="AU391" s="1"/>
      <c r="AV391" s="1"/>
      <c r="AW391" s="1"/>
      <c r="AX391" s="36"/>
      <c r="AY391" s="78"/>
      <c r="AZ391" s="37" t="e">
        <f>IF(AC391=#REF!,"年間支払金額",IF(AND(OR(COUNTIF(AE391,"*すべて*"),COUNTIF(AE391,"*全て*")),S391="●",OR(K391=#REF!,K391=#REF!)),"年間支払金額(全官署、契約相手方ごと)",IF(AND(OR(COUNTIF(AE391,"*すべて*"),COUNTIF(AE391,"*全て*")),S391="●"),"年間支払金額(契約相手方ごと)",IF(AND(OR(K391=#REF!,K391=#REF!),AC391=#REF!),"契約総額(全官署)",IF(AND(K391=#REF!,AC391=#REF!),"契約総額(自官署のみ)",IF(K391=#REF!,"年間支払金額(自官署のみ)",IF(AC391=#REF!,"契約総額",IF(AND(COUNTIF(BG391,"&lt;&gt;*単価*"),OR(K391=#REF!,K391=#REF!)),"全官署予定価格",IF(AND(COUNTIF(BG391,"*単価*"),OR(K391=#REF!,K391=#REF!)),"全官署支払金額",IF(COUNTIF(BG391,"*単価*"),"年間支払金額","予定価格"))))))))))</f>
        <v>#REF!</v>
      </c>
      <c r="BA391" s="37" t="str">
        <f>IF(T391="","×",IF(令和8年度契約状況調査票!T391&gt;_xlfn.XLOOKUP(令和8年度契約状況調査票!BF391,#REF!,#REF!),"○","×"))</f>
        <v>×</v>
      </c>
      <c r="BB391" s="37" t="str">
        <f>IF(Y391="","×",IF(令和8年度契約状況調査票!Y391&gt;_xlfn.XLOOKUP(令和8年度契約状況調査票!BF391,#REF!,#REF!),"○","×"))</f>
        <v>×</v>
      </c>
      <c r="BC391" s="37" t="str">
        <f t="shared" si="63"/>
        <v>×</v>
      </c>
      <c r="BD391" s="37" t="str">
        <f t="shared" si="59"/>
        <v>×</v>
      </c>
      <c r="BE391" s="79" t="str">
        <f t="shared" si="64"/>
        <v/>
      </c>
      <c r="BF391" s="38">
        <f t="shared" si="65"/>
        <v>0</v>
      </c>
      <c r="BG391" s="1" t="e">
        <f>IF(AC391=#REF!,"",IF(AND(K391&lt;&gt;"",ISTEXT(U391)),"分担契約/単価契約",IF(ISTEXT(U391),"単価契約",IF(K391&lt;&gt;"","分担契約",""))))</f>
        <v>#REF!</v>
      </c>
      <c r="BH391" s="80"/>
      <c r="BI391" s="81" t="e">
        <f>IF(COUNTIF(T391,"**"),"",IF(AND(T391&gt;=#REF!,OR(H391=#REF!,H391=#REF!)),1,IF(AND(T391&gt;=#REF!,H391&lt;&gt;#REF!,H391&lt;&gt;#REF!),1,"")))</f>
        <v>#REF!</v>
      </c>
      <c r="BJ391" s="82" t="str">
        <f t="shared" si="66"/>
        <v>○</v>
      </c>
      <c r="BK391" s="81" t="b">
        <f t="shared" si="60"/>
        <v>1</v>
      </c>
      <c r="BL391" s="81" t="b">
        <f t="shared" si="61"/>
        <v>1</v>
      </c>
    </row>
    <row r="392" spans="1:64" s="83" customFormat="1" ht="60.65" customHeight="1" x14ac:dyDescent="0.2">
      <c r="A392" s="77">
        <f t="shared" si="62"/>
        <v>387</v>
      </c>
      <c r="B392" s="77" t="str">
        <f t="shared" si="58"/>
        <v/>
      </c>
      <c r="C392" s="77" t="str">
        <f>IF(B392&lt;&gt;1,"",COUNTIF($B$6:B392,1))</f>
        <v/>
      </c>
      <c r="D392" s="77" t="str">
        <f>IF(B392&lt;&gt;2,"",COUNTIF($B$6:B392,2))</f>
        <v/>
      </c>
      <c r="E392" s="77" t="str">
        <f>IF(B392&lt;&gt;3,"",COUNTIF($B$6:B392,3))</f>
        <v/>
      </c>
      <c r="F392" s="77" t="str">
        <f>IF(B392&lt;&gt;4,"",COUNTIF($B$6:B392,4))</f>
        <v/>
      </c>
      <c r="G392" s="1"/>
      <c r="H392" s="20"/>
      <c r="I392" s="20"/>
      <c r="J392" s="20"/>
      <c r="K392" s="1"/>
      <c r="L392" s="1"/>
      <c r="M392" s="21"/>
      <c r="N392" s="20"/>
      <c r="O392" s="22"/>
      <c r="P392" s="26"/>
      <c r="Q392" s="27"/>
      <c r="R392" s="20"/>
      <c r="S392" s="1"/>
      <c r="T392" s="23"/>
      <c r="U392" s="84"/>
      <c r="V392" s="86"/>
      <c r="W392" s="39" t="e">
        <f>IF(OR(T392="他官署で調達手続きを実施のため",AC392=#REF!),"－",IF(V392&lt;&gt;"",ROUNDDOWN(V392/T392,3),(IFERROR(ROUNDDOWN(U392/T392,3),"－"))))</f>
        <v>#REF!</v>
      </c>
      <c r="X392" s="90"/>
      <c r="Y392" s="92"/>
      <c r="Z392" s="25"/>
      <c r="AA392" s="24"/>
      <c r="AB392" s="25"/>
      <c r="AC392" s="24"/>
      <c r="AD392" s="20"/>
      <c r="AE392" s="20"/>
      <c r="AF392" s="20"/>
      <c r="AG392" s="1"/>
      <c r="AH392" s="1"/>
      <c r="AI392" s="41"/>
      <c r="AJ392" s="41"/>
      <c r="AK392" s="41"/>
      <c r="AL392" s="41"/>
      <c r="AM392" s="41"/>
      <c r="AN392" s="1"/>
      <c r="AO392" s="1"/>
      <c r="AP392" s="1"/>
      <c r="AQ392" s="1"/>
      <c r="AR392" s="1"/>
      <c r="AS392" s="1"/>
      <c r="AT392" s="1"/>
      <c r="AU392" s="1"/>
      <c r="AV392" s="1"/>
      <c r="AW392" s="1"/>
      <c r="AX392" s="35"/>
      <c r="AY392" s="78"/>
      <c r="AZ392" s="37" t="e">
        <f>IF(AC392=#REF!,"年間支払金額",IF(AND(OR(COUNTIF(AE392,"*すべて*"),COUNTIF(AE392,"*全て*")),S392="●",OR(K392=#REF!,K392=#REF!)),"年間支払金額(全官署、契約相手方ごと)",IF(AND(OR(COUNTIF(AE392,"*すべて*"),COUNTIF(AE392,"*全て*")),S392="●"),"年間支払金額(契約相手方ごと)",IF(AND(OR(K392=#REF!,K392=#REF!),AC392=#REF!),"契約総額(全官署)",IF(AND(K392=#REF!,AC392=#REF!),"契約総額(自官署のみ)",IF(K392=#REF!,"年間支払金額(自官署のみ)",IF(AC392=#REF!,"契約総額",IF(AND(COUNTIF(BG392,"&lt;&gt;*単価*"),OR(K392=#REF!,K392=#REF!)),"全官署予定価格",IF(AND(COUNTIF(BG392,"*単価*"),OR(K392=#REF!,K392=#REF!)),"全官署支払金額",IF(COUNTIF(BG392,"*単価*"),"年間支払金額","予定価格"))))))))))</f>
        <v>#REF!</v>
      </c>
      <c r="BA392" s="37" t="str">
        <f>IF(T392="","×",IF(令和8年度契約状況調査票!T392&gt;_xlfn.XLOOKUP(令和8年度契約状況調査票!BF392,#REF!,#REF!),"○","×"))</f>
        <v>×</v>
      </c>
      <c r="BB392" s="37" t="str">
        <f>IF(Y392="","×",IF(令和8年度契約状況調査票!Y392&gt;_xlfn.XLOOKUP(令和8年度契約状況調査票!BF392,#REF!,#REF!),"○","×"))</f>
        <v>×</v>
      </c>
      <c r="BC392" s="37" t="str">
        <f t="shared" si="63"/>
        <v>×</v>
      </c>
      <c r="BD392" s="37" t="str">
        <f t="shared" si="59"/>
        <v>×</v>
      </c>
      <c r="BE392" s="79" t="str">
        <f t="shared" si="64"/>
        <v/>
      </c>
      <c r="BF392" s="38">
        <f t="shared" si="65"/>
        <v>0</v>
      </c>
      <c r="BG392" s="1" t="e">
        <f>IF(AC392=#REF!,"",IF(AND(K392&lt;&gt;"",ISTEXT(U392)),"分担契約/単価契約",IF(ISTEXT(U392),"単価契約",IF(K392&lt;&gt;"","分担契約",""))))</f>
        <v>#REF!</v>
      </c>
      <c r="BH392" s="80"/>
      <c r="BI392" s="81" t="e">
        <f>IF(COUNTIF(T392,"**"),"",IF(AND(T392&gt;=#REF!,OR(H392=#REF!,H392=#REF!)),1,IF(AND(T392&gt;=#REF!,H392&lt;&gt;#REF!,H392&lt;&gt;#REF!),1,"")))</f>
        <v>#REF!</v>
      </c>
      <c r="BJ392" s="82" t="str">
        <f t="shared" si="66"/>
        <v>○</v>
      </c>
      <c r="BK392" s="81" t="b">
        <f t="shared" si="60"/>
        <v>1</v>
      </c>
      <c r="BL392" s="81" t="b">
        <f t="shared" si="61"/>
        <v>1</v>
      </c>
    </row>
    <row r="393" spans="1:64" s="83" customFormat="1" ht="60.65" customHeight="1" x14ac:dyDescent="0.2">
      <c r="A393" s="77">
        <f t="shared" si="62"/>
        <v>388</v>
      </c>
      <c r="B393" s="77" t="str">
        <f t="shared" si="58"/>
        <v/>
      </c>
      <c r="C393" s="77" t="str">
        <f>IF(B393&lt;&gt;1,"",COUNTIF($B$6:B393,1))</f>
        <v/>
      </c>
      <c r="D393" s="77" t="str">
        <f>IF(B393&lt;&gt;2,"",COUNTIF($B$6:B393,2))</f>
        <v/>
      </c>
      <c r="E393" s="77" t="str">
        <f>IF(B393&lt;&gt;3,"",COUNTIF($B$6:B393,3))</f>
        <v/>
      </c>
      <c r="F393" s="77" t="str">
        <f>IF(B393&lt;&gt;4,"",COUNTIF($B$6:B393,4))</f>
        <v/>
      </c>
      <c r="G393" s="1"/>
      <c r="H393" s="20"/>
      <c r="I393" s="20"/>
      <c r="J393" s="20"/>
      <c r="K393" s="1"/>
      <c r="L393" s="1"/>
      <c r="M393" s="21"/>
      <c r="N393" s="20"/>
      <c r="O393" s="22"/>
      <c r="P393" s="26"/>
      <c r="Q393" s="27"/>
      <c r="R393" s="20"/>
      <c r="S393" s="1"/>
      <c r="T393" s="23"/>
      <c r="U393" s="84"/>
      <c r="V393" s="86"/>
      <c r="W393" s="39" t="e">
        <f>IF(OR(T393="他官署で調達手続きを実施のため",AC393=#REF!),"－",IF(V393&lt;&gt;"",ROUNDDOWN(V393/T393,3),(IFERROR(ROUNDDOWN(U393/T393,3),"－"))))</f>
        <v>#REF!</v>
      </c>
      <c r="X393" s="90"/>
      <c r="Y393" s="92"/>
      <c r="Z393" s="25"/>
      <c r="AA393" s="24"/>
      <c r="AB393" s="25"/>
      <c r="AC393" s="24"/>
      <c r="AD393" s="20"/>
      <c r="AE393" s="20"/>
      <c r="AF393" s="20"/>
      <c r="AG393" s="1"/>
      <c r="AH393" s="1"/>
      <c r="AI393" s="41"/>
      <c r="AJ393" s="41"/>
      <c r="AK393" s="41"/>
      <c r="AL393" s="41"/>
      <c r="AM393" s="41"/>
      <c r="AN393" s="1"/>
      <c r="AO393" s="1"/>
      <c r="AP393" s="1"/>
      <c r="AQ393" s="1"/>
      <c r="AR393" s="1"/>
      <c r="AS393" s="1"/>
      <c r="AT393" s="1"/>
      <c r="AU393" s="1"/>
      <c r="AV393" s="1"/>
      <c r="AW393" s="1"/>
      <c r="AX393" s="35"/>
      <c r="AY393" s="78"/>
      <c r="AZ393" s="37" t="e">
        <f>IF(AC393=#REF!,"年間支払金額",IF(AND(OR(COUNTIF(AE393,"*すべて*"),COUNTIF(AE393,"*全て*")),S393="●",OR(K393=#REF!,K393=#REF!)),"年間支払金額(全官署、契約相手方ごと)",IF(AND(OR(COUNTIF(AE393,"*すべて*"),COUNTIF(AE393,"*全て*")),S393="●"),"年間支払金額(契約相手方ごと)",IF(AND(OR(K393=#REF!,K393=#REF!),AC393=#REF!),"契約総額(全官署)",IF(AND(K393=#REF!,AC393=#REF!),"契約総額(自官署のみ)",IF(K393=#REF!,"年間支払金額(自官署のみ)",IF(AC393=#REF!,"契約総額",IF(AND(COUNTIF(BG393,"&lt;&gt;*単価*"),OR(K393=#REF!,K393=#REF!)),"全官署予定価格",IF(AND(COUNTIF(BG393,"*単価*"),OR(K393=#REF!,K393=#REF!)),"全官署支払金額",IF(COUNTIF(BG393,"*単価*"),"年間支払金額","予定価格"))))))))))</f>
        <v>#REF!</v>
      </c>
      <c r="BA393" s="37" t="str">
        <f>IF(T393="","×",IF(令和8年度契約状況調査票!T393&gt;_xlfn.XLOOKUP(令和8年度契約状況調査票!BF393,#REF!,#REF!),"○","×"))</f>
        <v>×</v>
      </c>
      <c r="BB393" s="37" t="str">
        <f>IF(Y393="","×",IF(令和8年度契約状況調査票!Y393&gt;_xlfn.XLOOKUP(令和8年度契約状況調査票!BF393,#REF!,#REF!),"○","×"))</f>
        <v>×</v>
      </c>
      <c r="BC393" s="37" t="str">
        <f t="shared" si="63"/>
        <v>×</v>
      </c>
      <c r="BD393" s="37" t="str">
        <f t="shared" si="59"/>
        <v>×</v>
      </c>
      <c r="BE393" s="79" t="str">
        <f t="shared" si="64"/>
        <v/>
      </c>
      <c r="BF393" s="38">
        <f t="shared" si="65"/>
        <v>0</v>
      </c>
      <c r="BG393" s="1" t="e">
        <f>IF(AC393=#REF!,"",IF(AND(K393&lt;&gt;"",ISTEXT(U393)),"分担契約/単価契約",IF(ISTEXT(U393),"単価契約",IF(K393&lt;&gt;"","分担契約",""))))</f>
        <v>#REF!</v>
      </c>
      <c r="BH393" s="80"/>
      <c r="BI393" s="81" t="e">
        <f>IF(COUNTIF(T393,"**"),"",IF(AND(T393&gt;=#REF!,OR(H393=#REF!,H393=#REF!)),1,IF(AND(T393&gt;=#REF!,H393&lt;&gt;#REF!,H393&lt;&gt;#REF!),1,"")))</f>
        <v>#REF!</v>
      </c>
      <c r="BJ393" s="82" t="str">
        <f t="shared" si="66"/>
        <v>○</v>
      </c>
      <c r="BK393" s="81" t="b">
        <f t="shared" si="60"/>
        <v>1</v>
      </c>
      <c r="BL393" s="81" t="b">
        <f t="shared" si="61"/>
        <v>1</v>
      </c>
    </row>
    <row r="394" spans="1:64" s="83" customFormat="1" ht="60.65" customHeight="1" x14ac:dyDescent="0.2">
      <c r="A394" s="77">
        <f t="shared" si="62"/>
        <v>389</v>
      </c>
      <c r="B394" s="77" t="str">
        <f t="shared" si="58"/>
        <v/>
      </c>
      <c r="C394" s="77" t="str">
        <f>IF(B394&lt;&gt;1,"",COUNTIF($B$6:B394,1))</f>
        <v/>
      </c>
      <c r="D394" s="77" t="str">
        <f>IF(B394&lt;&gt;2,"",COUNTIF($B$6:B394,2))</f>
        <v/>
      </c>
      <c r="E394" s="77" t="str">
        <f>IF(B394&lt;&gt;3,"",COUNTIF($B$6:B394,3))</f>
        <v/>
      </c>
      <c r="F394" s="77" t="str">
        <f>IF(B394&lt;&gt;4,"",COUNTIF($B$6:B394,4))</f>
        <v/>
      </c>
      <c r="G394" s="1"/>
      <c r="H394" s="20"/>
      <c r="I394" s="20"/>
      <c r="J394" s="20"/>
      <c r="K394" s="1"/>
      <c r="L394" s="1"/>
      <c r="M394" s="21"/>
      <c r="N394" s="20"/>
      <c r="O394" s="22"/>
      <c r="P394" s="26"/>
      <c r="Q394" s="27"/>
      <c r="R394" s="20"/>
      <c r="S394" s="1"/>
      <c r="T394" s="28"/>
      <c r="U394" s="85"/>
      <c r="V394" s="86"/>
      <c r="W394" s="39" t="e">
        <f>IF(OR(T394="他官署で調達手続きを実施のため",AC394=#REF!),"－",IF(V394&lt;&gt;"",ROUNDDOWN(V394/T394,3),(IFERROR(ROUNDDOWN(U394/T394,3),"－"))))</f>
        <v>#REF!</v>
      </c>
      <c r="X394" s="90"/>
      <c r="Y394" s="92"/>
      <c r="Z394" s="25"/>
      <c r="AA394" s="24"/>
      <c r="AB394" s="25"/>
      <c r="AC394" s="24"/>
      <c r="AD394" s="20"/>
      <c r="AE394" s="20"/>
      <c r="AF394" s="20"/>
      <c r="AG394" s="1"/>
      <c r="AH394" s="1"/>
      <c r="AI394" s="41"/>
      <c r="AJ394" s="41"/>
      <c r="AK394" s="41"/>
      <c r="AL394" s="41"/>
      <c r="AM394" s="41"/>
      <c r="AN394" s="1"/>
      <c r="AO394" s="1"/>
      <c r="AP394" s="1"/>
      <c r="AQ394" s="1"/>
      <c r="AR394" s="1"/>
      <c r="AS394" s="1"/>
      <c r="AT394" s="1"/>
      <c r="AU394" s="1"/>
      <c r="AV394" s="1"/>
      <c r="AW394" s="1"/>
      <c r="AX394" s="35"/>
      <c r="AY394" s="78"/>
      <c r="AZ394" s="37" t="e">
        <f>IF(AC394=#REF!,"年間支払金額",IF(AND(OR(COUNTIF(AE394,"*すべて*"),COUNTIF(AE394,"*全て*")),S394="●",OR(K394=#REF!,K394=#REF!)),"年間支払金額(全官署、契約相手方ごと)",IF(AND(OR(COUNTIF(AE394,"*すべて*"),COUNTIF(AE394,"*全て*")),S394="●"),"年間支払金額(契約相手方ごと)",IF(AND(OR(K394=#REF!,K394=#REF!),AC394=#REF!),"契約総額(全官署)",IF(AND(K394=#REF!,AC394=#REF!),"契約総額(自官署のみ)",IF(K394=#REF!,"年間支払金額(自官署のみ)",IF(AC394=#REF!,"契約総額",IF(AND(COUNTIF(BG394,"&lt;&gt;*単価*"),OR(K394=#REF!,K394=#REF!)),"全官署予定価格",IF(AND(COUNTIF(BG394,"*単価*"),OR(K394=#REF!,K394=#REF!)),"全官署支払金額",IF(COUNTIF(BG394,"*単価*"),"年間支払金額","予定価格"))))))))))</f>
        <v>#REF!</v>
      </c>
      <c r="BA394" s="37" t="str">
        <f>IF(T394="","×",IF(令和8年度契約状況調査票!T394&gt;_xlfn.XLOOKUP(令和8年度契約状況調査票!BF394,#REF!,#REF!),"○","×"))</f>
        <v>×</v>
      </c>
      <c r="BB394" s="37" t="str">
        <f>IF(Y394="","×",IF(令和8年度契約状況調査票!Y394&gt;_xlfn.XLOOKUP(令和8年度契約状況調査票!BF394,#REF!,#REF!),"○","×"))</f>
        <v>×</v>
      </c>
      <c r="BC394" s="37" t="str">
        <f t="shared" si="63"/>
        <v>×</v>
      </c>
      <c r="BD394" s="37" t="str">
        <f t="shared" si="59"/>
        <v>×</v>
      </c>
      <c r="BE394" s="79" t="str">
        <f t="shared" si="64"/>
        <v/>
      </c>
      <c r="BF394" s="38">
        <f t="shared" si="65"/>
        <v>0</v>
      </c>
      <c r="BG394" s="1" t="e">
        <f>IF(AC394=#REF!,"",IF(AND(K394&lt;&gt;"",ISTEXT(U394)),"分担契約/単価契約",IF(ISTEXT(U394),"単価契約",IF(K394&lt;&gt;"","分担契約",""))))</f>
        <v>#REF!</v>
      </c>
      <c r="BH394" s="80"/>
      <c r="BI394" s="81" t="e">
        <f>IF(COUNTIF(T394,"**"),"",IF(AND(T394&gt;=#REF!,OR(H394=#REF!,H394=#REF!)),1,IF(AND(T394&gt;=#REF!,H394&lt;&gt;#REF!,H394&lt;&gt;#REF!),1,"")))</f>
        <v>#REF!</v>
      </c>
      <c r="BJ394" s="82" t="str">
        <f t="shared" si="66"/>
        <v>○</v>
      </c>
      <c r="BK394" s="81" t="b">
        <f t="shared" si="60"/>
        <v>1</v>
      </c>
      <c r="BL394" s="81" t="b">
        <f t="shared" si="61"/>
        <v>1</v>
      </c>
    </row>
    <row r="395" spans="1:64" s="83" customFormat="1" ht="60.65" customHeight="1" x14ac:dyDescent="0.2">
      <c r="A395" s="77">
        <f t="shared" si="62"/>
        <v>390</v>
      </c>
      <c r="B395" s="77" t="str">
        <f t="shared" si="58"/>
        <v/>
      </c>
      <c r="C395" s="77" t="str">
        <f>IF(B395&lt;&gt;1,"",COUNTIF($B$6:B395,1))</f>
        <v/>
      </c>
      <c r="D395" s="77" t="str">
        <f>IF(B395&lt;&gt;2,"",COUNTIF($B$6:B395,2))</f>
        <v/>
      </c>
      <c r="E395" s="77" t="str">
        <f>IF(B395&lt;&gt;3,"",COUNTIF($B$6:B395,3))</f>
        <v/>
      </c>
      <c r="F395" s="77" t="str">
        <f>IF(B395&lt;&gt;4,"",COUNTIF($B$6:B395,4))</f>
        <v/>
      </c>
      <c r="G395" s="1"/>
      <c r="H395" s="20"/>
      <c r="I395" s="20"/>
      <c r="J395" s="20"/>
      <c r="K395" s="1"/>
      <c r="L395" s="1"/>
      <c r="M395" s="21"/>
      <c r="N395" s="20"/>
      <c r="O395" s="22"/>
      <c r="P395" s="26"/>
      <c r="Q395" s="27"/>
      <c r="R395" s="20"/>
      <c r="S395" s="1"/>
      <c r="T395" s="23"/>
      <c r="U395" s="84"/>
      <c r="V395" s="86"/>
      <c r="W395" s="39" t="e">
        <f>IF(OR(T395="他官署で調達手続きを実施のため",AC395=#REF!),"－",IF(V395&lt;&gt;"",ROUNDDOWN(V395/T395,3),(IFERROR(ROUNDDOWN(U395/T395,3),"－"))))</f>
        <v>#REF!</v>
      </c>
      <c r="X395" s="90"/>
      <c r="Y395" s="92"/>
      <c r="Z395" s="25"/>
      <c r="AA395" s="24"/>
      <c r="AB395" s="25"/>
      <c r="AC395" s="24"/>
      <c r="AD395" s="20"/>
      <c r="AE395" s="20"/>
      <c r="AF395" s="20"/>
      <c r="AG395" s="1"/>
      <c r="AH395" s="1"/>
      <c r="AI395" s="41"/>
      <c r="AJ395" s="41"/>
      <c r="AK395" s="41"/>
      <c r="AL395" s="41"/>
      <c r="AM395" s="41"/>
      <c r="AN395" s="1"/>
      <c r="AO395" s="1"/>
      <c r="AP395" s="1"/>
      <c r="AQ395" s="1"/>
      <c r="AR395" s="1"/>
      <c r="AS395" s="1"/>
      <c r="AT395" s="1"/>
      <c r="AU395" s="1"/>
      <c r="AV395" s="1"/>
      <c r="AW395" s="1"/>
      <c r="AX395" s="35"/>
      <c r="AY395" s="78"/>
      <c r="AZ395" s="37" t="e">
        <f>IF(AC395=#REF!,"年間支払金額",IF(AND(OR(COUNTIF(AE395,"*すべて*"),COUNTIF(AE395,"*全て*")),S395="●",OR(K395=#REF!,K395=#REF!)),"年間支払金額(全官署、契約相手方ごと)",IF(AND(OR(COUNTIF(AE395,"*すべて*"),COUNTIF(AE395,"*全て*")),S395="●"),"年間支払金額(契約相手方ごと)",IF(AND(OR(K395=#REF!,K395=#REF!),AC395=#REF!),"契約総額(全官署)",IF(AND(K395=#REF!,AC395=#REF!),"契約総額(自官署のみ)",IF(K395=#REF!,"年間支払金額(自官署のみ)",IF(AC395=#REF!,"契約総額",IF(AND(COUNTIF(BG395,"&lt;&gt;*単価*"),OR(K395=#REF!,K395=#REF!)),"全官署予定価格",IF(AND(COUNTIF(BG395,"*単価*"),OR(K395=#REF!,K395=#REF!)),"全官署支払金額",IF(COUNTIF(BG395,"*単価*"),"年間支払金額","予定価格"))))))))))</f>
        <v>#REF!</v>
      </c>
      <c r="BA395" s="37" t="str">
        <f>IF(T395="","×",IF(令和8年度契約状況調査票!T395&gt;_xlfn.XLOOKUP(令和8年度契約状況調査票!BF395,#REF!,#REF!),"○","×"))</f>
        <v>×</v>
      </c>
      <c r="BB395" s="37" t="str">
        <f>IF(Y395="","×",IF(令和8年度契約状況調査票!Y395&gt;_xlfn.XLOOKUP(令和8年度契約状況調査票!BF395,#REF!,#REF!),"○","×"))</f>
        <v>×</v>
      </c>
      <c r="BC395" s="37" t="str">
        <f t="shared" si="63"/>
        <v>×</v>
      </c>
      <c r="BD395" s="37" t="str">
        <f t="shared" si="59"/>
        <v>×</v>
      </c>
      <c r="BE395" s="79" t="str">
        <f t="shared" si="64"/>
        <v/>
      </c>
      <c r="BF395" s="38">
        <f t="shared" si="65"/>
        <v>0</v>
      </c>
      <c r="BG395" s="1" t="e">
        <f>IF(AC395=#REF!,"",IF(AND(K395&lt;&gt;"",ISTEXT(U395)),"分担契約/単価契約",IF(ISTEXT(U395),"単価契約",IF(K395&lt;&gt;"","分担契約",""))))</f>
        <v>#REF!</v>
      </c>
      <c r="BH395" s="80"/>
      <c r="BI395" s="81" t="e">
        <f>IF(COUNTIF(T395,"**"),"",IF(AND(T395&gt;=#REF!,OR(H395=#REF!,H395=#REF!)),1,IF(AND(T395&gt;=#REF!,H395&lt;&gt;#REF!,H395&lt;&gt;#REF!),1,"")))</f>
        <v>#REF!</v>
      </c>
      <c r="BJ395" s="82" t="str">
        <f t="shared" si="66"/>
        <v>○</v>
      </c>
      <c r="BK395" s="81" t="b">
        <f t="shared" si="60"/>
        <v>1</v>
      </c>
      <c r="BL395" s="81" t="b">
        <f t="shared" si="61"/>
        <v>1</v>
      </c>
    </row>
    <row r="396" spans="1:64" s="83" customFormat="1" ht="60.65" customHeight="1" x14ac:dyDescent="0.2">
      <c r="A396" s="77">
        <f t="shared" si="62"/>
        <v>391</v>
      </c>
      <c r="B396" s="77" t="str">
        <f t="shared" si="58"/>
        <v/>
      </c>
      <c r="C396" s="77" t="str">
        <f>IF(B396&lt;&gt;1,"",COUNTIF($B$6:B396,1))</f>
        <v/>
      </c>
      <c r="D396" s="77" t="str">
        <f>IF(B396&lt;&gt;2,"",COUNTIF($B$6:B396,2))</f>
        <v/>
      </c>
      <c r="E396" s="77" t="str">
        <f>IF(B396&lt;&gt;3,"",COUNTIF($B$6:B396,3))</f>
        <v/>
      </c>
      <c r="F396" s="77" t="str">
        <f>IF(B396&lt;&gt;4,"",COUNTIF($B$6:B396,4))</f>
        <v/>
      </c>
      <c r="G396" s="1"/>
      <c r="H396" s="20"/>
      <c r="I396" s="20"/>
      <c r="J396" s="20"/>
      <c r="K396" s="1"/>
      <c r="L396" s="1"/>
      <c r="M396" s="21"/>
      <c r="N396" s="20"/>
      <c r="O396" s="22"/>
      <c r="P396" s="26"/>
      <c r="Q396" s="27"/>
      <c r="R396" s="20"/>
      <c r="S396" s="1"/>
      <c r="T396" s="23"/>
      <c r="U396" s="84"/>
      <c r="V396" s="86"/>
      <c r="W396" s="39" t="e">
        <f>IF(OR(T396="他官署で調達手続きを実施のため",AC396=#REF!),"－",IF(V396&lt;&gt;"",ROUNDDOWN(V396/T396,3),(IFERROR(ROUNDDOWN(U396/T396,3),"－"))))</f>
        <v>#REF!</v>
      </c>
      <c r="X396" s="90"/>
      <c r="Y396" s="92"/>
      <c r="Z396" s="25"/>
      <c r="AA396" s="24"/>
      <c r="AB396" s="25"/>
      <c r="AC396" s="24"/>
      <c r="AD396" s="20"/>
      <c r="AE396" s="20"/>
      <c r="AF396" s="20"/>
      <c r="AG396" s="1"/>
      <c r="AH396" s="1"/>
      <c r="AI396" s="41"/>
      <c r="AJ396" s="41"/>
      <c r="AK396" s="41"/>
      <c r="AL396" s="41"/>
      <c r="AM396" s="41"/>
      <c r="AN396" s="1"/>
      <c r="AO396" s="1"/>
      <c r="AP396" s="1"/>
      <c r="AQ396" s="1"/>
      <c r="AR396" s="1"/>
      <c r="AS396" s="1"/>
      <c r="AT396" s="1"/>
      <c r="AU396" s="1"/>
      <c r="AV396" s="1"/>
      <c r="AW396" s="1"/>
      <c r="AX396" s="35"/>
      <c r="AY396" s="78"/>
      <c r="AZ396" s="37" t="e">
        <f>IF(AC396=#REF!,"年間支払金額",IF(AND(OR(COUNTIF(AE396,"*すべて*"),COUNTIF(AE396,"*全て*")),S396="●",OR(K396=#REF!,K396=#REF!)),"年間支払金額(全官署、契約相手方ごと)",IF(AND(OR(COUNTIF(AE396,"*すべて*"),COUNTIF(AE396,"*全て*")),S396="●"),"年間支払金額(契約相手方ごと)",IF(AND(OR(K396=#REF!,K396=#REF!),AC396=#REF!),"契約総額(全官署)",IF(AND(K396=#REF!,AC396=#REF!),"契約総額(自官署のみ)",IF(K396=#REF!,"年間支払金額(自官署のみ)",IF(AC396=#REF!,"契約総額",IF(AND(COUNTIF(BG396,"&lt;&gt;*単価*"),OR(K396=#REF!,K396=#REF!)),"全官署予定価格",IF(AND(COUNTIF(BG396,"*単価*"),OR(K396=#REF!,K396=#REF!)),"全官署支払金額",IF(COUNTIF(BG396,"*単価*"),"年間支払金額","予定価格"))))))))))</f>
        <v>#REF!</v>
      </c>
      <c r="BA396" s="37" t="str">
        <f>IF(T396="","×",IF(令和8年度契約状況調査票!T396&gt;_xlfn.XLOOKUP(令和8年度契約状況調査票!BF396,#REF!,#REF!),"○","×"))</f>
        <v>×</v>
      </c>
      <c r="BB396" s="37" t="str">
        <f>IF(Y396="","×",IF(令和8年度契約状況調査票!Y396&gt;_xlfn.XLOOKUP(令和8年度契約状況調査票!BF396,#REF!,#REF!),"○","×"))</f>
        <v>×</v>
      </c>
      <c r="BC396" s="37" t="str">
        <f t="shared" si="63"/>
        <v>×</v>
      </c>
      <c r="BD396" s="37" t="str">
        <f t="shared" si="59"/>
        <v>×</v>
      </c>
      <c r="BE396" s="79" t="str">
        <f t="shared" si="64"/>
        <v/>
      </c>
      <c r="BF396" s="38">
        <f t="shared" si="65"/>
        <v>0</v>
      </c>
      <c r="BG396" s="1" t="e">
        <f>IF(AC396=#REF!,"",IF(AND(K396&lt;&gt;"",ISTEXT(U396)),"分担契約/単価契約",IF(ISTEXT(U396),"単価契約",IF(K396&lt;&gt;"","分担契約",""))))</f>
        <v>#REF!</v>
      </c>
      <c r="BH396" s="80"/>
      <c r="BI396" s="81" t="e">
        <f>IF(COUNTIF(T396,"**"),"",IF(AND(T396&gt;=#REF!,OR(H396=#REF!,H396=#REF!)),1,IF(AND(T396&gt;=#REF!,H396&lt;&gt;#REF!,H396&lt;&gt;#REF!),1,"")))</f>
        <v>#REF!</v>
      </c>
      <c r="BJ396" s="82" t="str">
        <f t="shared" si="66"/>
        <v>○</v>
      </c>
      <c r="BK396" s="81" t="b">
        <f t="shared" si="60"/>
        <v>1</v>
      </c>
      <c r="BL396" s="81" t="b">
        <f t="shared" si="61"/>
        <v>1</v>
      </c>
    </row>
    <row r="397" spans="1:64" s="83" customFormat="1" ht="60.65" customHeight="1" x14ac:dyDescent="0.2">
      <c r="A397" s="77">
        <f t="shared" si="62"/>
        <v>392</v>
      </c>
      <c r="B397" s="77" t="str">
        <f t="shared" si="58"/>
        <v/>
      </c>
      <c r="C397" s="77" t="str">
        <f>IF(B397&lt;&gt;1,"",COUNTIF($B$6:B397,1))</f>
        <v/>
      </c>
      <c r="D397" s="77" t="str">
        <f>IF(B397&lt;&gt;2,"",COUNTIF($B$6:B397,2))</f>
        <v/>
      </c>
      <c r="E397" s="77" t="str">
        <f>IF(B397&lt;&gt;3,"",COUNTIF($B$6:B397,3))</f>
        <v/>
      </c>
      <c r="F397" s="77" t="str">
        <f>IF(B397&lt;&gt;4,"",COUNTIF($B$6:B397,4))</f>
        <v/>
      </c>
      <c r="G397" s="1"/>
      <c r="H397" s="20"/>
      <c r="I397" s="20"/>
      <c r="J397" s="20"/>
      <c r="K397" s="1"/>
      <c r="L397" s="1"/>
      <c r="M397" s="21"/>
      <c r="N397" s="20"/>
      <c r="O397" s="22"/>
      <c r="P397" s="26"/>
      <c r="Q397" s="27"/>
      <c r="R397" s="20"/>
      <c r="S397" s="1"/>
      <c r="T397" s="23"/>
      <c r="U397" s="84"/>
      <c r="V397" s="86"/>
      <c r="W397" s="39" t="e">
        <f>IF(OR(T397="他官署で調達手続きを実施のため",AC397=#REF!),"－",IF(V397&lt;&gt;"",ROUNDDOWN(V397/T397,3),(IFERROR(ROUNDDOWN(U397/T397,3),"－"))))</f>
        <v>#REF!</v>
      </c>
      <c r="X397" s="90"/>
      <c r="Y397" s="92"/>
      <c r="Z397" s="25"/>
      <c r="AA397" s="24"/>
      <c r="AB397" s="25"/>
      <c r="AC397" s="24"/>
      <c r="AD397" s="20"/>
      <c r="AE397" s="20"/>
      <c r="AF397" s="20"/>
      <c r="AG397" s="1"/>
      <c r="AH397" s="1"/>
      <c r="AI397" s="41"/>
      <c r="AJ397" s="41"/>
      <c r="AK397" s="41"/>
      <c r="AL397" s="41"/>
      <c r="AM397" s="41"/>
      <c r="AN397" s="1"/>
      <c r="AO397" s="1"/>
      <c r="AP397" s="1"/>
      <c r="AQ397" s="1"/>
      <c r="AR397" s="1"/>
      <c r="AS397" s="1"/>
      <c r="AT397" s="1"/>
      <c r="AU397" s="1"/>
      <c r="AV397" s="1"/>
      <c r="AW397" s="1"/>
      <c r="AX397" s="35"/>
      <c r="AY397" s="78"/>
      <c r="AZ397" s="37" t="e">
        <f>IF(AC397=#REF!,"年間支払金額",IF(AND(OR(COUNTIF(AE397,"*すべて*"),COUNTIF(AE397,"*全て*")),S397="●",OR(K397=#REF!,K397=#REF!)),"年間支払金額(全官署、契約相手方ごと)",IF(AND(OR(COUNTIF(AE397,"*すべて*"),COUNTIF(AE397,"*全て*")),S397="●"),"年間支払金額(契約相手方ごと)",IF(AND(OR(K397=#REF!,K397=#REF!),AC397=#REF!),"契約総額(全官署)",IF(AND(K397=#REF!,AC397=#REF!),"契約総額(自官署のみ)",IF(K397=#REF!,"年間支払金額(自官署のみ)",IF(AC397=#REF!,"契約総額",IF(AND(COUNTIF(BG397,"&lt;&gt;*単価*"),OR(K397=#REF!,K397=#REF!)),"全官署予定価格",IF(AND(COUNTIF(BG397,"*単価*"),OR(K397=#REF!,K397=#REF!)),"全官署支払金額",IF(COUNTIF(BG397,"*単価*"),"年間支払金額","予定価格"))))))))))</f>
        <v>#REF!</v>
      </c>
      <c r="BA397" s="37" t="str">
        <f>IF(T397="","×",IF(令和8年度契約状況調査票!T397&gt;_xlfn.XLOOKUP(令和8年度契約状況調査票!BF397,#REF!,#REF!),"○","×"))</f>
        <v>×</v>
      </c>
      <c r="BB397" s="37" t="str">
        <f>IF(Y397="","×",IF(令和8年度契約状況調査票!Y397&gt;_xlfn.XLOOKUP(令和8年度契約状況調査票!BF397,#REF!,#REF!),"○","×"))</f>
        <v>×</v>
      </c>
      <c r="BC397" s="37" t="str">
        <f t="shared" si="63"/>
        <v>×</v>
      </c>
      <c r="BD397" s="37" t="str">
        <f t="shared" si="59"/>
        <v>×</v>
      </c>
      <c r="BE397" s="79" t="str">
        <f t="shared" si="64"/>
        <v/>
      </c>
      <c r="BF397" s="38">
        <f t="shared" si="65"/>
        <v>0</v>
      </c>
      <c r="BG397" s="1" t="e">
        <f>IF(AC397=#REF!,"",IF(AND(K397&lt;&gt;"",ISTEXT(U397)),"分担契約/単価契約",IF(ISTEXT(U397),"単価契約",IF(K397&lt;&gt;"","分担契約",""))))</f>
        <v>#REF!</v>
      </c>
      <c r="BH397" s="80"/>
      <c r="BI397" s="81" t="e">
        <f>IF(COUNTIF(T397,"**"),"",IF(AND(T397&gt;=#REF!,OR(H397=#REF!,H397=#REF!)),1,IF(AND(T397&gt;=#REF!,H397&lt;&gt;#REF!,H397&lt;&gt;#REF!),1,"")))</f>
        <v>#REF!</v>
      </c>
      <c r="BJ397" s="82" t="str">
        <f t="shared" si="66"/>
        <v>○</v>
      </c>
      <c r="BK397" s="81" t="b">
        <f t="shared" si="60"/>
        <v>1</v>
      </c>
      <c r="BL397" s="81" t="b">
        <f t="shared" si="61"/>
        <v>1</v>
      </c>
    </row>
    <row r="398" spans="1:64" s="83" customFormat="1" ht="60.65" customHeight="1" x14ac:dyDescent="0.2">
      <c r="A398" s="77">
        <f t="shared" si="62"/>
        <v>393</v>
      </c>
      <c r="B398" s="77" t="str">
        <f t="shared" si="58"/>
        <v/>
      </c>
      <c r="C398" s="77" t="str">
        <f>IF(B398&lt;&gt;1,"",COUNTIF($B$6:B398,1))</f>
        <v/>
      </c>
      <c r="D398" s="77" t="str">
        <f>IF(B398&lt;&gt;2,"",COUNTIF($B$6:B398,2))</f>
        <v/>
      </c>
      <c r="E398" s="77" t="str">
        <f>IF(B398&lt;&gt;3,"",COUNTIF($B$6:B398,3))</f>
        <v/>
      </c>
      <c r="F398" s="77" t="str">
        <f>IF(B398&lt;&gt;4,"",COUNTIF($B$6:B398,4))</f>
        <v/>
      </c>
      <c r="G398" s="1"/>
      <c r="H398" s="20"/>
      <c r="I398" s="20"/>
      <c r="J398" s="20"/>
      <c r="K398" s="1"/>
      <c r="L398" s="1"/>
      <c r="M398" s="21"/>
      <c r="N398" s="20"/>
      <c r="O398" s="22"/>
      <c r="P398" s="26"/>
      <c r="Q398" s="27"/>
      <c r="R398" s="20"/>
      <c r="S398" s="1"/>
      <c r="T398" s="23"/>
      <c r="U398" s="84"/>
      <c r="V398" s="86"/>
      <c r="W398" s="39" t="e">
        <f>IF(OR(T398="他官署で調達手続きを実施のため",AC398=#REF!),"－",IF(V398&lt;&gt;"",ROUNDDOWN(V398/T398,3),(IFERROR(ROUNDDOWN(U398/T398,3),"－"))))</f>
        <v>#REF!</v>
      </c>
      <c r="X398" s="90"/>
      <c r="Y398" s="92"/>
      <c r="Z398" s="25"/>
      <c r="AA398" s="24"/>
      <c r="AB398" s="25"/>
      <c r="AC398" s="24"/>
      <c r="AD398" s="20"/>
      <c r="AE398" s="20"/>
      <c r="AF398" s="20"/>
      <c r="AG398" s="1"/>
      <c r="AH398" s="1"/>
      <c r="AI398" s="41"/>
      <c r="AJ398" s="41"/>
      <c r="AK398" s="41"/>
      <c r="AL398" s="41"/>
      <c r="AM398" s="41"/>
      <c r="AN398" s="1"/>
      <c r="AO398" s="1"/>
      <c r="AP398" s="1"/>
      <c r="AQ398" s="1"/>
      <c r="AR398" s="1"/>
      <c r="AS398" s="1"/>
      <c r="AT398" s="1"/>
      <c r="AU398" s="1"/>
      <c r="AV398" s="1"/>
      <c r="AW398" s="1"/>
      <c r="AX398" s="36"/>
      <c r="AY398" s="78"/>
      <c r="AZ398" s="37" t="e">
        <f>IF(AC398=#REF!,"年間支払金額",IF(AND(OR(COUNTIF(AE398,"*すべて*"),COUNTIF(AE398,"*全て*")),S398="●",OR(K398=#REF!,K398=#REF!)),"年間支払金額(全官署、契約相手方ごと)",IF(AND(OR(COUNTIF(AE398,"*すべて*"),COUNTIF(AE398,"*全て*")),S398="●"),"年間支払金額(契約相手方ごと)",IF(AND(OR(K398=#REF!,K398=#REF!),AC398=#REF!),"契約総額(全官署)",IF(AND(K398=#REF!,AC398=#REF!),"契約総額(自官署のみ)",IF(K398=#REF!,"年間支払金額(自官署のみ)",IF(AC398=#REF!,"契約総額",IF(AND(COUNTIF(BG398,"&lt;&gt;*単価*"),OR(K398=#REF!,K398=#REF!)),"全官署予定価格",IF(AND(COUNTIF(BG398,"*単価*"),OR(K398=#REF!,K398=#REF!)),"全官署支払金額",IF(COUNTIF(BG398,"*単価*"),"年間支払金額","予定価格"))))))))))</f>
        <v>#REF!</v>
      </c>
      <c r="BA398" s="37" t="str">
        <f>IF(T398="","×",IF(令和8年度契約状況調査票!T398&gt;_xlfn.XLOOKUP(令和8年度契約状況調査票!BF398,#REF!,#REF!),"○","×"))</f>
        <v>×</v>
      </c>
      <c r="BB398" s="37" t="str">
        <f>IF(Y398="","×",IF(令和8年度契約状況調査票!Y398&gt;_xlfn.XLOOKUP(令和8年度契約状況調査票!BF398,#REF!,#REF!),"○","×"))</f>
        <v>×</v>
      </c>
      <c r="BC398" s="37" t="str">
        <f t="shared" si="63"/>
        <v>×</v>
      </c>
      <c r="BD398" s="37" t="str">
        <f t="shared" si="59"/>
        <v>×</v>
      </c>
      <c r="BE398" s="79" t="str">
        <f t="shared" si="64"/>
        <v/>
      </c>
      <c r="BF398" s="38">
        <f t="shared" si="65"/>
        <v>0</v>
      </c>
      <c r="BG398" s="1" t="e">
        <f>IF(AC398=#REF!,"",IF(AND(K398&lt;&gt;"",ISTEXT(U398)),"分担契約/単価契約",IF(ISTEXT(U398),"単価契約",IF(K398&lt;&gt;"","分担契約",""))))</f>
        <v>#REF!</v>
      </c>
      <c r="BH398" s="80"/>
      <c r="BI398" s="81" t="e">
        <f>IF(COUNTIF(T398,"**"),"",IF(AND(T398&gt;=#REF!,OR(H398=#REF!,H398=#REF!)),1,IF(AND(T398&gt;=#REF!,H398&lt;&gt;#REF!,H398&lt;&gt;#REF!),1,"")))</f>
        <v>#REF!</v>
      </c>
      <c r="BJ398" s="82" t="str">
        <f t="shared" si="66"/>
        <v>○</v>
      </c>
      <c r="BK398" s="81" t="b">
        <f t="shared" si="60"/>
        <v>1</v>
      </c>
      <c r="BL398" s="81" t="b">
        <f t="shared" si="61"/>
        <v>1</v>
      </c>
    </row>
    <row r="399" spans="1:64" s="83" customFormat="1" ht="60.65" customHeight="1" x14ac:dyDescent="0.2">
      <c r="A399" s="77">
        <f t="shared" si="62"/>
        <v>394</v>
      </c>
      <c r="B399" s="77" t="str">
        <f t="shared" si="58"/>
        <v/>
      </c>
      <c r="C399" s="77" t="str">
        <f>IF(B399&lt;&gt;1,"",COUNTIF($B$6:B399,1))</f>
        <v/>
      </c>
      <c r="D399" s="77" t="str">
        <f>IF(B399&lt;&gt;2,"",COUNTIF($B$6:B399,2))</f>
        <v/>
      </c>
      <c r="E399" s="77" t="str">
        <f>IF(B399&lt;&gt;3,"",COUNTIF($B$6:B399,3))</f>
        <v/>
      </c>
      <c r="F399" s="77" t="str">
        <f>IF(B399&lt;&gt;4,"",COUNTIF($B$6:B399,4))</f>
        <v/>
      </c>
      <c r="G399" s="1"/>
      <c r="H399" s="20"/>
      <c r="I399" s="20"/>
      <c r="J399" s="20"/>
      <c r="K399" s="1"/>
      <c r="L399" s="1"/>
      <c r="M399" s="21"/>
      <c r="N399" s="20"/>
      <c r="O399" s="22"/>
      <c r="P399" s="26"/>
      <c r="Q399" s="27"/>
      <c r="R399" s="20"/>
      <c r="S399" s="1"/>
      <c r="T399" s="23"/>
      <c r="U399" s="84"/>
      <c r="V399" s="86"/>
      <c r="W399" s="39" t="e">
        <f>IF(OR(T399="他官署で調達手続きを実施のため",AC399=#REF!),"－",IF(V399&lt;&gt;"",ROUNDDOWN(V399/T399,3),(IFERROR(ROUNDDOWN(U399/T399,3),"－"))))</f>
        <v>#REF!</v>
      </c>
      <c r="X399" s="90"/>
      <c r="Y399" s="92"/>
      <c r="Z399" s="25"/>
      <c r="AA399" s="24"/>
      <c r="AB399" s="25"/>
      <c r="AC399" s="24"/>
      <c r="AD399" s="20"/>
      <c r="AE399" s="20"/>
      <c r="AF399" s="20"/>
      <c r="AG399" s="1"/>
      <c r="AH399" s="1"/>
      <c r="AI399" s="41"/>
      <c r="AJ399" s="41"/>
      <c r="AK399" s="41"/>
      <c r="AL399" s="41"/>
      <c r="AM399" s="41"/>
      <c r="AN399" s="1"/>
      <c r="AO399" s="1"/>
      <c r="AP399" s="1"/>
      <c r="AQ399" s="1"/>
      <c r="AR399" s="1"/>
      <c r="AS399" s="1"/>
      <c r="AT399" s="1"/>
      <c r="AU399" s="1"/>
      <c r="AV399" s="1"/>
      <c r="AW399" s="1"/>
      <c r="AX399" s="35"/>
      <c r="AY399" s="78"/>
      <c r="AZ399" s="37" t="e">
        <f>IF(AC399=#REF!,"年間支払金額",IF(AND(OR(COUNTIF(AE399,"*すべて*"),COUNTIF(AE399,"*全て*")),S399="●",OR(K399=#REF!,K399=#REF!)),"年間支払金額(全官署、契約相手方ごと)",IF(AND(OR(COUNTIF(AE399,"*すべて*"),COUNTIF(AE399,"*全て*")),S399="●"),"年間支払金額(契約相手方ごと)",IF(AND(OR(K399=#REF!,K399=#REF!),AC399=#REF!),"契約総額(全官署)",IF(AND(K399=#REF!,AC399=#REF!),"契約総額(自官署のみ)",IF(K399=#REF!,"年間支払金額(自官署のみ)",IF(AC399=#REF!,"契約総額",IF(AND(COUNTIF(BG399,"&lt;&gt;*単価*"),OR(K399=#REF!,K399=#REF!)),"全官署予定価格",IF(AND(COUNTIF(BG399,"*単価*"),OR(K399=#REF!,K399=#REF!)),"全官署支払金額",IF(COUNTIF(BG399,"*単価*"),"年間支払金額","予定価格"))))))))))</f>
        <v>#REF!</v>
      </c>
      <c r="BA399" s="37" t="str">
        <f>IF(T399="","×",IF(令和8年度契約状況調査票!T399&gt;_xlfn.XLOOKUP(令和8年度契約状況調査票!BF399,#REF!,#REF!),"○","×"))</f>
        <v>×</v>
      </c>
      <c r="BB399" s="37" t="str">
        <f>IF(Y399="","×",IF(令和8年度契約状況調査票!Y399&gt;_xlfn.XLOOKUP(令和8年度契約状況調査票!BF399,#REF!,#REF!),"○","×"))</f>
        <v>×</v>
      </c>
      <c r="BC399" s="37" t="str">
        <f t="shared" si="63"/>
        <v>×</v>
      </c>
      <c r="BD399" s="37" t="str">
        <f t="shared" si="59"/>
        <v>×</v>
      </c>
      <c r="BE399" s="79" t="str">
        <f t="shared" si="64"/>
        <v/>
      </c>
      <c r="BF399" s="38">
        <f t="shared" si="65"/>
        <v>0</v>
      </c>
      <c r="BG399" s="1" t="e">
        <f>IF(AC399=#REF!,"",IF(AND(K399&lt;&gt;"",ISTEXT(U399)),"分担契約/単価契約",IF(ISTEXT(U399),"単価契約",IF(K399&lt;&gt;"","分担契約",""))))</f>
        <v>#REF!</v>
      </c>
      <c r="BH399" s="80"/>
      <c r="BI399" s="81" t="e">
        <f>IF(COUNTIF(T399,"**"),"",IF(AND(T399&gt;=#REF!,OR(H399=#REF!,H399=#REF!)),1,IF(AND(T399&gt;=#REF!,H399&lt;&gt;#REF!,H399&lt;&gt;#REF!),1,"")))</f>
        <v>#REF!</v>
      </c>
      <c r="BJ399" s="82" t="str">
        <f t="shared" si="66"/>
        <v>○</v>
      </c>
      <c r="BK399" s="81" t="b">
        <f t="shared" si="60"/>
        <v>1</v>
      </c>
      <c r="BL399" s="81" t="b">
        <f t="shared" si="61"/>
        <v>1</v>
      </c>
    </row>
    <row r="400" spans="1:64" s="83" customFormat="1" ht="60.65" customHeight="1" x14ac:dyDescent="0.2">
      <c r="A400" s="77">
        <f t="shared" si="62"/>
        <v>395</v>
      </c>
      <c r="B400" s="77" t="str">
        <f t="shared" si="58"/>
        <v/>
      </c>
      <c r="C400" s="77" t="str">
        <f>IF(B400&lt;&gt;1,"",COUNTIF($B$6:B400,1))</f>
        <v/>
      </c>
      <c r="D400" s="77" t="str">
        <f>IF(B400&lt;&gt;2,"",COUNTIF($B$6:B400,2))</f>
        <v/>
      </c>
      <c r="E400" s="77" t="str">
        <f>IF(B400&lt;&gt;3,"",COUNTIF($B$6:B400,3))</f>
        <v/>
      </c>
      <c r="F400" s="77" t="str">
        <f>IF(B400&lt;&gt;4,"",COUNTIF($B$6:B400,4))</f>
        <v/>
      </c>
      <c r="G400" s="1"/>
      <c r="H400" s="20"/>
      <c r="I400" s="20"/>
      <c r="J400" s="20"/>
      <c r="K400" s="1"/>
      <c r="L400" s="1"/>
      <c r="M400" s="21"/>
      <c r="N400" s="20"/>
      <c r="O400" s="22"/>
      <c r="P400" s="26"/>
      <c r="Q400" s="27"/>
      <c r="R400" s="20"/>
      <c r="S400" s="1"/>
      <c r="T400" s="23"/>
      <c r="U400" s="84"/>
      <c r="V400" s="86"/>
      <c r="W400" s="39" t="e">
        <f>IF(OR(T400="他官署で調達手続きを実施のため",AC400=#REF!),"－",IF(V400&lt;&gt;"",ROUNDDOWN(V400/T400,3),(IFERROR(ROUNDDOWN(U400/T400,3),"－"))))</f>
        <v>#REF!</v>
      </c>
      <c r="X400" s="90"/>
      <c r="Y400" s="92"/>
      <c r="Z400" s="25"/>
      <c r="AA400" s="24"/>
      <c r="AB400" s="25"/>
      <c r="AC400" s="24"/>
      <c r="AD400" s="20"/>
      <c r="AE400" s="20"/>
      <c r="AF400" s="20"/>
      <c r="AG400" s="1"/>
      <c r="AH400" s="1"/>
      <c r="AI400" s="41"/>
      <c r="AJ400" s="41"/>
      <c r="AK400" s="41"/>
      <c r="AL400" s="41"/>
      <c r="AM400" s="41"/>
      <c r="AN400" s="1"/>
      <c r="AO400" s="1"/>
      <c r="AP400" s="1"/>
      <c r="AQ400" s="1"/>
      <c r="AR400" s="1"/>
      <c r="AS400" s="1"/>
      <c r="AT400" s="1"/>
      <c r="AU400" s="1"/>
      <c r="AV400" s="1"/>
      <c r="AW400" s="1"/>
      <c r="AX400" s="35"/>
      <c r="AY400" s="78"/>
      <c r="AZ400" s="37" t="e">
        <f>IF(AC400=#REF!,"年間支払金額",IF(AND(OR(COUNTIF(AE400,"*すべて*"),COUNTIF(AE400,"*全て*")),S400="●",OR(K400=#REF!,K400=#REF!)),"年間支払金額(全官署、契約相手方ごと)",IF(AND(OR(COUNTIF(AE400,"*すべて*"),COUNTIF(AE400,"*全て*")),S400="●"),"年間支払金額(契約相手方ごと)",IF(AND(OR(K400=#REF!,K400=#REF!),AC400=#REF!),"契約総額(全官署)",IF(AND(K400=#REF!,AC400=#REF!),"契約総額(自官署のみ)",IF(K400=#REF!,"年間支払金額(自官署のみ)",IF(AC400=#REF!,"契約総額",IF(AND(COUNTIF(BG400,"&lt;&gt;*単価*"),OR(K400=#REF!,K400=#REF!)),"全官署予定価格",IF(AND(COUNTIF(BG400,"*単価*"),OR(K400=#REF!,K400=#REF!)),"全官署支払金額",IF(COUNTIF(BG400,"*単価*"),"年間支払金額","予定価格"))))))))))</f>
        <v>#REF!</v>
      </c>
      <c r="BA400" s="37" t="str">
        <f>IF(T400="","×",IF(令和8年度契約状況調査票!T400&gt;_xlfn.XLOOKUP(令和8年度契約状況調査票!BF400,#REF!,#REF!),"○","×"))</f>
        <v>×</v>
      </c>
      <c r="BB400" s="37" t="str">
        <f>IF(Y400="","×",IF(令和8年度契約状況調査票!Y400&gt;_xlfn.XLOOKUP(令和8年度契約状況調査票!BF400,#REF!,#REF!),"○","×"))</f>
        <v>×</v>
      </c>
      <c r="BC400" s="37" t="str">
        <f t="shared" si="63"/>
        <v>×</v>
      </c>
      <c r="BD400" s="37" t="str">
        <f t="shared" si="59"/>
        <v>×</v>
      </c>
      <c r="BE400" s="79" t="str">
        <f t="shared" si="64"/>
        <v/>
      </c>
      <c r="BF400" s="38">
        <f t="shared" si="65"/>
        <v>0</v>
      </c>
      <c r="BG400" s="1" t="e">
        <f>IF(AC400=#REF!,"",IF(AND(K400&lt;&gt;"",ISTEXT(U400)),"分担契約/単価契約",IF(ISTEXT(U400),"単価契約",IF(K400&lt;&gt;"","分担契約",""))))</f>
        <v>#REF!</v>
      </c>
      <c r="BH400" s="80"/>
      <c r="BI400" s="81" t="e">
        <f>IF(COUNTIF(T400,"**"),"",IF(AND(T400&gt;=#REF!,OR(H400=#REF!,H400=#REF!)),1,IF(AND(T400&gt;=#REF!,H400&lt;&gt;#REF!,H400&lt;&gt;#REF!),1,"")))</f>
        <v>#REF!</v>
      </c>
      <c r="BJ400" s="82" t="str">
        <f t="shared" si="66"/>
        <v>○</v>
      </c>
      <c r="BK400" s="81" t="b">
        <f t="shared" si="60"/>
        <v>1</v>
      </c>
      <c r="BL400" s="81" t="b">
        <f t="shared" si="61"/>
        <v>1</v>
      </c>
    </row>
    <row r="401" spans="1:64" s="83" customFormat="1" ht="60.65" customHeight="1" x14ac:dyDescent="0.2">
      <c r="A401" s="77">
        <f t="shared" si="62"/>
        <v>396</v>
      </c>
      <c r="B401" s="77" t="str">
        <f t="shared" si="58"/>
        <v/>
      </c>
      <c r="C401" s="77" t="str">
        <f>IF(B401&lt;&gt;1,"",COUNTIF($B$6:B401,1))</f>
        <v/>
      </c>
      <c r="D401" s="77" t="str">
        <f>IF(B401&lt;&gt;2,"",COUNTIF($B$6:B401,2))</f>
        <v/>
      </c>
      <c r="E401" s="77" t="str">
        <f>IF(B401&lt;&gt;3,"",COUNTIF($B$6:B401,3))</f>
        <v/>
      </c>
      <c r="F401" s="77" t="str">
        <f>IF(B401&lt;&gt;4,"",COUNTIF($B$6:B401,4))</f>
        <v/>
      </c>
      <c r="G401" s="1"/>
      <c r="H401" s="20"/>
      <c r="I401" s="20"/>
      <c r="J401" s="20"/>
      <c r="K401" s="1"/>
      <c r="L401" s="1"/>
      <c r="M401" s="21"/>
      <c r="N401" s="20"/>
      <c r="O401" s="22"/>
      <c r="P401" s="26"/>
      <c r="Q401" s="27"/>
      <c r="R401" s="20"/>
      <c r="S401" s="1"/>
      <c r="T401" s="28"/>
      <c r="U401" s="85"/>
      <c r="V401" s="86"/>
      <c r="W401" s="39" t="e">
        <f>IF(OR(T401="他官署で調達手続きを実施のため",AC401=#REF!),"－",IF(V401&lt;&gt;"",ROUNDDOWN(V401/T401,3),(IFERROR(ROUNDDOWN(U401/T401,3),"－"))))</f>
        <v>#REF!</v>
      </c>
      <c r="X401" s="90"/>
      <c r="Y401" s="92"/>
      <c r="Z401" s="25"/>
      <c r="AA401" s="24"/>
      <c r="AB401" s="25"/>
      <c r="AC401" s="24"/>
      <c r="AD401" s="20"/>
      <c r="AE401" s="20"/>
      <c r="AF401" s="20"/>
      <c r="AG401" s="1"/>
      <c r="AH401" s="1"/>
      <c r="AI401" s="41"/>
      <c r="AJ401" s="41"/>
      <c r="AK401" s="41"/>
      <c r="AL401" s="41"/>
      <c r="AM401" s="41"/>
      <c r="AN401" s="1"/>
      <c r="AO401" s="1"/>
      <c r="AP401" s="1"/>
      <c r="AQ401" s="1"/>
      <c r="AR401" s="1"/>
      <c r="AS401" s="1"/>
      <c r="AT401" s="1"/>
      <c r="AU401" s="1"/>
      <c r="AV401" s="1"/>
      <c r="AW401" s="1"/>
      <c r="AX401" s="35"/>
      <c r="AY401" s="78"/>
      <c r="AZ401" s="37" t="e">
        <f>IF(AC401=#REF!,"年間支払金額",IF(AND(OR(COUNTIF(AE401,"*すべて*"),COUNTIF(AE401,"*全て*")),S401="●",OR(K401=#REF!,K401=#REF!)),"年間支払金額(全官署、契約相手方ごと)",IF(AND(OR(COUNTIF(AE401,"*すべて*"),COUNTIF(AE401,"*全て*")),S401="●"),"年間支払金額(契約相手方ごと)",IF(AND(OR(K401=#REF!,K401=#REF!),AC401=#REF!),"契約総額(全官署)",IF(AND(K401=#REF!,AC401=#REF!),"契約総額(自官署のみ)",IF(K401=#REF!,"年間支払金額(自官署のみ)",IF(AC401=#REF!,"契約総額",IF(AND(COUNTIF(BG401,"&lt;&gt;*単価*"),OR(K401=#REF!,K401=#REF!)),"全官署予定価格",IF(AND(COUNTIF(BG401,"*単価*"),OR(K401=#REF!,K401=#REF!)),"全官署支払金額",IF(COUNTIF(BG401,"*単価*"),"年間支払金額","予定価格"))))))))))</f>
        <v>#REF!</v>
      </c>
      <c r="BA401" s="37" t="str">
        <f>IF(T401="","×",IF(令和8年度契約状況調査票!T401&gt;_xlfn.XLOOKUP(令和8年度契約状況調査票!BF401,#REF!,#REF!),"○","×"))</f>
        <v>×</v>
      </c>
      <c r="BB401" s="37" t="str">
        <f>IF(Y401="","×",IF(令和8年度契約状況調査票!Y401&gt;_xlfn.XLOOKUP(令和8年度契約状況調査票!BF401,#REF!,#REF!),"○","×"))</f>
        <v>×</v>
      </c>
      <c r="BC401" s="37" t="str">
        <f t="shared" si="63"/>
        <v>×</v>
      </c>
      <c r="BD401" s="37" t="str">
        <f t="shared" si="59"/>
        <v>×</v>
      </c>
      <c r="BE401" s="79" t="str">
        <f t="shared" si="64"/>
        <v/>
      </c>
      <c r="BF401" s="38">
        <f t="shared" si="65"/>
        <v>0</v>
      </c>
      <c r="BG401" s="1" t="e">
        <f>IF(AC401=#REF!,"",IF(AND(K401&lt;&gt;"",ISTEXT(U401)),"分担契約/単価契約",IF(ISTEXT(U401),"単価契約",IF(K401&lt;&gt;"","分担契約",""))))</f>
        <v>#REF!</v>
      </c>
      <c r="BH401" s="80"/>
      <c r="BI401" s="81" t="e">
        <f>IF(COUNTIF(T401,"**"),"",IF(AND(T401&gt;=#REF!,OR(H401=#REF!,H401=#REF!)),1,IF(AND(T401&gt;=#REF!,H401&lt;&gt;#REF!,H401&lt;&gt;#REF!),1,"")))</f>
        <v>#REF!</v>
      </c>
      <c r="BJ401" s="82" t="str">
        <f t="shared" si="66"/>
        <v>○</v>
      </c>
      <c r="BK401" s="81" t="b">
        <f t="shared" si="60"/>
        <v>1</v>
      </c>
      <c r="BL401" s="81" t="b">
        <f t="shared" si="61"/>
        <v>1</v>
      </c>
    </row>
    <row r="402" spans="1:64" s="83" customFormat="1" ht="60.65" customHeight="1" x14ac:dyDescent="0.2">
      <c r="A402" s="77">
        <f t="shared" si="62"/>
        <v>397</v>
      </c>
      <c r="B402" s="77" t="str">
        <f t="shared" si="58"/>
        <v/>
      </c>
      <c r="C402" s="77" t="str">
        <f>IF(B402&lt;&gt;1,"",COUNTIF($B$6:B402,1))</f>
        <v/>
      </c>
      <c r="D402" s="77" t="str">
        <f>IF(B402&lt;&gt;2,"",COUNTIF($B$6:B402,2))</f>
        <v/>
      </c>
      <c r="E402" s="77" t="str">
        <f>IF(B402&lt;&gt;3,"",COUNTIF($B$6:B402,3))</f>
        <v/>
      </c>
      <c r="F402" s="77" t="str">
        <f>IF(B402&lt;&gt;4,"",COUNTIF($B$6:B402,4))</f>
        <v/>
      </c>
      <c r="G402" s="1"/>
      <c r="H402" s="20"/>
      <c r="I402" s="20"/>
      <c r="J402" s="20"/>
      <c r="K402" s="1"/>
      <c r="L402" s="1"/>
      <c r="M402" s="21"/>
      <c r="N402" s="20"/>
      <c r="O402" s="22"/>
      <c r="P402" s="26"/>
      <c r="Q402" s="27"/>
      <c r="R402" s="20"/>
      <c r="S402" s="1"/>
      <c r="T402" s="23"/>
      <c r="U402" s="84"/>
      <c r="V402" s="86"/>
      <c r="W402" s="39" t="e">
        <f>IF(OR(T402="他官署で調達手続きを実施のため",AC402=#REF!),"－",IF(V402&lt;&gt;"",ROUNDDOWN(V402/T402,3),(IFERROR(ROUNDDOWN(U402/T402,3),"－"))))</f>
        <v>#REF!</v>
      </c>
      <c r="X402" s="90"/>
      <c r="Y402" s="92"/>
      <c r="Z402" s="25"/>
      <c r="AA402" s="24"/>
      <c r="AB402" s="25"/>
      <c r="AC402" s="24"/>
      <c r="AD402" s="20"/>
      <c r="AE402" s="20"/>
      <c r="AF402" s="20"/>
      <c r="AG402" s="1"/>
      <c r="AH402" s="1"/>
      <c r="AI402" s="41"/>
      <c r="AJ402" s="41"/>
      <c r="AK402" s="41"/>
      <c r="AL402" s="41"/>
      <c r="AM402" s="41"/>
      <c r="AN402" s="1"/>
      <c r="AO402" s="1"/>
      <c r="AP402" s="1"/>
      <c r="AQ402" s="1"/>
      <c r="AR402" s="1"/>
      <c r="AS402" s="1"/>
      <c r="AT402" s="1"/>
      <c r="AU402" s="1"/>
      <c r="AV402" s="1"/>
      <c r="AW402" s="1"/>
      <c r="AX402" s="35"/>
      <c r="AY402" s="78"/>
      <c r="AZ402" s="37" t="e">
        <f>IF(AC402=#REF!,"年間支払金額",IF(AND(OR(COUNTIF(AE402,"*すべて*"),COUNTIF(AE402,"*全て*")),S402="●",OR(K402=#REF!,K402=#REF!)),"年間支払金額(全官署、契約相手方ごと)",IF(AND(OR(COUNTIF(AE402,"*すべて*"),COUNTIF(AE402,"*全て*")),S402="●"),"年間支払金額(契約相手方ごと)",IF(AND(OR(K402=#REF!,K402=#REF!),AC402=#REF!),"契約総額(全官署)",IF(AND(K402=#REF!,AC402=#REF!),"契約総額(自官署のみ)",IF(K402=#REF!,"年間支払金額(自官署のみ)",IF(AC402=#REF!,"契約総額",IF(AND(COUNTIF(BG402,"&lt;&gt;*単価*"),OR(K402=#REF!,K402=#REF!)),"全官署予定価格",IF(AND(COUNTIF(BG402,"*単価*"),OR(K402=#REF!,K402=#REF!)),"全官署支払金額",IF(COUNTIF(BG402,"*単価*"),"年間支払金額","予定価格"))))))))))</f>
        <v>#REF!</v>
      </c>
      <c r="BA402" s="37" t="str">
        <f>IF(T402="","×",IF(令和8年度契約状況調査票!T402&gt;_xlfn.XLOOKUP(令和8年度契約状況調査票!BF402,#REF!,#REF!),"○","×"))</f>
        <v>×</v>
      </c>
      <c r="BB402" s="37" t="str">
        <f>IF(Y402="","×",IF(令和8年度契約状況調査票!Y402&gt;_xlfn.XLOOKUP(令和8年度契約状況調査票!BF402,#REF!,#REF!),"○","×"))</f>
        <v>×</v>
      </c>
      <c r="BC402" s="37" t="str">
        <f t="shared" si="63"/>
        <v>×</v>
      </c>
      <c r="BD402" s="37" t="str">
        <f t="shared" si="59"/>
        <v>×</v>
      </c>
      <c r="BE402" s="79" t="str">
        <f t="shared" si="64"/>
        <v/>
      </c>
      <c r="BF402" s="38">
        <f t="shared" si="65"/>
        <v>0</v>
      </c>
      <c r="BG402" s="1" t="e">
        <f>IF(AC402=#REF!,"",IF(AND(K402&lt;&gt;"",ISTEXT(U402)),"分担契約/単価契約",IF(ISTEXT(U402),"単価契約",IF(K402&lt;&gt;"","分担契約",""))))</f>
        <v>#REF!</v>
      </c>
      <c r="BH402" s="80"/>
      <c r="BI402" s="81" t="e">
        <f>IF(COUNTIF(T402,"**"),"",IF(AND(T402&gt;=#REF!,OR(H402=#REF!,H402=#REF!)),1,IF(AND(T402&gt;=#REF!,H402&lt;&gt;#REF!,H402&lt;&gt;#REF!),1,"")))</f>
        <v>#REF!</v>
      </c>
      <c r="BJ402" s="82" t="str">
        <f t="shared" si="66"/>
        <v>○</v>
      </c>
      <c r="BK402" s="81" t="b">
        <f t="shared" si="60"/>
        <v>1</v>
      </c>
      <c r="BL402" s="81" t="b">
        <f t="shared" si="61"/>
        <v>1</v>
      </c>
    </row>
    <row r="403" spans="1:64" s="83" customFormat="1" ht="60.65" customHeight="1" x14ac:dyDescent="0.2">
      <c r="A403" s="77">
        <f t="shared" si="62"/>
        <v>398</v>
      </c>
      <c r="B403" s="77" t="str">
        <f t="shared" si="58"/>
        <v/>
      </c>
      <c r="C403" s="77" t="str">
        <f>IF(B403&lt;&gt;1,"",COUNTIF($B$6:B403,1))</f>
        <v/>
      </c>
      <c r="D403" s="77" t="str">
        <f>IF(B403&lt;&gt;2,"",COUNTIF($B$6:B403,2))</f>
        <v/>
      </c>
      <c r="E403" s="77" t="str">
        <f>IF(B403&lt;&gt;3,"",COUNTIF($B$6:B403,3))</f>
        <v/>
      </c>
      <c r="F403" s="77" t="str">
        <f>IF(B403&lt;&gt;4,"",COUNTIF($B$6:B403,4))</f>
        <v/>
      </c>
      <c r="G403" s="1"/>
      <c r="H403" s="20"/>
      <c r="I403" s="20"/>
      <c r="J403" s="20"/>
      <c r="K403" s="1"/>
      <c r="L403" s="1"/>
      <c r="M403" s="21"/>
      <c r="N403" s="20"/>
      <c r="O403" s="22"/>
      <c r="P403" s="26"/>
      <c r="Q403" s="27"/>
      <c r="R403" s="20"/>
      <c r="S403" s="1"/>
      <c r="T403" s="23"/>
      <c r="U403" s="84"/>
      <c r="V403" s="86"/>
      <c r="W403" s="39" t="e">
        <f>IF(OR(T403="他官署で調達手続きを実施のため",AC403=#REF!),"－",IF(V403&lt;&gt;"",ROUNDDOWN(V403/T403,3),(IFERROR(ROUNDDOWN(U403/T403,3),"－"))))</f>
        <v>#REF!</v>
      </c>
      <c r="X403" s="90"/>
      <c r="Y403" s="92"/>
      <c r="Z403" s="25"/>
      <c r="AA403" s="24"/>
      <c r="AB403" s="25"/>
      <c r="AC403" s="24"/>
      <c r="AD403" s="20"/>
      <c r="AE403" s="20"/>
      <c r="AF403" s="20"/>
      <c r="AG403" s="1"/>
      <c r="AH403" s="1"/>
      <c r="AI403" s="41"/>
      <c r="AJ403" s="41"/>
      <c r="AK403" s="41"/>
      <c r="AL403" s="41"/>
      <c r="AM403" s="41"/>
      <c r="AN403" s="1"/>
      <c r="AO403" s="1"/>
      <c r="AP403" s="1"/>
      <c r="AQ403" s="1"/>
      <c r="AR403" s="1"/>
      <c r="AS403" s="1"/>
      <c r="AT403" s="1"/>
      <c r="AU403" s="1"/>
      <c r="AV403" s="1"/>
      <c r="AW403" s="1"/>
      <c r="AX403" s="35"/>
      <c r="AY403" s="78"/>
      <c r="AZ403" s="37" t="e">
        <f>IF(AC403=#REF!,"年間支払金額",IF(AND(OR(COUNTIF(AE403,"*すべて*"),COUNTIF(AE403,"*全て*")),S403="●",OR(K403=#REF!,K403=#REF!)),"年間支払金額(全官署、契約相手方ごと)",IF(AND(OR(COUNTIF(AE403,"*すべて*"),COUNTIF(AE403,"*全て*")),S403="●"),"年間支払金額(契約相手方ごと)",IF(AND(OR(K403=#REF!,K403=#REF!),AC403=#REF!),"契約総額(全官署)",IF(AND(K403=#REF!,AC403=#REF!),"契約総額(自官署のみ)",IF(K403=#REF!,"年間支払金額(自官署のみ)",IF(AC403=#REF!,"契約総額",IF(AND(COUNTIF(BG403,"&lt;&gt;*単価*"),OR(K403=#REF!,K403=#REF!)),"全官署予定価格",IF(AND(COUNTIF(BG403,"*単価*"),OR(K403=#REF!,K403=#REF!)),"全官署支払金額",IF(COUNTIF(BG403,"*単価*"),"年間支払金額","予定価格"))))))))))</f>
        <v>#REF!</v>
      </c>
      <c r="BA403" s="37" t="str">
        <f>IF(T403="","×",IF(令和8年度契約状況調査票!T403&gt;_xlfn.XLOOKUP(令和8年度契約状況調査票!BF403,#REF!,#REF!),"○","×"))</f>
        <v>×</v>
      </c>
      <c r="BB403" s="37" t="str">
        <f>IF(Y403="","×",IF(令和8年度契約状況調査票!Y403&gt;_xlfn.XLOOKUP(令和8年度契約状況調査票!BF403,#REF!,#REF!),"○","×"))</f>
        <v>×</v>
      </c>
      <c r="BC403" s="37" t="str">
        <f t="shared" si="63"/>
        <v>×</v>
      </c>
      <c r="BD403" s="37" t="str">
        <f t="shared" si="59"/>
        <v>×</v>
      </c>
      <c r="BE403" s="79" t="str">
        <f t="shared" si="64"/>
        <v/>
      </c>
      <c r="BF403" s="38">
        <f t="shared" si="65"/>
        <v>0</v>
      </c>
      <c r="BG403" s="1" t="e">
        <f>IF(AC403=#REF!,"",IF(AND(K403&lt;&gt;"",ISTEXT(U403)),"分担契約/単価契約",IF(ISTEXT(U403),"単価契約",IF(K403&lt;&gt;"","分担契約",""))))</f>
        <v>#REF!</v>
      </c>
      <c r="BH403" s="80"/>
      <c r="BI403" s="81" t="e">
        <f>IF(COUNTIF(T403,"**"),"",IF(AND(T403&gt;=#REF!,OR(H403=#REF!,H403=#REF!)),1,IF(AND(T403&gt;=#REF!,H403&lt;&gt;#REF!,H403&lt;&gt;#REF!),1,"")))</f>
        <v>#REF!</v>
      </c>
      <c r="BJ403" s="82" t="str">
        <f t="shared" si="66"/>
        <v>○</v>
      </c>
      <c r="BK403" s="81" t="b">
        <f t="shared" si="60"/>
        <v>1</v>
      </c>
      <c r="BL403" s="81" t="b">
        <f t="shared" si="61"/>
        <v>1</v>
      </c>
    </row>
    <row r="404" spans="1:64" s="83" customFormat="1" ht="60.65" customHeight="1" x14ac:dyDescent="0.2">
      <c r="A404" s="77">
        <f t="shared" si="62"/>
        <v>399</v>
      </c>
      <c r="B404" s="77" t="str">
        <f t="shared" si="58"/>
        <v/>
      </c>
      <c r="C404" s="77" t="str">
        <f>IF(B404&lt;&gt;1,"",COUNTIF($B$6:B404,1))</f>
        <v/>
      </c>
      <c r="D404" s="77" t="str">
        <f>IF(B404&lt;&gt;2,"",COUNTIF($B$6:B404,2))</f>
        <v/>
      </c>
      <c r="E404" s="77" t="str">
        <f>IF(B404&lt;&gt;3,"",COUNTIF($B$6:B404,3))</f>
        <v/>
      </c>
      <c r="F404" s="77" t="str">
        <f>IF(B404&lt;&gt;4,"",COUNTIF($B$6:B404,4))</f>
        <v/>
      </c>
      <c r="G404" s="1"/>
      <c r="H404" s="20"/>
      <c r="I404" s="20"/>
      <c r="J404" s="20"/>
      <c r="K404" s="1"/>
      <c r="L404" s="1"/>
      <c r="M404" s="21"/>
      <c r="N404" s="20"/>
      <c r="O404" s="22"/>
      <c r="P404" s="26"/>
      <c r="Q404" s="27"/>
      <c r="R404" s="20"/>
      <c r="S404" s="1"/>
      <c r="T404" s="23"/>
      <c r="U404" s="84"/>
      <c r="V404" s="86"/>
      <c r="W404" s="39" t="e">
        <f>IF(OR(T404="他官署で調達手続きを実施のため",AC404=#REF!),"－",IF(V404&lt;&gt;"",ROUNDDOWN(V404/T404,3),(IFERROR(ROUNDDOWN(U404/T404,3),"－"))))</f>
        <v>#REF!</v>
      </c>
      <c r="X404" s="90"/>
      <c r="Y404" s="92"/>
      <c r="Z404" s="25"/>
      <c r="AA404" s="24"/>
      <c r="AB404" s="25"/>
      <c r="AC404" s="24"/>
      <c r="AD404" s="20"/>
      <c r="AE404" s="20"/>
      <c r="AF404" s="20"/>
      <c r="AG404" s="1"/>
      <c r="AH404" s="1"/>
      <c r="AI404" s="41"/>
      <c r="AJ404" s="41"/>
      <c r="AK404" s="41"/>
      <c r="AL404" s="41"/>
      <c r="AM404" s="41"/>
      <c r="AN404" s="1"/>
      <c r="AO404" s="1"/>
      <c r="AP404" s="1"/>
      <c r="AQ404" s="1"/>
      <c r="AR404" s="1"/>
      <c r="AS404" s="1"/>
      <c r="AT404" s="1"/>
      <c r="AU404" s="1"/>
      <c r="AV404" s="1"/>
      <c r="AW404" s="1"/>
      <c r="AX404" s="35"/>
      <c r="AY404" s="78"/>
      <c r="AZ404" s="37" t="e">
        <f>IF(AC404=#REF!,"年間支払金額",IF(AND(OR(COUNTIF(AE404,"*すべて*"),COUNTIF(AE404,"*全て*")),S404="●",OR(K404=#REF!,K404=#REF!)),"年間支払金額(全官署、契約相手方ごと)",IF(AND(OR(COUNTIF(AE404,"*すべて*"),COUNTIF(AE404,"*全て*")),S404="●"),"年間支払金額(契約相手方ごと)",IF(AND(OR(K404=#REF!,K404=#REF!),AC404=#REF!),"契約総額(全官署)",IF(AND(K404=#REF!,AC404=#REF!),"契約総額(自官署のみ)",IF(K404=#REF!,"年間支払金額(自官署のみ)",IF(AC404=#REF!,"契約総額",IF(AND(COUNTIF(BG404,"&lt;&gt;*単価*"),OR(K404=#REF!,K404=#REF!)),"全官署予定価格",IF(AND(COUNTIF(BG404,"*単価*"),OR(K404=#REF!,K404=#REF!)),"全官署支払金額",IF(COUNTIF(BG404,"*単価*"),"年間支払金額","予定価格"))))))))))</f>
        <v>#REF!</v>
      </c>
      <c r="BA404" s="37" t="str">
        <f>IF(T404="","×",IF(令和8年度契約状況調査票!T404&gt;_xlfn.XLOOKUP(令和8年度契約状況調査票!BF404,#REF!,#REF!),"○","×"))</f>
        <v>×</v>
      </c>
      <c r="BB404" s="37" t="str">
        <f>IF(Y404="","×",IF(令和8年度契約状況調査票!Y404&gt;_xlfn.XLOOKUP(令和8年度契約状況調査票!BF404,#REF!,#REF!),"○","×"))</f>
        <v>×</v>
      </c>
      <c r="BC404" s="37" t="str">
        <f t="shared" si="63"/>
        <v>×</v>
      </c>
      <c r="BD404" s="37" t="str">
        <f t="shared" si="59"/>
        <v>×</v>
      </c>
      <c r="BE404" s="79" t="str">
        <f t="shared" si="64"/>
        <v/>
      </c>
      <c r="BF404" s="38">
        <f t="shared" si="65"/>
        <v>0</v>
      </c>
      <c r="BG404" s="1" t="e">
        <f>IF(AC404=#REF!,"",IF(AND(K404&lt;&gt;"",ISTEXT(U404)),"分担契約/単価契約",IF(ISTEXT(U404),"単価契約",IF(K404&lt;&gt;"","分担契約",""))))</f>
        <v>#REF!</v>
      </c>
      <c r="BH404" s="80"/>
      <c r="BI404" s="81" t="e">
        <f>IF(COUNTIF(T404,"**"),"",IF(AND(T404&gt;=#REF!,OR(H404=#REF!,H404=#REF!)),1,IF(AND(T404&gt;=#REF!,H404&lt;&gt;#REF!,H404&lt;&gt;#REF!),1,"")))</f>
        <v>#REF!</v>
      </c>
      <c r="BJ404" s="82" t="str">
        <f t="shared" si="66"/>
        <v>○</v>
      </c>
      <c r="BK404" s="81" t="b">
        <f t="shared" si="60"/>
        <v>1</v>
      </c>
      <c r="BL404" s="81" t="b">
        <f t="shared" si="61"/>
        <v>1</v>
      </c>
    </row>
    <row r="405" spans="1:64" s="83" customFormat="1" ht="60.65" customHeight="1" x14ac:dyDescent="0.2">
      <c r="A405" s="77">
        <f t="shared" si="62"/>
        <v>400</v>
      </c>
      <c r="B405" s="77" t="str">
        <f t="shared" ref="B405:B468" si="67">IF(AND(COUNTIF(H405,"*工事*"),COUNTIF(R405,"*入札*")),1,IF(AND(COUNTIF(H405,"*工事*"),COUNTIF(R405,"*随意契約*")),2,IF(AND(R405&lt;&gt;"*工事*",COUNTIF(R405,"*入札*")),3,IF(AND(H405&lt;&gt;"*工事*",COUNTIF(R405,"*随意契約*")),4,""))))</f>
        <v/>
      </c>
      <c r="C405" s="77" t="str">
        <f>IF(B405&lt;&gt;1,"",COUNTIF($B$6:B405,1))</f>
        <v/>
      </c>
      <c r="D405" s="77" t="str">
        <f>IF(B405&lt;&gt;2,"",COUNTIF($B$6:B405,2))</f>
        <v/>
      </c>
      <c r="E405" s="77" t="str">
        <f>IF(B405&lt;&gt;3,"",COUNTIF($B$6:B405,3))</f>
        <v/>
      </c>
      <c r="F405" s="77" t="str">
        <f>IF(B405&lt;&gt;4,"",COUNTIF($B$6:B405,4))</f>
        <v/>
      </c>
      <c r="G405" s="1"/>
      <c r="H405" s="20"/>
      <c r="I405" s="20"/>
      <c r="J405" s="20"/>
      <c r="K405" s="1"/>
      <c r="L405" s="1"/>
      <c r="M405" s="21"/>
      <c r="N405" s="20"/>
      <c r="O405" s="22"/>
      <c r="P405" s="26"/>
      <c r="Q405" s="27"/>
      <c r="R405" s="20"/>
      <c r="S405" s="1"/>
      <c r="T405" s="23"/>
      <c r="U405" s="84"/>
      <c r="V405" s="86"/>
      <c r="W405" s="39" t="e">
        <f>IF(OR(T405="他官署で調達手続きを実施のため",AC405=#REF!),"－",IF(V405&lt;&gt;"",ROUNDDOWN(V405/T405,3),(IFERROR(ROUNDDOWN(U405/T405,3),"－"))))</f>
        <v>#REF!</v>
      </c>
      <c r="X405" s="90"/>
      <c r="Y405" s="92"/>
      <c r="Z405" s="25"/>
      <c r="AA405" s="24"/>
      <c r="AB405" s="25"/>
      <c r="AC405" s="24"/>
      <c r="AD405" s="20"/>
      <c r="AE405" s="20"/>
      <c r="AF405" s="20"/>
      <c r="AG405" s="1"/>
      <c r="AH405" s="1"/>
      <c r="AI405" s="41"/>
      <c r="AJ405" s="41"/>
      <c r="AK405" s="41"/>
      <c r="AL405" s="41"/>
      <c r="AM405" s="41"/>
      <c r="AN405" s="1"/>
      <c r="AO405" s="1"/>
      <c r="AP405" s="1"/>
      <c r="AQ405" s="1"/>
      <c r="AR405" s="1"/>
      <c r="AS405" s="1"/>
      <c r="AT405" s="1"/>
      <c r="AU405" s="1"/>
      <c r="AV405" s="1"/>
      <c r="AW405" s="1"/>
      <c r="AX405" s="36"/>
      <c r="AY405" s="78"/>
      <c r="AZ405" s="37" t="e">
        <f>IF(AC405=#REF!,"年間支払金額",IF(AND(OR(COUNTIF(AE405,"*すべて*"),COUNTIF(AE405,"*全て*")),S405="●",OR(K405=#REF!,K405=#REF!)),"年間支払金額(全官署、契約相手方ごと)",IF(AND(OR(COUNTIF(AE405,"*すべて*"),COUNTIF(AE405,"*全て*")),S405="●"),"年間支払金額(契約相手方ごと)",IF(AND(OR(K405=#REF!,K405=#REF!),AC405=#REF!),"契約総額(全官署)",IF(AND(K405=#REF!,AC405=#REF!),"契約総額(自官署のみ)",IF(K405=#REF!,"年間支払金額(自官署のみ)",IF(AC405=#REF!,"契約総額",IF(AND(COUNTIF(BG405,"&lt;&gt;*単価*"),OR(K405=#REF!,K405=#REF!)),"全官署予定価格",IF(AND(COUNTIF(BG405,"*単価*"),OR(K405=#REF!,K405=#REF!)),"全官署支払金額",IF(COUNTIF(BG405,"*単価*"),"年間支払金額","予定価格"))))))))))</f>
        <v>#REF!</v>
      </c>
      <c r="BA405" s="37" t="str">
        <f>IF(T405="","×",IF(令和8年度契約状況調査票!T405&gt;_xlfn.XLOOKUP(令和8年度契約状況調査票!BF405,#REF!,#REF!),"○","×"))</f>
        <v>×</v>
      </c>
      <c r="BB405" s="37" t="str">
        <f>IF(Y405="","×",IF(令和8年度契約状況調査票!Y405&gt;_xlfn.XLOOKUP(令和8年度契約状況調査票!BF405,#REF!,#REF!),"○","×"))</f>
        <v>×</v>
      </c>
      <c r="BC405" s="37" t="str">
        <f t="shared" si="63"/>
        <v>×</v>
      </c>
      <c r="BD405" s="37" t="str">
        <f t="shared" si="59"/>
        <v>×</v>
      </c>
      <c r="BE405" s="79" t="str">
        <f t="shared" si="64"/>
        <v/>
      </c>
      <c r="BF405" s="38">
        <f t="shared" si="65"/>
        <v>0</v>
      </c>
      <c r="BG405" s="1" t="e">
        <f>IF(AC405=#REF!,"",IF(AND(K405&lt;&gt;"",ISTEXT(U405)),"分担契約/単価契約",IF(ISTEXT(U405),"単価契約",IF(K405&lt;&gt;"","分担契約",""))))</f>
        <v>#REF!</v>
      </c>
      <c r="BH405" s="80"/>
      <c r="BI405" s="81" t="e">
        <f>IF(COUNTIF(T405,"**"),"",IF(AND(T405&gt;=#REF!,OR(H405=#REF!,H405=#REF!)),1,IF(AND(T405&gt;=#REF!,H405&lt;&gt;#REF!,H405&lt;&gt;#REF!),1,"")))</f>
        <v>#REF!</v>
      </c>
      <c r="BJ405" s="82" t="str">
        <f t="shared" si="66"/>
        <v>○</v>
      </c>
      <c r="BK405" s="81" t="b">
        <f t="shared" si="60"/>
        <v>1</v>
      </c>
      <c r="BL405" s="81" t="b">
        <f t="shared" si="61"/>
        <v>1</v>
      </c>
    </row>
    <row r="406" spans="1:64" s="83" customFormat="1" ht="60.65" customHeight="1" x14ac:dyDescent="0.2">
      <c r="A406" s="77">
        <f t="shared" si="62"/>
        <v>401</v>
      </c>
      <c r="B406" s="77" t="str">
        <f t="shared" si="67"/>
        <v/>
      </c>
      <c r="C406" s="77" t="str">
        <f>IF(B406&lt;&gt;1,"",COUNTIF($B$6:B406,1))</f>
        <v/>
      </c>
      <c r="D406" s="77" t="str">
        <f>IF(B406&lt;&gt;2,"",COUNTIF($B$6:B406,2))</f>
        <v/>
      </c>
      <c r="E406" s="77" t="str">
        <f>IF(B406&lt;&gt;3,"",COUNTIF($B$6:B406,3))</f>
        <v/>
      </c>
      <c r="F406" s="77" t="str">
        <f>IF(B406&lt;&gt;4,"",COUNTIF($B$6:B406,4))</f>
        <v/>
      </c>
      <c r="G406" s="1"/>
      <c r="H406" s="20"/>
      <c r="I406" s="20"/>
      <c r="J406" s="20"/>
      <c r="K406" s="1"/>
      <c r="L406" s="1"/>
      <c r="M406" s="21"/>
      <c r="N406" s="20"/>
      <c r="O406" s="22"/>
      <c r="P406" s="26"/>
      <c r="Q406" s="27"/>
      <c r="R406" s="20"/>
      <c r="S406" s="1"/>
      <c r="T406" s="23"/>
      <c r="U406" s="84"/>
      <c r="V406" s="86"/>
      <c r="W406" s="39" t="e">
        <f>IF(OR(T406="他官署で調達手続きを実施のため",AC406=#REF!),"－",IF(V406&lt;&gt;"",ROUNDDOWN(V406/T406,3),(IFERROR(ROUNDDOWN(U406/T406,3),"－"))))</f>
        <v>#REF!</v>
      </c>
      <c r="X406" s="90"/>
      <c r="Y406" s="92"/>
      <c r="Z406" s="25"/>
      <c r="AA406" s="24"/>
      <c r="AB406" s="25"/>
      <c r="AC406" s="24"/>
      <c r="AD406" s="20"/>
      <c r="AE406" s="20"/>
      <c r="AF406" s="20"/>
      <c r="AG406" s="1"/>
      <c r="AH406" s="1"/>
      <c r="AI406" s="41"/>
      <c r="AJ406" s="41"/>
      <c r="AK406" s="41"/>
      <c r="AL406" s="41"/>
      <c r="AM406" s="41"/>
      <c r="AN406" s="1"/>
      <c r="AO406" s="1"/>
      <c r="AP406" s="1"/>
      <c r="AQ406" s="1"/>
      <c r="AR406" s="1"/>
      <c r="AS406" s="1"/>
      <c r="AT406" s="1"/>
      <c r="AU406" s="1"/>
      <c r="AV406" s="1"/>
      <c r="AW406" s="1"/>
      <c r="AX406" s="35"/>
      <c r="AY406" s="78"/>
      <c r="AZ406" s="37" t="e">
        <f>IF(AC406=#REF!,"年間支払金額",IF(AND(OR(COUNTIF(AE406,"*すべて*"),COUNTIF(AE406,"*全て*")),S406="●",OR(K406=#REF!,K406=#REF!)),"年間支払金額(全官署、契約相手方ごと)",IF(AND(OR(COUNTIF(AE406,"*すべて*"),COUNTIF(AE406,"*全て*")),S406="●"),"年間支払金額(契約相手方ごと)",IF(AND(OR(K406=#REF!,K406=#REF!),AC406=#REF!),"契約総額(全官署)",IF(AND(K406=#REF!,AC406=#REF!),"契約総額(自官署のみ)",IF(K406=#REF!,"年間支払金額(自官署のみ)",IF(AC406=#REF!,"契約総額",IF(AND(COUNTIF(BG406,"&lt;&gt;*単価*"),OR(K406=#REF!,K406=#REF!)),"全官署予定価格",IF(AND(COUNTIF(BG406,"*単価*"),OR(K406=#REF!,K406=#REF!)),"全官署支払金額",IF(COUNTIF(BG406,"*単価*"),"年間支払金額","予定価格"))))))))))</f>
        <v>#REF!</v>
      </c>
      <c r="BA406" s="37" t="str">
        <f>IF(T406="","×",IF(令和8年度契約状況調査票!T406&gt;_xlfn.XLOOKUP(令和8年度契約状況調査票!BF406,#REF!,#REF!),"○","×"))</f>
        <v>×</v>
      </c>
      <c r="BB406" s="37" t="str">
        <f>IF(Y406="","×",IF(令和8年度契約状況調査票!Y406&gt;_xlfn.XLOOKUP(令和8年度契約状況調査票!BF406,#REF!,#REF!),"○","×"))</f>
        <v>×</v>
      </c>
      <c r="BC406" s="37" t="str">
        <f t="shared" si="63"/>
        <v>×</v>
      </c>
      <c r="BD406" s="37" t="str">
        <f t="shared" si="59"/>
        <v>×</v>
      </c>
      <c r="BE406" s="79" t="str">
        <f t="shared" si="64"/>
        <v/>
      </c>
      <c r="BF406" s="38">
        <f t="shared" si="65"/>
        <v>0</v>
      </c>
      <c r="BG406" s="1" t="e">
        <f>IF(AC406=#REF!,"",IF(AND(K406&lt;&gt;"",ISTEXT(U406)),"分担契約/単価契約",IF(ISTEXT(U406),"単価契約",IF(K406&lt;&gt;"","分担契約",""))))</f>
        <v>#REF!</v>
      </c>
      <c r="BH406" s="80"/>
      <c r="BI406" s="81" t="e">
        <f>IF(COUNTIF(T406,"**"),"",IF(AND(T406&gt;=#REF!,OR(H406=#REF!,H406=#REF!)),1,IF(AND(T406&gt;=#REF!,H406&lt;&gt;#REF!,H406&lt;&gt;#REF!),1,"")))</f>
        <v>#REF!</v>
      </c>
      <c r="BJ406" s="82" t="str">
        <f t="shared" si="66"/>
        <v>○</v>
      </c>
      <c r="BK406" s="81" t="b">
        <f t="shared" si="60"/>
        <v>1</v>
      </c>
      <c r="BL406" s="81" t="b">
        <f t="shared" si="61"/>
        <v>1</v>
      </c>
    </row>
    <row r="407" spans="1:64" s="83" customFormat="1" ht="60.65" customHeight="1" x14ac:dyDescent="0.2">
      <c r="A407" s="77">
        <f t="shared" si="62"/>
        <v>402</v>
      </c>
      <c r="B407" s="77" t="str">
        <f t="shared" si="67"/>
        <v/>
      </c>
      <c r="C407" s="77" t="str">
        <f>IF(B407&lt;&gt;1,"",COUNTIF($B$6:B407,1))</f>
        <v/>
      </c>
      <c r="D407" s="77" t="str">
        <f>IF(B407&lt;&gt;2,"",COUNTIF($B$6:B407,2))</f>
        <v/>
      </c>
      <c r="E407" s="77" t="str">
        <f>IF(B407&lt;&gt;3,"",COUNTIF($B$6:B407,3))</f>
        <v/>
      </c>
      <c r="F407" s="77" t="str">
        <f>IF(B407&lt;&gt;4,"",COUNTIF($B$6:B407,4))</f>
        <v/>
      </c>
      <c r="G407" s="1"/>
      <c r="H407" s="20"/>
      <c r="I407" s="20"/>
      <c r="J407" s="20"/>
      <c r="K407" s="1"/>
      <c r="L407" s="1"/>
      <c r="M407" s="21"/>
      <c r="N407" s="20"/>
      <c r="O407" s="22"/>
      <c r="P407" s="26"/>
      <c r="Q407" s="27"/>
      <c r="R407" s="20"/>
      <c r="S407" s="1"/>
      <c r="T407" s="23"/>
      <c r="U407" s="84"/>
      <c r="V407" s="86"/>
      <c r="W407" s="39" t="e">
        <f>IF(OR(T407="他官署で調達手続きを実施のため",AC407=#REF!),"－",IF(V407&lt;&gt;"",ROUNDDOWN(V407/T407,3),(IFERROR(ROUNDDOWN(U407/T407,3),"－"))))</f>
        <v>#REF!</v>
      </c>
      <c r="X407" s="90"/>
      <c r="Y407" s="92"/>
      <c r="Z407" s="25"/>
      <c r="AA407" s="24"/>
      <c r="AB407" s="25"/>
      <c r="AC407" s="24"/>
      <c r="AD407" s="20"/>
      <c r="AE407" s="20"/>
      <c r="AF407" s="20"/>
      <c r="AG407" s="1"/>
      <c r="AH407" s="1"/>
      <c r="AI407" s="41"/>
      <c r="AJ407" s="41"/>
      <c r="AK407" s="41"/>
      <c r="AL407" s="41"/>
      <c r="AM407" s="41"/>
      <c r="AN407" s="1"/>
      <c r="AO407" s="1"/>
      <c r="AP407" s="1"/>
      <c r="AQ407" s="1"/>
      <c r="AR407" s="1"/>
      <c r="AS407" s="1"/>
      <c r="AT407" s="1"/>
      <c r="AU407" s="1"/>
      <c r="AV407" s="1"/>
      <c r="AW407" s="1"/>
      <c r="AX407" s="35"/>
      <c r="AY407" s="78"/>
      <c r="AZ407" s="37" t="e">
        <f>IF(AC407=#REF!,"年間支払金額",IF(AND(OR(COUNTIF(AE407,"*すべて*"),COUNTIF(AE407,"*全て*")),S407="●",OR(K407=#REF!,K407=#REF!)),"年間支払金額(全官署、契約相手方ごと)",IF(AND(OR(COUNTIF(AE407,"*すべて*"),COUNTIF(AE407,"*全て*")),S407="●"),"年間支払金額(契約相手方ごと)",IF(AND(OR(K407=#REF!,K407=#REF!),AC407=#REF!),"契約総額(全官署)",IF(AND(K407=#REF!,AC407=#REF!),"契約総額(自官署のみ)",IF(K407=#REF!,"年間支払金額(自官署のみ)",IF(AC407=#REF!,"契約総額",IF(AND(COUNTIF(BG407,"&lt;&gt;*単価*"),OR(K407=#REF!,K407=#REF!)),"全官署予定価格",IF(AND(COUNTIF(BG407,"*単価*"),OR(K407=#REF!,K407=#REF!)),"全官署支払金額",IF(COUNTIF(BG407,"*単価*"),"年間支払金額","予定価格"))))))))))</f>
        <v>#REF!</v>
      </c>
      <c r="BA407" s="37" t="str">
        <f>IF(T407="","×",IF(令和8年度契約状況調査票!T407&gt;_xlfn.XLOOKUP(令和8年度契約状況調査票!BF407,#REF!,#REF!),"○","×"))</f>
        <v>×</v>
      </c>
      <c r="BB407" s="37" t="str">
        <f>IF(Y407="","×",IF(令和8年度契約状況調査票!Y407&gt;_xlfn.XLOOKUP(令和8年度契約状況調査票!BF407,#REF!,#REF!),"○","×"))</f>
        <v>×</v>
      </c>
      <c r="BC407" s="37" t="str">
        <f t="shared" si="63"/>
        <v>×</v>
      </c>
      <c r="BD407" s="37" t="str">
        <f t="shared" si="59"/>
        <v>×</v>
      </c>
      <c r="BE407" s="79" t="str">
        <f t="shared" si="64"/>
        <v/>
      </c>
      <c r="BF407" s="38">
        <f t="shared" si="65"/>
        <v>0</v>
      </c>
      <c r="BG407" s="1" t="e">
        <f>IF(AC407=#REF!,"",IF(AND(K407&lt;&gt;"",ISTEXT(U407)),"分担契約/単価契約",IF(ISTEXT(U407),"単価契約",IF(K407&lt;&gt;"","分担契約",""))))</f>
        <v>#REF!</v>
      </c>
      <c r="BH407" s="80"/>
      <c r="BI407" s="81" t="e">
        <f>IF(COUNTIF(T407,"**"),"",IF(AND(T407&gt;=#REF!,OR(H407=#REF!,H407=#REF!)),1,IF(AND(T407&gt;=#REF!,H407&lt;&gt;#REF!,H407&lt;&gt;#REF!),1,"")))</f>
        <v>#REF!</v>
      </c>
      <c r="BJ407" s="82" t="str">
        <f t="shared" si="66"/>
        <v>○</v>
      </c>
      <c r="BK407" s="81" t="b">
        <f t="shared" si="60"/>
        <v>1</v>
      </c>
      <c r="BL407" s="81" t="b">
        <f t="shared" si="61"/>
        <v>1</v>
      </c>
    </row>
    <row r="408" spans="1:64" s="83" customFormat="1" ht="60.65" customHeight="1" x14ac:dyDescent="0.2">
      <c r="A408" s="77">
        <f t="shared" si="62"/>
        <v>403</v>
      </c>
      <c r="B408" s="77" t="str">
        <f t="shared" si="67"/>
        <v/>
      </c>
      <c r="C408" s="77" t="str">
        <f>IF(B408&lt;&gt;1,"",COUNTIF($B$6:B408,1))</f>
        <v/>
      </c>
      <c r="D408" s="77" t="str">
        <f>IF(B408&lt;&gt;2,"",COUNTIF($B$6:B408,2))</f>
        <v/>
      </c>
      <c r="E408" s="77" t="str">
        <f>IF(B408&lt;&gt;3,"",COUNTIF($B$6:B408,3))</f>
        <v/>
      </c>
      <c r="F408" s="77" t="str">
        <f>IF(B408&lt;&gt;4,"",COUNTIF($B$6:B408,4))</f>
        <v/>
      </c>
      <c r="G408" s="1"/>
      <c r="H408" s="20"/>
      <c r="I408" s="20"/>
      <c r="J408" s="20"/>
      <c r="K408" s="1"/>
      <c r="L408" s="1"/>
      <c r="M408" s="21"/>
      <c r="N408" s="20"/>
      <c r="O408" s="22"/>
      <c r="P408" s="26"/>
      <c r="Q408" s="27"/>
      <c r="R408" s="20"/>
      <c r="S408" s="1"/>
      <c r="T408" s="28"/>
      <c r="U408" s="85"/>
      <c r="V408" s="86"/>
      <c r="W408" s="39" t="e">
        <f>IF(OR(T408="他官署で調達手続きを実施のため",AC408=#REF!),"－",IF(V408&lt;&gt;"",ROUNDDOWN(V408/T408,3),(IFERROR(ROUNDDOWN(U408/T408,3),"－"))))</f>
        <v>#REF!</v>
      </c>
      <c r="X408" s="90"/>
      <c r="Y408" s="92"/>
      <c r="Z408" s="25"/>
      <c r="AA408" s="24"/>
      <c r="AB408" s="25"/>
      <c r="AC408" s="24"/>
      <c r="AD408" s="20"/>
      <c r="AE408" s="20"/>
      <c r="AF408" s="20"/>
      <c r="AG408" s="1"/>
      <c r="AH408" s="1"/>
      <c r="AI408" s="41"/>
      <c r="AJ408" s="41"/>
      <c r="AK408" s="41"/>
      <c r="AL408" s="41"/>
      <c r="AM408" s="41"/>
      <c r="AN408" s="1"/>
      <c r="AO408" s="1"/>
      <c r="AP408" s="1"/>
      <c r="AQ408" s="1"/>
      <c r="AR408" s="1"/>
      <c r="AS408" s="1"/>
      <c r="AT408" s="1"/>
      <c r="AU408" s="1"/>
      <c r="AV408" s="1"/>
      <c r="AW408" s="1"/>
      <c r="AX408" s="35"/>
      <c r="AY408" s="78"/>
      <c r="AZ408" s="37" t="e">
        <f>IF(AC408=#REF!,"年間支払金額",IF(AND(OR(COUNTIF(AE408,"*すべて*"),COUNTIF(AE408,"*全て*")),S408="●",OR(K408=#REF!,K408=#REF!)),"年間支払金額(全官署、契約相手方ごと)",IF(AND(OR(COUNTIF(AE408,"*すべて*"),COUNTIF(AE408,"*全て*")),S408="●"),"年間支払金額(契約相手方ごと)",IF(AND(OR(K408=#REF!,K408=#REF!),AC408=#REF!),"契約総額(全官署)",IF(AND(K408=#REF!,AC408=#REF!),"契約総額(自官署のみ)",IF(K408=#REF!,"年間支払金額(自官署のみ)",IF(AC408=#REF!,"契約総額",IF(AND(COUNTIF(BG408,"&lt;&gt;*単価*"),OR(K408=#REF!,K408=#REF!)),"全官署予定価格",IF(AND(COUNTIF(BG408,"*単価*"),OR(K408=#REF!,K408=#REF!)),"全官署支払金額",IF(COUNTIF(BG408,"*単価*"),"年間支払金額","予定価格"))))))))))</f>
        <v>#REF!</v>
      </c>
      <c r="BA408" s="37" t="str">
        <f>IF(T408="","×",IF(令和8年度契約状況調査票!T408&gt;_xlfn.XLOOKUP(令和8年度契約状況調査票!BF408,#REF!,#REF!),"○","×"))</f>
        <v>×</v>
      </c>
      <c r="BB408" s="37" t="str">
        <f>IF(Y408="","×",IF(令和8年度契約状況調査票!Y408&gt;_xlfn.XLOOKUP(令和8年度契約状況調査票!BF408,#REF!,#REF!),"○","×"))</f>
        <v>×</v>
      </c>
      <c r="BC408" s="37" t="str">
        <f t="shared" si="63"/>
        <v>×</v>
      </c>
      <c r="BD408" s="37" t="str">
        <f t="shared" si="59"/>
        <v>×</v>
      </c>
      <c r="BE408" s="79" t="str">
        <f t="shared" si="64"/>
        <v/>
      </c>
      <c r="BF408" s="38">
        <f t="shared" si="65"/>
        <v>0</v>
      </c>
      <c r="BG408" s="1" t="e">
        <f>IF(AC408=#REF!,"",IF(AND(K408&lt;&gt;"",ISTEXT(U408)),"分担契約/単価契約",IF(ISTEXT(U408),"単価契約",IF(K408&lt;&gt;"","分担契約",""))))</f>
        <v>#REF!</v>
      </c>
      <c r="BH408" s="80"/>
      <c r="BI408" s="81" t="e">
        <f>IF(COUNTIF(T408,"**"),"",IF(AND(T408&gt;=#REF!,OR(H408=#REF!,H408=#REF!)),1,IF(AND(T408&gt;=#REF!,H408&lt;&gt;#REF!,H408&lt;&gt;#REF!),1,"")))</f>
        <v>#REF!</v>
      </c>
      <c r="BJ408" s="82" t="str">
        <f t="shared" si="66"/>
        <v>○</v>
      </c>
      <c r="BK408" s="81" t="b">
        <f t="shared" si="60"/>
        <v>1</v>
      </c>
      <c r="BL408" s="81" t="b">
        <f t="shared" si="61"/>
        <v>1</v>
      </c>
    </row>
    <row r="409" spans="1:64" s="83" customFormat="1" ht="60.65" customHeight="1" x14ac:dyDescent="0.2">
      <c r="A409" s="77">
        <f t="shared" si="62"/>
        <v>404</v>
      </c>
      <c r="B409" s="77" t="str">
        <f t="shared" si="67"/>
        <v/>
      </c>
      <c r="C409" s="77" t="str">
        <f>IF(B409&lt;&gt;1,"",COUNTIF($B$6:B409,1))</f>
        <v/>
      </c>
      <c r="D409" s="77" t="str">
        <f>IF(B409&lt;&gt;2,"",COUNTIF($B$6:B409,2))</f>
        <v/>
      </c>
      <c r="E409" s="77" t="str">
        <f>IF(B409&lt;&gt;3,"",COUNTIF($B$6:B409,3))</f>
        <v/>
      </c>
      <c r="F409" s="77" t="str">
        <f>IF(B409&lt;&gt;4,"",COUNTIF($B$6:B409,4))</f>
        <v/>
      </c>
      <c r="G409" s="1"/>
      <c r="H409" s="20"/>
      <c r="I409" s="20"/>
      <c r="J409" s="20"/>
      <c r="K409" s="1"/>
      <c r="L409" s="1"/>
      <c r="M409" s="21"/>
      <c r="N409" s="20"/>
      <c r="O409" s="22"/>
      <c r="P409" s="26"/>
      <c r="Q409" s="27"/>
      <c r="R409" s="20"/>
      <c r="S409" s="1"/>
      <c r="T409" s="23"/>
      <c r="U409" s="84"/>
      <c r="V409" s="86"/>
      <c r="W409" s="39" t="e">
        <f>IF(OR(T409="他官署で調達手続きを実施のため",AC409=#REF!),"－",IF(V409&lt;&gt;"",ROUNDDOWN(V409/T409,3),(IFERROR(ROUNDDOWN(U409/T409,3),"－"))))</f>
        <v>#REF!</v>
      </c>
      <c r="X409" s="90"/>
      <c r="Y409" s="92"/>
      <c r="Z409" s="25"/>
      <c r="AA409" s="24"/>
      <c r="AB409" s="25"/>
      <c r="AC409" s="24"/>
      <c r="AD409" s="20"/>
      <c r="AE409" s="20"/>
      <c r="AF409" s="20"/>
      <c r="AG409" s="1"/>
      <c r="AH409" s="1"/>
      <c r="AI409" s="41"/>
      <c r="AJ409" s="41"/>
      <c r="AK409" s="41"/>
      <c r="AL409" s="41"/>
      <c r="AM409" s="41"/>
      <c r="AN409" s="1"/>
      <c r="AO409" s="1"/>
      <c r="AP409" s="1"/>
      <c r="AQ409" s="1"/>
      <c r="AR409" s="1"/>
      <c r="AS409" s="1"/>
      <c r="AT409" s="1"/>
      <c r="AU409" s="1"/>
      <c r="AV409" s="1"/>
      <c r="AW409" s="1"/>
      <c r="AX409" s="35"/>
      <c r="AY409" s="78"/>
      <c r="AZ409" s="37" t="e">
        <f>IF(AC409=#REF!,"年間支払金額",IF(AND(OR(COUNTIF(AE409,"*すべて*"),COUNTIF(AE409,"*全て*")),S409="●",OR(K409=#REF!,K409=#REF!)),"年間支払金額(全官署、契約相手方ごと)",IF(AND(OR(COUNTIF(AE409,"*すべて*"),COUNTIF(AE409,"*全て*")),S409="●"),"年間支払金額(契約相手方ごと)",IF(AND(OR(K409=#REF!,K409=#REF!),AC409=#REF!),"契約総額(全官署)",IF(AND(K409=#REF!,AC409=#REF!),"契約総額(自官署のみ)",IF(K409=#REF!,"年間支払金額(自官署のみ)",IF(AC409=#REF!,"契約総額",IF(AND(COUNTIF(BG409,"&lt;&gt;*単価*"),OR(K409=#REF!,K409=#REF!)),"全官署予定価格",IF(AND(COUNTIF(BG409,"*単価*"),OR(K409=#REF!,K409=#REF!)),"全官署支払金額",IF(COUNTIF(BG409,"*単価*"),"年間支払金額","予定価格"))))))))))</f>
        <v>#REF!</v>
      </c>
      <c r="BA409" s="37" t="str">
        <f>IF(T409="","×",IF(令和8年度契約状況調査票!T409&gt;_xlfn.XLOOKUP(令和8年度契約状況調査票!BF409,#REF!,#REF!),"○","×"))</f>
        <v>×</v>
      </c>
      <c r="BB409" s="37" t="str">
        <f>IF(Y409="","×",IF(令和8年度契約状況調査票!Y409&gt;_xlfn.XLOOKUP(令和8年度契約状況調査票!BF409,#REF!,#REF!),"○","×"))</f>
        <v>×</v>
      </c>
      <c r="BC409" s="37" t="str">
        <f t="shared" si="63"/>
        <v>×</v>
      </c>
      <c r="BD409" s="37" t="str">
        <f t="shared" si="59"/>
        <v>×</v>
      </c>
      <c r="BE409" s="79" t="str">
        <f t="shared" si="64"/>
        <v/>
      </c>
      <c r="BF409" s="38">
        <f t="shared" si="65"/>
        <v>0</v>
      </c>
      <c r="BG409" s="1" t="e">
        <f>IF(AC409=#REF!,"",IF(AND(K409&lt;&gt;"",ISTEXT(U409)),"分担契約/単価契約",IF(ISTEXT(U409),"単価契約",IF(K409&lt;&gt;"","分担契約",""))))</f>
        <v>#REF!</v>
      </c>
      <c r="BH409" s="80"/>
      <c r="BI409" s="81" t="e">
        <f>IF(COUNTIF(T409,"**"),"",IF(AND(T409&gt;=#REF!,OR(H409=#REF!,H409=#REF!)),1,IF(AND(T409&gt;=#REF!,H409&lt;&gt;#REF!,H409&lt;&gt;#REF!),1,"")))</f>
        <v>#REF!</v>
      </c>
      <c r="BJ409" s="82" t="str">
        <f t="shared" si="66"/>
        <v>○</v>
      </c>
      <c r="BK409" s="81" t="b">
        <f t="shared" si="60"/>
        <v>1</v>
      </c>
      <c r="BL409" s="81" t="b">
        <f t="shared" si="61"/>
        <v>1</v>
      </c>
    </row>
    <row r="410" spans="1:64" s="83" customFormat="1" ht="60.65" customHeight="1" x14ac:dyDescent="0.2">
      <c r="A410" s="77">
        <f t="shared" si="62"/>
        <v>405</v>
      </c>
      <c r="B410" s="77" t="str">
        <f t="shared" si="67"/>
        <v/>
      </c>
      <c r="C410" s="77" t="str">
        <f>IF(B410&lt;&gt;1,"",COUNTIF($B$6:B410,1))</f>
        <v/>
      </c>
      <c r="D410" s="77" t="str">
        <f>IF(B410&lt;&gt;2,"",COUNTIF($B$6:B410,2))</f>
        <v/>
      </c>
      <c r="E410" s="77" t="str">
        <f>IF(B410&lt;&gt;3,"",COUNTIF($B$6:B410,3))</f>
        <v/>
      </c>
      <c r="F410" s="77" t="str">
        <f>IF(B410&lt;&gt;4,"",COUNTIF($B$6:B410,4))</f>
        <v/>
      </c>
      <c r="G410" s="1"/>
      <c r="H410" s="20"/>
      <c r="I410" s="20"/>
      <c r="J410" s="20"/>
      <c r="K410" s="1"/>
      <c r="L410" s="1"/>
      <c r="M410" s="21"/>
      <c r="N410" s="20"/>
      <c r="O410" s="22"/>
      <c r="P410" s="26"/>
      <c r="Q410" s="27"/>
      <c r="R410" s="20"/>
      <c r="S410" s="1"/>
      <c r="T410" s="23"/>
      <c r="U410" s="84"/>
      <c r="V410" s="86"/>
      <c r="W410" s="39" t="e">
        <f>IF(OR(T410="他官署で調達手続きを実施のため",AC410=#REF!),"－",IF(V410&lt;&gt;"",ROUNDDOWN(V410/T410,3),(IFERROR(ROUNDDOWN(U410/T410,3),"－"))))</f>
        <v>#REF!</v>
      </c>
      <c r="X410" s="90"/>
      <c r="Y410" s="92"/>
      <c r="Z410" s="25"/>
      <c r="AA410" s="24"/>
      <c r="AB410" s="25"/>
      <c r="AC410" s="24"/>
      <c r="AD410" s="20"/>
      <c r="AE410" s="20"/>
      <c r="AF410" s="20"/>
      <c r="AG410" s="1"/>
      <c r="AH410" s="1"/>
      <c r="AI410" s="41"/>
      <c r="AJ410" s="41"/>
      <c r="AK410" s="41"/>
      <c r="AL410" s="41"/>
      <c r="AM410" s="41"/>
      <c r="AN410" s="1"/>
      <c r="AO410" s="1"/>
      <c r="AP410" s="1"/>
      <c r="AQ410" s="1"/>
      <c r="AR410" s="1"/>
      <c r="AS410" s="1"/>
      <c r="AT410" s="1"/>
      <c r="AU410" s="1"/>
      <c r="AV410" s="1"/>
      <c r="AW410" s="1"/>
      <c r="AX410" s="35"/>
      <c r="AY410" s="78"/>
      <c r="AZ410" s="37" t="e">
        <f>IF(AC410=#REF!,"年間支払金額",IF(AND(OR(COUNTIF(AE410,"*すべて*"),COUNTIF(AE410,"*全て*")),S410="●",OR(K410=#REF!,K410=#REF!)),"年間支払金額(全官署、契約相手方ごと)",IF(AND(OR(COUNTIF(AE410,"*すべて*"),COUNTIF(AE410,"*全て*")),S410="●"),"年間支払金額(契約相手方ごと)",IF(AND(OR(K410=#REF!,K410=#REF!),AC410=#REF!),"契約総額(全官署)",IF(AND(K410=#REF!,AC410=#REF!),"契約総額(自官署のみ)",IF(K410=#REF!,"年間支払金額(自官署のみ)",IF(AC410=#REF!,"契約総額",IF(AND(COUNTIF(BG410,"&lt;&gt;*単価*"),OR(K410=#REF!,K410=#REF!)),"全官署予定価格",IF(AND(COUNTIF(BG410,"*単価*"),OR(K410=#REF!,K410=#REF!)),"全官署支払金額",IF(COUNTIF(BG410,"*単価*"),"年間支払金額","予定価格"))))))))))</f>
        <v>#REF!</v>
      </c>
      <c r="BA410" s="37" t="str">
        <f>IF(T410="","×",IF(令和8年度契約状況調査票!T410&gt;_xlfn.XLOOKUP(令和8年度契約状況調査票!BF410,#REF!,#REF!),"○","×"))</f>
        <v>×</v>
      </c>
      <c r="BB410" s="37" t="str">
        <f>IF(Y410="","×",IF(令和8年度契約状況調査票!Y410&gt;_xlfn.XLOOKUP(令和8年度契約状況調査票!BF410,#REF!,#REF!),"○","×"))</f>
        <v>×</v>
      </c>
      <c r="BC410" s="37" t="str">
        <f t="shared" si="63"/>
        <v>×</v>
      </c>
      <c r="BD410" s="37" t="str">
        <f t="shared" si="59"/>
        <v>×</v>
      </c>
      <c r="BE410" s="79" t="str">
        <f t="shared" si="64"/>
        <v/>
      </c>
      <c r="BF410" s="38">
        <f t="shared" si="65"/>
        <v>0</v>
      </c>
      <c r="BG410" s="1" t="e">
        <f>IF(AC410=#REF!,"",IF(AND(K410&lt;&gt;"",ISTEXT(U410)),"分担契約/単価契約",IF(ISTEXT(U410),"単価契約",IF(K410&lt;&gt;"","分担契約",""))))</f>
        <v>#REF!</v>
      </c>
      <c r="BH410" s="80"/>
      <c r="BI410" s="81" t="e">
        <f>IF(COUNTIF(T410,"**"),"",IF(AND(T410&gt;=#REF!,OR(H410=#REF!,H410=#REF!)),1,IF(AND(T410&gt;=#REF!,H410&lt;&gt;#REF!,H410&lt;&gt;#REF!),1,"")))</f>
        <v>#REF!</v>
      </c>
      <c r="BJ410" s="82" t="str">
        <f t="shared" si="66"/>
        <v>○</v>
      </c>
      <c r="BK410" s="81" t="b">
        <f t="shared" si="60"/>
        <v>1</v>
      </c>
      <c r="BL410" s="81" t="b">
        <f t="shared" si="61"/>
        <v>1</v>
      </c>
    </row>
    <row r="411" spans="1:64" s="83" customFormat="1" ht="60.65" customHeight="1" x14ac:dyDescent="0.2">
      <c r="A411" s="77">
        <f t="shared" si="62"/>
        <v>406</v>
      </c>
      <c r="B411" s="77" t="str">
        <f t="shared" si="67"/>
        <v/>
      </c>
      <c r="C411" s="77" t="str">
        <f>IF(B411&lt;&gt;1,"",COUNTIF($B$6:B411,1))</f>
        <v/>
      </c>
      <c r="D411" s="77" t="str">
        <f>IF(B411&lt;&gt;2,"",COUNTIF($B$6:B411,2))</f>
        <v/>
      </c>
      <c r="E411" s="77" t="str">
        <f>IF(B411&lt;&gt;3,"",COUNTIF($B$6:B411,3))</f>
        <v/>
      </c>
      <c r="F411" s="77" t="str">
        <f>IF(B411&lt;&gt;4,"",COUNTIF($B$6:B411,4))</f>
        <v/>
      </c>
      <c r="G411" s="1"/>
      <c r="H411" s="20"/>
      <c r="I411" s="20"/>
      <c r="J411" s="20"/>
      <c r="K411" s="1"/>
      <c r="L411" s="1"/>
      <c r="M411" s="21"/>
      <c r="N411" s="20"/>
      <c r="O411" s="22"/>
      <c r="P411" s="26"/>
      <c r="Q411" s="27"/>
      <c r="R411" s="20"/>
      <c r="S411" s="1"/>
      <c r="T411" s="23"/>
      <c r="U411" s="84"/>
      <c r="V411" s="86"/>
      <c r="W411" s="39" t="e">
        <f>IF(OR(T411="他官署で調達手続きを実施のため",AC411=#REF!),"－",IF(V411&lt;&gt;"",ROUNDDOWN(V411/T411,3),(IFERROR(ROUNDDOWN(U411/T411,3),"－"))))</f>
        <v>#REF!</v>
      </c>
      <c r="X411" s="90"/>
      <c r="Y411" s="92"/>
      <c r="Z411" s="25"/>
      <c r="AA411" s="24"/>
      <c r="AB411" s="25"/>
      <c r="AC411" s="24"/>
      <c r="AD411" s="20"/>
      <c r="AE411" s="20"/>
      <c r="AF411" s="20"/>
      <c r="AG411" s="1"/>
      <c r="AH411" s="1"/>
      <c r="AI411" s="41"/>
      <c r="AJ411" s="41"/>
      <c r="AK411" s="41"/>
      <c r="AL411" s="41"/>
      <c r="AM411" s="41"/>
      <c r="AN411" s="1"/>
      <c r="AO411" s="1"/>
      <c r="AP411" s="1"/>
      <c r="AQ411" s="1"/>
      <c r="AR411" s="1"/>
      <c r="AS411" s="1"/>
      <c r="AT411" s="1"/>
      <c r="AU411" s="1"/>
      <c r="AV411" s="1"/>
      <c r="AW411" s="1"/>
      <c r="AX411" s="35"/>
      <c r="AY411" s="78"/>
      <c r="AZ411" s="37" t="e">
        <f>IF(AC411=#REF!,"年間支払金額",IF(AND(OR(COUNTIF(AE411,"*すべて*"),COUNTIF(AE411,"*全て*")),S411="●",OR(K411=#REF!,K411=#REF!)),"年間支払金額(全官署、契約相手方ごと)",IF(AND(OR(COUNTIF(AE411,"*すべて*"),COUNTIF(AE411,"*全て*")),S411="●"),"年間支払金額(契約相手方ごと)",IF(AND(OR(K411=#REF!,K411=#REF!),AC411=#REF!),"契約総額(全官署)",IF(AND(K411=#REF!,AC411=#REF!),"契約総額(自官署のみ)",IF(K411=#REF!,"年間支払金額(自官署のみ)",IF(AC411=#REF!,"契約総額",IF(AND(COUNTIF(BG411,"&lt;&gt;*単価*"),OR(K411=#REF!,K411=#REF!)),"全官署予定価格",IF(AND(COUNTIF(BG411,"*単価*"),OR(K411=#REF!,K411=#REF!)),"全官署支払金額",IF(COUNTIF(BG411,"*単価*"),"年間支払金額","予定価格"))))))))))</f>
        <v>#REF!</v>
      </c>
      <c r="BA411" s="37" t="str">
        <f>IF(T411="","×",IF(令和8年度契約状況調査票!T411&gt;_xlfn.XLOOKUP(令和8年度契約状況調査票!BF411,#REF!,#REF!),"○","×"))</f>
        <v>×</v>
      </c>
      <c r="BB411" s="37" t="str">
        <f>IF(Y411="","×",IF(令和8年度契約状況調査票!Y411&gt;_xlfn.XLOOKUP(令和8年度契約状況調査票!BF411,#REF!,#REF!),"○","×"))</f>
        <v>×</v>
      </c>
      <c r="BC411" s="37" t="str">
        <f t="shared" si="63"/>
        <v>×</v>
      </c>
      <c r="BD411" s="37" t="str">
        <f t="shared" ref="BD411:BD474" si="68">IF(AY411&lt;&gt;"",AY411,IF(COUNTIF(AZ411,"*予定価格*"),BA411,BB411))</f>
        <v>×</v>
      </c>
      <c r="BE411" s="79" t="str">
        <f t="shared" si="64"/>
        <v/>
      </c>
      <c r="BF411" s="38">
        <f t="shared" si="65"/>
        <v>0</v>
      </c>
      <c r="BG411" s="1" t="e">
        <f>IF(AC411=#REF!,"",IF(AND(K411&lt;&gt;"",ISTEXT(U411)),"分担契約/単価契約",IF(ISTEXT(U411),"単価契約",IF(K411&lt;&gt;"","分担契約",""))))</f>
        <v>#REF!</v>
      </c>
      <c r="BH411" s="80"/>
      <c r="BI411" s="81" t="e">
        <f>IF(COUNTIF(T411,"**"),"",IF(AND(T411&gt;=#REF!,OR(H411=#REF!,H411=#REF!)),1,IF(AND(T411&gt;=#REF!,H411&lt;&gt;#REF!,H411&lt;&gt;#REF!),1,"")))</f>
        <v>#REF!</v>
      </c>
      <c r="BJ411" s="82" t="str">
        <f t="shared" si="66"/>
        <v>○</v>
      </c>
      <c r="BK411" s="81" t="b">
        <f t="shared" ref="BK411:BK474" si="69">_xlfn.ISFORMULA(BF411)</f>
        <v>1</v>
      </c>
      <c r="BL411" s="81" t="b">
        <f t="shared" ref="BL411:BL474" si="70">_xlfn.ISFORMULA(BG411)</f>
        <v>1</v>
      </c>
    </row>
    <row r="412" spans="1:64" s="83" customFormat="1" ht="60.65" customHeight="1" x14ac:dyDescent="0.2">
      <c r="A412" s="77">
        <f t="shared" si="62"/>
        <v>407</v>
      </c>
      <c r="B412" s="77" t="str">
        <f t="shared" si="67"/>
        <v/>
      </c>
      <c r="C412" s="77" t="str">
        <f>IF(B412&lt;&gt;1,"",COUNTIF($B$6:B412,1))</f>
        <v/>
      </c>
      <c r="D412" s="77" t="str">
        <f>IF(B412&lt;&gt;2,"",COUNTIF($B$6:B412,2))</f>
        <v/>
      </c>
      <c r="E412" s="77" t="str">
        <f>IF(B412&lt;&gt;3,"",COUNTIF($B$6:B412,3))</f>
        <v/>
      </c>
      <c r="F412" s="77" t="str">
        <f>IF(B412&lt;&gt;4,"",COUNTIF($B$6:B412,4))</f>
        <v/>
      </c>
      <c r="G412" s="1"/>
      <c r="H412" s="20"/>
      <c r="I412" s="20"/>
      <c r="J412" s="20"/>
      <c r="K412" s="1"/>
      <c r="L412" s="1"/>
      <c r="M412" s="21"/>
      <c r="N412" s="20"/>
      <c r="O412" s="22"/>
      <c r="P412" s="26"/>
      <c r="Q412" s="27"/>
      <c r="R412" s="20"/>
      <c r="S412" s="1"/>
      <c r="T412" s="23"/>
      <c r="U412" s="84"/>
      <c r="V412" s="86"/>
      <c r="W412" s="39" t="e">
        <f>IF(OR(T412="他官署で調達手続きを実施のため",AC412=#REF!),"－",IF(V412&lt;&gt;"",ROUNDDOWN(V412/T412,3),(IFERROR(ROUNDDOWN(U412/T412,3),"－"))))</f>
        <v>#REF!</v>
      </c>
      <c r="X412" s="90"/>
      <c r="Y412" s="92"/>
      <c r="Z412" s="25"/>
      <c r="AA412" s="24"/>
      <c r="AB412" s="25"/>
      <c r="AC412" s="24"/>
      <c r="AD412" s="20"/>
      <c r="AE412" s="20"/>
      <c r="AF412" s="20"/>
      <c r="AG412" s="1"/>
      <c r="AH412" s="1"/>
      <c r="AI412" s="41"/>
      <c r="AJ412" s="41"/>
      <c r="AK412" s="41"/>
      <c r="AL412" s="41"/>
      <c r="AM412" s="41"/>
      <c r="AN412" s="1"/>
      <c r="AO412" s="1"/>
      <c r="AP412" s="1"/>
      <c r="AQ412" s="1"/>
      <c r="AR412" s="1"/>
      <c r="AS412" s="1"/>
      <c r="AT412" s="1"/>
      <c r="AU412" s="1"/>
      <c r="AV412" s="1"/>
      <c r="AW412" s="1"/>
      <c r="AX412" s="36"/>
      <c r="AY412" s="78"/>
      <c r="AZ412" s="37" t="e">
        <f>IF(AC412=#REF!,"年間支払金額",IF(AND(OR(COUNTIF(AE412,"*すべて*"),COUNTIF(AE412,"*全て*")),S412="●",OR(K412=#REF!,K412=#REF!)),"年間支払金額(全官署、契約相手方ごと)",IF(AND(OR(COUNTIF(AE412,"*すべて*"),COUNTIF(AE412,"*全て*")),S412="●"),"年間支払金額(契約相手方ごと)",IF(AND(OR(K412=#REF!,K412=#REF!),AC412=#REF!),"契約総額(全官署)",IF(AND(K412=#REF!,AC412=#REF!),"契約総額(自官署のみ)",IF(K412=#REF!,"年間支払金額(自官署のみ)",IF(AC412=#REF!,"契約総額",IF(AND(COUNTIF(BG412,"&lt;&gt;*単価*"),OR(K412=#REF!,K412=#REF!)),"全官署予定価格",IF(AND(COUNTIF(BG412,"*単価*"),OR(K412=#REF!,K412=#REF!)),"全官署支払金額",IF(COUNTIF(BG412,"*単価*"),"年間支払金額","予定価格"))))))))))</f>
        <v>#REF!</v>
      </c>
      <c r="BA412" s="37" t="str">
        <f>IF(T412="","×",IF(令和8年度契約状況調査票!T412&gt;_xlfn.XLOOKUP(令和8年度契約状況調査票!BF412,#REF!,#REF!),"○","×"))</f>
        <v>×</v>
      </c>
      <c r="BB412" s="37" t="str">
        <f>IF(Y412="","×",IF(令和8年度契約状況調査票!Y412&gt;_xlfn.XLOOKUP(令和8年度契約状況調査票!BF412,#REF!,#REF!),"○","×"))</f>
        <v>×</v>
      </c>
      <c r="BC412" s="37" t="str">
        <f t="shared" si="63"/>
        <v>×</v>
      </c>
      <c r="BD412" s="37" t="str">
        <f t="shared" si="68"/>
        <v>×</v>
      </c>
      <c r="BE412" s="79" t="str">
        <f t="shared" si="64"/>
        <v/>
      </c>
      <c r="BF412" s="38">
        <f t="shared" si="65"/>
        <v>0</v>
      </c>
      <c r="BG412" s="1" t="e">
        <f>IF(AC412=#REF!,"",IF(AND(K412&lt;&gt;"",ISTEXT(U412)),"分担契約/単価契約",IF(ISTEXT(U412),"単価契約",IF(K412&lt;&gt;"","分担契約",""))))</f>
        <v>#REF!</v>
      </c>
      <c r="BH412" s="80"/>
      <c r="BI412" s="81" t="e">
        <f>IF(COUNTIF(T412,"**"),"",IF(AND(T412&gt;=#REF!,OR(H412=#REF!,H412=#REF!)),1,IF(AND(T412&gt;=#REF!,H412&lt;&gt;#REF!,H412&lt;&gt;#REF!),1,"")))</f>
        <v>#REF!</v>
      </c>
      <c r="BJ412" s="82" t="str">
        <f t="shared" si="66"/>
        <v>○</v>
      </c>
      <c r="BK412" s="81" t="b">
        <f t="shared" si="69"/>
        <v>1</v>
      </c>
      <c r="BL412" s="81" t="b">
        <f t="shared" si="70"/>
        <v>1</v>
      </c>
    </row>
    <row r="413" spans="1:64" s="83" customFormat="1" ht="60.65" customHeight="1" x14ac:dyDescent="0.2">
      <c r="A413" s="77">
        <f t="shared" si="62"/>
        <v>408</v>
      </c>
      <c r="B413" s="77" t="str">
        <f t="shared" si="67"/>
        <v/>
      </c>
      <c r="C413" s="77" t="str">
        <f>IF(B413&lt;&gt;1,"",COUNTIF($B$6:B413,1))</f>
        <v/>
      </c>
      <c r="D413" s="77" t="str">
        <f>IF(B413&lt;&gt;2,"",COUNTIF($B$6:B413,2))</f>
        <v/>
      </c>
      <c r="E413" s="77" t="str">
        <f>IF(B413&lt;&gt;3,"",COUNTIF($B$6:B413,3))</f>
        <v/>
      </c>
      <c r="F413" s="77" t="str">
        <f>IF(B413&lt;&gt;4,"",COUNTIF($B$6:B413,4))</f>
        <v/>
      </c>
      <c r="G413" s="1"/>
      <c r="H413" s="20"/>
      <c r="I413" s="20"/>
      <c r="J413" s="20"/>
      <c r="K413" s="1"/>
      <c r="L413" s="1"/>
      <c r="M413" s="21"/>
      <c r="N413" s="20"/>
      <c r="O413" s="22"/>
      <c r="P413" s="26"/>
      <c r="Q413" s="27"/>
      <c r="R413" s="20"/>
      <c r="S413" s="1"/>
      <c r="T413" s="23"/>
      <c r="U413" s="84"/>
      <c r="V413" s="86"/>
      <c r="W413" s="39" t="e">
        <f>IF(OR(T413="他官署で調達手続きを実施のため",AC413=#REF!),"－",IF(V413&lt;&gt;"",ROUNDDOWN(V413/T413,3),(IFERROR(ROUNDDOWN(U413/T413,3),"－"))))</f>
        <v>#REF!</v>
      </c>
      <c r="X413" s="90"/>
      <c r="Y413" s="92"/>
      <c r="Z413" s="25"/>
      <c r="AA413" s="24"/>
      <c r="AB413" s="25"/>
      <c r="AC413" s="24"/>
      <c r="AD413" s="20"/>
      <c r="AE413" s="20"/>
      <c r="AF413" s="20"/>
      <c r="AG413" s="1"/>
      <c r="AH413" s="1"/>
      <c r="AI413" s="41"/>
      <c r="AJ413" s="41"/>
      <c r="AK413" s="41"/>
      <c r="AL413" s="41"/>
      <c r="AM413" s="41"/>
      <c r="AN413" s="1"/>
      <c r="AO413" s="1"/>
      <c r="AP413" s="1"/>
      <c r="AQ413" s="1"/>
      <c r="AR413" s="1"/>
      <c r="AS413" s="1"/>
      <c r="AT413" s="1"/>
      <c r="AU413" s="1"/>
      <c r="AV413" s="1"/>
      <c r="AW413" s="1"/>
      <c r="AX413" s="35"/>
      <c r="AY413" s="78"/>
      <c r="AZ413" s="37" t="e">
        <f>IF(AC413=#REF!,"年間支払金額",IF(AND(OR(COUNTIF(AE413,"*すべて*"),COUNTIF(AE413,"*全て*")),S413="●",OR(K413=#REF!,K413=#REF!)),"年間支払金額(全官署、契約相手方ごと)",IF(AND(OR(COUNTIF(AE413,"*すべて*"),COUNTIF(AE413,"*全て*")),S413="●"),"年間支払金額(契約相手方ごと)",IF(AND(OR(K413=#REF!,K413=#REF!),AC413=#REF!),"契約総額(全官署)",IF(AND(K413=#REF!,AC413=#REF!),"契約総額(自官署のみ)",IF(K413=#REF!,"年間支払金額(自官署のみ)",IF(AC413=#REF!,"契約総額",IF(AND(COUNTIF(BG413,"&lt;&gt;*単価*"),OR(K413=#REF!,K413=#REF!)),"全官署予定価格",IF(AND(COUNTIF(BG413,"*単価*"),OR(K413=#REF!,K413=#REF!)),"全官署支払金額",IF(COUNTIF(BG413,"*単価*"),"年間支払金額","予定価格"))))))))))</f>
        <v>#REF!</v>
      </c>
      <c r="BA413" s="37" t="str">
        <f>IF(T413="","×",IF(令和8年度契約状況調査票!T413&gt;_xlfn.XLOOKUP(令和8年度契約状況調査票!BF413,#REF!,#REF!),"○","×"))</f>
        <v>×</v>
      </c>
      <c r="BB413" s="37" t="str">
        <f>IF(Y413="","×",IF(令和8年度契約状況調査票!Y413&gt;_xlfn.XLOOKUP(令和8年度契約状況調査票!BF413,#REF!,#REF!),"○","×"))</f>
        <v>×</v>
      </c>
      <c r="BC413" s="37" t="str">
        <f t="shared" si="63"/>
        <v>×</v>
      </c>
      <c r="BD413" s="37" t="str">
        <f t="shared" si="68"/>
        <v>×</v>
      </c>
      <c r="BE413" s="79" t="str">
        <f t="shared" si="64"/>
        <v/>
      </c>
      <c r="BF413" s="38">
        <f t="shared" si="65"/>
        <v>0</v>
      </c>
      <c r="BG413" s="1" t="e">
        <f>IF(AC413=#REF!,"",IF(AND(K413&lt;&gt;"",ISTEXT(U413)),"分担契約/単価契約",IF(ISTEXT(U413),"単価契約",IF(K413&lt;&gt;"","分担契約",""))))</f>
        <v>#REF!</v>
      </c>
      <c r="BH413" s="80"/>
      <c r="BI413" s="81" t="e">
        <f>IF(COUNTIF(T413,"**"),"",IF(AND(T413&gt;=#REF!,OR(H413=#REF!,H413=#REF!)),1,IF(AND(T413&gt;=#REF!,H413&lt;&gt;#REF!,H413&lt;&gt;#REF!),1,"")))</f>
        <v>#REF!</v>
      </c>
      <c r="BJ413" s="82" t="str">
        <f t="shared" si="66"/>
        <v>○</v>
      </c>
      <c r="BK413" s="81" t="b">
        <f t="shared" si="69"/>
        <v>1</v>
      </c>
      <c r="BL413" s="81" t="b">
        <f t="shared" si="70"/>
        <v>1</v>
      </c>
    </row>
    <row r="414" spans="1:64" s="83" customFormat="1" ht="60.65" customHeight="1" x14ac:dyDescent="0.2">
      <c r="A414" s="77">
        <f t="shared" si="62"/>
        <v>409</v>
      </c>
      <c r="B414" s="77" t="str">
        <f t="shared" si="67"/>
        <v/>
      </c>
      <c r="C414" s="77" t="str">
        <f>IF(B414&lt;&gt;1,"",COUNTIF($B$6:B414,1))</f>
        <v/>
      </c>
      <c r="D414" s="77" t="str">
        <f>IF(B414&lt;&gt;2,"",COUNTIF($B$6:B414,2))</f>
        <v/>
      </c>
      <c r="E414" s="77" t="str">
        <f>IF(B414&lt;&gt;3,"",COUNTIF($B$6:B414,3))</f>
        <v/>
      </c>
      <c r="F414" s="77" t="str">
        <f>IF(B414&lt;&gt;4,"",COUNTIF($B$6:B414,4))</f>
        <v/>
      </c>
      <c r="G414" s="1"/>
      <c r="H414" s="20"/>
      <c r="I414" s="20"/>
      <c r="J414" s="20"/>
      <c r="K414" s="1"/>
      <c r="L414" s="1"/>
      <c r="M414" s="21"/>
      <c r="N414" s="20"/>
      <c r="O414" s="22"/>
      <c r="P414" s="26"/>
      <c r="Q414" s="27"/>
      <c r="R414" s="20"/>
      <c r="S414" s="1"/>
      <c r="T414" s="23"/>
      <c r="U414" s="84"/>
      <c r="V414" s="86"/>
      <c r="W414" s="39" t="e">
        <f>IF(OR(T414="他官署で調達手続きを実施のため",AC414=#REF!),"－",IF(V414&lt;&gt;"",ROUNDDOWN(V414/T414,3),(IFERROR(ROUNDDOWN(U414/T414,3),"－"))))</f>
        <v>#REF!</v>
      </c>
      <c r="X414" s="90"/>
      <c r="Y414" s="92"/>
      <c r="Z414" s="25"/>
      <c r="AA414" s="24"/>
      <c r="AB414" s="25"/>
      <c r="AC414" s="24"/>
      <c r="AD414" s="20"/>
      <c r="AE414" s="20"/>
      <c r="AF414" s="20"/>
      <c r="AG414" s="1"/>
      <c r="AH414" s="1"/>
      <c r="AI414" s="41"/>
      <c r="AJ414" s="41"/>
      <c r="AK414" s="41"/>
      <c r="AL414" s="41"/>
      <c r="AM414" s="41"/>
      <c r="AN414" s="1"/>
      <c r="AO414" s="1"/>
      <c r="AP414" s="1"/>
      <c r="AQ414" s="1"/>
      <c r="AR414" s="1"/>
      <c r="AS414" s="1"/>
      <c r="AT414" s="1"/>
      <c r="AU414" s="1"/>
      <c r="AV414" s="1"/>
      <c r="AW414" s="1"/>
      <c r="AX414" s="35"/>
      <c r="AY414" s="78"/>
      <c r="AZ414" s="37" t="e">
        <f>IF(AC414=#REF!,"年間支払金額",IF(AND(OR(COUNTIF(AE414,"*すべて*"),COUNTIF(AE414,"*全て*")),S414="●",OR(K414=#REF!,K414=#REF!)),"年間支払金額(全官署、契約相手方ごと)",IF(AND(OR(COUNTIF(AE414,"*すべて*"),COUNTIF(AE414,"*全て*")),S414="●"),"年間支払金額(契約相手方ごと)",IF(AND(OR(K414=#REF!,K414=#REF!),AC414=#REF!),"契約総額(全官署)",IF(AND(K414=#REF!,AC414=#REF!),"契約総額(自官署のみ)",IF(K414=#REF!,"年間支払金額(自官署のみ)",IF(AC414=#REF!,"契約総額",IF(AND(COUNTIF(BG414,"&lt;&gt;*単価*"),OR(K414=#REF!,K414=#REF!)),"全官署予定価格",IF(AND(COUNTIF(BG414,"*単価*"),OR(K414=#REF!,K414=#REF!)),"全官署支払金額",IF(COUNTIF(BG414,"*単価*"),"年間支払金額","予定価格"))))))))))</f>
        <v>#REF!</v>
      </c>
      <c r="BA414" s="37" t="str">
        <f>IF(T414="","×",IF(令和8年度契約状況調査票!T414&gt;_xlfn.XLOOKUP(令和8年度契約状況調査票!BF414,#REF!,#REF!),"○","×"))</f>
        <v>×</v>
      </c>
      <c r="BB414" s="37" t="str">
        <f>IF(Y414="","×",IF(令和8年度契約状況調査票!Y414&gt;_xlfn.XLOOKUP(令和8年度契約状況調査票!BF414,#REF!,#REF!),"○","×"))</f>
        <v>×</v>
      </c>
      <c r="BC414" s="37" t="str">
        <f t="shared" si="63"/>
        <v>×</v>
      </c>
      <c r="BD414" s="37" t="str">
        <f t="shared" si="68"/>
        <v>×</v>
      </c>
      <c r="BE414" s="79" t="str">
        <f t="shared" si="64"/>
        <v/>
      </c>
      <c r="BF414" s="38">
        <f t="shared" si="65"/>
        <v>0</v>
      </c>
      <c r="BG414" s="1" t="e">
        <f>IF(AC414=#REF!,"",IF(AND(K414&lt;&gt;"",ISTEXT(U414)),"分担契約/単価契約",IF(ISTEXT(U414),"単価契約",IF(K414&lt;&gt;"","分担契約",""))))</f>
        <v>#REF!</v>
      </c>
      <c r="BH414" s="80"/>
      <c r="BI414" s="81" t="e">
        <f>IF(COUNTIF(T414,"**"),"",IF(AND(T414&gt;=#REF!,OR(H414=#REF!,H414=#REF!)),1,IF(AND(T414&gt;=#REF!,H414&lt;&gt;#REF!,H414&lt;&gt;#REF!),1,"")))</f>
        <v>#REF!</v>
      </c>
      <c r="BJ414" s="82" t="str">
        <f t="shared" si="66"/>
        <v>○</v>
      </c>
      <c r="BK414" s="81" t="b">
        <f t="shared" si="69"/>
        <v>1</v>
      </c>
      <c r="BL414" s="81" t="b">
        <f t="shared" si="70"/>
        <v>1</v>
      </c>
    </row>
    <row r="415" spans="1:64" s="83" customFormat="1" ht="60.65" customHeight="1" x14ac:dyDescent="0.2">
      <c r="A415" s="77">
        <f t="shared" si="62"/>
        <v>410</v>
      </c>
      <c r="B415" s="77" t="str">
        <f t="shared" si="67"/>
        <v/>
      </c>
      <c r="C415" s="77" t="str">
        <f>IF(B415&lt;&gt;1,"",COUNTIF($B$6:B415,1))</f>
        <v/>
      </c>
      <c r="D415" s="77" t="str">
        <f>IF(B415&lt;&gt;2,"",COUNTIF($B$6:B415,2))</f>
        <v/>
      </c>
      <c r="E415" s="77" t="str">
        <f>IF(B415&lt;&gt;3,"",COUNTIF($B$6:B415,3))</f>
        <v/>
      </c>
      <c r="F415" s="77" t="str">
        <f>IF(B415&lt;&gt;4,"",COUNTIF($B$6:B415,4))</f>
        <v/>
      </c>
      <c r="G415" s="1"/>
      <c r="H415" s="20"/>
      <c r="I415" s="20"/>
      <c r="J415" s="20"/>
      <c r="K415" s="1"/>
      <c r="L415" s="1"/>
      <c r="M415" s="21"/>
      <c r="N415" s="20"/>
      <c r="O415" s="22"/>
      <c r="P415" s="26"/>
      <c r="Q415" s="27"/>
      <c r="R415" s="20"/>
      <c r="S415" s="1"/>
      <c r="T415" s="28"/>
      <c r="U415" s="85"/>
      <c r="V415" s="86"/>
      <c r="W415" s="39" t="e">
        <f>IF(OR(T415="他官署で調達手続きを実施のため",AC415=#REF!),"－",IF(V415&lt;&gt;"",ROUNDDOWN(V415/T415,3),(IFERROR(ROUNDDOWN(U415/T415,3),"－"))))</f>
        <v>#REF!</v>
      </c>
      <c r="X415" s="90"/>
      <c r="Y415" s="92"/>
      <c r="Z415" s="25"/>
      <c r="AA415" s="24"/>
      <c r="AB415" s="25"/>
      <c r="AC415" s="24"/>
      <c r="AD415" s="20"/>
      <c r="AE415" s="20"/>
      <c r="AF415" s="20"/>
      <c r="AG415" s="1"/>
      <c r="AH415" s="1"/>
      <c r="AI415" s="41"/>
      <c r="AJ415" s="41"/>
      <c r="AK415" s="41"/>
      <c r="AL415" s="41"/>
      <c r="AM415" s="41"/>
      <c r="AN415" s="1"/>
      <c r="AO415" s="1"/>
      <c r="AP415" s="1"/>
      <c r="AQ415" s="1"/>
      <c r="AR415" s="1"/>
      <c r="AS415" s="1"/>
      <c r="AT415" s="1"/>
      <c r="AU415" s="1"/>
      <c r="AV415" s="1"/>
      <c r="AW415" s="1"/>
      <c r="AX415" s="35"/>
      <c r="AY415" s="78"/>
      <c r="AZ415" s="37" t="e">
        <f>IF(AC415=#REF!,"年間支払金額",IF(AND(OR(COUNTIF(AE415,"*すべて*"),COUNTIF(AE415,"*全て*")),S415="●",OR(K415=#REF!,K415=#REF!)),"年間支払金額(全官署、契約相手方ごと)",IF(AND(OR(COUNTIF(AE415,"*すべて*"),COUNTIF(AE415,"*全て*")),S415="●"),"年間支払金額(契約相手方ごと)",IF(AND(OR(K415=#REF!,K415=#REF!),AC415=#REF!),"契約総額(全官署)",IF(AND(K415=#REF!,AC415=#REF!),"契約総額(自官署のみ)",IF(K415=#REF!,"年間支払金額(自官署のみ)",IF(AC415=#REF!,"契約総額",IF(AND(COUNTIF(BG415,"&lt;&gt;*単価*"),OR(K415=#REF!,K415=#REF!)),"全官署予定価格",IF(AND(COUNTIF(BG415,"*単価*"),OR(K415=#REF!,K415=#REF!)),"全官署支払金額",IF(COUNTIF(BG415,"*単価*"),"年間支払金額","予定価格"))))))))))</f>
        <v>#REF!</v>
      </c>
      <c r="BA415" s="37" t="str">
        <f>IF(T415="","×",IF(令和8年度契約状況調査票!T415&gt;_xlfn.XLOOKUP(令和8年度契約状況調査票!BF415,#REF!,#REF!),"○","×"))</f>
        <v>×</v>
      </c>
      <c r="BB415" s="37" t="str">
        <f>IF(Y415="","×",IF(令和8年度契約状況調査票!Y415&gt;_xlfn.XLOOKUP(令和8年度契約状況調査票!BF415,#REF!,#REF!),"○","×"))</f>
        <v>×</v>
      </c>
      <c r="BC415" s="37" t="str">
        <f t="shared" si="63"/>
        <v>×</v>
      </c>
      <c r="BD415" s="37" t="str">
        <f t="shared" si="68"/>
        <v>×</v>
      </c>
      <c r="BE415" s="79" t="str">
        <f t="shared" si="64"/>
        <v/>
      </c>
      <c r="BF415" s="38">
        <f t="shared" si="65"/>
        <v>0</v>
      </c>
      <c r="BG415" s="1" t="e">
        <f>IF(AC415=#REF!,"",IF(AND(K415&lt;&gt;"",ISTEXT(U415)),"分担契約/単価契約",IF(ISTEXT(U415),"単価契約",IF(K415&lt;&gt;"","分担契約",""))))</f>
        <v>#REF!</v>
      </c>
      <c r="BH415" s="80"/>
      <c r="BI415" s="81" t="e">
        <f>IF(COUNTIF(T415,"**"),"",IF(AND(T415&gt;=#REF!,OR(H415=#REF!,H415=#REF!)),1,IF(AND(T415&gt;=#REF!,H415&lt;&gt;#REF!,H415&lt;&gt;#REF!),1,"")))</f>
        <v>#REF!</v>
      </c>
      <c r="BJ415" s="82" t="str">
        <f t="shared" si="66"/>
        <v>○</v>
      </c>
      <c r="BK415" s="81" t="b">
        <f t="shared" si="69"/>
        <v>1</v>
      </c>
      <c r="BL415" s="81" t="b">
        <f t="shared" si="70"/>
        <v>1</v>
      </c>
    </row>
    <row r="416" spans="1:64" s="83" customFormat="1" ht="60.65" customHeight="1" x14ac:dyDescent="0.2">
      <c r="A416" s="77">
        <f t="shared" si="62"/>
        <v>411</v>
      </c>
      <c r="B416" s="77" t="str">
        <f t="shared" si="67"/>
        <v/>
      </c>
      <c r="C416" s="77" t="str">
        <f>IF(B416&lt;&gt;1,"",COUNTIF($B$6:B416,1))</f>
        <v/>
      </c>
      <c r="D416" s="77" t="str">
        <f>IF(B416&lt;&gt;2,"",COUNTIF($B$6:B416,2))</f>
        <v/>
      </c>
      <c r="E416" s="77" t="str">
        <f>IF(B416&lt;&gt;3,"",COUNTIF($B$6:B416,3))</f>
        <v/>
      </c>
      <c r="F416" s="77" t="str">
        <f>IF(B416&lt;&gt;4,"",COUNTIF($B$6:B416,4))</f>
        <v/>
      </c>
      <c r="G416" s="1"/>
      <c r="H416" s="20"/>
      <c r="I416" s="20"/>
      <c r="J416" s="20"/>
      <c r="K416" s="1"/>
      <c r="L416" s="1"/>
      <c r="M416" s="21"/>
      <c r="N416" s="20"/>
      <c r="O416" s="22"/>
      <c r="P416" s="26"/>
      <c r="Q416" s="27"/>
      <c r="R416" s="20"/>
      <c r="S416" s="1"/>
      <c r="T416" s="23"/>
      <c r="U416" s="84"/>
      <c r="V416" s="86"/>
      <c r="W416" s="39" t="e">
        <f>IF(OR(T416="他官署で調達手続きを実施のため",AC416=#REF!),"－",IF(V416&lt;&gt;"",ROUNDDOWN(V416/T416,3),(IFERROR(ROUNDDOWN(U416/T416,3),"－"))))</f>
        <v>#REF!</v>
      </c>
      <c r="X416" s="90"/>
      <c r="Y416" s="92"/>
      <c r="Z416" s="25"/>
      <c r="AA416" s="24"/>
      <c r="AB416" s="25"/>
      <c r="AC416" s="24"/>
      <c r="AD416" s="20"/>
      <c r="AE416" s="20"/>
      <c r="AF416" s="20"/>
      <c r="AG416" s="1"/>
      <c r="AH416" s="1"/>
      <c r="AI416" s="41"/>
      <c r="AJ416" s="41"/>
      <c r="AK416" s="41"/>
      <c r="AL416" s="41"/>
      <c r="AM416" s="41"/>
      <c r="AN416" s="1"/>
      <c r="AO416" s="1"/>
      <c r="AP416" s="1"/>
      <c r="AQ416" s="1"/>
      <c r="AR416" s="1"/>
      <c r="AS416" s="1"/>
      <c r="AT416" s="1"/>
      <c r="AU416" s="1"/>
      <c r="AV416" s="1"/>
      <c r="AW416" s="1"/>
      <c r="AX416" s="35"/>
      <c r="AY416" s="78"/>
      <c r="AZ416" s="37" t="e">
        <f>IF(AC416=#REF!,"年間支払金額",IF(AND(OR(COUNTIF(AE416,"*すべて*"),COUNTIF(AE416,"*全て*")),S416="●",OR(K416=#REF!,K416=#REF!)),"年間支払金額(全官署、契約相手方ごと)",IF(AND(OR(COUNTIF(AE416,"*すべて*"),COUNTIF(AE416,"*全て*")),S416="●"),"年間支払金額(契約相手方ごと)",IF(AND(OR(K416=#REF!,K416=#REF!),AC416=#REF!),"契約総額(全官署)",IF(AND(K416=#REF!,AC416=#REF!),"契約総額(自官署のみ)",IF(K416=#REF!,"年間支払金額(自官署のみ)",IF(AC416=#REF!,"契約総額",IF(AND(COUNTIF(BG416,"&lt;&gt;*単価*"),OR(K416=#REF!,K416=#REF!)),"全官署予定価格",IF(AND(COUNTIF(BG416,"*単価*"),OR(K416=#REF!,K416=#REF!)),"全官署支払金額",IF(COUNTIF(BG416,"*単価*"),"年間支払金額","予定価格"))))))))))</f>
        <v>#REF!</v>
      </c>
      <c r="BA416" s="37" t="str">
        <f>IF(T416="","×",IF(令和8年度契約状況調査票!T416&gt;_xlfn.XLOOKUP(令和8年度契約状況調査票!BF416,#REF!,#REF!),"○","×"))</f>
        <v>×</v>
      </c>
      <c r="BB416" s="37" t="str">
        <f>IF(Y416="","×",IF(令和8年度契約状況調査票!Y416&gt;_xlfn.XLOOKUP(令和8年度契約状況調査票!BF416,#REF!,#REF!),"○","×"))</f>
        <v>×</v>
      </c>
      <c r="BC416" s="37" t="str">
        <f t="shared" si="63"/>
        <v>×</v>
      </c>
      <c r="BD416" s="37" t="str">
        <f t="shared" si="68"/>
        <v>×</v>
      </c>
      <c r="BE416" s="79" t="str">
        <f t="shared" si="64"/>
        <v/>
      </c>
      <c r="BF416" s="38">
        <f t="shared" si="65"/>
        <v>0</v>
      </c>
      <c r="BG416" s="1" t="e">
        <f>IF(AC416=#REF!,"",IF(AND(K416&lt;&gt;"",ISTEXT(U416)),"分担契約/単価契約",IF(ISTEXT(U416),"単価契約",IF(K416&lt;&gt;"","分担契約",""))))</f>
        <v>#REF!</v>
      </c>
      <c r="BH416" s="80"/>
      <c r="BI416" s="81" t="e">
        <f>IF(COUNTIF(T416,"**"),"",IF(AND(T416&gt;=#REF!,OR(H416=#REF!,H416=#REF!)),1,IF(AND(T416&gt;=#REF!,H416&lt;&gt;#REF!,H416&lt;&gt;#REF!),1,"")))</f>
        <v>#REF!</v>
      </c>
      <c r="BJ416" s="82" t="str">
        <f t="shared" si="66"/>
        <v>○</v>
      </c>
      <c r="BK416" s="81" t="b">
        <f t="shared" si="69"/>
        <v>1</v>
      </c>
      <c r="BL416" s="81" t="b">
        <f t="shared" si="70"/>
        <v>1</v>
      </c>
    </row>
    <row r="417" spans="1:64" s="83" customFormat="1" ht="60.65" customHeight="1" x14ac:dyDescent="0.2">
      <c r="A417" s="77">
        <f t="shared" si="62"/>
        <v>412</v>
      </c>
      <c r="B417" s="77" t="str">
        <f t="shared" si="67"/>
        <v/>
      </c>
      <c r="C417" s="77" t="str">
        <f>IF(B417&lt;&gt;1,"",COUNTIF($B$6:B417,1))</f>
        <v/>
      </c>
      <c r="D417" s="77" t="str">
        <f>IF(B417&lt;&gt;2,"",COUNTIF($B$6:B417,2))</f>
        <v/>
      </c>
      <c r="E417" s="77" t="str">
        <f>IF(B417&lt;&gt;3,"",COUNTIF($B$6:B417,3))</f>
        <v/>
      </c>
      <c r="F417" s="77" t="str">
        <f>IF(B417&lt;&gt;4,"",COUNTIF($B$6:B417,4))</f>
        <v/>
      </c>
      <c r="G417" s="1"/>
      <c r="H417" s="20"/>
      <c r="I417" s="20"/>
      <c r="J417" s="20"/>
      <c r="K417" s="1"/>
      <c r="L417" s="1"/>
      <c r="M417" s="21"/>
      <c r="N417" s="20"/>
      <c r="O417" s="22"/>
      <c r="P417" s="26"/>
      <c r="Q417" s="27"/>
      <c r="R417" s="20"/>
      <c r="S417" s="1"/>
      <c r="T417" s="23"/>
      <c r="U417" s="84"/>
      <c r="V417" s="86"/>
      <c r="W417" s="39" t="e">
        <f>IF(OR(T417="他官署で調達手続きを実施のため",AC417=#REF!),"－",IF(V417&lt;&gt;"",ROUNDDOWN(V417/T417,3),(IFERROR(ROUNDDOWN(U417/T417,3),"－"))))</f>
        <v>#REF!</v>
      </c>
      <c r="X417" s="90"/>
      <c r="Y417" s="92"/>
      <c r="Z417" s="25"/>
      <c r="AA417" s="24"/>
      <c r="AB417" s="25"/>
      <c r="AC417" s="24"/>
      <c r="AD417" s="20"/>
      <c r="AE417" s="20"/>
      <c r="AF417" s="20"/>
      <c r="AG417" s="1"/>
      <c r="AH417" s="1"/>
      <c r="AI417" s="41"/>
      <c r="AJ417" s="41"/>
      <c r="AK417" s="41"/>
      <c r="AL417" s="41"/>
      <c r="AM417" s="41"/>
      <c r="AN417" s="1"/>
      <c r="AO417" s="1"/>
      <c r="AP417" s="1"/>
      <c r="AQ417" s="1"/>
      <c r="AR417" s="1"/>
      <c r="AS417" s="1"/>
      <c r="AT417" s="1"/>
      <c r="AU417" s="1"/>
      <c r="AV417" s="1"/>
      <c r="AW417" s="1"/>
      <c r="AX417" s="35"/>
      <c r="AY417" s="78"/>
      <c r="AZ417" s="37" t="e">
        <f>IF(AC417=#REF!,"年間支払金額",IF(AND(OR(COUNTIF(AE417,"*すべて*"),COUNTIF(AE417,"*全て*")),S417="●",OR(K417=#REF!,K417=#REF!)),"年間支払金額(全官署、契約相手方ごと)",IF(AND(OR(COUNTIF(AE417,"*すべて*"),COUNTIF(AE417,"*全て*")),S417="●"),"年間支払金額(契約相手方ごと)",IF(AND(OR(K417=#REF!,K417=#REF!),AC417=#REF!),"契約総額(全官署)",IF(AND(K417=#REF!,AC417=#REF!),"契約総額(自官署のみ)",IF(K417=#REF!,"年間支払金額(自官署のみ)",IF(AC417=#REF!,"契約総額",IF(AND(COUNTIF(BG417,"&lt;&gt;*単価*"),OR(K417=#REF!,K417=#REF!)),"全官署予定価格",IF(AND(COUNTIF(BG417,"*単価*"),OR(K417=#REF!,K417=#REF!)),"全官署支払金額",IF(COUNTIF(BG417,"*単価*"),"年間支払金額","予定価格"))))))))))</f>
        <v>#REF!</v>
      </c>
      <c r="BA417" s="37" t="str">
        <f>IF(T417="","×",IF(令和8年度契約状況調査票!T417&gt;_xlfn.XLOOKUP(令和8年度契約状況調査票!BF417,#REF!,#REF!),"○","×"))</f>
        <v>×</v>
      </c>
      <c r="BB417" s="37" t="str">
        <f>IF(Y417="","×",IF(令和8年度契約状況調査票!Y417&gt;_xlfn.XLOOKUP(令和8年度契約状況調査票!BF417,#REF!,#REF!),"○","×"))</f>
        <v>×</v>
      </c>
      <c r="BC417" s="37" t="str">
        <f t="shared" si="63"/>
        <v>×</v>
      </c>
      <c r="BD417" s="37" t="str">
        <f t="shared" si="68"/>
        <v>×</v>
      </c>
      <c r="BE417" s="79" t="str">
        <f t="shared" si="64"/>
        <v/>
      </c>
      <c r="BF417" s="38">
        <f t="shared" si="65"/>
        <v>0</v>
      </c>
      <c r="BG417" s="1" t="e">
        <f>IF(AC417=#REF!,"",IF(AND(K417&lt;&gt;"",ISTEXT(U417)),"分担契約/単価契約",IF(ISTEXT(U417),"単価契約",IF(K417&lt;&gt;"","分担契約",""))))</f>
        <v>#REF!</v>
      </c>
      <c r="BH417" s="80"/>
      <c r="BI417" s="81" t="e">
        <f>IF(COUNTIF(T417,"**"),"",IF(AND(T417&gt;=#REF!,OR(H417=#REF!,H417=#REF!)),1,IF(AND(T417&gt;=#REF!,H417&lt;&gt;#REF!,H417&lt;&gt;#REF!),1,"")))</f>
        <v>#REF!</v>
      </c>
      <c r="BJ417" s="82" t="str">
        <f t="shared" si="66"/>
        <v>○</v>
      </c>
      <c r="BK417" s="81" t="b">
        <f t="shared" si="69"/>
        <v>1</v>
      </c>
      <c r="BL417" s="81" t="b">
        <f t="shared" si="70"/>
        <v>1</v>
      </c>
    </row>
    <row r="418" spans="1:64" s="83" customFormat="1" ht="60.65" customHeight="1" x14ac:dyDescent="0.2">
      <c r="A418" s="77">
        <f t="shared" si="62"/>
        <v>413</v>
      </c>
      <c r="B418" s="77" t="str">
        <f t="shared" si="67"/>
        <v/>
      </c>
      <c r="C418" s="77" t="str">
        <f>IF(B418&lt;&gt;1,"",COUNTIF($B$6:B418,1))</f>
        <v/>
      </c>
      <c r="D418" s="77" t="str">
        <f>IF(B418&lt;&gt;2,"",COUNTIF($B$6:B418,2))</f>
        <v/>
      </c>
      <c r="E418" s="77" t="str">
        <f>IF(B418&lt;&gt;3,"",COUNTIF($B$6:B418,3))</f>
        <v/>
      </c>
      <c r="F418" s="77" t="str">
        <f>IF(B418&lt;&gt;4,"",COUNTIF($B$6:B418,4))</f>
        <v/>
      </c>
      <c r="G418" s="1"/>
      <c r="H418" s="20"/>
      <c r="I418" s="20"/>
      <c r="J418" s="20"/>
      <c r="K418" s="1"/>
      <c r="L418" s="1"/>
      <c r="M418" s="21"/>
      <c r="N418" s="20"/>
      <c r="O418" s="22"/>
      <c r="P418" s="26"/>
      <c r="Q418" s="27"/>
      <c r="R418" s="20"/>
      <c r="S418" s="1"/>
      <c r="T418" s="23"/>
      <c r="U418" s="84"/>
      <c r="V418" s="86"/>
      <c r="W418" s="39" t="e">
        <f>IF(OR(T418="他官署で調達手続きを実施のため",AC418=#REF!),"－",IF(V418&lt;&gt;"",ROUNDDOWN(V418/T418,3),(IFERROR(ROUNDDOWN(U418/T418,3),"－"))))</f>
        <v>#REF!</v>
      </c>
      <c r="X418" s="90"/>
      <c r="Y418" s="92"/>
      <c r="Z418" s="25"/>
      <c r="AA418" s="24"/>
      <c r="AB418" s="25"/>
      <c r="AC418" s="24"/>
      <c r="AD418" s="20"/>
      <c r="AE418" s="20"/>
      <c r="AF418" s="20"/>
      <c r="AG418" s="1"/>
      <c r="AH418" s="1"/>
      <c r="AI418" s="41"/>
      <c r="AJ418" s="41"/>
      <c r="AK418" s="41"/>
      <c r="AL418" s="41"/>
      <c r="AM418" s="41"/>
      <c r="AN418" s="1"/>
      <c r="AO418" s="1"/>
      <c r="AP418" s="1"/>
      <c r="AQ418" s="1"/>
      <c r="AR418" s="1"/>
      <c r="AS418" s="1"/>
      <c r="AT418" s="1"/>
      <c r="AU418" s="1"/>
      <c r="AV418" s="1"/>
      <c r="AW418" s="1"/>
      <c r="AX418" s="35"/>
      <c r="AY418" s="78"/>
      <c r="AZ418" s="37" t="e">
        <f>IF(AC418=#REF!,"年間支払金額",IF(AND(OR(COUNTIF(AE418,"*すべて*"),COUNTIF(AE418,"*全て*")),S418="●",OR(K418=#REF!,K418=#REF!)),"年間支払金額(全官署、契約相手方ごと)",IF(AND(OR(COUNTIF(AE418,"*すべて*"),COUNTIF(AE418,"*全て*")),S418="●"),"年間支払金額(契約相手方ごと)",IF(AND(OR(K418=#REF!,K418=#REF!),AC418=#REF!),"契約総額(全官署)",IF(AND(K418=#REF!,AC418=#REF!),"契約総額(自官署のみ)",IF(K418=#REF!,"年間支払金額(自官署のみ)",IF(AC418=#REF!,"契約総額",IF(AND(COUNTIF(BG418,"&lt;&gt;*単価*"),OR(K418=#REF!,K418=#REF!)),"全官署予定価格",IF(AND(COUNTIF(BG418,"*単価*"),OR(K418=#REF!,K418=#REF!)),"全官署支払金額",IF(COUNTIF(BG418,"*単価*"),"年間支払金額","予定価格"))))))))))</f>
        <v>#REF!</v>
      </c>
      <c r="BA418" s="37" t="str">
        <f>IF(T418="","×",IF(令和8年度契約状況調査票!T418&gt;_xlfn.XLOOKUP(令和8年度契約状況調査票!BF418,#REF!,#REF!),"○","×"))</f>
        <v>×</v>
      </c>
      <c r="BB418" s="37" t="str">
        <f>IF(Y418="","×",IF(令和8年度契約状況調査票!Y418&gt;_xlfn.XLOOKUP(令和8年度契約状況調査票!BF418,#REF!,#REF!),"○","×"))</f>
        <v>×</v>
      </c>
      <c r="BC418" s="37" t="str">
        <f t="shared" si="63"/>
        <v>×</v>
      </c>
      <c r="BD418" s="37" t="str">
        <f t="shared" si="68"/>
        <v>×</v>
      </c>
      <c r="BE418" s="79" t="str">
        <f t="shared" si="64"/>
        <v/>
      </c>
      <c r="BF418" s="38">
        <f t="shared" si="65"/>
        <v>0</v>
      </c>
      <c r="BG418" s="1" t="e">
        <f>IF(AC418=#REF!,"",IF(AND(K418&lt;&gt;"",ISTEXT(U418)),"分担契約/単価契約",IF(ISTEXT(U418),"単価契約",IF(K418&lt;&gt;"","分担契約",""))))</f>
        <v>#REF!</v>
      </c>
      <c r="BH418" s="80"/>
      <c r="BI418" s="81" t="e">
        <f>IF(COUNTIF(T418,"**"),"",IF(AND(T418&gt;=#REF!,OR(H418=#REF!,H418=#REF!)),1,IF(AND(T418&gt;=#REF!,H418&lt;&gt;#REF!,H418&lt;&gt;#REF!),1,"")))</f>
        <v>#REF!</v>
      </c>
      <c r="BJ418" s="82" t="str">
        <f t="shared" si="66"/>
        <v>○</v>
      </c>
      <c r="BK418" s="81" t="b">
        <f t="shared" si="69"/>
        <v>1</v>
      </c>
      <c r="BL418" s="81" t="b">
        <f t="shared" si="70"/>
        <v>1</v>
      </c>
    </row>
    <row r="419" spans="1:64" s="83" customFormat="1" ht="60.65" customHeight="1" x14ac:dyDescent="0.2">
      <c r="A419" s="77">
        <f t="shared" si="62"/>
        <v>414</v>
      </c>
      <c r="B419" s="77" t="str">
        <f t="shared" si="67"/>
        <v/>
      </c>
      <c r="C419" s="77" t="str">
        <f>IF(B419&lt;&gt;1,"",COUNTIF($B$6:B419,1))</f>
        <v/>
      </c>
      <c r="D419" s="77" t="str">
        <f>IF(B419&lt;&gt;2,"",COUNTIF($B$6:B419,2))</f>
        <v/>
      </c>
      <c r="E419" s="77" t="str">
        <f>IF(B419&lt;&gt;3,"",COUNTIF($B$6:B419,3))</f>
        <v/>
      </c>
      <c r="F419" s="77" t="str">
        <f>IF(B419&lt;&gt;4,"",COUNTIF($B$6:B419,4))</f>
        <v/>
      </c>
      <c r="G419" s="1"/>
      <c r="H419" s="20"/>
      <c r="I419" s="20"/>
      <c r="J419" s="20"/>
      <c r="K419" s="1"/>
      <c r="L419" s="1"/>
      <c r="M419" s="21"/>
      <c r="N419" s="20"/>
      <c r="O419" s="22"/>
      <c r="P419" s="26"/>
      <c r="Q419" s="27"/>
      <c r="R419" s="20"/>
      <c r="S419" s="1"/>
      <c r="T419" s="23"/>
      <c r="U419" s="84"/>
      <c r="V419" s="86"/>
      <c r="W419" s="39" t="e">
        <f>IF(OR(T419="他官署で調達手続きを実施のため",AC419=#REF!),"－",IF(V419&lt;&gt;"",ROUNDDOWN(V419/T419,3),(IFERROR(ROUNDDOWN(U419/T419,3),"－"))))</f>
        <v>#REF!</v>
      </c>
      <c r="X419" s="90"/>
      <c r="Y419" s="92"/>
      <c r="Z419" s="25"/>
      <c r="AA419" s="24"/>
      <c r="AB419" s="25"/>
      <c r="AC419" s="24"/>
      <c r="AD419" s="20"/>
      <c r="AE419" s="20"/>
      <c r="AF419" s="20"/>
      <c r="AG419" s="1"/>
      <c r="AH419" s="1"/>
      <c r="AI419" s="41"/>
      <c r="AJ419" s="41"/>
      <c r="AK419" s="41"/>
      <c r="AL419" s="41"/>
      <c r="AM419" s="41"/>
      <c r="AN419" s="1"/>
      <c r="AO419" s="1"/>
      <c r="AP419" s="1"/>
      <c r="AQ419" s="1"/>
      <c r="AR419" s="1"/>
      <c r="AS419" s="1"/>
      <c r="AT419" s="1"/>
      <c r="AU419" s="1"/>
      <c r="AV419" s="1"/>
      <c r="AW419" s="1"/>
      <c r="AX419" s="36"/>
      <c r="AY419" s="78"/>
      <c r="AZ419" s="37" t="e">
        <f>IF(AC419=#REF!,"年間支払金額",IF(AND(OR(COUNTIF(AE419,"*すべて*"),COUNTIF(AE419,"*全て*")),S419="●",OR(K419=#REF!,K419=#REF!)),"年間支払金額(全官署、契約相手方ごと)",IF(AND(OR(COUNTIF(AE419,"*すべて*"),COUNTIF(AE419,"*全て*")),S419="●"),"年間支払金額(契約相手方ごと)",IF(AND(OR(K419=#REF!,K419=#REF!),AC419=#REF!),"契約総額(全官署)",IF(AND(K419=#REF!,AC419=#REF!),"契約総額(自官署のみ)",IF(K419=#REF!,"年間支払金額(自官署のみ)",IF(AC419=#REF!,"契約総額",IF(AND(COUNTIF(BG419,"&lt;&gt;*単価*"),OR(K419=#REF!,K419=#REF!)),"全官署予定価格",IF(AND(COUNTIF(BG419,"*単価*"),OR(K419=#REF!,K419=#REF!)),"全官署支払金額",IF(COUNTIF(BG419,"*単価*"),"年間支払金額","予定価格"))))))))))</f>
        <v>#REF!</v>
      </c>
      <c r="BA419" s="37" t="str">
        <f>IF(T419="","×",IF(令和8年度契約状況調査票!T419&gt;_xlfn.XLOOKUP(令和8年度契約状況調査票!BF419,#REF!,#REF!),"○","×"))</f>
        <v>×</v>
      </c>
      <c r="BB419" s="37" t="str">
        <f>IF(Y419="","×",IF(令和8年度契約状況調査票!Y419&gt;_xlfn.XLOOKUP(令和8年度契約状況調査票!BF419,#REF!,#REF!),"○","×"))</f>
        <v>×</v>
      </c>
      <c r="BC419" s="37" t="str">
        <f t="shared" si="63"/>
        <v>×</v>
      </c>
      <c r="BD419" s="37" t="str">
        <f t="shared" si="68"/>
        <v>×</v>
      </c>
      <c r="BE419" s="79" t="str">
        <f t="shared" si="64"/>
        <v/>
      </c>
      <c r="BF419" s="38">
        <f t="shared" si="65"/>
        <v>0</v>
      </c>
      <c r="BG419" s="1" t="e">
        <f>IF(AC419=#REF!,"",IF(AND(K419&lt;&gt;"",ISTEXT(U419)),"分担契約/単価契約",IF(ISTEXT(U419),"単価契約",IF(K419&lt;&gt;"","分担契約",""))))</f>
        <v>#REF!</v>
      </c>
      <c r="BH419" s="80"/>
      <c r="BI419" s="81" t="e">
        <f>IF(COUNTIF(T419,"**"),"",IF(AND(T419&gt;=#REF!,OR(H419=#REF!,H419=#REF!)),1,IF(AND(T419&gt;=#REF!,H419&lt;&gt;#REF!,H419&lt;&gt;#REF!),1,"")))</f>
        <v>#REF!</v>
      </c>
      <c r="BJ419" s="82" t="str">
        <f t="shared" si="66"/>
        <v>○</v>
      </c>
      <c r="BK419" s="81" t="b">
        <f t="shared" si="69"/>
        <v>1</v>
      </c>
      <c r="BL419" s="81" t="b">
        <f t="shared" si="70"/>
        <v>1</v>
      </c>
    </row>
    <row r="420" spans="1:64" s="83" customFormat="1" ht="60.65" customHeight="1" x14ac:dyDescent="0.2">
      <c r="A420" s="77">
        <f t="shared" si="62"/>
        <v>415</v>
      </c>
      <c r="B420" s="77" t="str">
        <f t="shared" si="67"/>
        <v/>
      </c>
      <c r="C420" s="77" t="str">
        <f>IF(B420&lt;&gt;1,"",COUNTIF($B$6:B420,1))</f>
        <v/>
      </c>
      <c r="D420" s="77" t="str">
        <f>IF(B420&lt;&gt;2,"",COUNTIF($B$6:B420,2))</f>
        <v/>
      </c>
      <c r="E420" s="77" t="str">
        <f>IF(B420&lt;&gt;3,"",COUNTIF($B$6:B420,3))</f>
        <v/>
      </c>
      <c r="F420" s="77" t="str">
        <f>IF(B420&lt;&gt;4,"",COUNTIF($B$6:B420,4))</f>
        <v/>
      </c>
      <c r="G420" s="1"/>
      <c r="H420" s="20"/>
      <c r="I420" s="20"/>
      <c r="J420" s="20"/>
      <c r="K420" s="1"/>
      <c r="L420" s="1"/>
      <c r="M420" s="21"/>
      <c r="N420" s="20"/>
      <c r="O420" s="22"/>
      <c r="P420" s="26"/>
      <c r="Q420" s="27"/>
      <c r="R420" s="20"/>
      <c r="S420" s="1"/>
      <c r="T420" s="23"/>
      <c r="U420" s="84"/>
      <c r="V420" s="86"/>
      <c r="W420" s="39" t="e">
        <f>IF(OR(T420="他官署で調達手続きを実施のため",AC420=#REF!),"－",IF(V420&lt;&gt;"",ROUNDDOWN(V420/T420,3),(IFERROR(ROUNDDOWN(U420/T420,3),"－"))))</f>
        <v>#REF!</v>
      </c>
      <c r="X420" s="90"/>
      <c r="Y420" s="92"/>
      <c r="Z420" s="25"/>
      <c r="AA420" s="24"/>
      <c r="AB420" s="25"/>
      <c r="AC420" s="24"/>
      <c r="AD420" s="20"/>
      <c r="AE420" s="20"/>
      <c r="AF420" s="20"/>
      <c r="AG420" s="1"/>
      <c r="AH420" s="1"/>
      <c r="AI420" s="41"/>
      <c r="AJ420" s="41"/>
      <c r="AK420" s="41"/>
      <c r="AL420" s="41"/>
      <c r="AM420" s="41"/>
      <c r="AN420" s="1"/>
      <c r="AO420" s="1"/>
      <c r="AP420" s="1"/>
      <c r="AQ420" s="1"/>
      <c r="AR420" s="1"/>
      <c r="AS420" s="1"/>
      <c r="AT420" s="1"/>
      <c r="AU420" s="1"/>
      <c r="AV420" s="1"/>
      <c r="AW420" s="1"/>
      <c r="AX420" s="35"/>
      <c r="AY420" s="78"/>
      <c r="AZ420" s="37" t="e">
        <f>IF(AC420=#REF!,"年間支払金額",IF(AND(OR(COUNTIF(AE420,"*すべて*"),COUNTIF(AE420,"*全て*")),S420="●",OR(K420=#REF!,K420=#REF!)),"年間支払金額(全官署、契約相手方ごと)",IF(AND(OR(COUNTIF(AE420,"*すべて*"),COUNTIF(AE420,"*全て*")),S420="●"),"年間支払金額(契約相手方ごと)",IF(AND(OR(K420=#REF!,K420=#REF!),AC420=#REF!),"契約総額(全官署)",IF(AND(K420=#REF!,AC420=#REF!),"契約総額(自官署のみ)",IF(K420=#REF!,"年間支払金額(自官署のみ)",IF(AC420=#REF!,"契約総額",IF(AND(COUNTIF(BG420,"&lt;&gt;*単価*"),OR(K420=#REF!,K420=#REF!)),"全官署予定価格",IF(AND(COUNTIF(BG420,"*単価*"),OR(K420=#REF!,K420=#REF!)),"全官署支払金額",IF(COUNTIF(BG420,"*単価*"),"年間支払金額","予定価格"))))))))))</f>
        <v>#REF!</v>
      </c>
      <c r="BA420" s="37" t="str">
        <f>IF(T420="","×",IF(令和8年度契約状況調査票!T420&gt;_xlfn.XLOOKUP(令和8年度契約状況調査票!BF420,#REF!,#REF!),"○","×"))</f>
        <v>×</v>
      </c>
      <c r="BB420" s="37" t="str">
        <f>IF(Y420="","×",IF(令和8年度契約状況調査票!Y420&gt;_xlfn.XLOOKUP(令和8年度契約状況調査票!BF420,#REF!,#REF!),"○","×"))</f>
        <v>×</v>
      </c>
      <c r="BC420" s="37" t="str">
        <f t="shared" si="63"/>
        <v>×</v>
      </c>
      <c r="BD420" s="37" t="str">
        <f t="shared" si="68"/>
        <v>×</v>
      </c>
      <c r="BE420" s="79" t="str">
        <f t="shared" si="64"/>
        <v/>
      </c>
      <c r="BF420" s="38">
        <f t="shared" si="65"/>
        <v>0</v>
      </c>
      <c r="BG420" s="1" t="e">
        <f>IF(AC420=#REF!,"",IF(AND(K420&lt;&gt;"",ISTEXT(U420)),"分担契約/単価契約",IF(ISTEXT(U420),"単価契約",IF(K420&lt;&gt;"","分担契約",""))))</f>
        <v>#REF!</v>
      </c>
      <c r="BH420" s="80"/>
      <c r="BI420" s="81" t="e">
        <f>IF(COUNTIF(T420,"**"),"",IF(AND(T420&gt;=#REF!,OR(H420=#REF!,H420=#REF!)),1,IF(AND(T420&gt;=#REF!,H420&lt;&gt;#REF!,H420&lt;&gt;#REF!),1,"")))</f>
        <v>#REF!</v>
      </c>
      <c r="BJ420" s="82" t="str">
        <f t="shared" si="66"/>
        <v>○</v>
      </c>
      <c r="BK420" s="81" t="b">
        <f t="shared" si="69"/>
        <v>1</v>
      </c>
      <c r="BL420" s="81" t="b">
        <f t="shared" si="70"/>
        <v>1</v>
      </c>
    </row>
    <row r="421" spans="1:64" s="83" customFormat="1" ht="60.65" customHeight="1" x14ac:dyDescent="0.2">
      <c r="A421" s="77">
        <f t="shared" si="62"/>
        <v>416</v>
      </c>
      <c r="B421" s="77" t="str">
        <f t="shared" si="67"/>
        <v/>
      </c>
      <c r="C421" s="77" t="str">
        <f>IF(B421&lt;&gt;1,"",COUNTIF($B$6:B421,1))</f>
        <v/>
      </c>
      <c r="D421" s="77" t="str">
        <f>IF(B421&lt;&gt;2,"",COUNTIF($B$6:B421,2))</f>
        <v/>
      </c>
      <c r="E421" s="77" t="str">
        <f>IF(B421&lt;&gt;3,"",COUNTIF($B$6:B421,3))</f>
        <v/>
      </c>
      <c r="F421" s="77" t="str">
        <f>IF(B421&lt;&gt;4,"",COUNTIF($B$6:B421,4))</f>
        <v/>
      </c>
      <c r="G421" s="1"/>
      <c r="H421" s="20"/>
      <c r="I421" s="20"/>
      <c r="J421" s="20"/>
      <c r="K421" s="1"/>
      <c r="L421" s="1"/>
      <c r="M421" s="21"/>
      <c r="N421" s="20"/>
      <c r="O421" s="22"/>
      <c r="P421" s="26"/>
      <c r="Q421" s="27"/>
      <c r="R421" s="20"/>
      <c r="S421" s="1"/>
      <c r="T421" s="23"/>
      <c r="U421" s="84"/>
      <c r="V421" s="86"/>
      <c r="W421" s="39" t="e">
        <f>IF(OR(T421="他官署で調達手続きを実施のため",AC421=#REF!),"－",IF(V421&lt;&gt;"",ROUNDDOWN(V421/T421,3),(IFERROR(ROUNDDOWN(U421/T421,3),"－"))))</f>
        <v>#REF!</v>
      </c>
      <c r="X421" s="90"/>
      <c r="Y421" s="92"/>
      <c r="Z421" s="25"/>
      <c r="AA421" s="24"/>
      <c r="AB421" s="25"/>
      <c r="AC421" s="24"/>
      <c r="AD421" s="20"/>
      <c r="AE421" s="20"/>
      <c r="AF421" s="20"/>
      <c r="AG421" s="1"/>
      <c r="AH421" s="1"/>
      <c r="AI421" s="41"/>
      <c r="AJ421" s="41"/>
      <c r="AK421" s="41"/>
      <c r="AL421" s="41"/>
      <c r="AM421" s="41"/>
      <c r="AN421" s="1"/>
      <c r="AO421" s="1"/>
      <c r="AP421" s="1"/>
      <c r="AQ421" s="1"/>
      <c r="AR421" s="1"/>
      <c r="AS421" s="1"/>
      <c r="AT421" s="1"/>
      <c r="AU421" s="1"/>
      <c r="AV421" s="1"/>
      <c r="AW421" s="1"/>
      <c r="AX421" s="35"/>
      <c r="AY421" s="78"/>
      <c r="AZ421" s="37" t="e">
        <f>IF(AC421=#REF!,"年間支払金額",IF(AND(OR(COUNTIF(AE421,"*すべて*"),COUNTIF(AE421,"*全て*")),S421="●",OR(K421=#REF!,K421=#REF!)),"年間支払金額(全官署、契約相手方ごと)",IF(AND(OR(COUNTIF(AE421,"*すべて*"),COUNTIF(AE421,"*全て*")),S421="●"),"年間支払金額(契約相手方ごと)",IF(AND(OR(K421=#REF!,K421=#REF!),AC421=#REF!),"契約総額(全官署)",IF(AND(K421=#REF!,AC421=#REF!),"契約総額(自官署のみ)",IF(K421=#REF!,"年間支払金額(自官署のみ)",IF(AC421=#REF!,"契約総額",IF(AND(COUNTIF(BG421,"&lt;&gt;*単価*"),OR(K421=#REF!,K421=#REF!)),"全官署予定価格",IF(AND(COUNTIF(BG421,"*単価*"),OR(K421=#REF!,K421=#REF!)),"全官署支払金額",IF(COUNTIF(BG421,"*単価*"),"年間支払金額","予定価格"))))))))))</f>
        <v>#REF!</v>
      </c>
      <c r="BA421" s="37" t="str">
        <f>IF(T421="","×",IF(令和8年度契約状況調査票!T421&gt;_xlfn.XLOOKUP(令和8年度契約状況調査票!BF421,#REF!,#REF!),"○","×"))</f>
        <v>×</v>
      </c>
      <c r="BB421" s="37" t="str">
        <f>IF(Y421="","×",IF(令和8年度契約状況調査票!Y421&gt;_xlfn.XLOOKUP(令和8年度契約状況調査票!BF421,#REF!,#REF!),"○","×"))</f>
        <v>×</v>
      </c>
      <c r="BC421" s="37" t="str">
        <f t="shared" si="63"/>
        <v>×</v>
      </c>
      <c r="BD421" s="37" t="str">
        <f t="shared" si="68"/>
        <v>×</v>
      </c>
      <c r="BE421" s="79" t="str">
        <f t="shared" si="64"/>
        <v/>
      </c>
      <c r="BF421" s="38">
        <f t="shared" si="65"/>
        <v>0</v>
      </c>
      <c r="BG421" s="1" t="e">
        <f>IF(AC421=#REF!,"",IF(AND(K421&lt;&gt;"",ISTEXT(U421)),"分担契約/単価契約",IF(ISTEXT(U421),"単価契約",IF(K421&lt;&gt;"","分担契約",""))))</f>
        <v>#REF!</v>
      </c>
      <c r="BH421" s="80"/>
      <c r="BI421" s="81" t="e">
        <f>IF(COUNTIF(T421,"**"),"",IF(AND(T421&gt;=#REF!,OR(H421=#REF!,H421=#REF!)),1,IF(AND(T421&gt;=#REF!,H421&lt;&gt;#REF!,H421&lt;&gt;#REF!),1,"")))</f>
        <v>#REF!</v>
      </c>
      <c r="BJ421" s="82" t="str">
        <f t="shared" si="66"/>
        <v>○</v>
      </c>
      <c r="BK421" s="81" t="b">
        <f t="shared" si="69"/>
        <v>1</v>
      </c>
      <c r="BL421" s="81" t="b">
        <f t="shared" si="70"/>
        <v>1</v>
      </c>
    </row>
    <row r="422" spans="1:64" s="83" customFormat="1" ht="60.65" customHeight="1" x14ac:dyDescent="0.2">
      <c r="A422" s="77">
        <f t="shared" si="62"/>
        <v>417</v>
      </c>
      <c r="B422" s="77" t="str">
        <f t="shared" si="67"/>
        <v/>
      </c>
      <c r="C422" s="77" t="str">
        <f>IF(B422&lt;&gt;1,"",COUNTIF($B$6:B422,1))</f>
        <v/>
      </c>
      <c r="D422" s="77" t="str">
        <f>IF(B422&lt;&gt;2,"",COUNTIF($B$6:B422,2))</f>
        <v/>
      </c>
      <c r="E422" s="77" t="str">
        <f>IF(B422&lt;&gt;3,"",COUNTIF($B$6:B422,3))</f>
        <v/>
      </c>
      <c r="F422" s="77" t="str">
        <f>IF(B422&lt;&gt;4,"",COUNTIF($B$6:B422,4))</f>
        <v/>
      </c>
      <c r="G422" s="1"/>
      <c r="H422" s="20"/>
      <c r="I422" s="20"/>
      <c r="J422" s="20"/>
      <c r="K422" s="1"/>
      <c r="L422" s="1"/>
      <c r="M422" s="21"/>
      <c r="N422" s="20"/>
      <c r="O422" s="22"/>
      <c r="P422" s="26"/>
      <c r="Q422" s="27"/>
      <c r="R422" s="20"/>
      <c r="S422" s="1"/>
      <c r="T422" s="28"/>
      <c r="U422" s="85"/>
      <c r="V422" s="86"/>
      <c r="W422" s="39" t="e">
        <f>IF(OR(T422="他官署で調達手続きを実施のため",AC422=#REF!),"－",IF(V422&lt;&gt;"",ROUNDDOWN(V422/T422,3),(IFERROR(ROUNDDOWN(U422/T422,3),"－"))))</f>
        <v>#REF!</v>
      </c>
      <c r="X422" s="90"/>
      <c r="Y422" s="92"/>
      <c r="Z422" s="25"/>
      <c r="AA422" s="24"/>
      <c r="AB422" s="25"/>
      <c r="AC422" s="24"/>
      <c r="AD422" s="20"/>
      <c r="AE422" s="20"/>
      <c r="AF422" s="20"/>
      <c r="AG422" s="1"/>
      <c r="AH422" s="1"/>
      <c r="AI422" s="41"/>
      <c r="AJ422" s="41"/>
      <c r="AK422" s="41"/>
      <c r="AL422" s="41"/>
      <c r="AM422" s="41"/>
      <c r="AN422" s="1"/>
      <c r="AO422" s="1"/>
      <c r="AP422" s="1"/>
      <c r="AQ422" s="1"/>
      <c r="AR422" s="1"/>
      <c r="AS422" s="1"/>
      <c r="AT422" s="1"/>
      <c r="AU422" s="1"/>
      <c r="AV422" s="1"/>
      <c r="AW422" s="1"/>
      <c r="AX422" s="35"/>
      <c r="AY422" s="78"/>
      <c r="AZ422" s="37" t="e">
        <f>IF(AC422=#REF!,"年間支払金額",IF(AND(OR(COUNTIF(AE422,"*すべて*"),COUNTIF(AE422,"*全て*")),S422="●",OR(K422=#REF!,K422=#REF!)),"年間支払金額(全官署、契約相手方ごと)",IF(AND(OR(COUNTIF(AE422,"*すべて*"),COUNTIF(AE422,"*全て*")),S422="●"),"年間支払金額(契約相手方ごと)",IF(AND(OR(K422=#REF!,K422=#REF!),AC422=#REF!),"契約総額(全官署)",IF(AND(K422=#REF!,AC422=#REF!),"契約総額(自官署のみ)",IF(K422=#REF!,"年間支払金額(自官署のみ)",IF(AC422=#REF!,"契約総額",IF(AND(COUNTIF(BG422,"&lt;&gt;*単価*"),OR(K422=#REF!,K422=#REF!)),"全官署予定価格",IF(AND(COUNTIF(BG422,"*単価*"),OR(K422=#REF!,K422=#REF!)),"全官署支払金額",IF(COUNTIF(BG422,"*単価*"),"年間支払金額","予定価格"))))))))))</f>
        <v>#REF!</v>
      </c>
      <c r="BA422" s="37" t="str">
        <f>IF(T422="","×",IF(令和8年度契約状況調査票!T422&gt;_xlfn.XLOOKUP(令和8年度契約状況調査票!BF422,#REF!,#REF!),"○","×"))</f>
        <v>×</v>
      </c>
      <c r="BB422" s="37" t="str">
        <f>IF(Y422="","×",IF(令和8年度契約状況調査票!Y422&gt;_xlfn.XLOOKUP(令和8年度契約状況調査票!BF422,#REF!,#REF!),"○","×"))</f>
        <v>×</v>
      </c>
      <c r="BC422" s="37" t="str">
        <f t="shared" si="63"/>
        <v>×</v>
      </c>
      <c r="BD422" s="37" t="str">
        <f t="shared" si="68"/>
        <v>×</v>
      </c>
      <c r="BE422" s="79" t="str">
        <f t="shared" si="64"/>
        <v/>
      </c>
      <c r="BF422" s="38">
        <f t="shared" si="65"/>
        <v>0</v>
      </c>
      <c r="BG422" s="1" t="e">
        <f>IF(AC422=#REF!,"",IF(AND(K422&lt;&gt;"",ISTEXT(U422)),"分担契約/単価契約",IF(ISTEXT(U422),"単価契約",IF(K422&lt;&gt;"","分担契約",""))))</f>
        <v>#REF!</v>
      </c>
      <c r="BH422" s="80"/>
      <c r="BI422" s="81" t="e">
        <f>IF(COUNTIF(T422,"**"),"",IF(AND(T422&gt;=#REF!,OR(H422=#REF!,H422=#REF!)),1,IF(AND(T422&gt;=#REF!,H422&lt;&gt;#REF!,H422&lt;&gt;#REF!),1,"")))</f>
        <v>#REF!</v>
      </c>
      <c r="BJ422" s="82" t="str">
        <f t="shared" si="66"/>
        <v>○</v>
      </c>
      <c r="BK422" s="81" t="b">
        <f t="shared" si="69"/>
        <v>1</v>
      </c>
      <c r="BL422" s="81" t="b">
        <f t="shared" si="70"/>
        <v>1</v>
      </c>
    </row>
    <row r="423" spans="1:64" s="83" customFormat="1" ht="60.65" customHeight="1" x14ac:dyDescent="0.2">
      <c r="A423" s="77">
        <f t="shared" si="62"/>
        <v>418</v>
      </c>
      <c r="B423" s="77" t="str">
        <f t="shared" si="67"/>
        <v/>
      </c>
      <c r="C423" s="77" t="str">
        <f>IF(B423&lt;&gt;1,"",COUNTIF($B$6:B423,1))</f>
        <v/>
      </c>
      <c r="D423" s="77" t="str">
        <f>IF(B423&lt;&gt;2,"",COUNTIF($B$6:B423,2))</f>
        <v/>
      </c>
      <c r="E423" s="77" t="str">
        <f>IF(B423&lt;&gt;3,"",COUNTIF($B$6:B423,3))</f>
        <v/>
      </c>
      <c r="F423" s="77" t="str">
        <f>IF(B423&lt;&gt;4,"",COUNTIF($B$6:B423,4))</f>
        <v/>
      </c>
      <c r="G423" s="1"/>
      <c r="H423" s="20"/>
      <c r="I423" s="20"/>
      <c r="J423" s="20"/>
      <c r="K423" s="1"/>
      <c r="L423" s="1"/>
      <c r="M423" s="21"/>
      <c r="N423" s="20"/>
      <c r="O423" s="22"/>
      <c r="P423" s="26"/>
      <c r="Q423" s="27"/>
      <c r="R423" s="20"/>
      <c r="S423" s="1"/>
      <c r="T423" s="23"/>
      <c r="U423" s="84"/>
      <c r="V423" s="86"/>
      <c r="W423" s="39" t="e">
        <f>IF(OR(T423="他官署で調達手続きを実施のため",AC423=#REF!),"－",IF(V423&lt;&gt;"",ROUNDDOWN(V423/T423,3),(IFERROR(ROUNDDOWN(U423/T423,3),"－"))))</f>
        <v>#REF!</v>
      </c>
      <c r="X423" s="90"/>
      <c r="Y423" s="92"/>
      <c r="Z423" s="25"/>
      <c r="AA423" s="24"/>
      <c r="AB423" s="25"/>
      <c r="AC423" s="24"/>
      <c r="AD423" s="20"/>
      <c r="AE423" s="20"/>
      <c r="AF423" s="20"/>
      <c r="AG423" s="1"/>
      <c r="AH423" s="1"/>
      <c r="AI423" s="41"/>
      <c r="AJ423" s="41"/>
      <c r="AK423" s="41"/>
      <c r="AL423" s="41"/>
      <c r="AM423" s="41"/>
      <c r="AN423" s="1"/>
      <c r="AO423" s="1"/>
      <c r="AP423" s="1"/>
      <c r="AQ423" s="1"/>
      <c r="AR423" s="1"/>
      <c r="AS423" s="1"/>
      <c r="AT423" s="1"/>
      <c r="AU423" s="1"/>
      <c r="AV423" s="1"/>
      <c r="AW423" s="1"/>
      <c r="AX423" s="35"/>
      <c r="AY423" s="78"/>
      <c r="AZ423" s="37" t="e">
        <f>IF(AC423=#REF!,"年間支払金額",IF(AND(OR(COUNTIF(AE423,"*すべて*"),COUNTIF(AE423,"*全て*")),S423="●",OR(K423=#REF!,K423=#REF!)),"年間支払金額(全官署、契約相手方ごと)",IF(AND(OR(COUNTIF(AE423,"*すべて*"),COUNTIF(AE423,"*全て*")),S423="●"),"年間支払金額(契約相手方ごと)",IF(AND(OR(K423=#REF!,K423=#REF!),AC423=#REF!),"契約総額(全官署)",IF(AND(K423=#REF!,AC423=#REF!),"契約総額(自官署のみ)",IF(K423=#REF!,"年間支払金額(自官署のみ)",IF(AC423=#REF!,"契約総額",IF(AND(COUNTIF(BG423,"&lt;&gt;*単価*"),OR(K423=#REF!,K423=#REF!)),"全官署予定価格",IF(AND(COUNTIF(BG423,"*単価*"),OR(K423=#REF!,K423=#REF!)),"全官署支払金額",IF(COUNTIF(BG423,"*単価*"),"年間支払金額","予定価格"))))))))))</f>
        <v>#REF!</v>
      </c>
      <c r="BA423" s="37" t="str">
        <f>IF(T423="","×",IF(令和8年度契約状況調査票!T423&gt;_xlfn.XLOOKUP(令和8年度契約状況調査票!BF423,#REF!,#REF!),"○","×"))</f>
        <v>×</v>
      </c>
      <c r="BB423" s="37" t="str">
        <f>IF(Y423="","×",IF(令和8年度契約状況調査票!Y423&gt;_xlfn.XLOOKUP(令和8年度契約状況調査票!BF423,#REF!,#REF!),"○","×"))</f>
        <v>×</v>
      </c>
      <c r="BC423" s="37" t="str">
        <f t="shared" si="63"/>
        <v>×</v>
      </c>
      <c r="BD423" s="37" t="str">
        <f t="shared" si="68"/>
        <v>×</v>
      </c>
      <c r="BE423" s="79" t="str">
        <f t="shared" si="64"/>
        <v/>
      </c>
      <c r="BF423" s="38">
        <f t="shared" si="65"/>
        <v>0</v>
      </c>
      <c r="BG423" s="1" t="e">
        <f>IF(AC423=#REF!,"",IF(AND(K423&lt;&gt;"",ISTEXT(U423)),"分担契約/単価契約",IF(ISTEXT(U423),"単価契約",IF(K423&lt;&gt;"","分担契約",""))))</f>
        <v>#REF!</v>
      </c>
      <c r="BH423" s="80"/>
      <c r="BI423" s="81" t="e">
        <f>IF(COUNTIF(T423,"**"),"",IF(AND(T423&gt;=#REF!,OR(H423=#REF!,H423=#REF!)),1,IF(AND(T423&gt;=#REF!,H423&lt;&gt;#REF!,H423&lt;&gt;#REF!),1,"")))</f>
        <v>#REF!</v>
      </c>
      <c r="BJ423" s="82" t="str">
        <f t="shared" si="66"/>
        <v>○</v>
      </c>
      <c r="BK423" s="81" t="b">
        <f t="shared" si="69"/>
        <v>1</v>
      </c>
      <c r="BL423" s="81" t="b">
        <f t="shared" si="70"/>
        <v>1</v>
      </c>
    </row>
    <row r="424" spans="1:64" s="83" customFormat="1" ht="60.65" customHeight="1" x14ac:dyDescent="0.2">
      <c r="A424" s="77">
        <f t="shared" si="62"/>
        <v>419</v>
      </c>
      <c r="B424" s="77" t="str">
        <f t="shared" si="67"/>
        <v/>
      </c>
      <c r="C424" s="77" t="str">
        <f>IF(B424&lt;&gt;1,"",COUNTIF($B$6:B424,1))</f>
        <v/>
      </c>
      <c r="D424" s="77" t="str">
        <f>IF(B424&lt;&gt;2,"",COUNTIF($B$6:B424,2))</f>
        <v/>
      </c>
      <c r="E424" s="77" t="str">
        <f>IF(B424&lt;&gt;3,"",COUNTIF($B$6:B424,3))</f>
        <v/>
      </c>
      <c r="F424" s="77" t="str">
        <f>IF(B424&lt;&gt;4,"",COUNTIF($B$6:B424,4))</f>
        <v/>
      </c>
      <c r="G424" s="1"/>
      <c r="H424" s="20"/>
      <c r="I424" s="20"/>
      <c r="J424" s="20"/>
      <c r="K424" s="1"/>
      <c r="L424" s="1"/>
      <c r="M424" s="21"/>
      <c r="N424" s="20"/>
      <c r="O424" s="22"/>
      <c r="P424" s="26"/>
      <c r="Q424" s="27"/>
      <c r="R424" s="20"/>
      <c r="S424" s="1"/>
      <c r="T424" s="23"/>
      <c r="U424" s="84"/>
      <c r="V424" s="86"/>
      <c r="W424" s="39" t="e">
        <f>IF(OR(T424="他官署で調達手続きを実施のため",AC424=#REF!),"－",IF(V424&lt;&gt;"",ROUNDDOWN(V424/T424,3),(IFERROR(ROUNDDOWN(U424/T424,3),"－"))))</f>
        <v>#REF!</v>
      </c>
      <c r="X424" s="90"/>
      <c r="Y424" s="92"/>
      <c r="Z424" s="25"/>
      <c r="AA424" s="24"/>
      <c r="AB424" s="25"/>
      <c r="AC424" s="24"/>
      <c r="AD424" s="20"/>
      <c r="AE424" s="20"/>
      <c r="AF424" s="20"/>
      <c r="AG424" s="1"/>
      <c r="AH424" s="1"/>
      <c r="AI424" s="41"/>
      <c r="AJ424" s="41"/>
      <c r="AK424" s="41"/>
      <c r="AL424" s="41"/>
      <c r="AM424" s="41"/>
      <c r="AN424" s="1"/>
      <c r="AO424" s="1"/>
      <c r="AP424" s="1"/>
      <c r="AQ424" s="1"/>
      <c r="AR424" s="1"/>
      <c r="AS424" s="1"/>
      <c r="AT424" s="1"/>
      <c r="AU424" s="1"/>
      <c r="AV424" s="1"/>
      <c r="AW424" s="1"/>
      <c r="AX424" s="35"/>
      <c r="AY424" s="78"/>
      <c r="AZ424" s="37" t="e">
        <f>IF(AC424=#REF!,"年間支払金額",IF(AND(OR(COUNTIF(AE424,"*すべて*"),COUNTIF(AE424,"*全て*")),S424="●",OR(K424=#REF!,K424=#REF!)),"年間支払金額(全官署、契約相手方ごと)",IF(AND(OR(COUNTIF(AE424,"*すべて*"),COUNTIF(AE424,"*全て*")),S424="●"),"年間支払金額(契約相手方ごと)",IF(AND(OR(K424=#REF!,K424=#REF!),AC424=#REF!),"契約総額(全官署)",IF(AND(K424=#REF!,AC424=#REF!),"契約総額(自官署のみ)",IF(K424=#REF!,"年間支払金額(自官署のみ)",IF(AC424=#REF!,"契約総額",IF(AND(COUNTIF(BG424,"&lt;&gt;*単価*"),OR(K424=#REF!,K424=#REF!)),"全官署予定価格",IF(AND(COUNTIF(BG424,"*単価*"),OR(K424=#REF!,K424=#REF!)),"全官署支払金額",IF(COUNTIF(BG424,"*単価*"),"年間支払金額","予定価格"))))))))))</f>
        <v>#REF!</v>
      </c>
      <c r="BA424" s="37" t="str">
        <f>IF(T424="","×",IF(令和8年度契約状況調査票!T424&gt;_xlfn.XLOOKUP(令和8年度契約状況調査票!BF424,#REF!,#REF!),"○","×"))</f>
        <v>×</v>
      </c>
      <c r="BB424" s="37" t="str">
        <f>IF(Y424="","×",IF(令和8年度契約状況調査票!Y424&gt;_xlfn.XLOOKUP(令和8年度契約状況調査票!BF424,#REF!,#REF!),"○","×"))</f>
        <v>×</v>
      </c>
      <c r="BC424" s="37" t="str">
        <f t="shared" si="63"/>
        <v>×</v>
      </c>
      <c r="BD424" s="37" t="str">
        <f t="shared" si="68"/>
        <v>×</v>
      </c>
      <c r="BE424" s="79" t="str">
        <f t="shared" si="64"/>
        <v/>
      </c>
      <c r="BF424" s="38">
        <f t="shared" si="65"/>
        <v>0</v>
      </c>
      <c r="BG424" s="1" t="e">
        <f>IF(AC424=#REF!,"",IF(AND(K424&lt;&gt;"",ISTEXT(U424)),"分担契約/単価契約",IF(ISTEXT(U424),"単価契約",IF(K424&lt;&gt;"","分担契約",""))))</f>
        <v>#REF!</v>
      </c>
      <c r="BH424" s="80"/>
      <c r="BI424" s="81" t="e">
        <f>IF(COUNTIF(T424,"**"),"",IF(AND(T424&gt;=#REF!,OR(H424=#REF!,H424=#REF!)),1,IF(AND(T424&gt;=#REF!,H424&lt;&gt;#REF!,H424&lt;&gt;#REF!),1,"")))</f>
        <v>#REF!</v>
      </c>
      <c r="BJ424" s="82" t="str">
        <f t="shared" si="66"/>
        <v>○</v>
      </c>
      <c r="BK424" s="81" t="b">
        <f t="shared" si="69"/>
        <v>1</v>
      </c>
      <c r="BL424" s="81" t="b">
        <f t="shared" si="70"/>
        <v>1</v>
      </c>
    </row>
    <row r="425" spans="1:64" s="83" customFormat="1" ht="60.65" customHeight="1" x14ac:dyDescent="0.2">
      <c r="A425" s="77">
        <f t="shared" si="62"/>
        <v>420</v>
      </c>
      <c r="B425" s="77" t="str">
        <f t="shared" si="67"/>
        <v/>
      </c>
      <c r="C425" s="77" t="str">
        <f>IF(B425&lt;&gt;1,"",COUNTIF($B$6:B425,1))</f>
        <v/>
      </c>
      <c r="D425" s="77" t="str">
        <f>IF(B425&lt;&gt;2,"",COUNTIF($B$6:B425,2))</f>
        <v/>
      </c>
      <c r="E425" s="77" t="str">
        <f>IF(B425&lt;&gt;3,"",COUNTIF($B$6:B425,3))</f>
        <v/>
      </c>
      <c r="F425" s="77" t="str">
        <f>IF(B425&lt;&gt;4,"",COUNTIF($B$6:B425,4))</f>
        <v/>
      </c>
      <c r="G425" s="1"/>
      <c r="H425" s="20"/>
      <c r="I425" s="20"/>
      <c r="J425" s="20"/>
      <c r="K425" s="1"/>
      <c r="L425" s="1"/>
      <c r="M425" s="21"/>
      <c r="N425" s="20"/>
      <c r="O425" s="22"/>
      <c r="P425" s="26"/>
      <c r="Q425" s="27"/>
      <c r="R425" s="20"/>
      <c r="S425" s="1"/>
      <c r="T425" s="23"/>
      <c r="U425" s="84"/>
      <c r="V425" s="86"/>
      <c r="W425" s="39" t="e">
        <f>IF(OR(T425="他官署で調達手続きを実施のため",AC425=#REF!),"－",IF(V425&lt;&gt;"",ROUNDDOWN(V425/T425,3),(IFERROR(ROUNDDOWN(U425/T425,3),"－"))))</f>
        <v>#REF!</v>
      </c>
      <c r="X425" s="90"/>
      <c r="Y425" s="92"/>
      <c r="Z425" s="25"/>
      <c r="AA425" s="24"/>
      <c r="AB425" s="25"/>
      <c r="AC425" s="24"/>
      <c r="AD425" s="20"/>
      <c r="AE425" s="20"/>
      <c r="AF425" s="20"/>
      <c r="AG425" s="1"/>
      <c r="AH425" s="1"/>
      <c r="AI425" s="41"/>
      <c r="AJ425" s="41"/>
      <c r="AK425" s="41"/>
      <c r="AL425" s="41"/>
      <c r="AM425" s="41"/>
      <c r="AN425" s="1"/>
      <c r="AO425" s="1"/>
      <c r="AP425" s="1"/>
      <c r="AQ425" s="1"/>
      <c r="AR425" s="1"/>
      <c r="AS425" s="1"/>
      <c r="AT425" s="1"/>
      <c r="AU425" s="1"/>
      <c r="AV425" s="1"/>
      <c r="AW425" s="1"/>
      <c r="AX425" s="35"/>
      <c r="AY425" s="78"/>
      <c r="AZ425" s="37" t="e">
        <f>IF(AC425=#REF!,"年間支払金額",IF(AND(OR(COUNTIF(AE425,"*すべて*"),COUNTIF(AE425,"*全て*")),S425="●",OR(K425=#REF!,K425=#REF!)),"年間支払金額(全官署、契約相手方ごと)",IF(AND(OR(COUNTIF(AE425,"*すべて*"),COUNTIF(AE425,"*全て*")),S425="●"),"年間支払金額(契約相手方ごと)",IF(AND(OR(K425=#REF!,K425=#REF!),AC425=#REF!),"契約総額(全官署)",IF(AND(K425=#REF!,AC425=#REF!),"契約総額(自官署のみ)",IF(K425=#REF!,"年間支払金額(自官署のみ)",IF(AC425=#REF!,"契約総額",IF(AND(COUNTIF(BG425,"&lt;&gt;*単価*"),OR(K425=#REF!,K425=#REF!)),"全官署予定価格",IF(AND(COUNTIF(BG425,"*単価*"),OR(K425=#REF!,K425=#REF!)),"全官署支払金額",IF(COUNTIF(BG425,"*単価*"),"年間支払金額","予定価格"))))))))))</f>
        <v>#REF!</v>
      </c>
      <c r="BA425" s="37" t="str">
        <f>IF(T425="","×",IF(令和8年度契約状況調査票!T425&gt;_xlfn.XLOOKUP(令和8年度契約状況調査票!BF425,#REF!,#REF!),"○","×"))</f>
        <v>×</v>
      </c>
      <c r="BB425" s="37" t="str">
        <f>IF(Y425="","×",IF(令和8年度契約状況調査票!Y425&gt;_xlfn.XLOOKUP(令和8年度契約状況調査票!BF425,#REF!,#REF!),"○","×"))</f>
        <v>×</v>
      </c>
      <c r="BC425" s="37" t="str">
        <f t="shared" si="63"/>
        <v>×</v>
      </c>
      <c r="BD425" s="37" t="str">
        <f t="shared" si="68"/>
        <v>×</v>
      </c>
      <c r="BE425" s="79" t="str">
        <f t="shared" si="64"/>
        <v/>
      </c>
      <c r="BF425" s="38">
        <f t="shared" si="65"/>
        <v>0</v>
      </c>
      <c r="BG425" s="1" t="e">
        <f>IF(AC425=#REF!,"",IF(AND(K425&lt;&gt;"",ISTEXT(U425)),"分担契約/単価契約",IF(ISTEXT(U425),"単価契約",IF(K425&lt;&gt;"","分担契約",""))))</f>
        <v>#REF!</v>
      </c>
      <c r="BH425" s="80"/>
      <c r="BI425" s="81" t="e">
        <f>IF(COUNTIF(T425,"**"),"",IF(AND(T425&gt;=#REF!,OR(H425=#REF!,H425=#REF!)),1,IF(AND(T425&gt;=#REF!,H425&lt;&gt;#REF!,H425&lt;&gt;#REF!),1,"")))</f>
        <v>#REF!</v>
      </c>
      <c r="BJ425" s="82" t="str">
        <f t="shared" si="66"/>
        <v>○</v>
      </c>
      <c r="BK425" s="81" t="b">
        <f t="shared" si="69"/>
        <v>1</v>
      </c>
      <c r="BL425" s="81" t="b">
        <f t="shared" si="70"/>
        <v>1</v>
      </c>
    </row>
    <row r="426" spans="1:64" s="83" customFormat="1" ht="60.65" customHeight="1" x14ac:dyDescent="0.2">
      <c r="A426" s="77">
        <f t="shared" si="62"/>
        <v>421</v>
      </c>
      <c r="B426" s="77" t="str">
        <f t="shared" si="67"/>
        <v/>
      </c>
      <c r="C426" s="77" t="str">
        <f>IF(B426&lt;&gt;1,"",COUNTIF($B$6:B426,1))</f>
        <v/>
      </c>
      <c r="D426" s="77" t="str">
        <f>IF(B426&lt;&gt;2,"",COUNTIF($B$6:B426,2))</f>
        <v/>
      </c>
      <c r="E426" s="77" t="str">
        <f>IF(B426&lt;&gt;3,"",COUNTIF($B$6:B426,3))</f>
        <v/>
      </c>
      <c r="F426" s="77" t="str">
        <f>IF(B426&lt;&gt;4,"",COUNTIF($B$6:B426,4))</f>
        <v/>
      </c>
      <c r="G426" s="1"/>
      <c r="H426" s="20"/>
      <c r="I426" s="20"/>
      <c r="J426" s="20"/>
      <c r="K426" s="1"/>
      <c r="L426" s="1"/>
      <c r="M426" s="21"/>
      <c r="N426" s="20"/>
      <c r="O426" s="22"/>
      <c r="P426" s="26"/>
      <c r="Q426" s="27"/>
      <c r="R426" s="20"/>
      <c r="S426" s="1"/>
      <c r="T426" s="23"/>
      <c r="U426" s="84"/>
      <c r="V426" s="86"/>
      <c r="W426" s="39" t="e">
        <f>IF(OR(T426="他官署で調達手続きを実施のため",AC426=#REF!),"－",IF(V426&lt;&gt;"",ROUNDDOWN(V426/T426,3),(IFERROR(ROUNDDOWN(U426/T426,3),"－"))))</f>
        <v>#REF!</v>
      </c>
      <c r="X426" s="90"/>
      <c r="Y426" s="92"/>
      <c r="Z426" s="25"/>
      <c r="AA426" s="24"/>
      <c r="AB426" s="25"/>
      <c r="AC426" s="24"/>
      <c r="AD426" s="20"/>
      <c r="AE426" s="20"/>
      <c r="AF426" s="20"/>
      <c r="AG426" s="1"/>
      <c r="AH426" s="1"/>
      <c r="AI426" s="41"/>
      <c r="AJ426" s="41"/>
      <c r="AK426" s="41"/>
      <c r="AL426" s="41"/>
      <c r="AM426" s="41"/>
      <c r="AN426" s="1"/>
      <c r="AO426" s="1"/>
      <c r="AP426" s="1"/>
      <c r="AQ426" s="1"/>
      <c r="AR426" s="1"/>
      <c r="AS426" s="1"/>
      <c r="AT426" s="1"/>
      <c r="AU426" s="1"/>
      <c r="AV426" s="1"/>
      <c r="AW426" s="1"/>
      <c r="AX426" s="36"/>
      <c r="AY426" s="78"/>
      <c r="AZ426" s="37" t="e">
        <f>IF(AC426=#REF!,"年間支払金額",IF(AND(OR(COUNTIF(AE426,"*すべて*"),COUNTIF(AE426,"*全て*")),S426="●",OR(K426=#REF!,K426=#REF!)),"年間支払金額(全官署、契約相手方ごと)",IF(AND(OR(COUNTIF(AE426,"*すべて*"),COUNTIF(AE426,"*全て*")),S426="●"),"年間支払金額(契約相手方ごと)",IF(AND(OR(K426=#REF!,K426=#REF!),AC426=#REF!),"契約総額(全官署)",IF(AND(K426=#REF!,AC426=#REF!),"契約総額(自官署のみ)",IF(K426=#REF!,"年間支払金額(自官署のみ)",IF(AC426=#REF!,"契約総額",IF(AND(COUNTIF(BG426,"&lt;&gt;*単価*"),OR(K426=#REF!,K426=#REF!)),"全官署予定価格",IF(AND(COUNTIF(BG426,"*単価*"),OR(K426=#REF!,K426=#REF!)),"全官署支払金額",IF(COUNTIF(BG426,"*単価*"),"年間支払金額","予定価格"))))))))))</f>
        <v>#REF!</v>
      </c>
      <c r="BA426" s="37" t="str">
        <f>IF(T426="","×",IF(令和8年度契約状況調査票!T426&gt;_xlfn.XLOOKUP(令和8年度契約状況調査票!BF426,#REF!,#REF!),"○","×"))</f>
        <v>×</v>
      </c>
      <c r="BB426" s="37" t="str">
        <f>IF(Y426="","×",IF(令和8年度契約状況調査票!Y426&gt;_xlfn.XLOOKUP(令和8年度契約状況調査票!BF426,#REF!,#REF!),"○","×"))</f>
        <v>×</v>
      </c>
      <c r="BC426" s="37" t="str">
        <f t="shared" si="63"/>
        <v>×</v>
      </c>
      <c r="BD426" s="37" t="str">
        <f t="shared" si="68"/>
        <v>×</v>
      </c>
      <c r="BE426" s="79" t="str">
        <f t="shared" si="64"/>
        <v/>
      </c>
      <c r="BF426" s="38">
        <f t="shared" si="65"/>
        <v>0</v>
      </c>
      <c r="BG426" s="1" t="e">
        <f>IF(AC426=#REF!,"",IF(AND(K426&lt;&gt;"",ISTEXT(U426)),"分担契約/単価契約",IF(ISTEXT(U426),"単価契約",IF(K426&lt;&gt;"","分担契約",""))))</f>
        <v>#REF!</v>
      </c>
      <c r="BH426" s="80"/>
      <c r="BI426" s="81" t="e">
        <f>IF(COUNTIF(T426,"**"),"",IF(AND(T426&gt;=#REF!,OR(H426=#REF!,H426=#REF!)),1,IF(AND(T426&gt;=#REF!,H426&lt;&gt;#REF!,H426&lt;&gt;#REF!),1,"")))</f>
        <v>#REF!</v>
      </c>
      <c r="BJ426" s="82" t="str">
        <f t="shared" si="66"/>
        <v>○</v>
      </c>
      <c r="BK426" s="81" t="b">
        <f t="shared" si="69"/>
        <v>1</v>
      </c>
      <c r="BL426" s="81" t="b">
        <f t="shared" si="70"/>
        <v>1</v>
      </c>
    </row>
    <row r="427" spans="1:64" s="83" customFormat="1" ht="60.65" customHeight="1" x14ac:dyDescent="0.2">
      <c r="A427" s="77">
        <f t="shared" si="62"/>
        <v>422</v>
      </c>
      <c r="B427" s="77" t="str">
        <f t="shared" si="67"/>
        <v/>
      </c>
      <c r="C427" s="77" t="str">
        <f>IF(B427&lt;&gt;1,"",COUNTIF($B$6:B427,1))</f>
        <v/>
      </c>
      <c r="D427" s="77" t="str">
        <f>IF(B427&lt;&gt;2,"",COUNTIF($B$6:B427,2))</f>
        <v/>
      </c>
      <c r="E427" s="77" t="str">
        <f>IF(B427&lt;&gt;3,"",COUNTIF($B$6:B427,3))</f>
        <v/>
      </c>
      <c r="F427" s="77" t="str">
        <f>IF(B427&lt;&gt;4,"",COUNTIF($B$6:B427,4))</f>
        <v/>
      </c>
      <c r="G427" s="1"/>
      <c r="H427" s="20"/>
      <c r="I427" s="20"/>
      <c r="J427" s="20"/>
      <c r="K427" s="1"/>
      <c r="L427" s="1"/>
      <c r="M427" s="21"/>
      <c r="N427" s="20"/>
      <c r="O427" s="22"/>
      <c r="P427" s="26"/>
      <c r="Q427" s="27"/>
      <c r="R427" s="20"/>
      <c r="S427" s="1"/>
      <c r="T427" s="23"/>
      <c r="U427" s="84"/>
      <c r="V427" s="86"/>
      <c r="W427" s="39" t="e">
        <f>IF(OR(T427="他官署で調達手続きを実施のため",AC427=#REF!),"－",IF(V427&lt;&gt;"",ROUNDDOWN(V427/T427,3),(IFERROR(ROUNDDOWN(U427/T427,3),"－"))))</f>
        <v>#REF!</v>
      </c>
      <c r="X427" s="90"/>
      <c r="Y427" s="92"/>
      <c r="Z427" s="25"/>
      <c r="AA427" s="24"/>
      <c r="AB427" s="25"/>
      <c r="AC427" s="24"/>
      <c r="AD427" s="20"/>
      <c r="AE427" s="20"/>
      <c r="AF427" s="20"/>
      <c r="AG427" s="1"/>
      <c r="AH427" s="1"/>
      <c r="AI427" s="41"/>
      <c r="AJ427" s="41"/>
      <c r="AK427" s="41"/>
      <c r="AL427" s="41"/>
      <c r="AM427" s="41"/>
      <c r="AN427" s="1"/>
      <c r="AO427" s="1"/>
      <c r="AP427" s="1"/>
      <c r="AQ427" s="1"/>
      <c r="AR427" s="1"/>
      <c r="AS427" s="1"/>
      <c r="AT427" s="1"/>
      <c r="AU427" s="1"/>
      <c r="AV427" s="1"/>
      <c r="AW427" s="1"/>
      <c r="AX427" s="35"/>
      <c r="AY427" s="78"/>
      <c r="AZ427" s="37" t="e">
        <f>IF(AC427=#REF!,"年間支払金額",IF(AND(OR(COUNTIF(AE427,"*すべて*"),COUNTIF(AE427,"*全て*")),S427="●",OR(K427=#REF!,K427=#REF!)),"年間支払金額(全官署、契約相手方ごと)",IF(AND(OR(COUNTIF(AE427,"*すべて*"),COUNTIF(AE427,"*全て*")),S427="●"),"年間支払金額(契約相手方ごと)",IF(AND(OR(K427=#REF!,K427=#REF!),AC427=#REF!),"契約総額(全官署)",IF(AND(K427=#REF!,AC427=#REF!),"契約総額(自官署のみ)",IF(K427=#REF!,"年間支払金額(自官署のみ)",IF(AC427=#REF!,"契約総額",IF(AND(COUNTIF(BG427,"&lt;&gt;*単価*"),OR(K427=#REF!,K427=#REF!)),"全官署予定価格",IF(AND(COUNTIF(BG427,"*単価*"),OR(K427=#REF!,K427=#REF!)),"全官署支払金額",IF(COUNTIF(BG427,"*単価*"),"年間支払金額","予定価格"))))))))))</f>
        <v>#REF!</v>
      </c>
      <c r="BA427" s="37" t="str">
        <f>IF(T427="","×",IF(令和8年度契約状況調査票!T427&gt;_xlfn.XLOOKUP(令和8年度契約状況調査票!BF427,#REF!,#REF!),"○","×"))</f>
        <v>×</v>
      </c>
      <c r="BB427" s="37" t="str">
        <f>IF(Y427="","×",IF(令和8年度契約状況調査票!Y427&gt;_xlfn.XLOOKUP(令和8年度契約状況調査票!BF427,#REF!,#REF!),"○","×"))</f>
        <v>×</v>
      </c>
      <c r="BC427" s="37" t="str">
        <f t="shared" si="63"/>
        <v>×</v>
      </c>
      <c r="BD427" s="37" t="str">
        <f t="shared" si="68"/>
        <v>×</v>
      </c>
      <c r="BE427" s="79" t="str">
        <f t="shared" si="64"/>
        <v/>
      </c>
      <c r="BF427" s="38">
        <f t="shared" si="65"/>
        <v>0</v>
      </c>
      <c r="BG427" s="1" t="e">
        <f>IF(AC427=#REF!,"",IF(AND(K427&lt;&gt;"",ISTEXT(U427)),"分担契約/単価契約",IF(ISTEXT(U427),"単価契約",IF(K427&lt;&gt;"","分担契約",""))))</f>
        <v>#REF!</v>
      </c>
      <c r="BH427" s="80"/>
      <c r="BI427" s="81" t="e">
        <f>IF(COUNTIF(T427,"**"),"",IF(AND(T427&gt;=#REF!,OR(H427=#REF!,H427=#REF!)),1,IF(AND(T427&gt;=#REF!,H427&lt;&gt;#REF!,H427&lt;&gt;#REF!),1,"")))</f>
        <v>#REF!</v>
      </c>
      <c r="BJ427" s="82" t="str">
        <f t="shared" si="66"/>
        <v>○</v>
      </c>
      <c r="BK427" s="81" t="b">
        <f t="shared" si="69"/>
        <v>1</v>
      </c>
      <c r="BL427" s="81" t="b">
        <f t="shared" si="70"/>
        <v>1</v>
      </c>
    </row>
    <row r="428" spans="1:64" s="83" customFormat="1" ht="60.65" customHeight="1" x14ac:dyDescent="0.2">
      <c r="A428" s="77">
        <f t="shared" si="62"/>
        <v>423</v>
      </c>
      <c r="B428" s="77" t="str">
        <f t="shared" si="67"/>
        <v/>
      </c>
      <c r="C428" s="77" t="str">
        <f>IF(B428&lt;&gt;1,"",COUNTIF($B$6:B428,1))</f>
        <v/>
      </c>
      <c r="D428" s="77" t="str">
        <f>IF(B428&lt;&gt;2,"",COUNTIF($B$6:B428,2))</f>
        <v/>
      </c>
      <c r="E428" s="77" t="str">
        <f>IF(B428&lt;&gt;3,"",COUNTIF($B$6:B428,3))</f>
        <v/>
      </c>
      <c r="F428" s="77" t="str">
        <f>IF(B428&lt;&gt;4,"",COUNTIF($B$6:B428,4))</f>
        <v/>
      </c>
      <c r="G428" s="1"/>
      <c r="H428" s="20"/>
      <c r="I428" s="20"/>
      <c r="J428" s="20"/>
      <c r="K428" s="1"/>
      <c r="L428" s="1"/>
      <c r="M428" s="21"/>
      <c r="N428" s="20"/>
      <c r="O428" s="22"/>
      <c r="P428" s="26"/>
      <c r="Q428" s="27"/>
      <c r="R428" s="20"/>
      <c r="S428" s="1"/>
      <c r="T428" s="23"/>
      <c r="U428" s="84"/>
      <c r="V428" s="86"/>
      <c r="W428" s="39" t="e">
        <f>IF(OR(T428="他官署で調達手続きを実施のため",AC428=#REF!),"－",IF(V428&lt;&gt;"",ROUNDDOWN(V428/T428,3),(IFERROR(ROUNDDOWN(U428/T428,3),"－"))))</f>
        <v>#REF!</v>
      </c>
      <c r="X428" s="90"/>
      <c r="Y428" s="92"/>
      <c r="Z428" s="25"/>
      <c r="AA428" s="24"/>
      <c r="AB428" s="25"/>
      <c r="AC428" s="24"/>
      <c r="AD428" s="20"/>
      <c r="AE428" s="20"/>
      <c r="AF428" s="20"/>
      <c r="AG428" s="1"/>
      <c r="AH428" s="1"/>
      <c r="AI428" s="41"/>
      <c r="AJ428" s="41"/>
      <c r="AK428" s="41"/>
      <c r="AL428" s="41"/>
      <c r="AM428" s="41"/>
      <c r="AN428" s="1"/>
      <c r="AO428" s="1"/>
      <c r="AP428" s="1"/>
      <c r="AQ428" s="1"/>
      <c r="AR428" s="1"/>
      <c r="AS428" s="1"/>
      <c r="AT428" s="1"/>
      <c r="AU428" s="1"/>
      <c r="AV428" s="1"/>
      <c r="AW428" s="1"/>
      <c r="AX428" s="35"/>
      <c r="AY428" s="78"/>
      <c r="AZ428" s="37" t="e">
        <f>IF(AC428=#REF!,"年間支払金額",IF(AND(OR(COUNTIF(AE428,"*すべて*"),COUNTIF(AE428,"*全て*")),S428="●",OR(K428=#REF!,K428=#REF!)),"年間支払金額(全官署、契約相手方ごと)",IF(AND(OR(COUNTIF(AE428,"*すべて*"),COUNTIF(AE428,"*全て*")),S428="●"),"年間支払金額(契約相手方ごと)",IF(AND(OR(K428=#REF!,K428=#REF!),AC428=#REF!),"契約総額(全官署)",IF(AND(K428=#REF!,AC428=#REF!),"契約総額(自官署のみ)",IF(K428=#REF!,"年間支払金額(自官署のみ)",IF(AC428=#REF!,"契約総額",IF(AND(COUNTIF(BG428,"&lt;&gt;*単価*"),OR(K428=#REF!,K428=#REF!)),"全官署予定価格",IF(AND(COUNTIF(BG428,"*単価*"),OR(K428=#REF!,K428=#REF!)),"全官署支払金額",IF(COUNTIF(BG428,"*単価*"),"年間支払金額","予定価格"))))))))))</f>
        <v>#REF!</v>
      </c>
      <c r="BA428" s="37" t="str">
        <f>IF(T428="","×",IF(令和8年度契約状況調査票!T428&gt;_xlfn.XLOOKUP(令和8年度契約状況調査票!BF428,#REF!,#REF!),"○","×"))</f>
        <v>×</v>
      </c>
      <c r="BB428" s="37" t="str">
        <f>IF(Y428="","×",IF(令和8年度契約状況調査票!Y428&gt;_xlfn.XLOOKUP(令和8年度契約状況調査票!BF428,#REF!,#REF!),"○","×"))</f>
        <v>×</v>
      </c>
      <c r="BC428" s="37" t="str">
        <f t="shared" si="63"/>
        <v>×</v>
      </c>
      <c r="BD428" s="37" t="str">
        <f t="shared" si="68"/>
        <v>×</v>
      </c>
      <c r="BE428" s="79" t="str">
        <f t="shared" si="64"/>
        <v/>
      </c>
      <c r="BF428" s="38">
        <f t="shared" si="65"/>
        <v>0</v>
      </c>
      <c r="BG428" s="1" t="e">
        <f>IF(AC428=#REF!,"",IF(AND(K428&lt;&gt;"",ISTEXT(U428)),"分担契約/単価契約",IF(ISTEXT(U428),"単価契約",IF(K428&lt;&gt;"","分担契約",""))))</f>
        <v>#REF!</v>
      </c>
      <c r="BH428" s="80"/>
      <c r="BI428" s="81" t="e">
        <f>IF(COUNTIF(T428,"**"),"",IF(AND(T428&gt;=#REF!,OR(H428=#REF!,H428=#REF!)),1,IF(AND(T428&gt;=#REF!,H428&lt;&gt;#REF!,H428&lt;&gt;#REF!),1,"")))</f>
        <v>#REF!</v>
      </c>
      <c r="BJ428" s="82" t="str">
        <f t="shared" si="66"/>
        <v>○</v>
      </c>
      <c r="BK428" s="81" t="b">
        <f t="shared" si="69"/>
        <v>1</v>
      </c>
      <c r="BL428" s="81" t="b">
        <f t="shared" si="70"/>
        <v>1</v>
      </c>
    </row>
    <row r="429" spans="1:64" s="83" customFormat="1" ht="60.65" customHeight="1" x14ac:dyDescent="0.2">
      <c r="A429" s="77">
        <f t="shared" si="62"/>
        <v>424</v>
      </c>
      <c r="B429" s="77" t="str">
        <f t="shared" si="67"/>
        <v/>
      </c>
      <c r="C429" s="77" t="str">
        <f>IF(B429&lt;&gt;1,"",COUNTIF($B$6:B429,1))</f>
        <v/>
      </c>
      <c r="D429" s="77" t="str">
        <f>IF(B429&lt;&gt;2,"",COUNTIF($B$6:B429,2))</f>
        <v/>
      </c>
      <c r="E429" s="77" t="str">
        <f>IF(B429&lt;&gt;3,"",COUNTIF($B$6:B429,3))</f>
        <v/>
      </c>
      <c r="F429" s="77" t="str">
        <f>IF(B429&lt;&gt;4,"",COUNTIF($B$6:B429,4))</f>
        <v/>
      </c>
      <c r="G429" s="1"/>
      <c r="H429" s="20"/>
      <c r="I429" s="20"/>
      <c r="J429" s="20"/>
      <c r="K429" s="1"/>
      <c r="L429" s="1"/>
      <c r="M429" s="21"/>
      <c r="N429" s="20"/>
      <c r="O429" s="22"/>
      <c r="P429" s="26"/>
      <c r="Q429" s="27"/>
      <c r="R429" s="20"/>
      <c r="S429" s="1"/>
      <c r="T429" s="28"/>
      <c r="U429" s="85"/>
      <c r="V429" s="86"/>
      <c r="W429" s="39" t="e">
        <f>IF(OR(T429="他官署で調達手続きを実施のため",AC429=#REF!),"－",IF(V429&lt;&gt;"",ROUNDDOWN(V429/T429,3),(IFERROR(ROUNDDOWN(U429/T429,3),"－"))))</f>
        <v>#REF!</v>
      </c>
      <c r="X429" s="90"/>
      <c r="Y429" s="92"/>
      <c r="Z429" s="25"/>
      <c r="AA429" s="24"/>
      <c r="AB429" s="25"/>
      <c r="AC429" s="24"/>
      <c r="AD429" s="20"/>
      <c r="AE429" s="20"/>
      <c r="AF429" s="20"/>
      <c r="AG429" s="1"/>
      <c r="AH429" s="1"/>
      <c r="AI429" s="41"/>
      <c r="AJ429" s="41"/>
      <c r="AK429" s="41"/>
      <c r="AL429" s="41"/>
      <c r="AM429" s="41"/>
      <c r="AN429" s="1"/>
      <c r="AO429" s="1"/>
      <c r="AP429" s="1"/>
      <c r="AQ429" s="1"/>
      <c r="AR429" s="1"/>
      <c r="AS429" s="1"/>
      <c r="AT429" s="1"/>
      <c r="AU429" s="1"/>
      <c r="AV429" s="1"/>
      <c r="AW429" s="1"/>
      <c r="AX429" s="35"/>
      <c r="AY429" s="78"/>
      <c r="AZ429" s="37" t="e">
        <f>IF(AC429=#REF!,"年間支払金額",IF(AND(OR(COUNTIF(AE429,"*すべて*"),COUNTIF(AE429,"*全て*")),S429="●",OR(K429=#REF!,K429=#REF!)),"年間支払金額(全官署、契約相手方ごと)",IF(AND(OR(COUNTIF(AE429,"*すべて*"),COUNTIF(AE429,"*全て*")),S429="●"),"年間支払金額(契約相手方ごと)",IF(AND(OR(K429=#REF!,K429=#REF!),AC429=#REF!),"契約総額(全官署)",IF(AND(K429=#REF!,AC429=#REF!),"契約総額(自官署のみ)",IF(K429=#REF!,"年間支払金額(自官署のみ)",IF(AC429=#REF!,"契約総額",IF(AND(COUNTIF(BG429,"&lt;&gt;*単価*"),OR(K429=#REF!,K429=#REF!)),"全官署予定価格",IF(AND(COUNTIF(BG429,"*単価*"),OR(K429=#REF!,K429=#REF!)),"全官署支払金額",IF(COUNTIF(BG429,"*単価*"),"年間支払金額","予定価格"))))))))))</f>
        <v>#REF!</v>
      </c>
      <c r="BA429" s="37" t="str">
        <f>IF(T429="","×",IF(令和8年度契約状況調査票!T429&gt;_xlfn.XLOOKUP(令和8年度契約状況調査票!BF429,#REF!,#REF!),"○","×"))</f>
        <v>×</v>
      </c>
      <c r="BB429" s="37" t="str">
        <f>IF(Y429="","×",IF(令和8年度契約状況調査票!Y429&gt;_xlfn.XLOOKUP(令和8年度契約状況調査票!BF429,#REF!,#REF!),"○","×"))</f>
        <v>×</v>
      </c>
      <c r="BC429" s="37" t="str">
        <f t="shared" si="63"/>
        <v>×</v>
      </c>
      <c r="BD429" s="37" t="str">
        <f t="shared" si="68"/>
        <v>×</v>
      </c>
      <c r="BE429" s="79" t="str">
        <f t="shared" si="64"/>
        <v/>
      </c>
      <c r="BF429" s="38">
        <f t="shared" si="65"/>
        <v>0</v>
      </c>
      <c r="BG429" s="1" t="e">
        <f>IF(AC429=#REF!,"",IF(AND(K429&lt;&gt;"",ISTEXT(U429)),"分担契約/単価契約",IF(ISTEXT(U429),"単価契約",IF(K429&lt;&gt;"","分担契約",""))))</f>
        <v>#REF!</v>
      </c>
      <c r="BH429" s="80"/>
      <c r="BI429" s="81" t="e">
        <f>IF(COUNTIF(T429,"**"),"",IF(AND(T429&gt;=#REF!,OR(H429=#REF!,H429=#REF!)),1,IF(AND(T429&gt;=#REF!,H429&lt;&gt;#REF!,H429&lt;&gt;#REF!),1,"")))</f>
        <v>#REF!</v>
      </c>
      <c r="BJ429" s="82" t="str">
        <f t="shared" si="66"/>
        <v>○</v>
      </c>
      <c r="BK429" s="81" t="b">
        <f t="shared" si="69"/>
        <v>1</v>
      </c>
      <c r="BL429" s="81" t="b">
        <f t="shared" si="70"/>
        <v>1</v>
      </c>
    </row>
    <row r="430" spans="1:64" s="83" customFormat="1" ht="60.65" customHeight="1" x14ac:dyDescent="0.2">
      <c r="A430" s="77">
        <f t="shared" si="62"/>
        <v>425</v>
      </c>
      <c r="B430" s="77" t="str">
        <f t="shared" si="67"/>
        <v/>
      </c>
      <c r="C430" s="77" t="str">
        <f>IF(B430&lt;&gt;1,"",COUNTIF($B$6:B430,1))</f>
        <v/>
      </c>
      <c r="D430" s="77" t="str">
        <f>IF(B430&lt;&gt;2,"",COUNTIF($B$6:B430,2))</f>
        <v/>
      </c>
      <c r="E430" s="77" t="str">
        <f>IF(B430&lt;&gt;3,"",COUNTIF($B$6:B430,3))</f>
        <v/>
      </c>
      <c r="F430" s="77" t="str">
        <f>IF(B430&lt;&gt;4,"",COUNTIF($B$6:B430,4))</f>
        <v/>
      </c>
      <c r="G430" s="1"/>
      <c r="H430" s="20"/>
      <c r="I430" s="20"/>
      <c r="J430" s="20"/>
      <c r="K430" s="1"/>
      <c r="L430" s="1"/>
      <c r="M430" s="21"/>
      <c r="N430" s="20"/>
      <c r="O430" s="22"/>
      <c r="P430" s="26"/>
      <c r="Q430" s="27"/>
      <c r="R430" s="20"/>
      <c r="S430" s="1"/>
      <c r="T430" s="23"/>
      <c r="U430" s="84"/>
      <c r="V430" s="86"/>
      <c r="W430" s="39" t="e">
        <f>IF(OR(T430="他官署で調達手続きを実施のため",AC430=#REF!),"－",IF(V430&lt;&gt;"",ROUNDDOWN(V430/T430,3),(IFERROR(ROUNDDOWN(U430/T430,3),"－"))))</f>
        <v>#REF!</v>
      </c>
      <c r="X430" s="90"/>
      <c r="Y430" s="92"/>
      <c r="Z430" s="25"/>
      <c r="AA430" s="24"/>
      <c r="AB430" s="25"/>
      <c r="AC430" s="24"/>
      <c r="AD430" s="20"/>
      <c r="AE430" s="20"/>
      <c r="AF430" s="20"/>
      <c r="AG430" s="1"/>
      <c r="AH430" s="1"/>
      <c r="AI430" s="41"/>
      <c r="AJ430" s="41"/>
      <c r="AK430" s="41"/>
      <c r="AL430" s="41"/>
      <c r="AM430" s="41"/>
      <c r="AN430" s="1"/>
      <c r="AO430" s="1"/>
      <c r="AP430" s="1"/>
      <c r="AQ430" s="1"/>
      <c r="AR430" s="1"/>
      <c r="AS430" s="1"/>
      <c r="AT430" s="1"/>
      <c r="AU430" s="1"/>
      <c r="AV430" s="1"/>
      <c r="AW430" s="1"/>
      <c r="AX430" s="35"/>
      <c r="AY430" s="78"/>
      <c r="AZ430" s="37" t="e">
        <f>IF(AC430=#REF!,"年間支払金額",IF(AND(OR(COUNTIF(AE430,"*すべて*"),COUNTIF(AE430,"*全て*")),S430="●",OR(K430=#REF!,K430=#REF!)),"年間支払金額(全官署、契約相手方ごと)",IF(AND(OR(COUNTIF(AE430,"*すべて*"),COUNTIF(AE430,"*全て*")),S430="●"),"年間支払金額(契約相手方ごと)",IF(AND(OR(K430=#REF!,K430=#REF!),AC430=#REF!),"契約総額(全官署)",IF(AND(K430=#REF!,AC430=#REF!),"契約総額(自官署のみ)",IF(K430=#REF!,"年間支払金額(自官署のみ)",IF(AC430=#REF!,"契約総額",IF(AND(COUNTIF(BG430,"&lt;&gt;*単価*"),OR(K430=#REF!,K430=#REF!)),"全官署予定価格",IF(AND(COUNTIF(BG430,"*単価*"),OR(K430=#REF!,K430=#REF!)),"全官署支払金額",IF(COUNTIF(BG430,"*単価*"),"年間支払金額","予定価格"))))))))))</f>
        <v>#REF!</v>
      </c>
      <c r="BA430" s="37" t="str">
        <f>IF(T430="","×",IF(令和8年度契約状況調査票!T430&gt;_xlfn.XLOOKUP(令和8年度契約状況調査票!BF430,#REF!,#REF!),"○","×"))</f>
        <v>×</v>
      </c>
      <c r="BB430" s="37" t="str">
        <f>IF(Y430="","×",IF(令和8年度契約状況調査票!Y430&gt;_xlfn.XLOOKUP(令和8年度契約状況調査票!BF430,#REF!,#REF!),"○","×"))</f>
        <v>×</v>
      </c>
      <c r="BC430" s="37" t="str">
        <f t="shared" si="63"/>
        <v>×</v>
      </c>
      <c r="BD430" s="37" t="str">
        <f t="shared" si="68"/>
        <v>×</v>
      </c>
      <c r="BE430" s="79" t="str">
        <f t="shared" si="64"/>
        <v/>
      </c>
      <c r="BF430" s="38">
        <f t="shared" si="65"/>
        <v>0</v>
      </c>
      <c r="BG430" s="1" t="e">
        <f>IF(AC430=#REF!,"",IF(AND(K430&lt;&gt;"",ISTEXT(U430)),"分担契約/単価契約",IF(ISTEXT(U430),"単価契約",IF(K430&lt;&gt;"","分担契約",""))))</f>
        <v>#REF!</v>
      </c>
      <c r="BH430" s="80"/>
      <c r="BI430" s="81" t="e">
        <f>IF(COUNTIF(T430,"**"),"",IF(AND(T430&gt;=#REF!,OR(H430=#REF!,H430=#REF!)),1,IF(AND(T430&gt;=#REF!,H430&lt;&gt;#REF!,H430&lt;&gt;#REF!),1,"")))</f>
        <v>#REF!</v>
      </c>
      <c r="BJ430" s="82" t="str">
        <f t="shared" si="66"/>
        <v>○</v>
      </c>
      <c r="BK430" s="81" t="b">
        <f t="shared" si="69"/>
        <v>1</v>
      </c>
      <c r="BL430" s="81" t="b">
        <f t="shared" si="70"/>
        <v>1</v>
      </c>
    </row>
    <row r="431" spans="1:64" s="83" customFormat="1" ht="60.65" customHeight="1" x14ac:dyDescent="0.2">
      <c r="A431" s="77">
        <f t="shared" si="62"/>
        <v>426</v>
      </c>
      <c r="B431" s="77" t="str">
        <f t="shared" si="67"/>
        <v/>
      </c>
      <c r="C431" s="77" t="str">
        <f>IF(B431&lt;&gt;1,"",COUNTIF($B$6:B431,1))</f>
        <v/>
      </c>
      <c r="D431" s="77" t="str">
        <f>IF(B431&lt;&gt;2,"",COUNTIF($B$6:B431,2))</f>
        <v/>
      </c>
      <c r="E431" s="77" t="str">
        <f>IF(B431&lt;&gt;3,"",COUNTIF($B$6:B431,3))</f>
        <v/>
      </c>
      <c r="F431" s="77" t="str">
        <f>IF(B431&lt;&gt;4,"",COUNTIF($B$6:B431,4))</f>
        <v/>
      </c>
      <c r="G431" s="1"/>
      <c r="H431" s="20"/>
      <c r="I431" s="20"/>
      <c r="J431" s="20"/>
      <c r="K431" s="1"/>
      <c r="L431" s="1"/>
      <c r="M431" s="21"/>
      <c r="N431" s="20"/>
      <c r="O431" s="22"/>
      <c r="P431" s="26"/>
      <c r="Q431" s="27"/>
      <c r="R431" s="20"/>
      <c r="S431" s="1"/>
      <c r="T431" s="23"/>
      <c r="U431" s="84"/>
      <c r="V431" s="86"/>
      <c r="W431" s="39" t="e">
        <f>IF(OR(T431="他官署で調達手続きを実施のため",AC431=#REF!),"－",IF(V431&lt;&gt;"",ROUNDDOWN(V431/T431,3),(IFERROR(ROUNDDOWN(U431/T431,3),"－"))))</f>
        <v>#REF!</v>
      </c>
      <c r="X431" s="90"/>
      <c r="Y431" s="92"/>
      <c r="Z431" s="25"/>
      <c r="AA431" s="24"/>
      <c r="AB431" s="25"/>
      <c r="AC431" s="24"/>
      <c r="AD431" s="20"/>
      <c r="AE431" s="20"/>
      <c r="AF431" s="20"/>
      <c r="AG431" s="1"/>
      <c r="AH431" s="1"/>
      <c r="AI431" s="41"/>
      <c r="AJ431" s="41"/>
      <c r="AK431" s="41"/>
      <c r="AL431" s="41"/>
      <c r="AM431" s="41"/>
      <c r="AN431" s="1"/>
      <c r="AO431" s="1"/>
      <c r="AP431" s="1"/>
      <c r="AQ431" s="1"/>
      <c r="AR431" s="1"/>
      <c r="AS431" s="1"/>
      <c r="AT431" s="1"/>
      <c r="AU431" s="1"/>
      <c r="AV431" s="1"/>
      <c r="AW431" s="1"/>
      <c r="AX431" s="35"/>
      <c r="AY431" s="78"/>
      <c r="AZ431" s="37" t="e">
        <f>IF(AC431=#REF!,"年間支払金額",IF(AND(OR(COUNTIF(AE431,"*すべて*"),COUNTIF(AE431,"*全て*")),S431="●",OR(K431=#REF!,K431=#REF!)),"年間支払金額(全官署、契約相手方ごと)",IF(AND(OR(COUNTIF(AE431,"*すべて*"),COUNTIF(AE431,"*全て*")),S431="●"),"年間支払金額(契約相手方ごと)",IF(AND(OR(K431=#REF!,K431=#REF!),AC431=#REF!),"契約総額(全官署)",IF(AND(K431=#REF!,AC431=#REF!),"契約総額(自官署のみ)",IF(K431=#REF!,"年間支払金額(自官署のみ)",IF(AC431=#REF!,"契約総額",IF(AND(COUNTIF(BG431,"&lt;&gt;*単価*"),OR(K431=#REF!,K431=#REF!)),"全官署予定価格",IF(AND(COUNTIF(BG431,"*単価*"),OR(K431=#REF!,K431=#REF!)),"全官署支払金額",IF(COUNTIF(BG431,"*単価*"),"年間支払金額","予定価格"))))))))))</f>
        <v>#REF!</v>
      </c>
      <c r="BA431" s="37" t="str">
        <f>IF(T431="","×",IF(令和8年度契約状況調査票!T431&gt;_xlfn.XLOOKUP(令和8年度契約状況調査票!BF431,#REF!,#REF!),"○","×"))</f>
        <v>×</v>
      </c>
      <c r="BB431" s="37" t="str">
        <f>IF(Y431="","×",IF(令和8年度契約状況調査票!Y431&gt;_xlfn.XLOOKUP(令和8年度契約状況調査票!BF431,#REF!,#REF!),"○","×"))</f>
        <v>×</v>
      </c>
      <c r="BC431" s="37" t="str">
        <f t="shared" si="63"/>
        <v>×</v>
      </c>
      <c r="BD431" s="37" t="str">
        <f t="shared" si="68"/>
        <v>×</v>
      </c>
      <c r="BE431" s="79" t="str">
        <f t="shared" si="64"/>
        <v/>
      </c>
      <c r="BF431" s="38">
        <f t="shared" si="65"/>
        <v>0</v>
      </c>
      <c r="BG431" s="1" t="e">
        <f>IF(AC431=#REF!,"",IF(AND(K431&lt;&gt;"",ISTEXT(U431)),"分担契約/単価契約",IF(ISTEXT(U431),"単価契約",IF(K431&lt;&gt;"","分担契約",""))))</f>
        <v>#REF!</v>
      </c>
      <c r="BH431" s="80"/>
      <c r="BI431" s="81" t="e">
        <f>IF(COUNTIF(T431,"**"),"",IF(AND(T431&gt;=#REF!,OR(H431=#REF!,H431=#REF!)),1,IF(AND(T431&gt;=#REF!,H431&lt;&gt;#REF!,H431&lt;&gt;#REF!),1,"")))</f>
        <v>#REF!</v>
      </c>
      <c r="BJ431" s="82" t="str">
        <f t="shared" si="66"/>
        <v>○</v>
      </c>
      <c r="BK431" s="81" t="b">
        <f t="shared" si="69"/>
        <v>1</v>
      </c>
      <c r="BL431" s="81" t="b">
        <f t="shared" si="70"/>
        <v>1</v>
      </c>
    </row>
    <row r="432" spans="1:64" s="83" customFormat="1" ht="60.65" customHeight="1" x14ac:dyDescent="0.2">
      <c r="A432" s="77">
        <f t="shared" si="62"/>
        <v>427</v>
      </c>
      <c r="B432" s="77" t="str">
        <f t="shared" si="67"/>
        <v/>
      </c>
      <c r="C432" s="77" t="str">
        <f>IF(B432&lt;&gt;1,"",COUNTIF($B$6:B432,1))</f>
        <v/>
      </c>
      <c r="D432" s="77" t="str">
        <f>IF(B432&lt;&gt;2,"",COUNTIF($B$6:B432,2))</f>
        <v/>
      </c>
      <c r="E432" s="77" t="str">
        <f>IF(B432&lt;&gt;3,"",COUNTIF($B$6:B432,3))</f>
        <v/>
      </c>
      <c r="F432" s="77" t="str">
        <f>IF(B432&lt;&gt;4,"",COUNTIF($B$6:B432,4))</f>
        <v/>
      </c>
      <c r="G432" s="1"/>
      <c r="H432" s="20"/>
      <c r="I432" s="20"/>
      <c r="J432" s="20"/>
      <c r="K432" s="1"/>
      <c r="L432" s="1"/>
      <c r="M432" s="21"/>
      <c r="N432" s="20"/>
      <c r="O432" s="22"/>
      <c r="P432" s="26"/>
      <c r="Q432" s="27"/>
      <c r="R432" s="20"/>
      <c r="S432" s="1"/>
      <c r="T432" s="23"/>
      <c r="U432" s="84"/>
      <c r="V432" s="86"/>
      <c r="W432" s="39" t="e">
        <f>IF(OR(T432="他官署で調達手続きを実施のため",AC432=#REF!),"－",IF(V432&lt;&gt;"",ROUNDDOWN(V432/T432,3),(IFERROR(ROUNDDOWN(U432/T432,3),"－"))))</f>
        <v>#REF!</v>
      </c>
      <c r="X432" s="90"/>
      <c r="Y432" s="92"/>
      <c r="Z432" s="25"/>
      <c r="AA432" s="24"/>
      <c r="AB432" s="25"/>
      <c r="AC432" s="24"/>
      <c r="AD432" s="20"/>
      <c r="AE432" s="20"/>
      <c r="AF432" s="20"/>
      <c r="AG432" s="1"/>
      <c r="AH432" s="1"/>
      <c r="AI432" s="41"/>
      <c r="AJ432" s="41"/>
      <c r="AK432" s="41"/>
      <c r="AL432" s="41"/>
      <c r="AM432" s="41"/>
      <c r="AN432" s="1"/>
      <c r="AO432" s="1"/>
      <c r="AP432" s="1"/>
      <c r="AQ432" s="1"/>
      <c r="AR432" s="1"/>
      <c r="AS432" s="1"/>
      <c r="AT432" s="1"/>
      <c r="AU432" s="1"/>
      <c r="AV432" s="1"/>
      <c r="AW432" s="1"/>
      <c r="AX432" s="35"/>
      <c r="AY432" s="78"/>
      <c r="AZ432" s="37" t="e">
        <f>IF(AC432=#REF!,"年間支払金額",IF(AND(OR(COUNTIF(AE432,"*すべて*"),COUNTIF(AE432,"*全て*")),S432="●",OR(K432=#REF!,K432=#REF!)),"年間支払金額(全官署、契約相手方ごと)",IF(AND(OR(COUNTIF(AE432,"*すべて*"),COUNTIF(AE432,"*全て*")),S432="●"),"年間支払金額(契約相手方ごと)",IF(AND(OR(K432=#REF!,K432=#REF!),AC432=#REF!),"契約総額(全官署)",IF(AND(K432=#REF!,AC432=#REF!),"契約総額(自官署のみ)",IF(K432=#REF!,"年間支払金額(自官署のみ)",IF(AC432=#REF!,"契約総額",IF(AND(COUNTIF(BG432,"&lt;&gt;*単価*"),OR(K432=#REF!,K432=#REF!)),"全官署予定価格",IF(AND(COUNTIF(BG432,"*単価*"),OR(K432=#REF!,K432=#REF!)),"全官署支払金額",IF(COUNTIF(BG432,"*単価*"),"年間支払金額","予定価格"))))))))))</f>
        <v>#REF!</v>
      </c>
      <c r="BA432" s="37" t="str">
        <f>IF(T432="","×",IF(令和8年度契約状況調査票!T432&gt;_xlfn.XLOOKUP(令和8年度契約状況調査票!BF432,#REF!,#REF!),"○","×"))</f>
        <v>×</v>
      </c>
      <c r="BB432" s="37" t="str">
        <f>IF(Y432="","×",IF(令和8年度契約状況調査票!Y432&gt;_xlfn.XLOOKUP(令和8年度契約状況調査票!BF432,#REF!,#REF!),"○","×"))</f>
        <v>×</v>
      </c>
      <c r="BC432" s="37" t="str">
        <f t="shared" si="63"/>
        <v>×</v>
      </c>
      <c r="BD432" s="37" t="str">
        <f t="shared" si="68"/>
        <v>×</v>
      </c>
      <c r="BE432" s="79" t="str">
        <f t="shared" si="64"/>
        <v/>
      </c>
      <c r="BF432" s="38">
        <f t="shared" si="65"/>
        <v>0</v>
      </c>
      <c r="BG432" s="1" t="e">
        <f>IF(AC432=#REF!,"",IF(AND(K432&lt;&gt;"",ISTEXT(U432)),"分担契約/単価契約",IF(ISTEXT(U432),"単価契約",IF(K432&lt;&gt;"","分担契約",""))))</f>
        <v>#REF!</v>
      </c>
      <c r="BH432" s="80"/>
      <c r="BI432" s="81" t="e">
        <f>IF(COUNTIF(T432,"**"),"",IF(AND(T432&gt;=#REF!,OR(H432=#REF!,H432=#REF!)),1,IF(AND(T432&gt;=#REF!,H432&lt;&gt;#REF!,H432&lt;&gt;#REF!),1,"")))</f>
        <v>#REF!</v>
      </c>
      <c r="BJ432" s="82" t="str">
        <f t="shared" si="66"/>
        <v>○</v>
      </c>
      <c r="BK432" s="81" t="b">
        <f t="shared" si="69"/>
        <v>1</v>
      </c>
      <c r="BL432" s="81" t="b">
        <f t="shared" si="70"/>
        <v>1</v>
      </c>
    </row>
    <row r="433" spans="1:64" s="83" customFormat="1" ht="60.65" customHeight="1" x14ac:dyDescent="0.2">
      <c r="A433" s="77">
        <f t="shared" si="62"/>
        <v>428</v>
      </c>
      <c r="B433" s="77" t="str">
        <f t="shared" si="67"/>
        <v/>
      </c>
      <c r="C433" s="77" t="str">
        <f>IF(B433&lt;&gt;1,"",COUNTIF($B$6:B433,1))</f>
        <v/>
      </c>
      <c r="D433" s="77" t="str">
        <f>IF(B433&lt;&gt;2,"",COUNTIF($B$6:B433,2))</f>
        <v/>
      </c>
      <c r="E433" s="77" t="str">
        <f>IF(B433&lt;&gt;3,"",COUNTIF($B$6:B433,3))</f>
        <v/>
      </c>
      <c r="F433" s="77" t="str">
        <f>IF(B433&lt;&gt;4,"",COUNTIF($B$6:B433,4))</f>
        <v/>
      </c>
      <c r="G433" s="1"/>
      <c r="H433" s="20"/>
      <c r="I433" s="20"/>
      <c r="J433" s="20"/>
      <c r="K433" s="1"/>
      <c r="L433" s="1"/>
      <c r="M433" s="21"/>
      <c r="N433" s="20"/>
      <c r="O433" s="22"/>
      <c r="P433" s="26"/>
      <c r="Q433" s="27"/>
      <c r="R433" s="20"/>
      <c r="S433" s="1"/>
      <c r="T433" s="23"/>
      <c r="U433" s="84"/>
      <c r="V433" s="86"/>
      <c r="W433" s="39" t="e">
        <f>IF(OR(T433="他官署で調達手続きを実施のため",AC433=#REF!),"－",IF(V433&lt;&gt;"",ROUNDDOWN(V433/T433,3),(IFERROR(ROUNDDOWN(U433/T433,3),"－"))))</f>
        <v>#REF!</v>
      </c>
      <c r="X433" s="90"/>
      <c r="Y433" s="92"/>
      <c r="Z433" s="25"/>
      <c r="AA433" s="24"/>
      <c r="AB433" s="25"/>
      <c r="AC433" s="24"/>
      <c r="AD433" s="20"/>
      <c r="AE433" s="20"/>
      <c r="AF433" s="20"/>
      <c r="AG433" s="1"/>
      <c r="AH433" s="1"/>
      <c r="AI433" s="41"/>
      <c r="AJ433" s="41"/>
      <c r="AK433" s="41"/>
      <c r="AL433" s="41"/>
      <c r="AM433" s="41"/>
      <c r="AN433" s="1"/>
      <c r="AO433" s="1"/>
      <c r="AP433" s="1"/>
      <c r="AQ433" s="1"/>
      <c r="AR433" s="1"/>
      <c r="AS433" s="1"/>
      <c r="AT433" s="1"/>
      <c r="AU433" s="1"/>
      <c r="AV433" s="1"/>
      <c r="AW433" s="1"/>
      <c r="AX433" s="36"/>
      <c r="AY433" s="78"/>
      <c r="AZ433" s="37" t="e">
        <f>IF(AC433=#REF!,"年間支払金額",IF(AND(OR(COUNTIF(AE433,"*すべて*"),COUNTIF(AE433,"*全て*")),S433="●",OR(K433=#REF!,K433=#REF!)),"年間支払金額(全官署、契約相手方ごと)",IF(AND(OR(COUNTIF(AE433,"*すべて*"),COUNTIF(AE433,"*全て*")),S433="●"),"年間支払金額(契約相手方ごと)",IF(AND(OR(K433=#REF!,K433=#REF!),AC433=#REF!),"契約総額(全官署)",IF(AND(K433=#REF!,AC433=#REF!),"契約総額(自官署のみ)",IF(K433=#REF!,"年間支払金額(自官署のみ)",IF(AC433=#REF!,"契約総額",IF(AND(COUNTIF(BG433,"&lt;&gt;*単価*"),OR(K433=#REF!,K433=#REF!)),"全官署予定価格",IF(AND(COUNTIF(BG433,"*単価*"),OR(K433=#REF!,K433=#REF!)),"全官署支払金額",IF(COUNTIF(BG433,"*単価*"),"年間支払金額","予定価格"))))))))))</f>
        <v>#REF!</v>
      </c>
      <c r="BA433" s="37" t="str">
        <f>IF(T433="","×",IF(令和8年度契約状況調査票!T433&gt;_xlfn.XLOOKUP(令和8年度契約状況調査票!BF433,#REF!,#REF!),"○","×"))</f>
        <v>×</v>
      </c>
      <c r="BB433" s="37" t="str">
        <f>IF(Y433="","×",IF(令和8年度契約状況調査票!Y433&gt;_xlfn.XLOOKUP(令和8年度契約状況調査票!BF433,#REF!,#REF!),"○","×"))</f>
        <v>×</v>
      </c>
      <c r="BC433" s="37" t="str">
        <f t="shared" si="63"/>
        <v>×</v>
      </c>
      <c r="BD433" s="37" t="str">
        <f t="shared" si="68"/>
        <v>×</v>
      </c>
      <c r="BE433" s="79" t="str">
        <f t="shared" si="64"/>
        <v/>
      </c>
      <c r="BF433" s="38">
        <f t="shared" si="65"/>
        <v>0</v>
      </c>
      <c r="BG433" s="1" t="e">
        <f>IF(AC433=#REF!,"",IF(AND(K433&lt;&gt;"",ISTEXT(U433)),"分担契約/単価契約",IF(ISTEXT(U433),"単価契約",IF(K433&lt;&gt;"","分担契約",""))))</f>
        <v>#REF!</v>
      </c>
      <c r="BH433" s="80"/>
      <c r="BI433" s="81" t="e">
        <f>IF(COUNTIF(T433,"**"),"",IF(AND(T433&gt;=#REF!,OR(H433=#REF!,H433=#REF!)),1,IF(AND(T433&gt;=#REF!,H433&lt;&gt;#REF!,H433&lt;&gt;#REF!),1,"")))</f>
        <v>#REF!</v>
      </c>
      <c r="BJ433" s="82" t="str">
        <f t="shared" si="66"/>
        <v>○</v>
      </c>
      <c r="BK433" s="81" t="b">
        <f t="shared" si="69"/>
        <v>1</v>
      </c>
      <c r="BL433" s="81" t="b">
        <f t="shared" si="70"/>
        <v>1</v>
      </c>
    </row>
    <row r="434" spans="1:64" s="83" customFormat="1" ht="60.65" customHeight="1" x14ac:dyDescent="0.2">
      <c r="A434" s="77">
        <f t="shared" si="62"/>
        <v>429</v>
      </c>
      <c r="B434" s="77" t="str">
        <f t="shared" si="67"/>
        <v/>
      </c>
      <c r="C434" s="77" t="str">
        <f>IF(B434&lt;&gt;1,"",COUNTIF($B$6:B434,1))</f>
        <v/>
      </c>
      <c r="D434" s="77" t="str">
        <f>IF(B434&lt;&gt;2,"",COUNTIF($B$6:B434,2))</f>
        <v/>
      </c>
      <c r="E434" s="77" t="str">
        <f>IF(B434&lt;&gt;3,"",COUNTIF($B$6:B434,3))</f>
        <v/>
      </c>
      <c r="F434" s="77" t="str">
        <f>IF(B434&lt;&gt;4,"",COUNTIF($B$6:B434,4))</f>
        <v/>
      </c>
      <c r="G434" s="1"/>
      <c r="H434" s="20"/>
      <c r="I434" s="20"/>
      <c r="J434" s="20"/>
      <c r="K434" s="1"/>
      <c r="L434" s="1"/>
      <c r="M434" s="21"/>
      <c r="N434" s="20"/>
      <c r="O434" s="22"/>
      <c r="P434" s="26"/>
      <c r="Q434" s="27"/>
      <c r="R434" s="20"/>
      <c r="S434" s="1"/>
      <c r="T434" s="23"/>
      <c r="U434" s="84"/>
      <c r="V434" s="86"/>
      <c r="W434" s="39" t="e">
        <f>IF(OR(T434="他官署で調達手続きを実施のため",AC434=#REF!),"－",IF(V434&lt;&gt;"",ROUNDDOWN(V434/T434,3),(IFERROR(ROUNDDOWN(U434/T434,3),"－"))))</f>
        <v>#REF!</v>
      </c>
      <c r="X434" s="90"/>
      <c r="Y434" s="92"/>
      <c r="Z434" s="25"/>
      <c r="AA434" s="24"/>
      <c r="AB434" s="25"/>
      <c r="AC434" s="24"/>
      <c r="AD434" s="20"/>
      <c r="AE434" s="20"/>
      <c r="AF434" s="20"/>
      <c r="AG434" s="1"/>
      <c r="AH434" s="1"/>
      <c r="AI434" s="41"/>
      <c r="AJ434" s="41"/>
      <c r="AK434" s="41"/>
      <c r="AL434" s="41"/>
      <c r="AM434" s="41"/>
      <c r="AN434" s="1"/>
      <c r="AO434" s="1"/>
      <c r="AP434" s="1"/>
      <c r="AQ434" s="1"/>
      <c r="AR434" s="1"/>
      <c r="AS434" s="1"/>
      <c r="AT434" s="1"/>
      <c r="AU434" s="1"/>
      <c r="AV434" s="1"/>
      <c r="AW434" s="1"/>
      <c r="AX434" s="35"/>
      <c r="AY434" s="78"/>
      <c r="AZ434" s="37" t="e">
        <f>IF(AC434=#REF!,"年間支払金額",IF(AND(OR(COUNTIF(AE434,"*すべて*"),COUNTIF(AE434,"*全て*")),S434="●",OR(K434=#REF!,K434=#REF!)),"年間支払金額(全官署、契約相手方ごと)",IF(AND(OR(COUNTIF(AE434,"*すべて*"),COUNTIF(AE434,"*全て*")),S434="●"),"年間支払金額(契約相手方ごと)",IF(AND(OR(K434=#REF!,K434=#REF!),AC434=#REF!),"契約総額(全官署)",IF(AND(K434=#REF!,AC434=#REF!),"契約総額(自官署のみ)",IF(K434=#REF!,"年間支払金額(自官署のみ)",IF(AC434=#REF!,"契約総額",IF(AND(COUNTIF(BG434,"&lt;&gt;*単価*"),OR(K434=#REF!,K434=#REF!)),"全官署予定価格",IF(AND(COUNTIF(BG434,"*単価*"),OR(K434=#REF!,K434=#REF!)),"全官署支払金額",IF(COUNTIF(BG434,"*単価*"),"年間支払金額","予定価格"))))))))))</f>
        <v>#REF!</v>
      </c>
      <c r="BA434" s="37" t="str">
        <f>IF(T434="","×",IF(令和8年度契約状況調査票!T434&gt;_xlfn.XLOOKUP(令和8年度契約状況調査票!BF434,#REF!,#REF!),"○","×"))</f>
        <v>×</v>
      </c>
      <c r="BB434" s="37" t="str">
        <f>IF(Y434="","×",IF(令和8年度契約状況調査票!Y434&gt;_xlfn.XLOOKUP(令和8年度契約状況調査票!BF434,#REF!,#REF!),"○","×"))</f>
        <v>×</v>
      </c>
      <c r="BC434" s="37" t="str">
        <f t="shared" si="63"/>
        <v>×</v>
      </c>
      <c r="BD434" s="37" t="str">
        <f t="shared" si="68"/>
        <v>×</v>
      </c>
      <c r="BE434" s="79" t="str">
        <f t="shared" si="64"/>
        <v/>
      </c>
      <c r="BF434" s="38">
        <f t="shared" si="65"/>
        <v>0</v>
      </c>
      <c r="BG434" s="1" t="e">
        <f>IF(AC434=#REF!,"",IF(AND(K434&lt;&gt;"",ISTEXT(U434)),"分担契約/単価契約",IF(ISTEXT(U434),"単価契約",IF(K434&lt;&gt;"","分担契約",""))))</f>
        <v>#REF!</v>
      </c>
      <c r="BH434" s="80"/>
      <c r="BI434" s="81" t="e">
        <f>IF(COUNTIF(T434,"**"),"",IF(AND(T434&gt;=#REF!,OR(H434=#REF!,H434=#REF!)),1,IF(AND(T434&gt;=#REF!,H434&lt;&gt;#REF!,H434&lt;&gt;#REF!),1,"")))</f>
        <v>#REF!</v>
      </c>
      <c r="BJ434" s="82" t="str">
        <f t="shared" si="66"/>
        <v>○</v>
      </c>
      <c r="BK434" s="81" t="b">
        <f t="shared" si="69"/>
        <v>1</v>
      </c>
      <c r="BL434" s="81" t="b">
        <f t="shared" si="70"/>
        <v>1</v>
      </c>
    </row>
    <row r="435" spans="1:64" s="83" customFormat="1" ht="60.65" customHeight="1" x14ac:dyDescent="0.2">
      <c r="A435" s="77">
        <f t="shared" si="62"/>
        <v>430</v>
      </c>
      <c r="B435" s="77" t="str">
        <f t="shared" si="67"/>
        <v/>
      </c>
      <c r="C435" s="77" t="str">
        <f>IF(B435&lt;&gt;1,"",COUNTIF($B$6:B435,1))</f>
        <v/>
      </c>
      <c r="D435" s="77" t="str">
        <f>IF(B435&lt;&gt;2,"",COUNTIF($B$6:B435,2))</f>
        <v/>
      </c>
      <c r="E435" s="77" t="str">
        <f>IF(B435&lt;&gt;3,"",COUNTIF($B$6:B435,3))</f>
        <v/>
      </c>
      <c r="F435" s="77" t="str">
        <f>IF(B435&lt;&gt;4,"",COUNTIF($B$6:B435,4))</f>
        <v/>
      </c>
      <c r="G435" s="1"/>
      <c r="H435" s="20"/>
      <c r="I435" s="20"/>
      <c r="J435" s="20"/>
      <c r="K435" s="1"/>
      <c r="L435" s="1"/>
      <c r="M435" s="21"/>
      <c r="N435" s="20"/>
      <c r="O435" s="22"/>
      <c r="P435" s="26"/>
      <c r="Q435" s="27"/>
      <c r="R435" s="20"/>
      <c r="S435" s="1"/>
      <c r="T435" s="23"/>
      <c r="U435" s="84"/>
      <c r="V435" s="86"/>
      <c r="W435" s="39" t="e">
        <f>IF(OR(T435="他官署で調達手続きを実施のため",AC435=#REF!),"－",IF(V435&lt;&gt;"",ROUNDDOWN(V435/T435,3),(IFERROR(ROUNDDOWN(U435/T435,3),"－"))))</f>
        <v>#REF!</v>
      </c>
      <c r="X435" s="90"/>
      <c r="Y435" s="92"/>
      <c r="Z435" s="25"/>
      <c r="AA435" s="24"/>
      <c r="AB435" s="25"/>
      <c r="AC435" s="24"/>
      <c r="AD435" s="20"/>
      <c r="AE435" s="20"/>
      <c r="AF435" s="20"/>
      <c r="AG435" s="1"/>
      <c r="AH435" s="1"/>
      <c r="AI435" s="41"/>
      <c r="AJ435" s="41"/>
      <c r="AK435" s="41"/>
      <c r="AL435" s="41"/>
      <c r="AM435" s="41"/>
      <c r="AN435" s="1"/>
      <c r="AO435" s="1"/>
      <c r="AP435" s="1"/>
      <c r="AQ435" s="1"/>
      <c r="AR435" s="1"/>
      <c r="AS435" s="1"/>
      <c r="AT435" s="1"/>
      <c r="AU435" s="1"/>
      <c r="AV435" s="1"/>
      <c r="AW435" s="1"/>
      <c r="AX435" s="35"/>
      <c r="AY435" s="78"/>
      <c r="AZ435" s="37" t="e">
        <f>IF(AC435=#REF!,"年間支払金額",IF(AND(OR(COUNTIF(AE435,"*すべて*"),COUNTIF(AE435,"*全て*")),S435="●",OR(K435=#REF!,K435=#REF!)),"年間支払金額(全官署、契約相手方ごと)",IF(AND(OR(COUNTIF(AE435,"*すべて*"),COUNTIF(AE435,"*全て*")),S435="●"),"年間支払金額(契約相手方ごと)",IF(AND(OR(K435=#REF!,K435=#REF!),AC435=#REF!),"契約総額(全官署)",IF(AND(K435=#REF!,AC435=#REF!),"契約総額(自官署のみ)",IF(K435=#REF!,"年間支払金額(自官署のみ)",IF(AC435=#REF!,"契約総額",IF(AND(COUNTIF(BG435,"&lt;&gt;*単価*"),OR(K435=#REF!,K435=#REF!)),"全官署予定価格",IF(AND(COUNTIF(BG435,"*単価*"),OR(K435=#REF!,K435=#REF!)),"全官署支払金額",IF(COUNTIF(BG435,"*単価*"),"年間支払金額","予定価格"))))))))))</f>
        <v>#REF!</v>
      </c>
      <c r="BA435" s="37" t="str">
        <f>IF(T435="","×",IF(令和8年度契約状況調査票!T435&gt;_xlfn.XLOOKUP(令和8年度契約状況調査票!BF435,#REF!,#REF!),"○","×"))</f>
        <v>×</v>
      </c>
      <c r="BB435" s="37" t="str">
        <f>IF(Y435="","×",IF(令和8年度契約状況調査票!Y435&gt;_xlfn.XLOOKUP(令和8年度契約状況調査票!BF435,#REF!,#REF!),"○","×"))</f>
        <v>×</v>
      </c>
      <c r="BC435" s="37" t="str">
        <f t="shared" si="63"/>
        <v>×</v>
      </c>
      <c r="BD435" s="37" t="str">
        <f t="shared" si="68"/>
        <v>×</v>
      </c>
      <c r="BE435" s="79" t="str">
        <f t="shared" si="64"/>
        <v/>
      </c>
      <c r="BF435" s="38">
        <f t="shared" si="65"/>
        <v>0</v>
      </c>
      <c r="BG435" s="1" t="e">
        <f>IF(AC435=#REF!,"",IF(AND(K435&lt;&gt;"",ISTEXT(U435)),"分担契約/単価契約",IF(ISTEXT(U435),"単価契約",IF(K435&lt;&gt;"","分担契約",""))))</f>
        <v>#REF!</v>
      </c>
      <c r="BH435" s="80"/>
      <c r="BI435" s="81" t="e">
        <f>IF(COUNTIF(T435,"**"),"",IF(AND(T435&gt;=#REF!,OR(H435=#REF!,H435=#REF!)),1,IF(AND(T435&gt;=#REF!,H435&lt;&gt;#REF!,H435&lt;&gt;#REF!),1,"")))</f>
        <v>#REF!</v>
      </c>
      <c r="BJ435" s="82" t="str">
        <f t="shared" si="66"/>
        <v>○</v>
      </c>
      <c r="BK435" s="81" t="b">
        <f t="shared" si="69"/>
        <v>1</v>
      </c>
      <c r="BL435" s="81" t="b">
        <f t="shared" si="70"/>
        <v>1</v>
      </c>
    </row>
    <row r="436" spans="1:64" s="83" customFormat="1" ht="60.65" customHeight="1" x14ac:dyDescent="0.2">
      <c r="A436" s="77">
        <f t="shared" si="62"/>
        <v>431</v>
      </c>
      <c r="B436" s="77" t="str">
        <f t="shared" si="67"/>
        <v/>
      </c>
      <c r="C436" s="77" t="str">
        <f>IF(B436&lt;&gt;1,"",COUNTIF($B$6:B436,1))</f>
        <v/>
      </c>
      <c r="D436" s="77" t="str">
        <f>IF(B436&lt;&gt;2,"",COUNTIF($B$6:B436,2))</f>
        <v/>
      </c>
      <c r="E436" s="77" t="str">
        <f>IF(B436&lt;&gt;3,"",COUNTIF($B$6:B436,3))</f>
        <v/>
      </c>
      <c r="F436" s="77" t="str">
        <f>IF(B436&lt;&gt;4,"",COUNTIF($B$6:B436,4))</f>
        <v/>
      </c>
      <c r="G436" s="1"/>
      <c r="H436" s="20"/>
      <c r="I436" s="20"/>
      <c r="J436" s="20"/>
      <c r="K436" s="1"/>
      <c r="L436" s="1"/>
      <c r="M436" s="21"/>
      <c r="N436" s="20"/>
      <c r="O436" s="22"/>
      <c r="P436" s="26"/>
      <c r="Q436" s="27"/>
      <c r="R436" s="20"/>
      <c r="S436" s="1"/>
      <c r="T436" s="28"/>
      <c r="U436" s="85"/>
      <c r="V436" s="86"/>
      <c r="W436" s="39" t="e">
        <f>IF(OR(T436="他官署で調達手続きを実施のため",AC436=#REF!),"－",IF(V436&lt;&gt;"",ROUNDDOWN(V436/T436,3),(IFERROR(ROUNDDOWN(U436/T436,3),"－"))))</f>
        <v>#REF!</v>
      </c>
      <c r="X436" s="90"/>
      <c r="Y436" s="92"/>
      <c r="Z436" s="25"/>
      <c r="AA436" s="24"/>
      <c r="AB436" s="25"/>
      <c r="AC436" s="24"/>
      <c r="AD436" s="20"/>
      <c r="AE436" s="20"/>
      <c r="AF436" s="20"/>
      <c r="AG436" s="1"/>
      <c r="AH436" s="1"/>
      <c r="AI436" s="41"/>
      <c r="AJ436" s="41"/>
      <c r="AK436" s="41"/>
      <c r="AL436" s="41"/>
      <c r="AM436" s="41"/>
      <c r="AN436" s="1"/>
      <c r="AO436" s="1"/>
      <c r="AP436" s="1"/>
      <c r="AQ436" s="1"/>
      <c r="AR436" s="1"/>
      <c r="AS436" s="1"/>
      <c r="AT436" s="1"/>
      <c r="AU436" s="1"/>
      <c r="AV436" s="1"/>
      <c r="AW436" s="1"/>
      <c r="AX436" s="35"/>
      <c r="AY436" s="78"/>
      <c r="AZ436" s="37" t="e">
        <f>IF(AC436=#REF!,"年間支払金額",IF(AND(OR(COUNTIF(AE436,"*すべて*"),COUNTIF(AE436,"*全て*")),S436="●",OR(K436=#REF!,K436=#REF!)),"年間支払金額(全官署、契約相手方ごと)",IF(AND(OR(COUNTIF(AE436,"*すべて*"),COUNTIF(AE436,"*全て*")),S436="●"),"年間支払金額(契約相手方ごと)",IF(AND(OR(K436=#REF!,K436=#REF!),AC436=#REF!),"契約総額(全官署)",IF(AND(K436=#REF!,AC436=#REF!),"契約総額(自官署のみ)",IF(K436=#REF!,"年間支払金額(自官署のみ)",IF(AC436=#REF!,"契約総額",IF(AND(COUNTIF(BG436,"&lt;&gt;*単価*"),OR(K436=#REF!,K436=#REF!)),"全官署予定価格",IF(AND(COUNTIF(BG436,"*単価*"),OR(K436=#REF!,K436=#REF!)),"全官署支払金額",IF(COUNTIF(BG436,"*単価*"),"年間支払金額","予定価格"))))))))))</f>
        <v>#REF!</v>
      </c>
      <c r="BA436" s="37" t="str">
        <f>IF(T436="","×",IF(令和8年度契約状況調査票!T436&gt;_xlfn.XLOOKUP(令和8年度契約状況調査票!BF436,#REF!,#REF!),"○","×"))</f>
        <v>×</v>
      </c>
      <c r="BB436" s="37" t="str">
        <f>IF(Y436="","×",IF(令和8年度契約状況調査票!Y436&gt;_xlfn.XLOOKUP(令和8年度契約状況調査票!BF436,#REF!,#REF!),"○","×"))</f>
        <v>×</v>
      </c>
      <c r="BC436" s="37" t="str">
        <f t="shared" si="63"/>
        <v>×</v>
      </c>
      <c r="BD436" s="37" t="str">
        <f t="shared" si="68"/>
        <v>×</v>
      </c>
      <c r="BE436" s="79" t="str">
        <f t="shared" si="64"/>
        <v/>
      </c>
      <c r="BF436" s="38">
        <f t="shared" si="65"/>
        <v>0</v>
      </c>
      <c r="BG436" s="1" t="e">
        <f>IF(AC436=#REF!,"",IF(AND(K436&lt;&gt;"",ISTEXT(U436)),"分担契約/単価契約",IF(ISTEXT(U436),"単価契約",IF(K436&lt;&gt;"","分担契約",""))))</f>
        <v>#REF!</v>
      </c>
      <c r="BH436" s="80"/>
      <c r="BI436" s="81" t="e">
        <f>IF(COUNTIF(T436,"**"),"",IF(AND(T436&gt;=#REF!,OR(H436=#REF!,H436=#REF!)),1,IF(AND(T436&gt;=#REF!,H436&lt;&gt;#REF!,H436&lt;&gt;#REF!),1,"")))</f>
        <v>#REF!</v>
      </c>
      <c r="BJ436" s="82" t="str">
        <f t="shared" si="66"/>
        <v>○</v>
      </c>
      <c r="BK436" s="81" t="b">
        <f t="shared" si="69"/>
        <v>1</v>
      </c>
      <c r="BL436" s="81" t="b">
        <f t="shared" si="70"/>
        <v>1</v>
      </c>
    </row>
    <row r="437" spans="1:64" s="83" customFormat="1" ht="60.65" customHeight="1" x14ac:dyDescent="0.2">
      <c r="A437" s="77">
        <f t="shared" si="62"/>
        <v>432</v>
      </c>
      <c r="B437" s="77" t="str">
        <f t="shared" si="67"/>
        <v/>
      </c>
      <c r="C437" s="77" t="str">
        <f>IF(B437&lt;&gt;1,"",COUNTIF($B$6:B437,1))</f>
        <v/>
      </c>
      <c r="D437" s="77" t="str">
        <f>IF(B437&lt;&gt;2,"",COUNTIF($B$6:B437,2))</f>
        <v/>
      </c>
      <c r="E437" s="77" t="str">
        <f>IF(B437&lt;&gt;3,"",COUNTIF($B$6:B437,3))</f>
        <v/>
      </c>
      <c r="F437" s="77" t="str">
        <f>IF(B437&lt;&gt;4,"",COUNTIF($B$6:B437,4))</f>
        <v/>
      </c>
      <c r="G437" s="1"/>
      <c r="H437" s="20"/>
      <c r="I437" s="20"/>
      <c r="J437" s="20"/>
      <c r="K437" s="1"/>
      <c r="L437" s="1"/>
      <c r="M437" s="21"/>
      <c r="N437" s="20"/>
      <c r="O437" s="22"/>
      <c r="P437" s="26"/>
      <c r="Q437" s="27"/>
      <c r="R437" s="20"/>
      <c r="S437" s="1"/>
      <c r="T437" s="23"/>
      <c r="U437" s="84"/>
      <c r="V437" s="86"/>
      <c r="W437" s="39" t="e">
        <f>IF(OR(T437="他官署で調達手続きを実施のため",AC437=#REF!),"－",IF(V437&lt;&gt;"",ROUNDDOWN(V437/T437,3),(IFERROR(ROUNDDOWN(U437/T437,3),"－"))))</f>
        <v>#REF!</v>
      </c>
      <c r="X437" s="90"/>
      <c r="Y437" s="92"/>
      <c r="Z437" s="25"/>
      <c r="AA437" s="24"/>
      <c r="AB437" s="25"/>
      <c r="AC437" s="24"/>
      <c r="AD437" s="20"/>
      <c r="AE437" s="20"/>
      <c r="AF437" s="20"/>
      <c r="AG437" s="1"/>
      <c r="AH437" s="1"/>
      <c r="AI437" s="41"/>
      <c r="AJ437" s="41"/>
      <c r="AK437" s="41"/>
      <c r="AL437" s="41"/>
      <c r="AM437" s="41"/>
      <c r="AN437" s="1"/>
      <c r="AO437" s="1"/>
      <c r="AP437" s="1"/>
      <c r="AQ437" s="1"/>
      <c r="AR437" s="1"/>
      <c r="AS437" s="1"/>
      <c r="AT437" s="1"/>
      <c r="AU437" s="1"/>
      <c r="AV437" s="1"/>
      <c r="AW437" s="1"/>
      <c r="AX437" s="35"/>
      <c r="AY437" s="78"/>
      <c r="AZ437" s="37" t="e">
        <f>IF(AC437=#REF!,"年間支払金額",IF(AND(OR(COUNTIF(AE437,"*すべて*"),COUNTIF(AE437,"*全て*")),S437="●",OR(K437=#REF!,K437=#REF!)),"年間支払金額(全官署、契約相手方ごと)",IF(AND(OR(COUNTIF(AE437,"*すべて*"),COUNTIF(AE437,"*全て*")),S437="●"),"年間支払金額(契約相手方ごと)",IF(AND(OR(K437=#REF!,K437=#REF!),AC437=#REF!),"契約総額(全官署)",IF(AND(K437=#REF!,AC437=#REF!),"契約総額(自官署のみ)",IF(K437=#REF!,"年間支払金額(自官署のみ)",IF(AC437=#REF!,"契約総額",IF(AND(COUNTIF(BG437,"&lt;&gt;*単価*"),OR(K437=#REF!,K437=#REF!)),"全官署予定価格",IF(AND(COUNTIF(BG437,"*単価*"),OR(K437=#REF!,K437=#REF!)),"全官署支払金額",IF(COUNTIF(BG437,"*単価*"),"年間支払金額","予定価格"))))))))))</f>
        <v>#REF!</v>
      </c>
      <c r="BA437" s="37" t="str">
        <f>IF(T437="","×",IF(令和8年度契約状況調査票!T437&gt;_xlfn.XLOOKUP(令和8年度契約状況調査票!BF437,#REF!,#REF!),"○","×"))</f>
        <v>×</v>
      </c>
      <c r="BB437" s="37" t="str">
        <f>IF(Y437="","×",IF(令和8年度契約状況調査票!Y437&gt;_xlfn.XLOOKUP(令和8年度契約状況調査票!BF437,#REF!,#REF!),"○","×"))</f>
        <v>×</v>
      </c>
      <c r="BC437" s="37" t="str">
        <f t="shared" si="63"/>
        <v>×</v>
      </c>
      <c r="BD437" s="37" t="str">
        <f t="shared" si="68"/>
        <v>×</v>
      </c>
      <c r="BE437" s="79" t="str">
        <f t="shared" si="64"/>
        <v/>
      </c>
      <c r="BF437" s="38">
        <f t="shared" si="65"/>
        <v>0</v>
      </c>
      <c r="BG437" s="1" t="e">
        <f>IF(AC437=#REF!,"",IF(AND(K437&lt;&gt;"",ISTEXT(U437)),"分担契約/単価契約",IF(ISTEXT(U437),"単価契約",IF(K437&lt;&gt;"","分担契約",""))))</f>
        <v>#REF!</v>
      </c>
      <c r="BH437" s="80"/>
      <c r="BI437" s="81" t="e">
        <f>IF(COUNTIF(T437,"**"),"",IF(AND(T437&gt;=#REF!,OR(H437=#REF!,H437=#REF!)),1,IF(AND(T437&gt;=#REF!,H437&lt;&gt;#REF!,H437&lt;&gt;#REF!),1,"")))</f>
        <v>#REF!</v>
      </c>
      <c r="BJ437" s="82" t="str">
        <f t="shared" si="66"/>
        <v>○</v>
      </c>
      <c r="BK437" s="81" t="b">
        <f t="shared" si="69"/>
        <v>1</v>
      </c>
      <c r="BL437" s="81" t="b">
        <f t="shared" si="70"/>
        <v>1</v>
      </c>
    </row>
    <row r="438" spans="1:64" s="83" customFormat="1" ht="60.65" customHeight="1" x14ac:dyDescent="0.2">
      <c r="A438" s="77">
        <f t="shared" si="62"/>
        <v>433</v>
      </c>
      <c r="B438" s="77" t="str">
        <f t="shared" si="67"/>
        <v/>
      </c>
      <c r="C438" s="77" t="str">
        <f>IF(B438&lt;&gt;1,"",COUNTIF($B$6:B438,1))</f>
        <v/>
      </c>
      <c r="D438" s="77" t="str">
        <f>IF(B438&lt;&gt;2,"",COUNTIF($B$6:B438,2))</f>
        <v/>
      </c>
      <c r="E438" s="77" t="str">
        <f>IF(B438&lt;&gt;3,"",COUNTIF($B$6:B438,3))</f>
        <v/>
      </c>
      <c r="F438" s="77" t="str">
        <f>IF(B438&lt;&gt;4,"",COUNTIF($B$6:B438,4))</f>
        <v/>
      </c>
      <c r="G438" s="1"/>
      <c r="H438" s="20"/>
      <c r="I438" s="20"/>
      <c r="J438" s="20"/>
      <c r="K438" s="1"/>
      <c r="L438" s="1"/>
      <c r="M438" s="21"/>
      <c r="N438" s="20"/>
      <c r="O438" s="22"/>
      <c r="P438" s="26"/>
      <c r="Q438" s="27"/>
      <c r="R438" s="20"/>
      <c r="S438" s="1"/>
      <c r="T438" s="23"/>
      <c r="U438" s="84"/>
      <c r="V438" s="86"/>
      <c r="W438" s="39" t="e">
        <f>IF(OR(T438="他官署で調達手続きを実施のため",AC438=#REF!),"－",IF(V438&lt;&gt;"",ROUNDDOWN(V438/T438,3),(IFERROR(ROUNDDOWN(U438/T438,3),"－"))))</f>
        <v>#REF!</v>
      </c>
      <c r="X438" s="90"/>
      <c r="Y438" s="92"/>
      <c r="Z438" s="25"/>
      <c r="AA438" s="24"/>
      <c r="AB438" s="25"/>
      <c r="AC438" s="24"/>
      <c r="AD438" s="20"/>
      <c r="AE438" s="20"/>
      <c r="AF438" s="20"/>
      <c r="AG438" s="1"/>
      <c r="AH438" s="1"/>
      <c r="AI438" s="41"/>
      <c r="AJ438" s="41"/>
      <c r="AK438" s="41"/>
      <c r="AL438" s="41"/>
      <c r="AM438" s="41"/>
      <c r="AN438" s="1"/>
      <c r="AO438" s="1"/>
      <c r="AP438" s="1"/>
      <c r="AQ438" s="1"/>
      <c r="AR438" s="1"/>
      <c r="AS438" s="1"/>
      <c r="AT438" s="1"/>
      <c r="AU438" s="1"/>
      <c r="AV438" s="1"/>
      <c r="AW438" s="1"/>
      <c r="AX438" s="35"/>
      <c r="AY438" s="78"/>
      <c r="AZ438" s="37" t="e">
        <f>IF(AC438=#REF!,"年間支払金額",IF(AND(OR(COUNTIF(AE438,"*すべて*"),COUNTIF(AE438,"*全て*")),S438="●",OR(K438=#REF!,K438=#REF!)),"年間支払金額(全官署、契約相手方ごと)",IF(AND(OR(COUNTIF(AE438,"*すべて*"),COUNTIF(AE438,"*全て*")),S438="●"),"年間支払金額(契約相手方ごと)",IF(AND(OR(K438=#REF!,K438=#REF!),AC438=#REF!),"契約総額(全官署)",IF(AND(K438=#REF!,AC438=#REF!),"契約総額(自官署のみ)",IF(K438=#REF!,"年間支払金額(自官署のみ)",IF(AC438=#REF!,"契約総額",IF(AND(COUNTIF(BG438,"&lt;&gt;*単価*"),OR(K438=#REF!,K438=#REF!)),"全官署予定価格",IF(AND(COUNTIF(BG438,"*単価*"),OR(K438=#REF!,K438=#REF!)),"全官署支払金額",IF(COUNTIF(BG438,"*単価*"),"年間支払金額","予定価格"))))))))))</f>
        <v>#REF!</v>
      </c>
      <c r="BA438" s="37" t="str">
        <f>IF(T438="","×",IF(令和8年度契約状況調査票!T438&gt;_xlfn.XLOOKUP(令和8年度契約状況調査票!BF438,#REF!,#REF!),"○","×"))</f>
        <v>×</v>
      </c>
      <c r="BB438" s="37" t="str">
        <f>IF(Y438="","×",IF(令和8年度契約状況調査票!Y438&gt;_xlfn.XLOOKUP(令和8年度契約状況調査票!BF438,#REF!,#REF!),"○","×"))</f>
        <v>×</v>
      </c>
      <c r="BC438" s="37" t="str">
        <f t="shared" si="63"/>
        <v>×</v>
      </c>
      <c r="BD438" s="37" t="str">
        <f t="shared" si="68"/>
        <v>×</v>
      </c>
      <c r="BE438" s="79" t="str">
        <f t="shared" si="64"/>
        <v/>
      </c>
      <c r="BF438" s="38">
        <f t="shared" si="65"/>
        <v>0</v>
      </c>
      <c r="BG438" s="1" t="e">
        <f>IF(AC438=#REF!,"",IF(AND(K438&lt;&gt;"",ISTEXT(U438)),"分担契約/単価契約",IF(ISTEXT(U438),"単価契約",IF(K438&lt;&gt;"","分担契約",""))))</f>
        <v>#REF!</v>
      </c>
      <c r="BH438" s="80"/>
      <c r="BI438" s="81" t="e">
        <f>IF(COUNTIF(T438,"**"),"",IF(AND(T438&gt;=#REF!,OR(H438=#REF!,H438=#REF!)),1,IF(AND(T438&gt;=#REF!,H438&lt;&gt;#REF!,H438&lt;&gt;#REF!),1,"")))</f>
        <v>#REF!</v>
      </c>
      <c r="BJ438" s="82" t="str">
        <f t="shared" si="66"/>
        <v>○</v>
      </c>
      <c r="BK438" s="81" t="b">
        <f t="shared" si="69"/>
        <v>1</v>
      </c>
      <c r="BL438" s="81" t="b">
        <f t="shared" si="70"/>
        <v>1</v>
      </c>
    </row>
    <row r="439" spans="1:64" s="83" customFormat="1" ht="60.65" customHeight="1" x14ac:dyDescent="0.2">
      <c r="A439" s="77">
        <f t="shared" si="62"/>
        <v>434</v>
      </c>
      <c r="B439" s="77" t="str">
        <f t="shared" si="67"/>
        <v/>
      </c>
      <c r="C439" s="77" t="str">
        <f>IF(B439&lt;&gt;1,"",COUNTIF($B$6:B439,1))</f>
        <v/>
      </c>
      <c r="D439" s="77" t="str">
        <f>IF(B439&lt;&gt;2,"",COUNTIF($B$6:B439,2))</f>
        <v/>
      </c>
      <c r="E439" s="77" t="str">
        <f>IF(B439&lt;&gt;3,"",COUNTIF($B$6:B439,3))</f>
        <v/>
      </c>
      <c r="F439" s="77" t="str">
        <f>IF(B439&lt;&gt;4,"",COUNTIF($B$6:B439,4))</f>
        <v/>
      </c>
      <c r="G439" s="1"/>
      <c r="H439" s="20"/>
      <c r="I439" s="20"/>
      <c r="J439" s="20"/>
      <c r="K439" s="1"/>
      <c r="L439" s="1"/>
      <c r="M439" s="21"/>
      <c r="N439" s="20"/>
      <c r="O439" s="22"/>
      <c r="P439" s="26"/>
      <c r="Q439" s="27"/>
      <c r="R439" s="20"/>
      <c r="S439" s="1"/>
      <c r="T439" s="23"/>
      <c r="U439" s="84"/>
      <c r="V439" s="86"/>
      <c r="W439" s="39" t="e">
        <f>IF(OR(T439="他官署で調達手続きを実施のため",AC439=#REF!),"－",IF(V439&lt;&gt;"",ROUNDDOWN(V439/T439,3),(IFERROR(ROUNDDOWN(U439/T439,3),"－"))))</f>
        <v>#REF!</v>
      </c>
      <c r="X439" s="90"/>
      <c r="Y439" s="92"/>
      <c r="Z439" s="25"/>
      <c r="AA439" s="24"/>
      <c r="AB439" s="25"/>
      <c r="AC439" s="24"/>
      <c r="AD439" s="20"/>
      <c r="AE439" s="20"/>
      <c r="AF439" s="20"/>
      <c r="AG439" s="1"/>
      <c r="AH439" s="1"/>
      <c r="AI439" s="41"/>
      <c r="AJ439" s="41"/>
      <c r="AK439" s="41"/>
      <c r="AL439" s="41"/>
      <c r="AM439" s="41"/>
      <c r="AN439" s="1"/>
      <c r="AO439" s="1"/>
      <c r="AP439" s="1"/>
      <c r="AQ439" s="1"/>
      <c r="AR439" s="1"/>
      <c r="AS439" s="1"/>
      <c r="AT439" s="1"/>
      <c r="AU439" s="1"/>
      <c r="AV439" s="1"/>
      <c r="AW439" s="1"/>
      <c r="AX439" s="35"/>
      <c r="AY439" s="78"/>
      <c r="AZ439" s="37" t="e">
        <f>IF(AC439=#REF!,"年間支払金額",IF(AND(OR(COUNTIF(AE439,"*すべて*"),COUNTIF(AE439,"*全て*")),S439="●",OR(K439=#REF!,K439=#REF!)),"年間支払金額(全官署、契約相手方ごと)",IF(AND(OR(COUNTIF(AE439,"*すべて*"),COUNTIF(AE439,"*全て*")),S439="●"),"年間支払金額(契約相手方ごと)",IF(AND(OR(K439=#REF!,K439=#REF!),AC439=#REF!),"契約総額(全官署)",IF(AND(K439=#REF!,AC439=#REF!),"契約総額(自官署のみ)",IF(K439=#REF!,"年間支払金額(自官署のみ)",IF(AC439=#REF!,"契約総額",IF(AND(COUNTIF(BG439,"&lt;&gt;*単価*"),OR(K439=#REF!,K439=#REF!)),"全官署予定価格",IF(AND(COUNTIF(BG439,"*単価*"),OR(K439=#REF!,K439=#REF!)),"全官署支払金額",IF(COUNTIF(BG439,"*単価*"),"年間支払金額","予定価格"))))))))))</f>
        <v>#REF!</v>
      </c>
      <c r="BA439" s="37" t="str">
        <f>IF(T439="","×",IF(令和8年度契約状況調査票!T439&gt;_xlfn.XLOOKUP(令和8年度契約状況調査票!BF439,#REF!,#REF!),"○","×"))</f>
        <v>×</v>
      </c>
      <c r="BB439" s="37" t="str">
        <f>IF(Y439="","×",IF(令和8年度契約状況調査票!Y439&gt;_xlfn.XLOOKUP(令和8年度契約状況調査票!BF439,#REF!,#REF!),"○","×"))</f>
        <v>×</v>
      </c>
      <c r="BC439" s="37" t="str">
        <f t="shared" si="63"/>
        <v>×</v>
      </c>
      <c r="BD439" s="37" t="str">
        <f t="shared" si="68"/>
        <v>×</v>
      </c>
      <c r="BE439" s="79" t="str">
        <f t="shared" si="64"/>
        <v/>
      </c>
      <c r="BF439" s="38">
        <f t="shared" si="65"/>
        <v>0</v>
      </c>
      <c r="BG439" s="1" t="e">
        <f>IF(AC439=#REF!,"",IF(AND(K439&lt;&gt;"",ISTEXT(U439)),"分担契約/単価契約",IF(ISTEXT(U439),"単価契約",IF(K439&lt;&gt;"","分担契約",""))))</f>
        <v>#REF!</v>
      </c>
      <c r="BH439" s="80"/>
      <c r="BI439" s="81" t="e">
        <f>IF(COUNTIF(T439,"**"),"",IF(AND(T439&gt;=#REF!,OR(H439=#REF!,H439=#REF!)),1,IF(AND(T439&gt;=#REF!,H439&lt;&gt;#REF!,H439&lt;&gt;#REF!),1,"")))</f>
        <v>#REF!</v>
      </c>
      <c r="BJ439" s="82" t="str">
        <f t="shared" si="66"/>
        <v>○</v>
      </c>
      <c r="BK439" s="81" t="b">
        <f t="shared" si="69"/>
        <v>1</v>
      </c>
      <c r="BL439" s="81" t="b">
        <f t="shared" si="70"/>
        <v>1</v>
      </c>
    </row>
    <row r="440" spans="1:64" s="83" customFormat="1" ht="60.65" customHeight="1" x14ac:dyDescent="0.2">
      <c r="A440" s="77">
        <f t="shared" si="62"/>
        <v>435</v>
      </c>
      <c r="B440" s="77" t="str">
        <f t="shared" si="67"/>
        <v/>
      </c>
      <c r="C440" s="77" t="str">
        <f>IF(B440&lt;&gt;1,"",COUNTIF($B$6:B440,1))</f>
        <v/>
      </c>
      <c r="D440" s="77" t="str">
        <f>IF(B440&lt;&gt;2,"",COUNTIF($B$6:B440,2))</f>
        <v/>
      </c>
      <c r="E440" s="77" t="str">
        <f>IF(B440&lt;&gt;3,"",COUNTIF($B$6:B440,3))</f>
        <v/>
      </c>
      <c r="F440" s="77" t="str">
        <f>IF(B440&lt;&gt;4,"",COUNTIF($B$6:B440,4))</f>
        <v/>
      </c>
      <c r="G440" s="1"/>
      <c r="H440" s="20"/>
      <c r="I440" s="20"/>
      <c r="J440" s="20"/>
      <c r="K440" s="1"/>
      <c r="L440" s="1"/>
      <c r="M440" s="21"/>
      <c r="N440" s="20"/>
      <c r="O440" s="22"/>
      <c r="P440" s="26"/>
      <c r="Q440" s="27"/>
      <c r="R440" s="20"/>
      <c r="S440" s="1"/>
      <c r="T440" s="23"/>
      <c r="U440" s="84"/>
      <c r="V440" s="86"/>
      <c r="W440" s="39" t="e">
        <f>IF(OR(T440="他官署で調達手続きを実施のため",AC440=#REF!),"－",IF(V440&lt;&gt;"",ROUNDDOWN(V440/T440,3),(IFERROR(ROUNDDOWN(U440/T440,3),"－"))))</f>
        <v>#REF!</v>
      </c>
      <c r="X440" s="90"/>
      <c r="Y440" s="92"/>
      <c r="Z440" s="25"/>
      <c r="AA440" s="24"/>
      <c r="AB440" s="25"/>
      <c r="AC440" s="24"/>
      <c r="AD440" s="20"/>
      <c r="AE440" s="20"/>
      <c r="AF440" s="20"/>
      <c r="AG440" s="1"/>
      <c r="AH440" s="1"/>
      <c r="AI440" s="41"/>
      <c r="AJ440" s="41"/>
      <c r="AK440" s="41"/>
      <c r="AL440" s="41"/>
      <c r="AM440" s="41"/>
      <c r="AN440" s="1"/>
      <c r="AO440" s="1"/>
      <c r="AP440" s="1"/>
      <c r="AQ440" s="1"/>
      <c r="AR440" s="1"/>
      <c r="AS440" s="1"/>
      <c r="AT440" s="1"/>
      <c r="AU440" s="1"/>
      <c r="AV440" s="1"/>
      <c r="AW440" s="1"/>
      <c r="AX440" s="36"/>
      <c r="AY440" s="78"/>
      <c r="AZ440" s="37" t="e">
        <f>IF(AC440=#REF!,"年間支払金額",IF(AND(OR(COUNTIF(AE440,"*すべて*"),COUNTIF(AE440,"*全て*")),S440="●",OR(K440=#REF!,K440=#REF!)),"年間支払金額(全官署、契約相手方ごと)",IF(AND(OR(COUNTIF(AE440,"*すべて*"),COUNTIF(AE440,"*全て*")),S440="●"),"年間支払金額(契約相手方ごと)",IF(AND(OR(K440=#REF!,K440=#REF!),AC440=#REF!),"契約総額(全官署)",IF(AND(K440=#REF!,AC440=#REF!),"契約総額(自官署のみ)",IF(K440=#REF!,"年間支払金額(自官署のみ)",IF(AC440=#REF!,"契約総額",IF(AND(COUNTIF(BG440,"&lt;&gt;*単価*"),OR(K440=#REF!,K440=#REF!)),"全官署予定価格",IF(AND(COUNTIF(BG440,"*単価*"),OR(K440=#REF!,K440=#REF!)),"全官署支払金額",IF(COUNTIF(BG440,"*単価*"),"年間支払金額","予定価格"))))))))))</f>
        <v>#REF!</v>
      </c>
      <c r="BA440" s="37" t="str">
        <f>IF(T440="","×",IF(令和8年度契約状況調査票!T440&gt;_xlfn.XLOOKUP(令和8年度契約状況調査票!BF440,#REF!,#REF!),"○","×"))</f>
        <v>×</v>
      </c>
      <c r="BB440" s="37" t="str">
        <f>IF(Y440="","×",IF(令和8年度契約状況調査票!Y440&gt;_xlfn.XLOOKUP(令和8年度契約状況調査票!BF440,#REF!,#REF!),"○","×"))</f>
        <v>×</v>
      </c>
      <c r="BC440" s="37" t="str">
        <f t="shared" si="63"/>
        <v>×</v>
      </c>
      <c r="BD440" s="37" t="str">
        <f t="shared" si="68"/>
        <v>×</v>
      </c>
      <c r="BE440" s="79" t="str">
        <f t="shared" si="64"/>
        <v/>
      </c>
      <c r="BF440" s="38">
        <f t="shared" si="65"/>
        <v>0</v>
      </c>
      <c r="BG440" s="1" t="e">
        <f>IF(AC440=#REF!,"",IF(AND(K440&lt;&gt;"",ISTEXT(U440)),"分担契約/単価契約",IF(ISTEXT(U440),"単価契約",IF(K440&lt;&gt;"","分担契約",""))))</f>
        <v>#REF!</v>
      </c>
      <c r="BH440" s="80"/>
      <c r="BI440" s="81" t="e">
        <f>IF(COUNTIF(T440,"**"),"",IF(AND(T440&gt;=#REF!,OR(H440=#REF!,H440=#REF!)),1,IF(AND(T440&gt;=#REF!,H440&lt;&gt;#REF!,H440&lt;&gt;#REF!),1,"")))</f>
        <v>#REF!</v>
      </c>
      <c r="BJ440" s="82" t="str">
        <f t="shared" si="66"/>
        <v>○</v>
      </c>
      <c r="BK440" s="81" t="b">
        <f t="shared" si="69"/>
        <v>1</v>
      </c>
      <c r="BL440" s="81" t="b">
        <f t="shared" si="70"/>
        <v>1</v>
      </c>
    </row>
    <row r="441" spans="1:64" s="83" customFormat="1" ht="60.65" customHeight="1" x14ac:dyDescent="0.2">
      <c r="A441" s="77">
        <f t="shared" si="62"/>
        <v>436</v>
      </c>
      <c r="B441" s="77" t="str">
        <f t="shared" si="67"/>
        <v/>
      </c>
      <c r="C441" s="77" t="str">
        <f>IF(B441&lt;&gt;1,"",COUNTIF($B$6:B441,1))</f>
        <v/>
      </c>
      <c r="D441" s="77" t="str">
        <f>IF(B441&lt;&gt;2,"",COUNTIF($B$6:B441,2))</f>
        <v/>
      </c>
      <c r="E441" s="77" t="str">
        <f>IF(B441&lt;&gt;3,"",COUNTIF($B$6:B441,3))</f>
        <v/>
      </c>
      <c r="F441" s="77" t="str">
        <f>IF(B441&lt;&gt;4,"",COUNTIF($B$6:B441,4))</f>
        <v/>
      </c>
      <c r="G441" s="1"/>
      <c r="H441" s="20"/>
      <c r="I441" s="20"/>
      <c r="J441" s="20"/>
      <c r="K441" s="1"/>
      <c r="L441" s="1"/>
      <c r="M441" s="21"/>
      <c r="N441" s="20"/>
      <c r="O441" s="22"/>
      <c r="P441" s="26"/>
      <c r="Q441" s="27"/>
      <c r="R441" s="20"/>
      <c r="S441" s="1"/>
      <c r="T441" s="23"/>
      <c r="U441" s="84"/>
      <c r="V441" s="86"/>
      <c r="W441" s="39" t="e">
        <f>IF(OR(T441="他官署で調達手続きを実施のため",AC441=#REF!),"－",IF(V441&lt;&gt;"",ROUNDDOWN(V441/T441,3),(IFERROR(ROUNDDOWN(U441/T441,3),"－"))))</f>
        <v>#REF!</v>
      </c>
      <c r="X441" s="90"/>
      <c r="Y441" s="92"/>
      <c r="Z441" s="25"/>
      <c r="AA441" s="24"/>
      <c r="AB441" s="25"/>
      <c r="AC441" s="24"/>
      <c r="AD441" s="20"/>
      <c r="AE441" s="20"/>
      <c r="AF441" s="20"/>
      <c r="AG441" s="1"/>
      <c r="AH441" s="1"/>
      <c r="AI441" s="41"/>
      <c r="AJ441" s="41"/>
      <c r="AK441" s="41"/>
      <c r="AL441" s="41"/>
      <c r="AM441" s="41"/>
      <c r="AN441" s="1"/>
      <c r="AO441" s="1"/>
      <c r="AP441" s="1"/>
      <c r="AQ441" s="1"/>
      <c r="AR441" s="1"/>
      <c r="AS441" s="1"/>
      <c r="AT441" s="1"/>
      <c r="AU441" s="1"/>
      <c r="AV441" s="1"/>
      <c r="AW441" s="1"/>
      <c r="AX441" s="35"/>
      <c r="AY441" s="78"/>
      <c r="AZ441" s="37" t="e">
        <f>IF(AC441=#REF!,"年間支払金額",IF(AND(OR(COUNTIF(AE441,"*すべて*"),COUNTIF(AE441,"*全て*")),S441="●",OR(K441=#REF!,K441=#REF!)),"年間支払金額(全官署、契約相手方ごと)",IF(AND(OR(COUNTIF(AE441,"*すべて*"),COUNTIF(AE441,"*全て*")),S441="●"),"年間支払金額(契約相手方ごと)",IF(AND(OR(K441=#REF!,K441=#REF!),AC441=#REF!),"契約総額(全官署)",IF(AND(K441=#REF!,AC441=#REF!),"契約総額(自官署のみ)",IF(K441=#REF!,"年間支払金額(自官署のみ)",IF(AC441=#REF!,"契約総額",IF(AND(COUNTIF(BG441,"&lt;&gt;*単価*"),OR(K441=#REF!,K441=#REF!)),"全官署予定価格",IF(AND(COUNTIF(BG441,"*単価*"),OR(K441=#REF!,K441=#REF!)),"全官署支払金額",IF(COUNTIF(BG441,"*単価*"),"年間支払金額","予定価格"))))))))))</f>
        <v>#REF!</v>
      </c>
      <c r="BA441" s="37" t="str">
        <f>IF(T441="","×",IF(令和8年度契約状況調査票!T441&gt;_xlfn.XLOOKUP(令和8年度契約状況調査票!BF441,#REF!,#REF!),"○","×"))</f>
        <v>×</v>
      </c>
      <c r="BB441" s="37" t="str">
        <f>IF(Y441="","×",IF(令和8年度契約状況調査票!Y441&gt;_xlfn.XLOOKUP(令和8年度契約状況調査票!BF441,#REF!,#REF!),"○","×"))</f>
        <v>×</v>
      </c>
      <c r="BC441" s="37" t="str">
        <f t="shared" si="63"/>
        <v>×</v>
      </c>
      <c r="BD441" s="37" t="str">
        <f t="shared" si="68"/>
        <v>×</v>
      </c>
      <c r="BE441" s="79" t="str">
        <f t="shared" si="64"/>
        <v/>
      </c>
      <c r="BF441" s="38">
        <f t="shared" si="65"/>
        <v>0</v>
      </c>
      <c r="BG441" s="1" t="e">
        <f>IF(AC441=#REF!,"",IF(AND(K441&lt;&gt;"",ISTEXT(U441)),"分担契約/単価契約",IF(ISTEXT(U441),"単価契約",IF(K441&lt;&gt;"","分担契約",""))))</f>
        <v>#REF!</v>
      </c>
      <c r="BH441" s="80"/>
      <c r="BI441" s="81" t="e">
        <f>IF(COUNTIF(T441,"**"),"",IF(AND(T441&gt;=#REF!,OR(H441=#REF!,H441=#REF!)),1,IF(AND(T441&gt;=#REF!,H441&lt;&gt;#REF!,H441&lt;&gt;#REF!),1,"")))</f>
        <v>#REF!</v>
      </c>
      <c r="BJ441" s="82" t="str">
        <f t="shared" si="66"/>
        <v>○</v>
      </c>
      <c r="BK441" s="81" t="b">
        <f t="shared" si="69"/>
        <v>1</v>
      </c>
      <c r="BL441" s="81" t="b">
        <f t="shared" si="70"/>
        <v>1</v>
      </c>
    </row>
    <row r="442" spans="1:64" s="83" customFormat="1" ht="60.65" customHeight="1" x14ac:dyDescent="0.2">
      <c r="A442" s="77">
        <f t="shared" si="62"/>
        <v>437</v>
      </c>
      <c r="B442" s="77" t="str">
        <f t="shared" si="67"/>
        <v/>
      </c>
      <c r="C442" s="77" t="str">
        <f>IF(B442&lt;&gt;1,"",COUNTIF($B$6:B442,1))</f>
        <v/>
      </c>
      <c r="D442" s="77" t="str">
        <f>IF(B442&lt;&gt;2,"",COUNTIF($B$6:B442,2))</f>
        <v/>
      </c>
      <c r="E442" s="77" t="str">
        <f>IF(B442&lt;&gt;3,"",COUNTIF($B$6:B442,3))</f>
        <v/>
      </c>
      <c r="F442" s="77" t="str">
        <f>IF(B442&lt;&gt;4,"",COUNTIF($B$6:B442,4))</f>
        <v/>
      </c>
      <c r="G442" s="1"/>
      <c r="H442" s="20"/>
      <c r="I442" s="20"/>
      <c r="J442" s="20"/>
      <c r="K442" s="1"/>
      <c r="L442" s="1"/>
      <c r="M442" s="21"/>
      <c r="N442" s="20"/>
      <c r="O442" s="22"/>
      <c r="P442" s="26"/>
      <c r="Q442" s="27"/>
      <c r="R442" s="20"/>
      <c r="S442" s="1"/>
      <c r="T442" s="23"/>
      <c r="U442" s="84"/>
      <c r="V442" s="86"/>
      <c r="W442" s="39" t="e">
        <f>IF(OR(T442="他官署で調達手続きを実施のため",AC442=#REF!),"－",IF(V442&lt;&gt;"",ROUNDDOWN(V442/T442,3),(IFERROR(ROUNDDOWN(U442/T442,3),"－"))))</f>
        <v>#REF!</v>
      </c>
      <c r="X442" s="90"/>
      <c r="Y442" s="92"/>
      <c r="Z442" s="25"/>
      <c r="AA442" s="24"/>
      <c r="AB442" s="25"/>
      <c r="AC442" s="24"/>
      <c r="AD442" s="20"/>
      <c r="AE442" s="20"/>
      <c r="AF442" s="20"/>
      <c r="AG442" s="1"/>
      <c r="AH442" s="1"/>
      <c r="AI442" s="41"/>
      <c r="AJ442" s="41"/>
      <c r="AK442" s="41"/>
      <c r="AL442" s="41"/>
      <c r="AM442" s="41"/>
      <c r="AN442" s="1"/>
      <c r="AO442" s="1"/>
      <c r="AP442" s="1"/>
      <c r="AQ442" s="1"/>
      <c r="AR442" s="1"/>
      <c r="AS442" s="1"/>
      <c r="AT442" s="1"/>
      <c r="AU442" s="1"/>
      <c r="AV442" s="1"/>
      <c r="AW442" s="1"/>
      <c r="AX442" s="35"/>
      <c r="AY442" s="78"/>
      <c r="AZ442" s="37" t="e">
        <f>IF(AC442=#REF!,"年間支払金額",IF(AND(OR(COUNTIF(AE442,"*すべて*"),COUNTIF(AE442,"*全て*")),S442="●",OR(K442=#REF!,K442=#REF!)),"年間支払金額(全官署、契約相手方ごと)",IF(AND(OR(COUNTIF(AE442,"*すべて*"),COUNTIF(AE442,"*全て*")),S442="●"),"年間支払金額(契約相手方ごと)",IF(AND(OR(K442=#REF!,K442=#REF!),AC442=#REF!),"契約総額(全官署)",IF(AND(K442=#REF!,AC442=#REF!),"契約総額(自官署のみ)",IF(K442=#REF!,"年間支払金額(自官署のみ)",IF(AC442=#REF!,"契約総額",IF(AND(COUNTIF(BG442,"&lt;&gt;*単価*"),OR(K442=#REF!,K442=#REF!)),"全官署予定価格",IF(AND(COUNTIF(BG442,"*単価*"),OR(K442=#REF!,K442=#REF!)),"全官署支払金額",IF(COUNTIF(BG442,"*単価*"),"年間支払金額","予定価格"))))))))))</f>
        <v>#REF!</v>
      </c>
      <c r="BA442" s="37" t="str">
        <f>IF(T442="","×",IF(令和8年度契約状況調査票!T442&gt;_xlfn.XLOOKUP(令和8年度契約状況調査票!BF442,#REF!,#REF!),"○","×"))</f>
        <v>×</v>
      </c>
      <c r="BB442" s="37" t="str">
        <f>IF(Y442="","×",IF(令和8年度契約状況調査票!Y442&gt;_xlfn.XLOOKUP(令和8年度契約状況調査票!BF442,#REF!,#REF!),"○","×"))</f>
        <v>×</v>
      </c>
      <c r="BC442" s="37" t="str">
        <f t="shared" si="63"/>
        <v>×</v>
      </c>
      <c r="BD442" s="37" t="str">
        <f t="shared" si="68"/>
        <v>×</v>
      </c>
      <c r="BE442" s="79" t="str">
        <f t="shared" si="64"/>
        <v/>
      </c>
      <c r="BF442" s="38">
        <f t="shared" si="65"/>
        <v>0</v>
      </c>
      <c r="BG442" s="1" t="e">
        <f>IF(AC442=#REF!,"",IF(AND(K442&lt;&gt;"",ISTEXT(U442)),"分担契約/単価契約",IF(ISTEXT(U442),"単価契約",IF(K442&lt;&gt;"","分担契約",""))))</f>
        <v>#REF!</v>
      </c>
      <c r="BH442" s="80"/>
      <c r="BI442" s="81" t="e">
        <f>IF(COUNTIF(T442,"**"),"",IF(AND(T442&gt;=#REF!,OR(H442=#REF!,H442=#REF!)),1,IF(AND(T442&gt;=#REF!,H442&lt;&gt;#REF!,H442&lt;&gt;#REF!),1,"")))</f>
        <v>#REF!</v>
      </c>
      <c r="BJ442" s="82" t="str">
        <f t="shared" si="66"/>
        <v>○</v>
      </c>
      <c r="BK442" s="81" t="b">
        <f t="shared" si="69"/>
        <v>1</v>
      </c>
      <c r="BL442" s="81" t="b">
        <f t="shared" si="70"/>
        <v>1</v>
      </c>
    </row>
    <row r="443" spans="1:64" s="83" customFormat="1" ht="60.65" customHeight="1" x14ac:dyDescent="0.2">
      <c r="A443" s="77">
        <f t="shared" si="62"/>
        <v>438</v>
      </c>
      <c r="B443" s="77" t="str">
        <f t="shared" si="67"/>
        <v/>
      </c>
      <c r="C443" s="77" t="str">
        <f>IF(B443&lt;&gt;1,"",COUNTIF($B$6:B443,1))</f>
        <v/>
      </c>
      <c r="D443" s="77" t="str">
        <f>IF(B443&lt;&gt;2,"",COUNTIF($B$6:B443,2))</f>
        <v/>
      </c>
      <c r="E443" s="77" t="str">
        <f>IF(B443&lt;&gt;3,"",COUNTIF($B$6:B443,3))</f>
        <v/>
      </c>
      <c r="F443" s="77" t="str">
        <f>IF(B443&lt;&gt;4,"",COUNTIF($B$6:B443,4))</f>
        <v/>
      </c>
      <c r="G443" s="1"/>
      <c r="H443" s="20"/>
      <c r="I443" s="20"/>
      <c r="J443" s="20"/>
      <c r="K443" s="1"/>
      <c r="L443" s="1"/>
      <c r="M443" s="21"/>
      <c r="N443" s="20"/>
      <c r="O443" s="22"/>
      <c r="P443" s="26"/>
      <c r="Q443" s="27"/>
      <c r="R443" s="20"/>
      <c r="S443" s="1"/>
      <c r="T443" s="28"/>
      <c r="U443" s="85"/>
      <c r="V443" s="86"/>
      <c r="W443" s="39" t="e">
        <f>IF(OR(T443="他官署で調達手続きを実施のため",AC443=#REF!),"－",IF(V443&lt;&gt;"",ROUNDDOWN(V443/T443,3),(IFERROR(ROUNDDOWN(U443/T443,3),"－"))))</f>
        <v>#REF!</v>
      </c>
      <c r="X443" s="90"/>
      <c r="Y443" s="92"/>
      <c r="Z443" s="25"/>
      <c r="AA443" s="24"/>
      <c r="AB443" s="25"/>
      <c r="AC443" s="24"/>
      <c r="AD443" s="20"/>
      <c r="AE443" s="20"/>
      <c r="AF443" s="20"/>
      <c r="AG443" s="1"/>
      <c r="AH443" s="1"/>
      <c r="AI443" s="41"/>
      <c r="AJ443" s="41"/>
      <c r="AK443" s="41"/>
      <c r="AL443" s="41"/>
      <c r="AM443" s="41"/>
      <c r="AN443" s="1"/>
      <c r="AO443" s="1"/>
      <c r="AP443" s="1"/>
      <c r="AQ443" s="1"/>
      <c r="AR443" s="1"/>
      <c r="AS443" s="1"/>
      <c r="AT443" s="1"/>
      <c r="AU443" s="1"/>
      <c r="AV443" s="1"/>
      <c r="AW443" s="1"/>
      <c r="AX443" s="35"/>
      <c r="AY443" s="78"/>
      <c r="AZ443" s="37" t="e">
        <f>IF(AC443=#REF!,"年間支払金額",IF(AND(OR(COUNTIF(AE443,"*すべて*"),COUNTIF(AE443,"*全て*")),S443="●",OR(K443=#REF!,K443=#REF!)),"年間支払金額(全官署、契約相手方ごと)",IF(AND(OR(COUNTIF(AE443,"*すべて*"),COUNTIF(AE443,"*全て*")),S443="●"),"年間支払金額(契約相手方ごと)",IF(AND(OR(K443=#REF!,K443=#REF!),AC443=#REF!),"契約総額(全官署)",IF(AND(K443=#REF!,AC443=#REF!),"契約総額(自官署のみ)",IF(K443=#REF!,"年間支払金額(自官署のみ)",IF(AC443=#REF!,"契約総額",IF(AND(COUNTIF(BG443,"&lt;&gt;*単価*"),OR(K443=#REF!,K443=#REF!)),"全官署予定価格",IF(AND(COUNTIF(BG443,"*単価*"),OR(K443=#REF!,K443=#REF!)),"全官署支払金額",IF(COUNTIF(BG443,"*単価*"),"年間支払金額","予定価格"))))))))))</f>
        <v>#REF!</v>
      </c>
      <c r="BA443" s="37" t="str">
        <f>IF(T443="","×",IF(令和8年度契約状況調査票!T443&gt;_xlfn.XLOOKUP(令和8年度契約状況調査票!BF443,#REF!,#REF!),"○","×"))</f>
        <v>×</v>
      </c>
      <c r="BB443" s="37" t="str">
        <f>IF(Y443="","×",IF(令和8年度契約状況調査票!Y443&gt;_xlfn.XLOOKUP(令和8年度契約状況調査票!BF443,#REF!,#REF!),"○","×"))</f>
        <v>×</v>
      </c>
      <c r="BC443" s="37" t="str">
        <f t="shared" si="63"/>
        <v>×</v>
      </c>
      <c r="BD443" s="37" t="str">
        <f t="shared" si="68"/>
        <v>×</v>
      </c>
      <c r="BE443" s="79" t="str">
        <f t="shared" si="64"/>
        <v/>
      </c>
      <c r="BF443" s="38">
        <f t="shared" si="65"/>
        <v>0</v>
      </c>
      <c r="BG443" s="1" t="e">
        <f>IF(AC443=#REF!,"",IF(AND(K443&lt;&gt;"",ISTEXT(U443)),"分担契約/単価契約",IF(ISTEXT(U443),"単価契約",IF(K443&lt;&gt;"","分担契約",""))))</f>
        <v>#REF!</v>
      </c>
      <c r="BH443" s="80"/>
      <c r="BI443" s="81" t="e">
        <f>IF(COUNTIF(T443,"**"),"",IF(AND(T443&gt;=#REF!,OR(H443=#REF!,H443=#REF!)),1,IF(AND(T443&gt;=#REF!,H443&lt;&gt;#REF!,H443&lt;&gt;#REF!),1,"")))</f>
        <v>#REF!</v>
      </c>
      <c r="BJ443" s="82" t="str">
        <f t="shared" si="66"/>
        <v>○</v>
      </c>
      <c r="BK443" s="81" t="b">
        <f t="shared" si="69"/>
        <v>1</v>
      </c>
      <c r="BL443" s="81" t="b">
        <f t="shared" si="70"/>
        <v>1</v>
      </c>
    </row>
    <row r="444" spans="1:64" s="83" customFormat="1" ht="60.65" customHeight="1" x14ac:dyDescent="0.2">
      <c r="A444" s="77">
        <f t="shared" si="62"/>
        <v>439</v>
      </c>
      <c r="B444" s="77" t="str">
        <f t="shared" si="67"/>
        <v/>
      </c>
      <c r="C444" s="77" t="str">
        <f>IF(B444&lt;&gt;1,"",COUNTIF($B$6:B444,1))</f>
        <v/>
      </c>
      <c r="D444" s="77" t="str">
        <f>IF(B444&lt;&gt;2,"",COUNTIF($B$6:B444,2))</f>
        <v/>
      </c>
      <c r="E444" s="77" t="str">
        <f>IF(B444&lt;&gt;3,"",COUNTIF($B$6:B444,3))</f>
        <v/>
      </c>
      <c r="F444" s="77" t="str">
        <f>IF(B444&lt;&gt;4,"",COUNTIF($B$6:B444,4))</f>
        <v/>
      </c>
      <c r="G444" s="1"/>
      <c r="H444" s="20"/>
      <c r="I444" s="20"/>
      <c r="J444" s="20"/>
      <c r="K444" s="1"/>
      <c r="L444" s="1"/>
      <c r="M444" s="21"/>
      <c r="N444" s="20"/>
      <c r="O444" s="22"/>
      <c r="P444" s="26"/>
      <c r="Q444" s="27"/>
      <c r="R444" s="20"/>
      <c r="S444" s="1"/>
      <c r="T444" s="23"/>
      <c r="U444" s="84"/>
      <c r="V444" s="86"/>
      <c r="W444" s="39" t="e">
        <f>IF(OR(T444="他官署で調達手続きを実施のため",AC444=#REF!),"－",IF(V444&lt;&gt;"",ROUNDDOWN(V444/T444,3),(IFERROR(ROUNDDOWN(U444/T444,3),"－"))))</f>
        <v>#REF!</v>
      </c>
      <c r="X444" s="90"/>
      <c r="Y444" s="92"/>
      <c r="Z444" s="25"/>
      <c r="AA444" s="24"/>
      <c r="AB444" s="25"/>
      <c r="AC444" s="24"/>
      <c r="AD444" s="20"/>
      <c r="AE444" s="20"/>
      <c r="AF444" s="20"/>
      <c r="AG444" s="1"/>
      <c r="AH444" s="1"/>
      <c r="AI444" s="41"/>
      <c r="AJ444" s="41"/>
      <c r="AK444" s="41"/>
      <c r="AL444" s="41"/>
      <c r="AM444" s="41"/>
      <c r="AN444" s="1"/>
      <c r="AO444" s="1"/>
      <c r="AP444" s="1"/>
      <c r="AQ444" s="1"/>
      <c r="AR444" s="1"/>
      <c r="AS444" s="1"/>
      <c r="AT444" s="1"/>
      <c r="AU444" s="1"/>
      <c r="AV444" s="1"/>
      <c r="AW444" s="1"/>
      <c r="AX444" s="35"/>
      <c r="AY444" s="78"/>
      <c r="AZ444" s="37" t="e">
        <f>IF(AC444=#REF!,"年間支払金額",IF(AND(OR(COUNTIF(AE444,"*すべて*"),COUNTIF(AE444,"*全て*")),S444="●",OR(K444=#REF!,K444=#REF!)),"年間支払金額(全官署、契約相手方ごと)",IF(AND(OR(COUNTIF(AE444,"*すべて*"),COUNTIF(AE444,"*全て*")),S444="●"),"年間支払金額(契約相手方ごと)",IF(AND(OR(K444=#REF!,K444=#REF!),AC444=#REF!),"契約総額(全官署)",IF(AND(K444=#REF!,AC444=#REF!),"契約総額(自官署のみ)",IF(K444=#REF!,"年間支払金額(自官署のみ)",IF(AC444=#REF!,"契約総額",IF(AND(COUNTIF(BG444,"&lt;&gt;*単価*"),OR(K444=#REF!,K444=#REF!)),"全官署予定価格",IF(AND(COUNTIF(BG444,"*単価*"),OR(K444=#REF!,K444=#REF!)),"全官署支払金額",IF(COUNTIF(BG444,"*単価*"),"年間支払金額","予定価格"))))))))))</f>
        <v>#REF!</v>
      </c>
      <c r="BA444" s="37" t="str">
        <f>IF(T444="","×",IF(令和8年度契約状況調査票!T444&gt;_xlfn.XLOOKUP(令和8年度契約状況調査票!BF444,#REF!,#REF!),"○","×"))</f>
        <v>×</v>
      </c>
      <c r="BB444" s="37" t="str">
        <f>IF(Y444="","×",IF(令和8年度契約状況調査票!Y444&gt;_xlfn.XLOOKUP(令和8年度契約状況調査票!BF444,#REF!,#REF!),"○","×"))</f>
        <v>×</v>
      </c>
      <c r="BC444" s="37" t="str">
        <f t="shared" si="63"/>
        <v>×</v>
      </c>
      <c r="BD444" s="37" t="str">
        <f t="shared" si="68"/>
        <v>×</v>
      </c>
      <c r="BE444" s="79" t="str">
        <f t="shared" si="64"/>
        <v/>
      </c>
      <c r="BF444" s="38">
        <f t="shared" si="65"/>
        <v>0</v>
      </c>
      <c r="BG444" s="1" t="e">
        <f>IF(AC444=#REF!,"",IF(AND(K444&lt;&gt;"",ISTEXT(U444)),"分担契約/単価契約",IF(ISTEXT(U444),"単価契約",IF(K444&lt;&gt;"","分担契約",""))))</f>
        <v>#REF!</v>
      </c>
      <c r="BH444" s="80"/>
      <c r="BI444" s="81" t="e">
        <f>IF(COUNTIF(T444,"**"),"",IF(AND(T444&gt;=#REF!,OR(H444=#REF!,H444=#REF!)),1,IF(AND(T444&gt;=#REF!,H444&lt;&gt;#REF!,H444&lt;&gt;#REF!),1,"")))</f>
        <v>#REF!</v>
      </c>
      <c r="BJ444" s="82" t="str">
        <f t="shared" si="66"/>
        <v>○</v>
      </c>
      <c r="BK444" s="81" t="b">
        <f t="shared" si="69"/>
        <v>1</v>
      </c>
      <c r="BL444" s="81" t="b">
        <f t="shared" si="70"/>
        <v>1</v>
      </c>
    </row>
    <row r="445" spans="1:64" s="83" customFormat="1" ht="60.65" customHeight="1" x14ac:dyDescent="0.2">
      <c r="A445" s="77">
        <f t="shared" si="62"/>
        <v>440</v>
      </c>
      <c r="B445" s="77" t="str">
        <f t="shared" si="67"/>
        <v/>
      </c>
      <c r="C445" s="77" t="str">
        <f>IF(B445&lt;&gt;1,"",COUNTIF($B$6:B445,1))</f>
        <v/>
      </c>
      <c r="D445" s="77" t="str">
        <f>IF(B445&lt;&gt;2,"",COUNTIF($B$6:B445,2))</f>
        <v/>
      </c>
      <c r="E445" s="77" t="str">
        <f>IF(B445&lt;&gt;3,"",COUNTIF($B$6:B445,3))</f>
        <v/>
      </c>
      <c r="F445" s="77" t="str">
        <f>IF(B445&lt;&gt;4,"",COUNTIF($B$6:B445,4))</f>
        <v/>
      </c>
      <c r="G445" s="1"/>
      <c r="H445" s="20"/>
      <c r="I445" s="20"/>
      <c r="J445" s="20"/>
      <c r="K445" s="1"/>
      <c r="L445" s="1"/>
      <c r="M445" s="21"/>
      <c r="N445" s="20"/>
      <c r="O445" s="22"/>
      <c r="P445" s="26"/>
      <c r="Q445" s="27"/>
      <c r="R445" s="20"/>
      <c r="S445" s="1"/>
      <c r="T445" s="23"/>
      <c r="U445" s="84"/>
      <c r="V445" s="86"/>
      <c r="W445" s="39" t="e">
        <f>IF(OR(T445="他官署で調達手続きを実施のため",AC445=#REF!),"－",IF(V445&lt;&gt;"",ROUNDDOWN(V445/T445,3),(IFERROR(ROUNDDOWN(U445/T445,3),"－"))))</f>
        <v>#REF!</v>
      </c>
      <c r="X445" s="90"/>
      <c r="Y445" s="92"/>
      <c r="Z445" s="25"/>
      <c r="AA445" s="24"/>
      <c r="AB445" s="25"/>
      <c r="AC445" s="24"/>
      <c r="AD445" s="20"/>
      <c r="AE445" s="20"/>
      <c r="AF445" s="20"/>
      <c r="AG445" s="1"/>
      <c r="AH445" s="1"/>
      <c r="AI445" s="41"/>
      <c r="AJ445" s="41"/>
      <c r="AK445" s="41"/>
      <c r="AL445" s="41"/>
      <c r="AM445" s="41"/>
      <c r="AN445" s="1"/>
      <c r="AO445" s="1"/>
      <c r="AP445" s="1"/>
      <c r="AQ445" s="1"/>
      <c r="AR445" s="1"/>
      <c r="AS445" s="1"/>
      <c r="AT445" s="1"/>
      <c r="AU445" s="1"/>
      <c r="AV445" s="1"/>
      <c r="AW445" s="1"/>
      <c r="AX445" s="35"/>
      <c r="AY445" s="78"/>
      <c r="AZ445" s="37" t="e">
        <f>IF(AC445=#REF!,"年間支払金額",IF(AND(OR(COUNTIF(AE445,"*すべて*"),COUNTIF(AE445,"*全て*")),S445="●",OR(K445=#REF!,K445=#REF!)),"年間支払金額(全官署、契約相手方ごと)",IF(AND(OR(COUNTIF(AE445,"*すべて*"),COUNTIF(AE445,"*全て*")),S445="●"),"年間支払金額(契約相手方ごと)",IF(AND(OR(K445=#REF!,K445=#REF!),AC445=#REF!),"契約総額(全官署)",IF(AND(K445=#REF!,AC445=#REF!),"契約総額(自官署のみ)",IF(K445=#REF!,"年間支払金額(自官署のみ)",IF(AC445=#REF!,"契約総額",IF(AND(COUNTIF(BG445,"&lt;&gt;*単価*"),OR(K445=#REF!,K445=#REF!)),"全官署予定価格",IF(AND(COUNTIF(BG445,"*単価*"),OR(K445=#REF!,K445=#REF!)),"全官署支払金額",IF(COUNTIF(BG445,"*単価*"),"年間支払金額","予定価格"))))))))))</f>
        <v>#REF!</v>
      </c>
      <c r="BA445" s="37" t="str">
        <f>IF(T445="","×",IF(令和8年度契約状況調査票!T445&gt;_xlfn.XLOOKUP(令和8年度契約状況調査票!BF445,#REF!,#REF!),"○","×"))</f>
        <v>×</v>
      </c>
      <c r="BB445" s="37" t="str">
        <f>IF(Y445="","×",IF(令和8年度契約状況調査票!Y445&gt;_xlfn.XLOOKUP(令和8年度契約状況調査票!BF445,#REF!,#REF!),"○","×"))</f>
        <v>×</v>
      </c>
      <c r="BC445" s="37" t="str">
        <f t="shared" si="63"/>
        <v>×</v>
      </c>
      <c r="BD445" s="37" t="str">
        <f t="shared" si="68"/>
        <v>×</v>
      </c>
      <c r="BE445" s="79" t="str">
        <f t="shared" si="64"/>
        <v/>
      </c>
      <c r="BF445" s="38">
        <f t="shared" si="65"/>
        <v>0</v>
      </c>
      <c r="BG445" s="1" t="e">
        <f>IF(AC445=#REF!,"",IF(AND(K445&lt;&gt;"",ISTEXT(U445)),"分担契約/単価契約",IF(ISTEXT(U445),"単価契約",IF(K445&lt;&gt;"","分担契約",""))))</f>
        <v>#REF!</v>
      </c>
      <c r="BH445" s="80"/>
      <c r="BI445" s="81" t="e">
        <f>IF(COUNTIF(T445,"**"),"",IF(AND(T445&gt;=#REF!,OR(H445=#REF!,H445=#REF!)),1,IF(AND(T445&gt;=#REF!,H445&lt;&gt;#REF!,H445&lt;&gt;#REF!),1,"")))</f>
        <v>#REF!</v>
      </c>
      <c r="BJ445" s="82" t="str">
        <f t="shared" si="66"/>
        <v>○</v>
      </c>
      <c r="BK445" s="81" t="b">
        <f t="shared" si="69"/>
        <v>1</v>
      </c>
      <c r="BL445" s="81" t="b">
        <f t="shared" si="70"/>
        <v>1</v>
      </c>
    </row>
    <row r="446" spans="1:64" s="83" customFormat="1" ht="60.65" customHeight="1" x14ac:dyDescent="0.2">
      <c r="A446" s="77">
        <f t="shared" si="62"/>
        <v>441</v>
      </c>
      <c r="B446" s="77" t="str">
        <f t="shared" si="67"/>
        <v/>
      </c>
      <c r="C446" s="77" t="str">
        <f>IF(B446&lt;&gt;1,"",COUNTIF($B$6:B446,1))</f>
        <v/>
      </c>
      <c r="D446" s="77" t="str">
        <f>IF(B446&lt;&gt;2,"",COUNTIF($B$6:B446,2))</f>
        <v/>
      </c>
      <c r="E446" s="77" t="str">
        <f>IF(B446&lt;&gt;3,"",COUNTIF($B$6:B446,3))</f>
        <v/>
      </c>
      <c r="F446" s="77" t="str">
        <f>IF(B446&lt;&gt;4,"",COUNTIF($B$6:B446,4))</f>
        <v/>
      </c>
      <c r="G446" s="1"/>
      <c r="H446" s="20"/>
      <c r="I446" s="20"/>
      <c r="J446" s="20"/>
      <c r="K446" s="1"/>
      <c r="L446" s="1"/>
      <c r="M446" s="21"/>
      <c r="N446" s="20"/>
      <c r="O446" s="22"/>
      <c r="P446" s="26"/>
      <c r="Q446" s="27"/>
      <c r="R446" s="20"/>
      <c r="S446" s="1"/>
      <c r="T446" s="23"/>
      <c r="U446" s="84"/>
      <c r="V446" s="86"/>
      <c r="W446" s="39" t="e">
        <f>IF(OR(T446="他官署で調達手続きを実施のため",AC446=#REF!),"－",IF(V446&lt;&gt;"",ROUNDDOWN(V446/T446,3),(IFERROR(ROUNDDOWN(U446/T446,3),"－"))))</f>
        <v>#REF!</v>
      </c>
      <c r="X446" s="90"/>
      <c r="Y446" s="92"/>
      <c r="Z446" s="25"/>
      <c r="AA446" s="24"/>
      <c r="AB446" s="25"/>
      <c r="AC446" s="24"/>
      <c r="AD446" s="20"/>
      <c r="AE446" s="20"/>
      <c r="AF446" s="20"/>
      <c r="AG446" s="1"/>
      <c r="AH446" s="1"/>
      <c r="AI446" s="41"/>
      <c r="AJ446" s="41"/>
      <c r="AK446" s="41"/>
      <c r="AL446" s="41"/>
      <c r="AM446" s="41"/>
      <c r="AN446" s="1"/>
      <c r="AO446" s="1"/>
      <c r="AP446" s="1"/>
      <c r="AQ446" s="1"/>
      <c r="AR446" s="1"/>
      <c r="AS446" s="1"/>
      <c r="AT446" s="1"/>
      <c r="AU446" s="1"/>
      <c r="AV446" s="1"/>
      <c r="AW446" s="1"/>
      <c r="AX446" s="35"/>
      <c r="AY446" s="78"/>
      <c r="AZ446" s="37" t="e">
        <f>IF(AC446=#REF!,"年間支払金額",IF(AND(OR(COUNTIF(AE446,"*すべて*"),COUNTIF(AE446,"*全て*")),S446="●",OR(K446=#REF!,K446=#REF!)),"年間支払金額(全官署、契約相手方ごと)",IF(AND(OR(COUNTIF(AE446,"*すべて*"),COUNTIF(AE446,"*全て*")),S446="●"),"年間支払金額(契約相手方ごと)",IF(AND(OR(K446=#REF!,K446=#REF!),AC446=#REF!),"契約総額(全官署)",IF(AND(K446=#REF!,AC446=#REF!),"契約総額(自官署のみ)",IF(K446=#REF!,"年間支払金額(自官署のみ)",IF(AC446=#REF!,"契約総額",IF(AND(COUNTIF(BG446,"&lt;&gt;*単価*"),OR(K446=#REF!,K446=#REF!)),"全官署予定価格",IF(AND(COUNTIF(BG446,"*単価*"),OR(K446=#REF!,K446=#REF!)),"全官署支払金額",IF(COUNTIF(BG446,"*単価*"),"年間支払金額","予定価格"))))))))))</f>
        <v>#REF!</v>
      </c>
      <c r="BA446" s="37" t="str">
        <f>IF(T446="","×",IF(令和8年度契約状況調査票!T446&gt;_xlfn.XLOOKUP(令和8年度契約状況調査票!BF446,#REF!,#REF!),"○","×"))</f>
        <v>×</v>
      </c>
      <c r="BB446" s="37" t="str">
        <f>IF(Y446="","×",IF(令和8年度契約状況調査票!Y446&gt;_xlfn.XLOOKUP(令和8年度契約状況調査票!BF446,#REF!,#REF!),"○","×"))</f>
        <v>×</v>
      </c>
      <c r="BC446" s="37" t="str">
        <f t="shared" si="63"/>
        <v>×</v>
      </c>
      <c r="BD446" s="37" t="str">
        <f t="shared" si="68"/>
        <v>×</v>
      </c>
      <c r="BE446" s="79" t="str">
        <f t="shared" si="64"/>
        <v/>
      </c>
      <c r="BF446" s="38">
        <f t="shared" si="65"/>
        <v>0</v>
      </c>
      <c r="BG446" s="1" t="e">
        <f>IF(AC446=#REF!,"",IF(AND(K446&lt;&gt;"",ISTEXT(U446)),"分担契約/単価契約",IF(ISTEXT(U446),"単価契約",IF(K446&lt;&gt;"","分担契約",""))))</f>
        <v>#REF!</v>
      </c>
      <c r="BH446" s="80"/>
      <c r="BI446" s="81" t="e">
        <f>IF(COUNTIF(T446,"**"),"",IF(AND(T446&gt;=#REF!,OR(H446=#REF!,H446=#REF!)),1,IF(AND(T446&gt;=#REF!,H446&lt;&gt;#REF!,H446&lt;&gt;#REF!),1,"")))</f>
        <v>#REF!</v>
      </c>
      <c r="BJ446" s="82" t="str">
        <f t="shared" si="66"/>
        <v>○</v>
      </c>
      <c r="BK446" s="81" t="b">
        <f t="shared" si="69"/>
        <v>1</v>
      </c>
      <c r="BL446" s="81" t="b">
        <f t="shared" si="70"/>
        <v>1</v>
      </c>
    </row>
    <row r="447" spans="1:64" s="83" customFormat="1" ht="60.65" customHeight="1" x14ac:dyDescent="0.2">
      <c r="A447" s="77">
        <f t="shared" si="62"/>
        <v>442</v>
      </c>
      <c r="B447" s="77" t="str">
        <f t="shared" si="67"/>
        <v/>
      </c>
      <c r="C447" s="77" t="str">
        <f>IF(B447&lt;&gt;1,"",COUNTIF($B$6:B447,1))</f>
        <v/>
      </c>
      <c r="D447" s="77" t="str">
        <f>IF(B447&lt;&gt;2,"",COUNTIF($B$6:B447,2))</f>
        <v/>
      </c>
      <c r="E447" s="77" t="str">
        <f>IF(B447&lt;&gt;3,"",COUNTIF($B$6:B447,3))</f>
        <v/>
      </c>
      <c r="F447" s="77" t="str">
        <f>IF(B447&lt;&gt;4,"",COUNTIF($B$6:B447,4))</f>
        <v/>
      </c>
      <c r="G447" s="1"/>
      <c r="H447" s="20"/>
      <c r="I447" s="20"/>
      <c r="J447" s="20"/>
      <c r="K447" s="1"/>
      <c r="L447" s="1"/>
      <c r="M447" s="21"/>
      <c r="N447" s="20"/>
      <c r="O447" s="22"/>
      <c r="P447" s="26"/>
      <c r="Q447" s="27"/>
      <c r="R447" s="20"/>
      <c r="S447" s="1"/>
      <c r="T447" s="23"/>
      <c r="U447" s="84"/>
      <c r="V447" s="86"/>
      <c r="W447" s="39" t="e">
        <f>IF(OR(T447="他官署で調達手続きを実施のため",AC447=#REF!),"－",IF(V447&lt;&gt;"",ROUNDDOWN(V447/T447,3),(IFERROR(ROUNDDOWN(U447/T447,3),"－"))))</f>
        <v>#REF!</v>
      </c>
      <c r="X447" s="90"/>
      <c r="Y447" s="92"/>
      <c r="Z447" s="25"/>
      <c r="AA447" s="24"/>
      <c r="AB447" s="25"/>
      <c r="AC447" s="24"/>
      <c r="AD447" s="20"/>
      <c r="AE447" s="20"/>
      <c r="AF447" s="20"/>
      <c r="AG447" s="1"/>
      <c r="AH447" s="1"/>
      <c r="AI447" s="41"/>
      <c r="AJ447" s="41"/>
      <c r="AK447" s="41"/>
      <c r="AL447" s="41"/>
      <c r="AM447" s="41"/>
      <c r="AN447" s="1"/>
      <c r="AO447" s="1"/>
      <c r="AP447" s="1"/>
      <c r="AQ447" s="1"/>
      <c r="AR447" s="1"/>
      <c r="AS447" s="1"/>
      <c r="AT447" s="1"/>
      <c r="AU447" s="1"/>
      <c r="AV447" s="1"/>
      <c r="AW447" s="1"/>
      <c r="AX447" s="36"/>
      <c r="AY447" s="78"/>
      <c r="AZ447" s="37" t="e">
        <f>IF(AC447=#REF!,"年間支払金額",IF(AND(OR(COUNTIF(AE447,"*すべて*"),COUNTIF(AE447,"*全て*")),S447="●",OR(K447=#REF!,K447=#REF!)),"年間支払金額(全官署、契約相手方ごと)",IF(AND(OR(COUNTIF(AE447,"*すべて*"),COUNTIF(AE447,"*全て*")),S447="●"),"年間支払金額(契約相手方ごと)",IF(AND(OR(K447=#REF!,K447=#REF!),AC447=#REF!),"契約総額(全官署)",IF(AND(K447=#REF!,AC447=#REF!),"契約総額(自官署のみ)",IF(K447=#REF!,"年間支払金額(自官署のみ)",IF(AC447=#REF!,"契約総額",IF(AND(COUNTIF(BG447,"&lt;&gt;*単価*"),OR(K447=#REF!,K447=#REF!)),"全官署予定価格",IF(AND(COUNTIF(BG447,"*単価*"),OR(K447=#REF!,K447=#REF!)),"全官署支払金額",IF(COUNTIF(BG447,"*単価*"),"年間支払金額","予定価格"))))))))))</f>
        <v>#REF!</v>
      </c>
      <c r="BA447" s="37" t="str">
        <f>IF(T447="","×",IF(令和8年度契約状況調査票!T447&gt;_xlfn.XLOOKUP(令和8年度契約状況調査票!BF447,#REF!,#REF!),"○","×"))</f>
        <v>×</v>
      </c>
      <c r="BB447" s="37" t="str">
        <f>IF(Y447="","×",IF(令和8年度契約状況調査票!Y447&gt;_xlfn.XLOOKUP(令和8年度契約状況調査票!BF447,#REF!,#REF!),"○","×"))</f>
        <v>×</v>
      </c>
      <c r="BC447" s="37" t="str">
        <f t="shared" si="63"/>
        <v>×</v>
      </c>
      <c r="BD447" s="37" t="str">
        <f t="shared" si="68"/>
        <v>×</v>
      </c>
      <c r="BE447" s="79" t="str">
        <f t="shared" si="64"/>
        <v/>
      </c>
      <c r="BF447" s="38">
        <f t="shared" si="65"/>
        <v>0</v>
      </c>
      <c r="BG447" s="1" t="e">
        <f>IF(AC447=#REF!,"",IF(AND(K447&lt;&gt;"",ISTEXT(U447)),"分担契約/単価契約",IF(ISTEXT(U447),"単価契約",IF(K447&lt;&gt;"","分担契約",""))))</f>
        <v>#REF!</v>
      </c>
      <c r="BH447" s="80"/>
      <c r="BI447" s="81" t="e">
        <f>IF(COUNTIF(T447,"**"),"",IF(AND(T447&gt;=#REF!,OR(H447=#REF!,H447=#REF!)),1,IF(AND(T447&gt;=#REF!,H447&lt;&gt;#REF!,H447&lt;&gt;#REF!),1,"")))</f>
        <v>#REF!</v>
      </c>
      <c r="BJ447" s="82" t="str">
        <f t="shared" si="66"/>
        <v>○</v>
      </c>
      <c r="BK447" s="81" t="b">
        <f t="shared" si="69"/>
        <v>1</v>
      </c>
      <c r="BL447" s="81" t="b">
        <f t="shared" si="70"/>
        <v>1</v>
      </c>
    </row>
    <row r="448" spans="1:64" s="83" customFormat="1" ht="60.65" customHeight="1" x14ac:dyDescent="0.2">
      <c r="A448" s="77">
        <f t="shared" si="62"/>
        <v>443</v>
      </c>
      <c r="B448" s="77" t="str">
        <f t="shared" si="67"/>
        <v/>
      </c>
      <c r="C448" s="77" t="str">
        <f>IF(B448&lt;&gt;1,"",COUNTIF($B$6:B448,1))</f>
        <v/>
      </c>
      <c r="D448" s="77" t="str">
        <f>IF(B448&lt;&gt;2,"",COUNTIF($B$6:B448,2))</f>
        <v/>
      </c>
      <c r="E448" s="77" t="str">
        <f>IF(B448&lt;&gt;3,"",COUNTIF($B$6:B448,3))</f>
        <v/>
      </c>
      <c r="F448" s="77" t="str">
        <f>IF(B448&lt;&gt;4,"",COUNTIF($B$6:B448,4))</f>
        <v/>
      </c>
      <c r="G448" s="1"/>
      <c r="H448" s="20"/>
      <c r="I448" s="20"/>
      <c r="J448" s="20"/>
      <c r="K448" s="1"/>
      <c r="L448" s="1"/>
      <c r="M448" s="21"/>
      <c r="N448" s="20"/>
      <c r="O448" s="22"/>
      <c r="P448" s="26"/>
      <c r="Q448" s="27"/>
      <c r="R448" s="20"/>
      <c r="S448" s="1"/>
      <c r="T448" s="23"/>
      <c r="U448" s="84"/>
      <c r="V448" s="86"/>
      <c r="W448" s="39" t="e">
        <f>IF(OR(T448="他官署で調達手続きを実施のため",AC448=#REF!),"－",IF(V448&lt;&gt;"",ROUNDDOWN(V448/T448,3),(IFERROR(ROUNDDOWN(U448/T448,3),"－"))))</f>
        <v>#REF!</v>
      </c>
      <c r="X448" s="90"/>
      <c r="Y448" s="92"/>
      <c r="Z448" s="25"/>
      <c r="AA448" s="24"/>
      <c r="AB448" s="25"/>
      <c r="AC448" s="24"/>
      <c r="AD448" s="20"/>
      <c r="AE448" s="20"/>
      <c r="AF448" s="20"/>
      <c r="AG448" s="1"/>
      <c r="AH448" s="1"/>
      <c r="AI448" s="41"/>
      <c r="AJ448" s="41"/>
      <c r="AK448" s="41"/>
      <c r="AL448" s="41"/>
      <c r="AM448" s="41"/>
      <c r="AN448" s="1"/>
      <c r="AO448" s="1"/>
      <c r="AP448" s="1"/>
      <c r="AQ448" s="1"/>
      <c r="AR448" s="1"/>
      <c r="AS448" s="1"/>
      <c r="AT448" s="1"/>
      <c r="AU448" s="1"/>
      <c r="AV448" s="1"/>
      <c r="AW448" s="1"/>
      <c r="AX448" s="35"/>
      <c r="AY448" s="78"/>
      <c r="AZ448" s="37" t="e">
        <f>IF(AC448=#REF!,"年間支払金額",IF(AND(OR(COUNTIF(AE448,"*すべて*"),COUNTIF(AE448,"*全て*")),S448="●",OR(K448=#REF!,K448=#REF!)),"年間支払金額(全官署、契約相手方ごと)",IF(AND(OR(COUNTIF(AE448,"*すべて*"),COUNTIF(AE448,"*全て*")),S448="●"),"年間支払金額(契約相手方ごと)",IF(AND(OR(K448=#REF!,K448=#REF!),AC448=#REF!),"契約総額(全官署)",IF(AND(K448=#REF!,AC448=#REF!),"契約総額(自官署のみ)",IF(K448=#REF!,"年間支払金額(自官署のみ)",IF(AC448=#REF!,"契約総額",IF(AND(COUNTIF(BG448,"&lt;&gt;*単価*"),OR(K448=#REF!,K448=#REF!)),"全官署予定価格",IF(AND(COUNTIF(BG448,"*単価*"),OR(K448=#REF!,K448=#REF!)),"全官署支払金額",IF(COUNTIF(BG448,"*単価*"),"年間支払金額","予定価格"))))))))))</f>
        <v>#REF!</v>
      </c>
      <c r="BA448" s="37" t="str">
        <f>IF(T448="","×",IF(令和8年度契約状況調査票!T448&gt;_xlfn.XLOOKUP(令和8年度契約状況調査票!BF448,#REF!,#REF!),"○","×"))</f>
        <v>×</v>
      </c>
      <c r="BB448" s="37" t="str">
        <f>IF(Y448="","×",IF(令和8年度契約状況調査票!Y448&gt;_xlfn.XLOOKUP(令和8年度契約状況調査票!BF448,#REF!,#REF!),"○","×"))</f>
        <v>×</v>
      </c>
      <c r="BC448" s="37" t="str">
        <f t="shared" si="63"/>
        <v>×</v>
      </c>
      <c r="BD448" s="37" t="str">
        <f t="shared" si="68"/>
        <v>×</v>
      </c>
      <c r="BE448" s="79" t="str">
        <f t="shared" si="64"/>
        <v/>
      </c>
      <c r="BF448" s="38">
        <f t="shared" si="65"/>
        <v>0</v>
      </c>
      <c r="BG448" s="1" t="e">
        <f>IF(AC448=#REF!,"",IF(AND(K448&lt;&gt;"",ISTEXT(U448)),"分担契約/単価契約",IF(ISTEXT(U448),"単価契約",IF(K448&lt;&gt;"","分担契約",""))))</f>
        <v>#REF!</v>
      </c>
      <c r="BH448" s="80"/>
      <c r="BI448" s="81" t="e">
        <f>IF(COUNTIF(T448,"**"),"",IF(AND(T448&gt;=#REF!,OR(H448=#REF!,H448=#REF!)),1,IF(AND(T448&gt;=#REF!,H448&lt;&gt;#REF!,H448&lt;&gt;#REF!),1,"")))</f>
        <v>#REF!</v>
      </c>
      <c r="BJ448" s="82" t="str">
        <f t="shared" si="66"/>
        <v>○</v>
      </c>
      <c r="BK448" s="81" t="b">
        <f t="shared" si="69"/>
        <v>1</v>
      </c>
      <c r="BL448" s="81" t="b">
        <f t="shared" si="70"/>
        <v>1</v>
      </c>
    </row>
    <row r="449" spans="1:64" s="83" customFormat="1" ht="60.65" customHeight="1" x14ac:dyDescent="0.2">
      <c r="A449" s="77">
        <f t="shared" si="62"/>
        <v>444</v>
      </c>
      <c r="B449" s="77" t="str">
        <f t="shared" si="67"/>
        <v/>
      </c>
      <c r="C449" s="77" t="str">
        <f>IF(B449&lt;&gt;1,"",COUNTIF($B$6:B449,1))</f>
        <v/>
      </c>
      <c r="D449" s="77" t="str">
        <f>IF(B449&lt;&gt;2,"",COUNTIF($B$6:B449,2))</f>
        <v/>
      </c>
      <c r="E449" s="77" t="str">
        <f>IF(B449&lt;&gt;3,"",COUNTIF($B$6:B449,3))</f>
        <v/>
      </c>
      <c r="F449" s="77" t="str">
        <f>IF(B449&lt;&gt;4,"",COUNTIF($B$6:B449,4))</f>
        <v/>
      </c>
      <c r="G449" s="1"/>
      <c r="H449" s="20"/>
      <c r="I449" s="20"/>
      <c r="J449" s="20"/>
      <c r="K449" s="1"/>
      <c r="L449" s="1"/>
      <c r="M449" s="21"/>
      <c r="N449" s="20"/>
      <c r="O449" s="22"/>
      <c r="P449" s="26"/>
      <c r="Q449" s="27"/>
      <c r="R449" s="20"/>
      <c r="S449" s="1"/>
      <c r="T449" s="23"/>
      <c r="U449" s="84"/>
      <c r="V449" s="86"/>
      <c r="W449" s="39" t="e">
        <f>IF(OR(T449="他官署で調達手続きを実施のため",AC449=#REF!),"－",IF(V449&lt;&gt;"",ROUNDDOWN(V449/T449,3),(IFERROR(ROUNDDOWN(U449/T449,3),"－"))))</f>
        <v>#REF!</v>
      </c>
      <c r="X449" s="90"/>
      <c r="Y449" s="92"/>
      <c r="Z449" s="25"/>
      <c r="AA449" s="24"/>
      <c r="AB449" s="25"/>
      <c r="AC449" s="24"/>
      <c r="AD449" s="20"/>
      <c r="AE449" s="20"/>
      <c r="AF449" s="20"/>
      <c r="AG449" s="1"/>
      <c r="AH449" s="1"/>
      <c r="AI449" s="41"/>
      <c r="AJ449" s="41"/>
      <c r="AK449" s="41"/>
      <c r="AL449" s="41"/>
      <c r="AM449" s="41"/>
      <c r="AN449" s="1"/>
      <c r="AO449" s="1"/>
      <c r="AP449" s="1"/>
      <c r="AQ449" s="1"/>
      <c r="AR449" s="1"/>
      <c r="AS449" s="1"/>
      <c r="AT449" s="1"/>
      <c r="AU449" s="1"/>
      <c r="AV449" s="1"/>
      <c r="AW449" s="1"/>
      <c r="AX449" s="35"/>
      <c r="AY449" s="78"/>
      <c r="AZ449" s="37" t="e">
        <f>IF(AC449=#REF!,"年間支払金額",IF(AND(OR(COUNTIF(AE449,"*すべて*"),COUNTIF(AE449,"*全て*")),S449="●",OR(K449=#REF!,K449=#REF!)),"年間支払金額(全官署、契約相手方ごと)",IF(AND(OR(COUNTIF(AE449,"*すべて*"),COUNTIF(AE449,"*全て*")),S449="●"),"年間支払金額(契約相手方ごと)",IF(AND(OR(K449=#REF!,K449=#REF!),AC449=#REF!),"契約総額(全官署)",IF(AND(K449=#REF!,AC449=#REF!),"契約総額(自官署のみ)",IF(K449=#REF!,"年間支払金額(自官署のみ)",IF(AC449=#REF!,"契約総額",IF(AND(COUNTIF(BG449,"&lt;&gt;*単価*"),OR(K449=#REF!,K449=#REF!)),"全官署予定価格",IF(AND(COUNTIF(BG449,"*単価*"),OR(K449=#REF!,K449=#REF!)),"全官署支払金額",IF(COUNTIF(BG449,"*単価*"),"年間支払金額","予定価格"))))))))))</f>
        <v>#REF!</v>
      </c>
      <c r="BA449" s="37" t="str">
        <f>IF(T449="","×",IF(令和8年度契約状況調査票!T449&gt;_xlfn.XLOOKUP(令和8年度契約状況調査票!BF449,#REF!,#REF!),"○","×"))</f>
        <v>×</v>
      </c>
      <c r="BB449" s="37" t="str">
        <f>IF(Y449="","×",IF(令和8年度契約状況調査票!Y449&gt;_xlfn.XLOOKUP(令和8年度契約状況調査票!BF449,#REF!,#REF!),"○","×"))</f>
        <v>×</v>
      </c>
      <c r="BC449" s="37" t="str">
        <f t="shared" si="63"/>
        <v>×</v>
      </c>
      <c r="BD449" s="37" t="str">
        <f t="shared" si="68"/>
        <v>×</v>
      </c>
      <c r="BE449" s="79" t="str">
        <f t="shared" si="64"/>
        <v/>
      </c>
      <c r="BF449" s="38">
        <f t="shared" si="65"/>
        <v>0</v>
      </c>
      <c r="BG449" s="1" t="e">
        <f>IF(AC449=#REF!,"",IF(AND(K449&lt;&gt;"",ISTEXT(U449)),"分担契約/単価契約",IF(ISTEXT(U449),"単価契約",IF(K449&lt;&gt;"","分担契約",""))))</f>
        <v>#REF!</v>
      </c>
      <c r="BH449" s="80"/>
      <c r="BI449" s="81" t="e">
        <f>IF(COUNTIF(T449,"**"),"",IF(AND(T449&gt;=#REF!,OR(H449=#REF!,H449=#REF!)),1,IF(AND(T449&gt;=#REF!,H449&lt;&gt;#REF!,H449&lt;&gt;#REF!),1,"")))</f>
        <v>#REF!</v>
      </c>
      <c r="BJ449" s="82" t="str">
        <f t="shared" si="66"/>
        <v>○</v>
      </c>
      <c r="BK449" s="81" t="b">
        <f t="shared" si="69"/>
        <v>1</v>
      </c>
      <c r="BL449" s="81" t="b">
        <f t="shared" si="70"/>
        <v>1</v>
      </c>
    </row>
    <row r="450" spans="1:64" s="83" customFormat="1" ht="60.65" customHeight="1" x14ac:dyDescent="0.2">
      <c r="A450" s="77">
        <f t="shared" si="62"/>
        <v>445</v>
      </c>
      <c r="B450" s="77" t="str">
        <f t="shared" si="67"/>
        <v/>
      </c>
      <c r="C450" s="77" t="str">
        <f>IF(B450&lt;&gt;1,"",COUNTIF($B$6:B450,1))</f>
        <v/>
      </c>
      <c r="D450" s="77" t="str">
        <f>IF(B450&lt;&gt;2,"",COUNTIF($B$6:B450,2))</f>
        <v/>
      </c>
      <c r="E450" s="77" t="str">
        <f>IF(B450&lt;&gt;3,"",COUNTIF($B$6:B450,3))</f>
        <v/>
      </c>
      <c r="F450" s="77" t="str">
        <f>IF(B450&lt;&gt;4,"",COUNTIF($B$6:B450,4))</f>
        <v/>
      </c>
      <c r="G450" s="1"/>
      <c r="H450" s="20"/>
      <c r="I450" s="20"/>
      <c r="J450" s="20"/>
      <c r="K450" s="1"/>
      <c r="L450" s="1"/>
      <c r="M450" s="21"/>
      <c r="N450" s="20"/>
      <c r="O450" s="22"/>
      <c r="P450" s="26"/>
      <c r="Q450" s="27"/>
      <c r="R450" s="20"/>
      <c r="S450" s="1"/>
      <c r="T450" s="28"/>
      <c r="U450" s="85"/>
      <c r="V450" s="86"/>
      <c r="W450" s="39" t="e">
        <f>IF(OR(T450="他官署で調達手続きを実施のため",AC450=#REF!),"－",IF(V450&lt;&gt;"",ROUNDDOWN(V450/T450,3),(IFERROR(ROUNDDOWN(U450/T450,3),"－"))))</f>
        <v>#REF!</v>
      </c>
      <c r="X450" s="90"/>
      <c r="Y450" s="92"/>
      <c r="Z450" s="25"/>
      <c r="AA450" s="24"/>
      <c r="AB450" s="25"/>
      <c r="AC450" s="24"/>
      <c r="AD450" s="20"/>
      <c r="AE450" s="20"/>
      <c r="AF450" s="20"/>
      <c r="AG450" s="1"/>
      <c r="AH450" s="1"/>
      <c r="AI450" s="41"/>
      <c r="AJ450" s="41"/>
      <c r="AK450" s="41"/>
      <c r="AL450" s="41"/>
      <c r="AM450" s="41"/>
      <c r="AN450" s="1"/>
      <c r="AO450" s="1"/>
      <c r="AP450" s="1"/>
      <c r="AQ450" s="1"/>
      <c r="AR450" s="1"/>
      <c r="AS450" s="1"/>
      <c r="AT450" s="1"/>
      <c r="AU450" s="1"/>
      <c r="AV450" s="1"/>
      <c r="AW450" s="1"/>
      <c r="AX450" s="35"/>
      <c r="AY450" s="78"/>
      <c r="AZ450" s="37" t="e">
        <f>IF(AC450=#REF!,"年間支払金額",IF(AND(OR(COUNTIF(AE450,"*すべて*"),COUNTIF(AE450,"*全て*")),S450="●",OR(K450=#REF!,K450=#REF!)),"年間支払金額(全官署、契約相手方ごと)",IF(AND(OR(COUNTIF(AE450,"*すべて*"),COUNTIF(AE450,"*全て*")),S450="●"),"年間支払金額(契約相手方ごと)",IF(AND(OR(K450=#REF!,K450=#REF!),AC450=#REF!),"契約総額(全官署)",IF(AND(K450=#REF!,AC450=#REF!),"契約総額(自官署のみ)",IF(K450=#REF!,"年間支払金額(自官署のみ)",IF(AC450=#REF!,"契約総額",IF(AND(COUNTIF(BG450,"&lt;&gt;*単価*"),OR(K450=#REF!,K450=#REF!)),"全官署予定価格",IF(AND(COUNTIF(BG450,"*単価*"),OR(K450=#REF!,K450=#REF!)),"全官署支払金額",IF(COUNTIF(BG450,"*単価*"),"年間支払金額","予定価格"))))))))))</f>
        <v>#REF!</v>
      </c>
      <c r="BA450" s="37" t="str">
        <f>IF(T450="","×",IF(令和8年度契約状況調査票!T450&gt;_xlfn.XLOOKUP(令和8年度契約状況調査票!BF450,#REF!,#REF!),"○","×"))</f>
        <v>×</v>
      </c>
      <c r="BB450" s="37" t="str">
        <f>IF(Y450="","×",IF(令和8年度契約状況調査票!Y450&gt;_xlfn.XLOOKUP(令和8年度契約状況調査票!BF450,#REF!,#REF!),"○","×"))</f>
        <v>×</v>
      </c>
      <c r="BC450" s="37" t="str">
        <f t="shared" si="63"/>
        <v>×</v>
      </c>
      <c r="BD450" s="37" t="str">
        <f t="shared" si="68"/>
        <v>×</v>
      </c>
      <c r="BE450" s="79" t="str">
        <f t="shared" si="64"/>
        <v/>
      </c>
      <c r="BF450" s="38">
        <f t="shared" si="65"/>
        <v>0</v>
      </c>
      <c r="BG450" s="1" t="e">
        <f>IF(AC450=#REF!,"",IF(AND(K450&lt;&gt;"",ISTEXT(U450)),"分担契約/単価契約",IF(ISTEXT(U450),"単価契約",IF(K450&lt;&gt;"","分担契約",""))))</f>
        <v>#REF!</v>
      </c>
      <c r="BH450" s="80"/>
      <c r="BI450" s="81" t="e">
        <f>IF(COUNTIF(T450,"**"),"",IF(AND(T450&gt;=#REF!,OR(H450=#REF!,H450=#REF!)),1,IF(AND(T450&gt;=#REF!,H450&lt;&gt;#REF!,H450&lt;&gt;#REF!),1,"")))</f>
        <v>#REF!</v>
      </c>
      <c r="BJ450" s="82" t="str">
        <f t="shared" si="66"/>
        <v>○</v>
      </c>
      <c r="BK450" s="81" t="b">
        <f t="shared" si="69"/>
        <v>1</v>
      </c>
      <c r="BL450" s="81" t="b">
        <f t="shared" si="70"/>
        <v>1</v>
      </c>
    </row>
    <row r="451" spans="1:64" s="83" customFormat="1" ht="60.65" customHeight="1" x14ac:dyDescent="0.2">
      <c r="A451" s="77">
        <f t="shared" si="62"/>
        <v>446</v>
      </c>
      <c r="B451" s="77" t="str">
        <f t="shared" si="67"/>
        <v/>
      </c>
      <c r="C451" s="77" t="str">
        <f>IF(B451&lt;&gt;1,"",COUNTIF($B$6:B451,1))</f>
        <v/>
      </c>
      <c r="D451" s="77" t="str">
        <f>IF(B451&lt;&gt;2,"",COUNTIF($B$6:B451,2))</f>
        <v/>
      </c>
      <c r="E451" s="77" t="str">
        <f>IF(B451&lt;&gt;3,"",COUNTIF($B$6:B451,3))</f>
        <v/>
      </c>
      <c r="F451" s="77" t="str">
        <f>IF(B451&lt;&gt;4,"",COUNTIF($B$6:B451,4))</f>
        <v/>
      </c>
      <c r="G451" s="1"/>
      <c r="H451" s="20"/>
      <c r="I451" s="20"/>
      <c r="J451" s="20"/>
      <c r="K451" s="1"/>
      <c r="L451" s="1"/>
      <c r="M451" s="21"/>
      <c r="N451" s="20"/>
      <c r="O451" s="22"/>
      <c r="P451" s="26"/>
      <c r="Q451" s="27"/>
      <c r="R451" s="20"/>
      <c r="S451" s="1"/>
      <c r="T451" s="23"/>
      <c r="U451" s="84"/>
      <c r="V451" s="86"/>
      <c r="W451" s="39" t="e">
        <f>IF(OR(T451="他官署で調達手続きを実施のため",AC451=#REF!),"－",IF(V451&lt;&gt;"",ROUNDDOWN(V451/T451,3),(IFERROR(ROUNDDOWN(U451/T451,3),"－"))))</f>
        <v>#REF!</v>
      </c>
      <c r="X451" s="90"/>
      <c r="Y451" s="92"/>
      <c r="Z451" s="25"/>
      <c r="AA451" s="24"/>
      <c r="AB451" s="25"/>
      <c r="AC451" s="24"/>
      <c r="AD451" s="20"/>
      <c r="AE451" s="20"/>
      <c r="AF451" s="20"/>
      <c r="AG451" s="1"/>
      <c r="AH451" s="1"/>
      <c r="AI451" s="41"/>
      <c r="AJ451" s="41"/>
      <c r="AK451" s="41"/>
      <c r="AL451" s="41"/>
      <c r="AM451" s="41"/>
      <c r="AN451" s="1"/>
      <c r="AO451" s="1"/>
      <c r="AP451" s="1"/>
      <c r="AQ451" s="1"/>
      <c r="AR451" s="1"/>
      <c r="AS451" s="1"/>
      <c r="AT451" s="1"/>
      <c r="AU451" s="1"/>
      <c r="AV451" s="1"/>
      <c r="AW451" s="1"/>
      <c r="AX451" s="35"/>
      <c r="AY451" s="78"/>
      <c r="AZ451" s="37" t="e">
        <f>IF(AC451=#REF!,"年間支払金額",IF(AND(OR(COUNTIF(AE451,"*すべて*"),COUNTIF(AE451,"*全て*")),S451="●",OR(K451=#REF!,K451=#REF!)),"年間支払金額(全官署、契約相手方ごと)",IF(AND(OR(COUNTIF(AE451,"*すべて*"),COUNTIF(AE451,"*全て*")),S451="●"),"年間支払金額(契約相手方ごと)",IF(AND(OR(K451=#REF!,K451=#REF!),AC451=#REF!),"契約総額(全官署)",IF(AND(K451=#REF!,AC451=#REF!),"契約総額(自官署のみ)",IF(K451=#REF!,"年間支払金額(自官署のみ)",IF(AC451=#REF!,"契約総額",IF(AND(COUNTIF(BG451,"&lt;&gt;*単価*"),OR(K451=#REF!,K451=#REF!)),"全官署予定価格",IF(AND(COUNTIF(BG451,"*単価*"),OR(K451=#REF!,K451=#REF!)),"全官署支払金額",IF(COUNTIF(BG451,"*単価*"),"年間支払金額","予定価格"))))))))))</f>
        <v>#REF!</v>
      </c>
      <c r="BA451" s="37" t="str">
        <f>IF(T451="","×",IF(令和8年度契約状況調査票!T451&gt;_xlfn.XLOOKUP(令和8年度契約状況調査票!BF451,#REF!,#REF!),"○","×"))</f>
        <v>×</v>
      </c>
      <c r="BB451" s="37" t="str">
        <f>IF(Y451="","×",IF(令和8年度契約状況調査票!Y451&gt;_xlfn.XLOOKUP(令和8年度契約状況調査票!BF451,#REF!,#REF!),"○","×"))</f>
        <v>×</v>
      </c>
      <c r="BC451" s="37" t="str">
        <f t="shared" si="63"/>
        <v>×</v>
      </c>
      <c r="BD451" s="37" t="str">
        <f t="shared" si="68"/>
        <v>×</v>
      </c>
      <c r="BE451" s="79" t="str">
        <f t="shared" si="64"/>
        <v/>
      </c>
      <c r="BF451" s="38">
        <f t="shared" si="65"/>
        <v>0</v>
      </c>
      <c r="BG451" s="1" t="e">
        <f>IF(AC451=#REF!,"",IF(AND(K451&lt;&gt;"",ISTEXT(U451)),"分担契約/単価契約",IF(ISTEXT(U451),"単価契約",IF(K451&lt;&gt;"","分担契約",""))))</f>
        <v>#REF!</v>
      </c>
      <c r="BH451" s="80"/>
      <c r="BI451" s="81" t="e">
        <f>IF(COUNTIF(T451,"**"),"",IF(AND(T451&gt;=#REF!,OR(H451=#REF!,H451=#REF!)),1,IF(AND(T451&gt;=#REF!,H451&lt;&gt;#REF!,H451&lt;&gt;#REF!),1,"")))</f>
        <v>#REF!</v>
      </c>
      <c r="BJ451" s="82" t="str">
        <f t="shared" si="66"/>
        <v>○</v>
      </c>
      <c r="BK451" s="81" t="b">
        <f t="shared" si="69"/>
        <v>1</v>
      </c>
      <c r="BL451" s="81" t="b">
        <f t="shared" si="70"/>
        <v>1</v>
      </c>
    </row>
    <row r="452" spans="1:64" s="83" customFormat="1" ht="60.65" customHeight="1" x14ac:dyDescent="0.2">
      <c r="A452" s="77">
        <f t="shared" si="62"/>
        <v>447</v>
      </c>
      <c r="B452" s="77" t="str">
        <f t="shared" si="67"/>
        <v/>
      </c>
      <c r="C452" s="77" t="str">
        <f>IF(B452&lt;&gt;1,"",COUNTIF($B$6:B452,1))</f>
        <v/>
      </c>
      <c r="D452" s="77" t="str">
        <f>IF(B452&lt;&gt;2,"",COUNTIF($B$6:B452,2))</f>
        <v/>
      </c>
      <c r="E452" s="77" t="str">
        <f>IF(B452&lt;&gt;3,"",COUNTIF($B$6:B452,3))</f>
        <v/>
      </c>
      <c r="F452" s="77" t="str">
        <f>IF(B452&lt;&gt;4,"",COUNTIF($B$6:B452,4))</f>
        <v/>
      </c>
      <c r="G452" s="1"/>
      <c r="H452" s="20"/>
      <c r="I452" s="20"/>
      <c r="J452" s="20"/>
      <c r="K452" s="1"/>
      <c r="L452" s="1"/>
      <c r="M452" s="21"/>
      <c r="N452" s="20"/>
      <c r="O452" s="22"/>
      <c r="P452" s="26"/>
      <c r="Q452" s="27"/>
      <c r="R452" s="20"/>
      <c r="S452" s="1"/>
      <c r="T452" s="23"/>
      <c r="U452" s="84"/>
      <c r="V452" s="86"/>
      <c r="W452" s="39" t="e">
        <f>IF(OR(T452="他官署で調達手続きを実施のため",AC452=#REF!),"－",IF(V452&lt;&gt;"",ROUNDDOWN(V452/T452,3),(IFERROR(ROUNDDOWN(U452/T452,3),"－"))))</f>
        <v>#REF!</v>
      </c>
      <c r="X452" s="90"/>
      <c r="Y452" s="92"/>
      <c r="Z452" s="25"/>
      <c r="AA452" s="24"/>
      <c r="AB452" s="25"/>
      <c r="AC452" s="24"/>
      <c r="AD452" s="20"/>
      <c r="AE452" s="20"/>
      <c r="AF452" s="20"/>
      <c r="AG452" s="1"/>
      <c r="AH452" s="1"/>
      <c r="AI452" s="41"/>
      <c r="AJ452" s="41"/>
      <c r="AK452" s="41"/>
      <c r="AL452" s="41"/>
      <c r="AM452" s="41"/>
      <c r="AN452" s="1"/>
      <c r="AO452" s="1"/>
      <c r="AP452" s="1"/>
      <c r="AQ452" s="1"/>
      <c r="AR452" s="1"/>
      <c r="AS452" s="1"/>
      <c r="AT452" s="1"/>
      <c r="AU452" s="1"/>
      <c r="AV452" s="1"/>
      <c r="AW452" s="1"/>
      <c r="AX452" s="35"/>
      <c r="AY452" s="78"/>
      <c r="AZ452" s="37" t="e">
        <f>IF(AC452=#REF!,"年間支払金額",IF(AND(OR(COUNTIF(AE452,"*すべて*"),COUNTIF(AE452,"*全て*")),S452="●",OR(K452=#REF!,K452=#REF!)),"年間支払金額(全官署、契約相手方ごと)",IF(AND(OR(COUNTIF(AE452,"*すべて*"),COUNTIF(AE452,"*全て*")),S452="●"),"年間支払金額(契約相手方ごと)",IF(AND(OR(K452=#REF!,K452=#REF!),AC452=#REF!),"契約総額(全官署)",IF(AND(K452=#REF!,AC452=#REF!),"契約総額(自官署のみ)",IF(K452=#REF!,"年間支払金額(自官署のみ)",IF(AC452=#REF!,"契約総額",IF(AND(COUNTIF(BG452,"&lt;&gt;*単価*"),OR(K452=#REF!,K452=#REF!)),"全官署予定価格",IF(AND(COUNTIF(BG452,"*単価*"),OR(K452=#REF!,K452=#REF!)),"全官署支払金額",IF(COUNTIF(BG452,"*単価*"),"年間支払金額","予定価格"))))))))))</f>
        <v>#REF!</v>
      </c>
      <c r="BA452" s="37" t="str">
        <f>IF(T452="","×",IF(令和8年度契約状況調査票!T452&gt;_xlfn.XLOOKUP(令和8年度契約状況調査票!BF452,#REF!,#REF!),"○","×"))</f>
        <v>×</v>
      </c>
      <c r="BB452" s="37" t="str">
        <f>IF(Y452="","×",IF(令和8年度契約状況調査票!Y452&gt;_xlfn.XLOOKUP(令和8年度契約状況調査票!BF452,#REF!,#REF!),"○","×"))</f>
        <v>×</v>
      </c>
      <c r="BC452" s="37" t="str">
        <f t="shared" si="63"/>
        <v>×</v>
      </c>
      <c r="BD452" s="37" t="str">
        <f t="shared" si="68"/>
        <v>×</v>
      </c>
      <c r="BE452" s="79" t="str">
        <f t="shared" si="64"/>
        <v/>
      </c>
      <c r="BF452" s="38">
        <f t="shared" si="65"/>
        <v>0</v>
      </c>
      <c r="BG452" s="1" t="e">
        <f>IF(AC452=#REF!,"",IF(AND(K452&lt;&gt;"",ISTEXT(U452)),"分担契約/単価契約",IF(ISTEXT(U452),"単価契約",IF(K452&lt;&gt;"","分担契約",""))))</f>
        <v>#REF!</v>
      </c>
      <c r="BH452" s="80"/>
      <c r="BI452" s="81" t="e">
        <f>IF(COUNTIF(T452,"**"),"",IF(AND(T452&gt;=#REF!,OR(H452=#REF!,H452=#REF!)),1,IF(AND(T452&gt;=#REF!,H452&lt;&gt;#REF!,H452&lt;&gt;#REF!),1,"")))</f>
        <v>#REF!</v>
      </c>
      <c r="BJ452" s="82" t="str">
        <f t="shared" si="66"/>
        <v>○</v>
      </c>
      <c r="BK452" s="81" t="b">
        <f t="shared" si="69"/>
        <v>1</v>
      </c>
      <c r="BL452" s="81" t="b">
        <f t="shared" si="70"/>
        <v>1</v>
      </c>
    </row>
    <row r="453" spans="1:64" s="83" customFormat="1" ht="60.65" customHeight="1" x14ac:dyDescent="0.2">
      <c r="A453" s="77">
        <f t="shared" si="62"/>
        <v>448</v>
      </c>
      <c r="B453" s="77" t="str">
        <f t="shared" si="67"/>
        <v/>
      </c>
      <c r="C453" s="77" t="str">
        <f>IF(B453&lt;&gt;1,"",COUNTIF($B$6:B453,1))</f>
        <v/>
      </c>
      <c r="D453" s="77" t="str">
        <f>IF(B453&lt;&gt;2,"",COUNTIF($B$6:B453,2))</f>
        <v/>
      </c>
      <c r="E453" s="77" t="str">
        <f>IF(B453&lt;&gt;3,"",COUNTIF($B$6:B453,3))</f>
        <v/>
      </c>
      <c r="F453" s="77" t="str">
        <f>IF(B453&lt;&gt;4,"",COUNTIF($B$6:B453,4))</f>
        <v/>
      </c>
      <c r="G453" s="1"/>
      <c r="H453" s="20"/>
      <c r="I453" s="20"/>
      <c r="J453" s="20"/>
      <c r="K453" s="1"/>
      <c r="L453" s="1"/>
      <c r="M453" s="21"/>
      <c r="N453" s="20"/>
      <c r="O453" s="22"/>
      <c r="P453" s="26"/>
      <c r="Q453" s="27"/>
      <c r="R453" s="20"/>
      <c r="S453" s="1"/>
      <c r="T453" s="23"/>
      <c r="U453" s="84"/>
      <c r="V453" s="86"/>
      <c r="W453" s="39" t="e">
        <f>IF(OR(T453="他官署で調達手続きを実施のため",AC453=#REF!),"－",IF(V453&lt;&gt;"",ROUNDDOWN(V453/T453,3),(IFERROR(ROUNDDOWN(U453/T453,3),"－"))))</f>
        <v>#REF!</v>
      </c>
      <c r="X453" s="90"/>
      <c r="Y453" s="92"/>
      <c r="Z453" s="25"/>
      <c r="AA453" s="24"/>
      <c r="AB453" s="25"/>
      <c r="AC453" s="24"/>
      <c r="AD453" s="20"/>
      <c r="AE453" s="20"/>
      <c r="AF453" s="20"/>
      <c r="AG453" s="1"/>
      <c r="AH453" s="1"/>
      <c r="AI453" s="41"/>
      <c r="AJ453" s="41"/>
      <c r="AK453" s="41"/>
      <c r="AL453" s="41"/>
      <c r="AM453" s="41"/>
      <c r="AN453" s="1"/>
      <c r="AO453" s="1"/>
      <c r="AP453" s="1"/>
      <c r="AQ453" s="1"/>
      <c r="AR453" s="1"/>
      <c r="AS453" s="1"/>
      <c r="AT453" s="1"/>
      <c r="AU453" s="1"/>
      <c r="AV453" s="1"/>
      <c r="AW453" s="1"/>
      <c r="AX453" s="35"/>
      <c r="AY453" s="78"/>
      <c r="AZ453" s="37" t="e">
        <f>IF(AC453=#REF!,"年間支払金額",IF(AND(OR(COUNTIF(AE453,"*すべて*"),COUNTIF(AE453,"*全て*")),S453="●",OR(K453=#REF!,K453=#REF!)),"年間支払金額(全官署、契約相手方ごと)",IF(AND(OR(COUNTIF(AE453,"*すべて*"),COUNTIF(AE453,"*全て*")),S453="●"),"年間支払金額(契約相手方ごと)",IF(AND(OR(K453=#REF!,K453=#REF!),AC453=#REF!),"契約総額(全官署)",IF(AND(K453=#REF!,AC453=#REF!),"契約総額(自官署のみ)",IF(K453=#REF!,"年間支払金額(自官署のみ)",IF(AC453=#REF!,"契約総額",IF(AND(COUNTIF(BG453,"&lt;&gt;*単価*"),OR(K453=#REF!,K453=#REF!)),"全官署予定価格",IF(AND(COUNTIF(BG453,"*単価*"),OR(K453=#REF!,K453=#REF!)),"全官署支払金額",IF(COUNTIF(BG453,"*単価*"),"年間支払金額","予定価格"))))))))))</f>
        <v>#REF!</v>
      </c>
      <c r="BA453" s="37" t="str">
        <f>IF(T453="","×",IF(令和8年度契約状況調査票!T453&gt;_xlfn.XLOOKUP(令和8年度契約状況調査票!BF453,#REF!,#REF!),"○","×"))</f>
        <v>×</v>
      </c>
      <c r="BB453" s="37" t="str">
        <f>IF(Y453="","×",IF(令和8年度契約状況調査票!Y453&gt;_xlfn.XLOOKUP(令和8年度契約状況調査票!BF453,#REF!,#REF!),"○","×"))</f>
        <v>×</v>
      </c>
      <c r="BC453" s="37" t="str">
        <f t="shared" si="63"/>
        <v>×</v>
      </c>
      <c r="BD453" s="37" t="str">
        <f t="shared" si="68"/>
        <v>×</v>
      </c>
      <c r="BE453" s="79" t="str">
        <f t="shared" si="64"/>
        <v/>
      </c>
      <c r="BF453" s="38">
        <f t="shared" si="65"/>
        <v>0</v>
      </c>
      <c r="BG453" s="1" t="e">
        <f>IF(AC453=#REF!,"",IF(AND(K453&lt;&gt;"",ISTEXT(U453)),"分担契約/単価契約",IF(ISTEXT(U453),"単価契約",IF(K453&lt;&gt;"","分担契約",""))))</f>
        <v>#REF!</v>
      </c>
      <c r="BH453" s="80"/>
      <c r="BI453" s="81" t="e">
        <f>IF(COUNTIF(T453,"**"),"",IF(AND(T453&gt;=#REF!,OR(H453=#REF!,H453=#REF!)),1,IF(AND(T453&gt;=#REF!,H453&lt;&gt;#REF!,H453&lt;&gt;#REF!),1,"")))</f>
        <v>#REF!</v>
      </c>
      <c r="BJ453" s="82" t="str">
        <f t="shared" si="66"/>
        <v>○</v>
      </c>
      <c r="BK453" s="81" t="b">
        <f t="shared" si="69"/>
        <v>1</v>
      </c>
      <c r="BL453" s="81" t="b">
        <f t="shared" si="70"/>
        <v>1</v>
      </c>
    </row>
    <row r="454" spans="1:64" s="83" customFormat="1" ht="60.65" customHeight="1" x14ac:dyDescent="0.2">
      <c r="A454" s="77">
        <f t="shared" ref="A454:A517" si="71">ROW()-5</f>
        <v>449</v>
      </c>
      <c r="B454" s="77" t="str">
        <f t="shared" si="67"/>
        <v/>
      </c>
      <c r="C454" s="77" t="str">
        <f>IF(B454&lt;&gt;1,"",COUNTIF($B$6:B454,1))</f>
        <v/>
      </c>
      <c r="D454" s="77" t="str">
        <f>IF(B454&lt;&gt;2,"",COUNTIF($B$6:B454,2))</f>
        <v/>
      </c>
      <c r="E454" s="77" t="str">
        <f>IF(B454&lt;&gt;3,"",COUNTIF($B$6:B454,3))</f>
        <v/>
      </c>
      <c r="F454" s="77" t="str">
        <f>IF(B454&lt;&gt;4,"",COUNTIF($B$6:B454,4))</f>
        <v/>
      </c>
      <c r="G454" s="1"/>
      <c r="H454" s="20"/>
      <c r="I454" s="20"/>
      <c r="J454" s="20"/>
      <c r="K454" s="1"/>
      <c r="L454" s="1"/>
      <c r="M454" s="21"/>
      <c r="N454" s="20"/>
      <c r="O454" s="22"/>
      <c r="P454" s="26"/>
      <c r="Q454" s="27"/>
      <c r="R454" s="20"/>
      <c r="S454" s="1"/>
      <c r="T454" s="23"/>
      <c r="U454" s="84"/>
      <c r="V454" s="86"/>
      <c r="W454" s="39" t="e">
        <f>IF(OR(T454="他官署で調達手続きを実施のため",AC454=#REF!),"－",IF(V454&lt;&gt;"",ROUNDDOWN(V454/T454,3),(IFERROR(ROUNDDOWN(U454/T454,3),"－"))))</f>
        <v>#REF!</v>
      </c>
      <c r="X454" s="90"/>
      <c r="Y454" s="92"/>
      <c r="Z454" s="25"/>
      <c r="AA454" s="24"/>
      <c r="AB454" s="25"/>
      <c r="AC454" s="24"/>
      <c r="AD454" s="20"/>
      <c r="AE454" s="20"/>
      <c r="AF454" s="20"/>
      <c r="AG454" s="1"/>
      <c r="AH454" s="1"/>
      <c r="AI454" s="41"/>
      <c r="AJ454" s="41"/>
      <c r="AK454" s="41"/>
      <c r="AL454" s="41"/>
      <c r="AM454" s="41"/>
      <c r="AN454" s="1"/>
      <c r="AO454" s="1"/>
      <c r="AP454" s="1"/>
      <c r="AQ454" s="1"/>
      <c r="AR454" s="1"/>
      <c r="AS454" s="1"/>
      <c r="AT454" s="1"/>
      <c r="AU454" s="1"/>
      <c r="AV454" s="1"/>
      <c r="AW454" s="1"/>
      <c r="AX454" s="36"/>
      <c r="AY454" s="78"/>
      <c r="AZ454" s="37" t="e">
        <f>IF(AC454=#REF!,"年間支払金額",IF(AND(OR(COUNTIF(AE454,"*すべて*"),COUNTIF(AE454,"*全て*")),S454="●",OR(K454=#REF!,K454=#REF!)),"年間支払金額(全官署、契約相手方ごと)",IF(AND(OR(COUNTIF(AE454,"*すべて*"),COUNTIF(AE454,"*全て*")),S454="●"),"年間支払金額(契約相手方ごと)",IF(AND(OR(K454=#REF!,K454=#REF!),AC454=#REF!),"契約総額(全官署)",IF(AND(K454=#REF!,AC454=#REF!),"契約総額(自官署のみ)",IF(K454=#REF!,"年間支払金額(自官署のみ)",IF(AC454=#REF!,"契約総額",IF(AND(COUNTIF(BG454,"&lt;&gt;*単価*"),OR(K454=#REF!,K454=#REF!)),"全官署予定価格",IF(AND(COUNTIF(BG454,"*単価*"),OR(K454=#REF!,K454=#REF!)),"全官署支払金額",IF(COUNTIF(BG454,"*単価*"),"年間支払金額","予定価格"))))))))))</f>
        <v>#REF!</v>
      </c>
      <c r="BA454" s="37" t="str">
        <f>IF(T454="","×",IF(令和8年度契約状況調査票!T454&gt;_xlfn.XLOOKUP(令和8年度契約状況調査票!BF454,#REF!,#REF!),"○","×"))</f>
        <v>×</v>
      </c>
      <c r="BB454" s="37" t="str">
        <f>IF(Y454="","×",IF(令和8年度契約状況調査票!Y454&gt;_xlfn.XLOOKUP(令和8年度契約状況調査票!BF454,#REF!,#REF!),"○","×"))</f>
        <v>×</v>
      </c>
      <c r="BC454" s="37" t="str">
        <f t="shared" ref="BC454:BC517" si="72">IF(AND(L454="×",BD454="○"),"×",BD454)</f>
        <v>×</v>
      </c>
      <c r="BD454" s="37" t="str">
        <f t="shared" si="68"/>
        <v>×</v>
      </c>
      <c r="BE454" s="79" t="str">
        <f t="shared" ref="BE454:BE517" si="73">IF(BD454="○",X454,"")</f>
        <v/>
      </c>
      <c r="BF454" s="38">
        <f t="shared" ref="BF454:BF517" si="74">IF(H454="③情報システム",IF(COUNTIF(I454,"*借入*")+COUNTIF(I454,"*賃貸*")+COUNTIF(I454,"*リース*"),"⑨物品等賃借",IF(COUNTIF(I454,"*購入*")+COUNTIF(DJ454,"*調達*"),"⑦物品等購入",IF(COUNTIF(I454,"*製造*"),"⑧物品等製造","⑩役務"))),H454)</f>
        <v>0</v>
      </c>
      <c r="BG454" s="1" t="e">
        <f>IF(AC454=#REF!,"",IF(AND(K454&lt;&gt;"",ISTEXT(U454)),"分担契約/単価契約",IF(ISTEXT(U454),"単価契約",IF(K454&lt;&gt;"","分担契約",""))))</f>
        <v>#REF!</v>
      </c>
      <c r="BH454" s="80"/>
      <c r="BI454" s="81" t="e">
        <f>IF(COUNTIF(T454,"**"),"",IF(AND(T454&gt;=#REF!,OR(H454=#REF!,H454=#REF!)),1,IF(AND(T454&gt;=#REF!,H454&lt;&gt;#REF!,H454&lt;&gt;#REF!),1,"")))</f>
        <v>#REF!</v>
      </c>
      <c r="BJ454" s="82" t="str">
        <f t="shared" ref="BJ454:BJ517" si="75">IF(LEN(O454)=0,"○",IF(LEN(O454)=1,"○",IF(LEN(O454)=13,"○",IF(LEN(O454)=27,"○",IF(LEN(O454)=41,"○","×")))))</f>
        <v>○</v>
      </c>
      <c r="BK454" s="81" t="b">
        <f t="shared" si="69"/>
        <v>1</v>
      </c>
      <c r="BL454" s="81" t="b">
        <f t="shared" si="70"/>
        <v>1</v>
      </c>
    </row>
    <row r="455" spans="1:64" s="83" customFormat="1" ht="60.65" customHeight="1" x14ac:dyDescent="0.2">
      <c r="A455" s="77">
        <f t="shared" si="71"/>
        <v>450</v>
      </c>
      <c r="B455" s="77" t="str">
        <f t="shared" si="67"/>
        <v/>
      </c>
      <c r="C455" s="77" t="str">
        <f>IF(B455&lt;&gt;1,"",COUNTIF($B$6:B455,1))</f>
        <v/>
      </c>
      <c r="D455" s="77" t="str">
        <f>IF(B455&lt;&gt;2,"",COUNTIF($B$6:B455,2))</f>
        <v/>
      </c>
      <c r="E455" s="77" t="str">
        <f>IF(B455&lt;&gt;3,"",COUNTIF($B$6:B455,3))</f>
        <v/>
      </c>
      <c r="F455" s="77" t="str">
        <f>IF(B455&lt;&gt;4,"",COUNTIF($B$6:B455,4))</f>
        <v/>
      </c>
      <c r="G455" s="1"/>
      <c r="H455" s="20"/>
      <c r="I455" s="20"/>
      <c r="J455" s="20"/>
      <c r="K455" s="1"/>
      <c r="L455" s="1"/>
      <c r="M455" s="21"/>
      <c r="N455" s="20"/>
      <c r="O455" s="22"/>
      <c r="P455" s="26"/>
      <c r="Q455" s="27"/>
      <c r="R455" s="20"/>
      <c r="S455" s="1"/>
      <c r="T455" s="23"/>
      <c r="U455" s="84"/>
      <c r="V455" s="86"/>
      <c r="W455" s="39" t="e">
        <f>IF(OR(T455="他官署で調達手続きを実施のため",AC455=#REF!),"－",IF(V455&lt;&gt;"",ROUNDDOWN(V455/T455,3),(IFERROR(ROUNDDOWN(U455/T455,3),"－"))))</f>
        <v>#REF!</v>
      </c>
      <c r="X455" s="90"/>
      <c r="Y455" s="92"/>
      <c r="Z455" s="25"/>
      <c r="AA455" s="24"/>
      <c r="AB455" s="25"/>
      <c r="AC455" s="24"/>
      <c r="AD455" s="20"/>
      <c r="AE455" s="20"/>
      <c r="AF455" s="20"/>
      <c r="AG455" s="1"/>
      <c r="AH455" s="1"/>
      <c r="AI455" s="41"/>
      <c r="AJ455" s="41"/>
      <c r="AK455" s="41"/>
      <c r="AL455" s="41"/>
      <c r="AM455" s="41"/>
      <c r="AN455" s="1"/>
      <c r="AO455" s="1"/>
      <c r="AP455" s="1"/>
      <c r="AQ455" s="1"/>
      <c r="AR455" s="1"/>
      <c r="AS455" s="1"/>
      <c r="AT455" s="1"/>
      <c r="AU455" s="1"/>
      <c r="AV455" s="1"/>
      <c r="AW455" s="1"/>
      <c r="AX455" s="35"/>
      <c r="AY455" s="78"/>
      <c r="AZ455" s="37" t="e">
        <f>IF(AC455=#REF!,"年間支払金額",IF(AND(OR(COUNTIF(AE455,"*すべて*"),COUNTIF(AE455,"*全て*")),S455="●",OR(K455=#REF!,K455=#REF!)),"年間支払金額(全官署、契約相手方ごと)",IF(AND(OR(COUNTIF(AE455,"*すべて*"),COUNTIF(AE455,"*全て*")),S455="●"),"年間支払金額(契約相手方ごと)",IF(AND(OR(K455=#REF!,K455=#REF!),AC455=#REF!),"契約総額(全官署)",IF(AND(K455=#REF!,AC455=#REF!),"契約総額(自官署のみ)",IF(K455=#REF!,"年間支払金額(自官署のみ)",IF(AC455=#REF!,"契約総額",IF(AND(COUNTIF(BG455,"&lt;&gt;*単価*"),OR(K455=#REF!,K455=#REF!)),"全官署予定価格",IF(AND(COUNTIF(BG455,"*単価*"),OR(K455=#REF!,K455=#REF!)),"全官署支払金額",IF(COUNTIF(BG455,"*単価*"),"年間支払金額","予定価格"))))))))))</f>
        <v>#REF!</v>
      </c>
      <c r="BA455" s="37" t="str">
        <f>IF(T455="","×",IF(令和8年度契約状況調査票!T455&gt;_xlfn.XLOOKUP(令和8年度契約状況調査票!BF455,#REF!,#REF!),"○","×"))</f>
        <v>×</v>
      </c>
      <c r="BB455" s="37" t="str">
        <f>IF(Y455="","×",IF(令和8年度契約状況調査票!Y455&gt;_xlfn.XLOOKUP(令和8年度契約状況調査票!BF455,#REF!,#REF!),"○","×"))</f>
        <v>×</v>
      </c>
      <c r="BC455" s="37" t="str">
        <f t="shared" si="72"/>
        <v>×</v>
      </c>
      <c r="BD455" s="37" t="str">
        <f t="shared" si="68"/>
        <v>×</v>
      </c>
      <c r="BE455" s="79" t="str">
        <f t="shared" si="73"/>
        <v/>
      </c>
      <c r="BF455" s="38">
        <f t="shared" si="74"/>
        <v>0</v>
      </c>
      <c r="BG455" s="1" t="e">
        <f>IF(AC455=#REF!,"",IF(AND(K455&lt;&gt;"",ISTEXT(U455)),"分担契約/単価契約",IF(ISTEXT(U455),"単価契約",IF(K455&lt;&gt;"","分担契約",""))))</f>
        <v>#REF!</v>
      </c>
      <c r="BH455" s="80"/>
      <c r="BI455" s="81" t="e">
        <f>IF(COUNTIF(T455,"**"),"",IF(AND(T455&gt;=#REF!,OR(H455=#REF!,H455=#REF!)),1,IF(AND(T455&gt;=#REF!,H455&lt;&gt;#REF!,H455&lt;&gt;#REF!),1,"")))</f>
        <v>#REF!</v>
      </c>
      <c r="BJ455" s="82" t="str">
        <f t="shared" si="75"/>
        <v>○</v>
      </c>
      <c r="BK455" s="81" t="b">
        <f t="shared" si="69"/>
        <v>1</v>
      </c>
      <c r="BL455" s="81" t="b">
        <f t="shared" si="70"/>
        <v>1</v>
      </c>
    </row>
    <row r="456" spans="1:64" s="83" customFormat="1" ht="60.65" customHeight="1" x14ac:dyDescent="0.2">
      <c r="A456" s="77">
        <f t="shared" si="71"/>
        <v>451</v>
      </c>
      <c r="B456" s="77" t="str">
        <f t="shared" si="67"/>
        <v/>
      </c>
      <c r="C456" s="77" t="str">
        <f>IF(B456&lt;&gt;1,"",COUNTIF($B$6:B456,1))</f>
        <v/>
      </c>
      <c r="D456" s="77" t="str">
        <f>IF(B456&lt;&gt;2,"",COUNTIF($B$6:B456,2))</f>
        <v/>
      </c>
      <c r="E456" s="77" t="str">
        <f>IF(B456&lt;&gt;3,"",COUNTIF($B$6:B456,3))</f>
        <v/>
      </c>
      <c r="F456" s="77" t="str">
        <f>IF(B456&lt;&gt;4,"",COUNTIF($B$6:B456,4))</f>
        <v/>
      </c>
      <c r="G456" s="1"/>
      <c r="H456" s="20"/>
      <c r="I456" s="20"/>
      <c r="J456" s="20"/>
      <c r="K456" s="1"/>
      <c r="L456" s="1"/>
      <c r="M456" s="21"/>
      <c r="N456" s="20"/>
      <c r="O456" s="22"/>
      <c r="P456" s="26"/>
      <c r="Q456" s="27"/>
      <c r="R456" s="20"/>
      <c r="S456" s="1"/>
      <c r="T456" s="23"/>
      <c r="U456" s="84"/>
      <c r="V456" s="86"/>
      <c r="W456" s="39" t="e">
        <f>IF(OR(T456="他官署で調達手続きを実施のため",AC456=#REF!),"－",IF(V456&lt;&gt;"",ROUNDDOWN(V456/T456,3),(IFERROR(ROUNDDOWN(U456/T456,3),"－"))))</f>
        <v>#REF!</v>
      </c>
      <c r="X456" s="90"/>
      <c r="Y456" s="92"/>
      <c r="Z456" s="25"/>
      <c r="AA456" s="24"/>
      <c r="AB456" s="25"/>
      <c r="AC456" s="24"/>
      <c r="AD456" s="20"/>
      <c r="AE456" s="20"/>
      <c r="AF456" s="20"/>
      <c r="AG456" s="1"/>
      <c r="AH456" s="1"/>
      <c r="AI456" s="41"/>
      <c r="AJ456" s="41"/>
      <c r="AK456" s="41"/>
      <c r="AL456" s="41"/>
      <c r="AM456" s="41"/>
      <c r="AN456" s="1"/>
      <c r="AO456" s="1"/>
      <c r="AP456" s="1"/>
      <c r="AQ456" s="1"/>
      <c r="AR456" s="1"/>
      <c r="AS456" s="1"/>
      <c r="AT456" s="1"/>
      <c r="AU456" s="1"/>
      <c r="AV456" s="1"/>
      <c r="AW456" s="1"/>
      <c r="AX456" s="35"/>
      <c r="AY456" s="78"/>
      <c r="AZ456" s="37" t="e">
        <f>IF(AC456=#REF!,"年間支払金額",IF(AND(OR(COUNTIF(AE456,"*すべて*"),COUNTIF(AE456,"*全て*")),S456="●",OR(K456=#REF!,K456=#REF!)),"年間支払金額(全官署、契約相手方ごと)",IF(AND(OR(COUNTIF(AE456,"*すべて*"),COUNTIF(AE456,"*全て*")),S456="●"),"年間支払金額(契約相手方ごと)",IF(AND(OR(K456=#REF!,K456=#REF!),AC456=#REF!),"契約総額(全官署)",IF(AND(K456=#REF!,AC456=#REF!),"契約総額(自官署のみ)",IF(K456=#REF!,"年間支払金額(自官署のみ)",IF(AC456=#REF!,"契約総額",IF(AND(COUNTIF(BG456,"&lt;&gt;*単価*"),OR(K456=#REF!,K456=#REF!)),"全官署予定価格",IF(AND(COUNTIF(BG456,"*単価*"),OR(K456=#REF!,K456=#REF!)),"全官署支払金額",IF(COUNTIF(BG456,"*単価*"),"年間支払金額","予定価格"))))))))))</f>
        <v>#REF!</v>
      </c>
      <c r="BA456" s="37" t="str">
        <f>IF(T456="","×",IF(令和8年度契約状況調査票!T456&gt;_xlfn.XLOOKUP(令和8年度契約状況調査票!BF456,#REF!,#REF!),"○","×"))</f>
        <v>×</v>
      </c>
      <c r="BB456" s="37" t="str">
        <f>IF(Y456="","×",IF(令和8年度契約状況調査票!Y456&gt;_xlfn.XLOOKUP(令和8年度契約状況調査票!BF456,#REF!,#REF!),"○","×"))</f>
        <v>×</v>
      </c>
      <c r="BC456" s="37" t="str">
        <f t="shared" si="72"/>
        <v>×</v>
      </c>
      <c r="BD456" s="37" t="str">
        <f t="shared" si="68"/>
        <v>×</v>
      </c>
      <c r="BE456" s="79" t="str">
        <f t="shared" si="73"/>
        <v/>
      </c>
      <c r="BF456" s="38">
        <f t="shared" si="74"/>
        <v>0</v>
      </c>
      <c r="BG456" s="1" t="e">
        <f>IF(AC456=#REF!,"",IF(AND(K456&lt;&gt;"",ISTEXT(U456)),"分担契約/単価契約",IF(ISTEXT(U456),"単価契約",IF(K456&lt;&gt;"","分担契約",""))))</f>
        <v>#REF!</v>
      </c>
      <c r="BH456" s="80"/>
      <c r="BI456" s="81" t="e">
        <f>IF(COUNTIF(T456,"**"),"",IF(AND(T456&gt;=#REF!,OR(H456=#REF!,H456=#REF!)),1,IF(AND(T456&gt;=#REF!,H456&lt;&gt;#REF!,H456&lt;&gt;#REF!),1,"")))</f>
        <v>#REF!</v>
      </c>
      <c r="BJ456" s="82" t="str">
        <f t="shared" si="75"/>
        <v>○</v>
      </c>
      <c r="BK456" s="81" t="b">
        <f t="shared" si="69"/>
        <v>1</v>
      </c>
      <c r="BL456" s="81" t="b">
        <f t="shared" si="70"/>
        <v>1</v>
      </c>
    </row>
    <row r="457" spans="1:64" s="83" customFormat="1" ht="60.65" customHeight="1" x14ac:dyDescent="0.2">
      <c r="A457" s="77">
        <f t="shared" si="71"/>
        <v>452</v>
      </c>
      <c r="B457" s="77" t="str">
        <f t="shared" si="67"/>
        <v/>
      </c>
      <c r="C457" s="77" t="str">
        <f>IF(B457&lt;&gt;1,"",COUNTIF($B$6:B457,1))</f>
        <v/>
      </c>
      <c r="D457" s="77" t="str">
        <f>IF(B457&lt;&gt;2,"",COUNTIF($B$6:B457,2))</f>
        <v/>
      </c>
      <c r="E457" s="77" t="str">
        <f>IF(B457&lt;&gt;3,"",COUNTIF($B$6:B457,3))</f>
        <v/>
      </c>
      <c r="F457" s="77" t="str">
        <f>IF(B457&lt;&gt;4,"",COUNTIF($B$6:B457,4))</f>
        <v/>
      </c>
      <c r="G457" s="1"/>
      <c r="H457" s="20"/>
      <c r="I457" s="20"/>
      <c r="J457" s="20"/>
      <c r="K457" s="1"/>
      <c r="L457" s="1"/>
      <c r="M457" s="21"/>
      <c r="N457" s="20"/>
      <c r="O457" s="22"/>
      <c r="P457" s="26"/>
      <c r="Q457" s="27"/>
      <c r="R457" s="20"/>
      <c r="S457" s="1"/>
      <c r="T457" s="28"/>
      <c r="U457" s="85"/>
      <c r="V457" s="86"/>
      <c r="W457" s="39" t="e">
        <f>IF(OR(T457="他官署で調達手続きを実施のため",AC457=#REF!),"－",IF(V457&lt;&gt;"",ROUNDDOWN(V457/T457,3),(IFERROR(ROUNDDOWN(U457/T457,3),"－"))))</f>
        <v>#REF!</v>
      </c>
      <c r="X457" s="90"/>
      <c r="Y457" s="92"/>
      <c r="Z457" s="25"/>
      <c r="AA457" s="24"/>
      <c r="AB457" s="25"/>
      <c r="AC457" s="24"/>
      <c r="AD457" s="20"/>
      <c r="AE457" s="20"/>
      <c r="AF457" s="20"/>
      <c r="AG457" s="1"/>
      <c r="AH457" s="1"/>
      <c r="AI457" s="41"/>
      <c r="AJ457" s="41"/>
      <c r="AK457" s="41"/>
      <c r="AL457" s="41"/>
      <c r="AM457" s="41"/>
      <c r="AN457" s="1"/>
      <c r="AO457" s="1"/>
      <c r="AP457" s="1"/>
      <c r="AQ457" s="1"/>
      <c r="AR457" s="1"/>
      <c r="AS457" s="1"/>
      <c r="AT457" s="1"/>
      <c r="AU457" s="1"/>
      <c r="AV457" s="1"/>
      <c r="AW457" s="1"/>
      <c r="AX457" s="35"/>
      <c r="AY457" s="78"/>
      <c r="AZ457" s="37" t="e">
        <f>IF(AC457=#REF!,"年間支払金額",IF(AND(OR(COUNTIF(AE457,"*すべて*"),COUNTIF(AE457,"*全て*")),S457="●",OR(K457=#REF!,K457=#REF!)),"年間支払金額(全官署、契約相手方ごと)",IF(AND(OR(COUNTIF(AE457,"*すべて*"),COUNTIF(AE457,"*全て*")),S457="●"),"年間支払金額(契約相手方ごと)",IF(AND(OR(K457=#REF!,K457=#REF!),AC457=#REF!),"契約総額(全官署)",IF(AND(K457=#REF!,AC457=#REF!),"契約総額(自官署のみ)",IF(K457=#REF!,"年間支払金額(自官署のみ)",IF(AC457=#REF!,"契約総額",IF(AND(COUNTIF(BG457,"&lt;&gt;*単価*"),OR(K457=#REF!,K457=#REF!)),"全官署予定価格",IF(AND(COUNTIF(BG457,"*単価*"),OR(K457=#REF!,K457=#REF!)),"全官署支払金額",IF(COUNTIF(BG457,"*単価*"),"年間支払金額","予定価格"))))))))))</f>
        <v>#REF!</v>
      </c>
      <c r="BA457" s="37" t="str">
        <f>IF(T457="","×",IF(令和8年度契約状況調査票!T457&gt;_xlfn.XLOOKUP(令和8年度契約状況調査票!BF457,#REF!,#REF!),"○","×"))</f>
        <v>×</v>
      </c>
      <c r="BB457" s="37" t="str">
        <f>IF(Y457="","×",IF(令和8年度契約状況調査票!Y457&gt;_xlfn.XLOOKUP(令和8年度契約状況調査票!BF457,#REF!,#REF!),"○","×"))</f>
        <v>×</v>
      </c>
      <c r="BC457" s="37" t="str">
        <f t="shared" si="72"/>
        <v>×</v>
      </c>
      <c r="BD457" s="37" t="str">
        <f t="shared" si="68"/>
        <v>×</v>
      </c>
      <c r="BE457" s="79" t="str">
        <f t="shared" si="73"/>
        <v/>
      </c>
      <c r="BF457" s="38">
        <f t="shared" si="74"/>
        <v>0</v>
      </c>
      <c r="BG457" s="1" t="e">
        <f>IF(AC457=#REF!,"",IF(AND(K457&lt;&gt;"",ISTEXT(U457)),"分担契約/単価契約",IF(ISTEXT(U457),"単価契約",IF(K457&lt;&gt;"","分担契約",""))))</f>
        <v>#REF!</v>
      </c>
      <c r="BH457" s="80"/>
      <c r="BI457" s="81" t="e">
        <f>IF(COUNTIF(T457,"**"),"",IF(AND(T457&gt;=#REF!,OR(H457=#REF!,H457=#REF!)),1,IF(AND(T457&gt;=#REF!,H457&lt;&gt;#REF!,H457&lt;&gt;#REF!),1,"")))</f>
        <v>#REF!</v>
      </c>
      <c r="BJ457" s="82" t="str">
        <f t="shared" si="75"/>
        <v>○</v>
      </c>
      <c r="BK457" s="81" t="b">
        <f t="shared" si="69"/>
        <v>1</v>
      </c>
      <c r="BL457" s="81" t="b">
        <f t="shared" si="70"/>
        <v>1</v>
      </c>
    </row>
    <row r="458" spans="1:64" s="83" customFormat="1" ht="60.65" customHeight="1" x14ac:dyDescent="0.2">
      <c r="A458" s="77">
        <f t="shared" si="71"/>
        <v>453</v>
      </c>
      <c r="B458" s="77" t="str">
        <f t="shared" si="67"/>
        <v/>
      </c>
      <c r="C458" s="77" t="str">
        <f>IF(B458&lt;&gt;1,"",COUNTIF($B$6:B458,1))</f>
        <v/>
      </c>
      <c r="D458" s="77" t="str">
        <f>IF(B458&lt;&gt;2,"",COUNTIF($B$6:B458,2))</f>
        <v/>
      </c>
      <c r="E458" s="77" t="str">
        <f>IF(B458&lt;&gt;3,"",COUNTIF($B$6:B458,3))</f>
        <v/>
      </c>
      <c r="F458" s="77" t="str">
        <f>IF(B458&lt;&gt;4,"",COUNTIF($B$6:B458,4))</f>
        <v/>
      </c>
      <c r="G458" s="1"/>
      <c r="H458" s="20"/>
      <c r="I458" s="20"/>
      <c r="J458" s="20"/>
      <c r="K458" s="1"/>
      <c r="L458" s="1"/>
      <c r="M458" s="21"/>
      <c r="N458" s="20"/>
      <c r="O458" s="22"/>
      <c r="P458" s="26"/>
      <c r="Q458" s="27"/>
      <c r="R458" s="20"/>
      <c r="S458" s="1"/>
      <c r="T458" s="23"/>
      <c r="U458" s="84"/>
      <c r="V458" s="86"/>
      <c r="W458" s="39" t="e">
        <f>IF(OR(T458="他官署で調達手続きを実施のため",AC458=#REF!),"－",IF(V458&lt;&gt;"",ROUNDDOWN(V458/T458,3),(IFERROR(ROUNDDOWN(U458/T458,3),"－"))))</f>
        <v>#REF!</v>
      </c>
      <c r="X458" s="90"/>
      <c r="Y458" s="92"/>
      <c r="Z458" s="25"/>
      <c r="AA458" s="24"/>
      <c r="AB458" s="25"/>
      <c r="AC458" s="24"/>
      <c r="AD458" s="20"/>
      <c r="AE458" s="20"/>
      <c r="AF458" s="20"/>
      <c r="AG458" s="1"/>
      <c r="AH458" s="1"/>
      <c r="AI458" s="41"/>
      <c r="AJ458" s="41"/>
      <c r="AK458" s="41"/>
      <c r="AL458" s="41"/>
      <c r="AM458" s="41"/>
      <c r="AN458" s="1"/>
      <c r="AO458" s="1"/>
      <c r="AP458" s="1"/>
      <c r="AQ458" s="1"/>
      <c r="AR458" s="1"/>
      <c r="AS458" s="1"/>
      <c r="AT458" s="1"/>
      <c r="AU458" s="1"/>
      <c r="AV458" s="1"/>
      <c r="AW458" s="1"/>
      <c r="AX458" s="35"/>
      <c r="AY458" s="78"/>
      <c r="AZ458" s="37" t="e">
        <f>IF(AC458=#REF!,"年間支払金額",IF(AND(OR(COUNTIF(AE458,"*すべて*"),COUNTIF(AE458,"*全て*")),S458="●",OR(K458=#REF!,K458=#REF!)),"年間支払金額(全官署、契約相手方ごと)",IF(AND(OR(COUNTIF(AE458,"*すべて*"),COUNTIF(AE458,"*全て*")),S458="●"),"年間支払金額(契約相手方ごと)",IF(AND(OR(K458=#REF!,K458=#REF!),AC458=#REF!),"契約総額(全官署)",IF(AND(K458=#REF!,AC458=#REF!),"契約総額(自官署のみ)",IF(K458=#REF!,"年間支払金額(自官署のみ)",IF(AC458=#REF!,"契約総額",IF(AND(COUNTIF(BG458,"&lt;&gt;*単価*"),OR(K458=#REF!,K458=#REF!)),"全官署予定価格",IF(AND(COUNTIF(BG458,"*単価*"),OR(K458=#REF!,K458=#REF!)),"全官署支払金額",IF(COUNTIF(BG458,"*単価*"),"年間支払金額","予定価格"))))))))))</f>
        <v>#REF!</v>
      </c>
      <c r="BA458" s="37" t="str">
        <f>IF(T458="","×",IF(令和8年度契約状況調査票!T458&gt;_xlfn.XLOOKUP(令和8年度契約状況調査票!BF458,#REF!,#REF!),"○","×"))</f>
        <v>×</v>
      </c>
      <c r="BB458" s="37" t="str">
        <f>IF(Y458="","×",IF(令和8年度契約状況調査票!Y458&gt;_xlfn.XLOOKUP(令和8年度契約状況調査票!BF458,#REF!,#REF!),"○","×"))</f>
        <v>×</v>
      </c>
      <c r="BC458" s="37" t="str">
        <f t="shared" si="72"/>
        <v>×</v>
      </c>
      <c r="BD458" s="37" t="str">
        <f t="shared" si="68"/>
        <v>×</v>
      </c>
      <c r="BE458" s="79" t="str">
        <f t="shared" si="73"/>
        <v/>
      </c>
      <c r="BF458" s="38">
        <f t="shared" si="74"/>
        <v>0</v>
      </c>
      <c r="BG458" s="1" t="e">
        <f>IF(AC458=#REF!,"",IF(AND(K458&lt;&gt;"",ISTEXT(U458)),"分担契約/単価契約",IF(ISTEXT(U458),"単価契約",IF(K458&lt;&gt;"","分担契約",""))))</f>
        <v>#REF!</v>
      </c>
      <c r="BH458" s="80"/>
      <c r="BI458" s="81" t="e">
        <f>IF(COUNTIF(T458,"**"),"",IF(AND(T458&gt;=#REF!,OR(H458=#REF!,H458=#REF!)),1,IF(AND(T458&gt;=#REF!,H458&lt;&gt;#REF!,H458&lt;&gt;#REF!),1,"")))</f>
        <v>#REF!</v>
      </c>
      <c r="BJ458" s="82" t="str">
        <f t="shared" si="75"/>
        <v>○</v>
      </c>
      <c r="BK458" s="81" t="b">
        <f t="shared" si="69"/>
        <v>1</v>
      </c>
      <c r="BL458" s="81" t="b">
        <f t="shared" si="70"/>
        <v>1</v>
      </c>
    </row>
    <row r="459" spans="1:64" s="83" customFormat="1" ht="60.65" customHeight="1" x14ac:dyDescent="0.2">
      <c r="A459" s="77">
        <f t="shared" si="71"/>
        <v>454</v>
      </c>
      <c r="B459" s="77" t="str">
        <f t="shared" si="67"/>
        <v/>
      </c>
      <c r="C459" s="77" t="str">
        <f>IF(B459&lt;&gt;1,"",COUNTIF($B$6:B459,1))</f>
        <v/>
      </c>
      <c r="D459" s="77" t="str">
        <f>IF(B459&lt;&gt;2,"",COUNTIF($B$6:B459,2))</f>
        <v/>
      </c>
      <c r="E459" s="77" t="str">
        <f>IF(B459&lt;&gt;3,"",COUNTIF($B$6:B459,3))</f>
        <v/>
      </c>
      <c r="F459" s="77" t="str">
        <f>IF(B459&lt;&gt;4,"",COUNTIF($B$6:B459,4))</f>
        <v/>
      </c>
      <c r="G459" s="1"/>
      <c r="H459" s="20"/>
      <c r="I459" s="20"/>
      <c r="J459" s="20"/>
      <c r="K459" s="1"/>
      <c r="L459" s="1"/>
      <c r="M459" s="21"/>
      <c r="N459" s="20"/>
      <c r="O459" s="22"/>
      <c r="P459" s="26"/>
      <c r="Q459" s="27"/>
      <c r="R459" s="20"/>
      <c r="S459" s="1"/>
      <c r="T459" s="23"/>
      <c r="U459" s="84"/>
      <c r="V459" s="86"/>
      <c r="W459" s="39" t="e">
        <f>IF(OR(T459="他官署で調達手続きを実施のため",AC459=#REF!),"－",IF(V459&lt;&gt;"",ROUNDDOWN(V459/T459,3),(IFERROR(ROUNDDOWN(U459/T459,3),"－"))))</f>
        <v>#REF!</v>
      </c>
      <c r="X459" s="90"/>
      <c r="Y459" s="92"/>
      <c r="Z459" s="25"/>
      <c r="AA459" s="24"/>
      <c r="AB459" s="25"/>
      <c r="AC459" s="24"/>
      <c r="AD459" s="20"/>
      <c r="AE459" s="20"/>
      <c r="AF459" s="20"/>
      <c r="AG459" s="1"/>
      <c r="AH459" s="1"/>
      <c r="AI459" s="41"/>
      <c r="AJ459" s="41"/>
      <c r="AK459" s="41"/>
      <c r="AL459" s="41"/>
      <c r="AM459" s="41"/>
      <c r="AN459" s="1"/>
      <c r="AO459" s="1"/>
      <c r="AP459" s="1"/>
      <c r="AQ459" s="1"/>
      <c r="AR459" s="1"/>
      <c r="AS459" s="1"/>
      <c r="AT459" s="1"/>
      <c r="AU459" s="1"/>
      <c r="AV459" s="1"/>
      <c r="AW459" s="1"/>
      <c r="AX459" s="35"/>
      <c r="AY459" s="78"/>
      <c r="AZ459" s="37" t="e">
        <f>IF(AC459=#REF!,"年間支払金額",IF(AND(OR(COUNTIF(AE459,"*すべて*"),COUNTIF(AE459,"*全て*")),S459="●",OR(K459=#REF!,K459=#REF!)),"年間支払金額(全官署、契約相手方ごと)",IF(AND(OR(COUNTIF(AE459,"*すべて*"),COUNTIF(AE459,"*全て*")),S459="●"),"年間支払金額(契約相手方ごと)",IF(AND(OR(K459=#REF!,K459=#REF!),AC459=#REF!),"契約総額(全官署)",IF(AND(K459=#REF!,AC459=#REF!),"契約総額(自官署のみ)",IF(K459=#REF!,"年間支払金額(自官署のみ)",IF(AC459=#REF!,"契約総額",IF(AND(COUNTIF(BG459,"&lt;&gt;*単価*"),OR(K459=#REF!,K459=#REF!)),"全官署予定価格",IF(AND(COUNTIF(BG459,"*単価*"),OR(K459=#REF!,K459=#REF!)),"全官署支払金額",IF(COUNTIF(BG459,"*単価*"),"年間支払金額","予定価格"))))))))))</f>
        <v>#REF!</v>
      </c>
      <c r="BA459" s="37" t="str">
        <f>IF(T459="","×",IF(令和8年度契約状況調査票!T459&gt;_xlfn.XLOOKUP(令和8年度契約状況調査票!BF459,#REF!,#REF!),"○","×"))</f>
        <v>×</v>
      </c>
      <c r="BB459" s="37" t="str">
        <f>IF(Y459="","×",IF(令和8年度契約状況調査票!Y459&gt;_xlfn.XLOOKUP(令和8年度契約状況調査票!BF459,#REF!,#REF!),"○","×"))</f>
        <v>×</v>
      </c>
      <c r="BC459" s="37" t="str">
        <f t="shared" si="72"/>
        <v>×</v>
      </c>
      <c r="BD459" s="37" t="str">
        <f t="shared" si="68"/>
        <v>×</v>
      </c>
      <c r="BE459" s="79" t="str">
        <f t="shared" si="73"/>
        <v/>
      </c>
      <c r="BF459" s="38">
        <f t="shared" si="74"/>
        <v>0</v>
      </c>
      <c r="BG459" s="1" t="e">
        <f>IF(AC459=#REF!,"",IF(AND(K459&lt;&gt;"",ISTEXT(U459)),"分担契約/単価契約",IF(ISTEXT(U459),"単価契約",IF(K459&lt;&gt;"","分担契約",""))))</f>
        <v>#REF!</v>
      </c>
      <c r="BH459" s="80"/>
      <c r="BI459" s="81" t="e">
        <f>IF(COUNTIF(T459,"**"),"",IF(AND(T459&gt;=#REF!,OR(H459=#REF!,H459=#REF!)),1,IF(AND(T459&gt;=#REF!,H459&lt;&gt;#REF!,H459&lt;&gt;#REF!),1,"")))</f>
        <v>#REF!</v>
      </c>
      <c r="BJ459" s="82" t="str">
        <f t="shared" si="75"/>
        <v>○</v>
      </c>
      <c r="BK459" s="81" t="b">
        <f t="shared" si="69"/>
        <v>1</v>
      </c>
      <c r="BL459" s="81" t="b">
        <f t="shared" si="70"/>
        <v>1</v>
      </c>
    </row>
    <row r="460" spans="1:64" s="83" customFormat="1" ht="60.65" customHeight="1" x14ac:dyDescent="0.2">
      <c r="A460" s="77">
        <f t="shared" si="71"/>
        <v>455</v>
      </c>
      <c r="B460" s="77" t="str">
        <f t="shared" si="67"/>
        <v/>
      </c>
      <c r="C460" s="77" t="str">
        <f>IF(B460&lt;&gt;1,"",COUNTIF($B$6:B460,1))</f>
        <v/>
      </c>
      <c r="D460" s="77" t="str">
        <f>IF(B460&lt;&gt;2,"",COUNTIF($B$6:B460,2))</f>
        <v/>
      </c>
      <c r="E460" s="77" t="str">
        <f>IF(B460&lt;&gt;3,"",COUNTIF($B$6:B460,3))</f>
        <v/>
      </c>
      <c r="F460" s="77" t="str">
        <f>IF(B460&lt;&gt;4,"",COUNTIF($B$6:B460,4))</f>
        <v/>
      </c>
      <c r="G460" s="1"/>
      <c r="H460" s="20"/>
      <c r="I460" s="20"/>
      <c r="J460" s="20"/>
      <c r="K460" s="1"/>
      <c r="L460" s="1"/>
      <c r="M460" s="21"/>
      <c r="N460" s="20"/>
      <c r="O460" s="22"/>
      <c r="P460" s="26"/>
      <c r="Q460" s="27"/>
      <c r="R460" s="20"/>
      <c r="S460" s="1"/>
      <c r="T460" s="23"/>
      <c r="U460" s="84"/>
      <c r="V460" s="86"/>
      <c r="W460" s="39" t="e">
        <f>IF(OR(T460="他官署で調達手続きを実施のため",AC460=#REF!),"－",IF(V460&lt;&gt;"",ROUNDDOWN(V460/T460,3),(IFERROR(ROUNDDOWN(U460/T460,3),"－"))))</f>
        <v>#REF!</v>
      </c>
      <c r="X460" s="90"/>
      <c r="Y460" s="92"/>
      <c r="Z460" s="25"/>
      <c r="AA460" s="24"/>
      <c r="AB460" s="25"/>
      <c r="AC460" s="24"/>
      <c r="AD460" s="20"/>
      <c r="AE460" s="20"/>
      <c r="AF460" s="20"/>
      <c r="AG460" s="1"/>
      <c r="AH460" s="1"/>
      <c r="AI460" s="41"/>
      <c r="AJ460" s="41"/>
      <c r="AK460" s="41"/>
      <c r="AL460" s="41"/>
      <c r="AM460" s="41"/>
      <c r="AN460" s="1"/>
      <c r="AO460" s="1"/>
      <c r="AP460" s="1"/>
      <c r="AQ460" s="1"/>
      <c r="AR460" s="1"/>
      <c r="AS460" s="1"/>
      <c r="AT460" s="1"/>
      <c r="AU460" s="1"/>
      <c r="AV460" s="1"/>
      <c r="AW460" s="1"/>
      <c r="AX460" s="35"/>
      <c r="AY460" s="78"/>
      <c r="AZ460" s="37" t="e">
        <f>IF(AC460=#REF!,"年間支払金額",IF(AND(OR(COUNTIF(AE460,"*すべて*"),COUNTIF(AE460,"*全て*")),S460="●",OR(K460=#REF!,K460=#REF!)),"年間支払金額(全官署、契約相手方ごと)",IF(AND(OR(COUNTIF(AE460,"*すべて*"),COUNTIF(AE460,"*全て*")),S460="●"),"年間支払金額(契約相手方ごと)",IF(AND(OR(K460=#REF!,K460=#REF!),AC460=#REF!),"契約総額(全官署)",IF(AND(K460=#REF!,AC460=#REF!),"契約総額(自官署のみ)",IF(K460=#REF!,"年間支払金額(自官署のみ)",IF(AC460=#REF!,"契約総額",IF(AND(COUNTIF(BG460,"&lt;&gt;*単価*"),OR(K460=#REF!,K460=#REF!)),"全官署予定価格",IF(AND(COUNTIF(BG460,"*単価*"),OR(K460=#REF!,K460=#REF!)),"全官署支払金額",IF(COUNTIF(BG460,"*単価*"),"年間支払金額","予定価格"))))))))))</f>
        <v>#REF!</v>
      </c>
      <c r="BA460" s="37" t="str">
        <f>IF(T460="","×",IF(令和8年度契約状況調査票!T460&gt;_xlfn.XLOOKUP(令和8年度契約状況調査票!BF460,#REF!,#REF!),"○","×"))</f>
        <v>×</v>
      </c>
      <c r="BB460" s="37" t="str">
        <f>IF(Y460="","×",IF(令和8年度契約状況調査票!Y460&gt;_xlfn.XLOOKUP(令和8年度契約状況調査票!BF460,#REF!,#REF!),"○","×"))</f>
        <v>×</v>
      </c>
      <c r="BC460" s="37" t="str">
        <f t="shared" si="72"/>
        <v>×</v>
      </c>
      <c r="BD460" s="37" t="str">
        <f t="shared" si="68"/>
        <v>×</v>
      </c>
      <c r="BE460" s="79" t="str">
        <f t="shared" si="73"/>
        <v/>
      </c>
      <c r="BF460" s="38">
        <f t="shared" si="74"/>
        <v>0</v>
      </c>
      <c r="BG460" s="1" t="e">
        <f>IF(AC460=#REF!,"",IF(AND(K460&lt;&gt;"",ISTEXT(U460)),"分担契約/単価契約",IF(ISTEXT(U460),"単価契約",IF(K460&lt;&gt;"","分担契約",""))))</f>
        <v>#REF!</v>
      </c>
      <c r="BH460" s="80"/>
      <c r="BI460" s="81" t="e">
        <f>IF(COUNTIF(T460,"**"),"",IF(AND(T460&gt;=#REF!,OR(H460=#REF!,H460=#REF!)),1,IF(AND(T460&gt;=#REF!,H460&lt;&gt;#REF!,H460&lt;&gt;#REF!),1,"")))</f>
        <v>#REF!</v>
      </c>
      <c r="BJ460" s="82" t="str">
        <f t="shared" si="75"/>
        <v>○</v>
      </c>
      <c r="BK460" s="81" t="b">
        <f t="shared" si="69"/>
        <v>1</v>
      </c>
      <c r="BL460" s="81" t="b">
        <f t="shared" si="70"/>
        <v>1</v>
      </c>
    </row>
    <row r="461" spans="1:64" s="83" customFormat="1" ht="60.65" customHeight="1" x14ac:dyDescent="0.2">
      <c r="A461" s="77">
        <f t="shared" si="71"/>
        <v>456</v>
      </c>
      <c r="B461" s="77" t="str">
        <f t="shared" si="67"/>
        <v/>
      </c>
      <c r="C461" s="77" t="str">
        <f>IF(B461&lt;&gt;1,"",COUNTIF($B$6:B461,1))</f>
        <v/>
      </c>
      <c r="D461" s="77" t="str">
        <f>IF(B461&lt;&gt;2,"",COUNTIF($B$6:B461,2))</f>
        <v/>
      </c>
      <c r="E461" s="77" t="str">
        <f>IF(B461&lt;&gt;3,"",COUNTIF($B$6:B461,3))</f>
        <v/>
      </c>
      <c r="F461" s="77" t="str">
        <f>IF(B461&lt;&gt;4,"",COUNTIF($B$6:B461,4))</f>
        <v/>
      </c>
      <c r="G461" s="1"/>
      <c r="H461" s="20"/>
      <c r="I461" s="20"/>
      <c r="J461" s="20"/>
      <c r="K461" s="1"/>
      <c r="L461" s="1"/>
      <c r="M461" s="21"/>
      <c r="N461" s="20"/>
      <c r="O461" s="22"/>
      <c r="P461" s="26"/>
      <c r="Q461" s="27"/>
      <c r="R461" s="20"/>
      <c r="S461" s="1"/>
      <c r="T461" s="23"/>
      <c r="U461" s="84"/>
      <c r="V461" s="86"/>
      <c r="W461" s="39" t="e">
        <f>IF(OR(T461="他官署で調達手続きを実施のため",AC461=#REF!),"－",IF(V461&lt;&gt;"",ROUNDDOWN(V461/T461,3),(IFERROR(ROUNDDOWN(U461/T461,3),"－"))))</f>
        <v>#REF!</v>
      </c>
      <c r="X461" s="90"/>
      <c r="Y461" s="92"/>
      <c r="Z461" s="25"/>
      <c r="AA461" s="24"/>
      <c r="AB461" s="25"/>
      <c r="AC461" s="24"/>
      <c r="AD461" s="20"/>
      <c r="AE461" s="20"/>
      <c r="AF461" s="20"/>
      <c r="AG461" s="1"/>
      <c r="AH461" s="1"/>
      <c r="AI461" s="41"/>
      <c r="AJ461" s="41"/>
      <c r="AK461" s="41"/>
      <c r="AL461" s="41"/>
      <c r="AM461" s="41"/>
      <c r="AN461" s="1"/>
      <c r="AO461" s="1"/>
      <c r="AP461" s="1"/>
      <c r="AQ461" s="1"/>
      <c r="AR461" s="1"/>
      <c r="AS461" s="1"/>
      <c r="AT461" s="1"/>
      <c r="AU461" s="1"/>
      <c r="AV461" s="1"/>
      <c r="AW461" s="1"/>
      <c r="AX461" s="36"/>
      <c r="AY461" s="78"/>
      <c r="AZ461" s="37" t="e">
        <f>IF(AC461=#REF!,"年間支払金額",IF(AND(OR(COUNTIF(AE461,"*すべて*"),COUNTIF(AE461,"*全て*")),S461="●",OR(K461=#REF!,K461=#REF!)),"年間支払金額(全官署、契約相手方ごと)",IF(AND(OR(COUNTIF(AE461,"*すべて*"),COUNTIF(AE461,"*全て*")),S461="●"),"年間支払金額(契約相手方ごと)",IF(AND(OR(K461=#REF!,K461=#REF!),AC461=#REF!),"契約総額(全官署)",IF(AND(K461=#REF!,AC461=#REF!),"契約総額(自官署のみ)",IF(K461=#REF!,"年間支払金額(自官署のみ)",IF(AC461=#REF!,"契約総額",IF(AND(COUNTIF(BG461,"&lt;&gt;*単価*"),OR(K461=#REF!,K461=#REF!)),"全官署予定価格",IF(AND(COUNTIF(BG461,"*単価*"),OR(K461=#REF!,K461=#REF!)),"全官署支払金額",IF(COUNTIF(BG461,"*単価*"),"年間支払金額","予定価格"))))))))))</f>
        <v>#REF!</v>
      </c>
      <c r="BA461" s="37" t="str">
        <f>IF(T461="","×",IF(令和8年度契約状況調査票!T461&gt;_xlfn.XLOOKUP(令和8年度契約状況調査票!BF461,#REF!,#REF!),"○","×"))</f>
        <v>×</v>
      </c>
      <c r="BB461" s="37" t="str">
        <f>IF(Y461="","×",IF(令和8年度契約状況調査票!Y461&gt;_xlfn.XLOOKUP(令和8年度契約状況調査票!BF461,#REF!,#REF!),"○","×"))</f>
        <v>×</v>
      </c>
      <c r="BC461" s="37" t="str">
        <f t="shared" si="72"/>
        <v>×</v>
      </c>
      <c r="BD461" s="37" t="str">
        <f t="shared" si="68"/>
        <v>×</v>
      </c>
      <c r="BE461" s="79" t="str">
        <f t="shared" si="73"/>
        <v/>
      </c>
      <c r="BF461" s="38">
        <f t="shared" si="74"/>
        <v>0</v>
      </c>
      <c r="BG461" s="1" t="e">
        <f>IF(AC461=#REF!,"",IF(AND(K461&lt;&gt;"",ISTEXT(U461)),"分担契約/単価契約",IF(ISTEXT(U461),"単価契約",IF(K461&lt;&gt;"","分担契約",""))))</f>
        <v>#REF!</v>
      </c>
      <c r="BH461" s="80"/>
      <c r="BI461" s="81" t="e">
        <f>IF(COUNTIF(T461,"**"),"",IF(AND(T461&gt;=#REF!,OR(H461=#REF!,H461=#REF!)),1,IF(AND(T461&gt;=#REF!,H461&lt;&gt;#REF!,H461&lt;&gt;#REF!),1,"")))</f>
        <v>#REF!</v>
      </c>
      <c r="BJ461" s="82" t="str">
        <f t="shared" si="75"/>
        <v>○</v>
      </c>
      <c r="BK461" s="81" t="b">
        <f t="shared" si="69"/>
        <v>1</v>
      </c>
      <c r="BL461" s="81" t="b">
        <f t="shared" si="70"/>
        <v>1</v>
      </c>
    </row>
    <row r="462" spans="1:64" s="83" customFormat="1" ht="60.65" customHeight="1" x14ac:dyDescent="0.2">
      <c r="A462" s="77">
        <f t="shared" si="71"/>
        <v>457</v>
      </c>
      <c r="B462" s="77" t="str">
        <f t="shared" si="67"/>
        <v/>
      </c>
      <c r="C462" s="77" t="str">
        <f>IF(B462&lt;&gt;1,"",COUNTIF($B$6:B462,1))</f>
        <v/>
      </c>
      <c r="D462" s="77" t="str">
        <f>IF(B462&lt;&gt;2,"",COUNTIF($B$6:B462,2))</f>
        <v/>
      </c>
      <c r="E462" s="77" t="str">
        <f>IF(B462&lt;&gt;3,"",COUNTIF($B$6:B462,3))</f>
        <v/>
      </c>
      <c r="F462" s="77" t="str">
        <f>IF(B462&lt;&gt;4,"",COUNTIF($B$6:B462,4))</f>
        <v/>
      </c>
      <c r="G462" s="1"/>
      <c r="H462" s="20"/>
      <c r="I462" s="20"/>
      <c r="J462" s="20"/>
      <c r="K462" s="1"/>
      <c r="L462" s="1"/>
      <c r="M462" s="21"/>
      <c r="N462" s="20"/>
      <c r="O462" s="22"/>
      <c r="P462" s="26"/>
      <c r="Q462" s="27"/>
      <c r="R462" s="20"/>
      <c r="S462" s="1"/>
      <c r="T462" s="23"/>
      <c r="U462" s="84"/>
      <c r="V462" s="86"/>
      <c r="W462" s="39" t="e">
        <f>IF(OR(T462="他官署で調達手続きを実施のため",AC462=#REF!),"－",IF(V462&lt;&gt;"",ROUNDDOWN(V462/T462,3),(IFERROR(ROUNDDOWN(U462/T462,3),"－"))))</f>
        <v>#REF!</v>
      </c>
      <c r="X462" s="90"/>
      <c r="Y462" s="92"/>
      <c r="Z462" s="25"/>
      <c r="AA462" s="24"/>
      <c r="AB462" s="25"/>
      <c r="AC462" s="24"/>
      <c r="AD462" s="20"/>
      <c r="AE462" s="20"/>
      <c r="AF462" s="20"/>
      <c r="AG462" s="1"/>
      <c r="AH462" s="1"/>
      <c r="AI462" s="41"/>
      <c r="AJ462" s="41"/>
      <c r="AK462" s="41"/>
      <c r="AL462" s="41"/>
      <c r="AM462" s="41"/>
      <c r="AN462" s="1"/>
      <c r="AO462" s="1"/>
      <c r="AP462" s="1"/>
      <c r="AQ462" s="1"/>
      <c r="AR462" s="1"/>
      <c r="AS462" s="1"/>
      <c r="AT462" s="1"/>
      <c r="AU462" s="1"/>
      <c r="AV462" s="1"/>
      <c r="AW462" s="1"/>
      <c r="AX462" s="35"/>
      <c r="AY462" s="78"/>
      <c r="AZ462" s="37" t="e">
        <f>IF(AC462=#REF!,"年間支払金額",IF(AND(OR(COUNTIF(AE462,"*すべて*"),COUNTIF(AE462,"*全て*")),S462="●",OR(K462=#REF!,K462=#REF!)),"年間支払金額(全官署、契約相手方ごと)",IF(AND(OR(COUNTIF(AE462,"*すべて*"),COUNTIF(AE462,"*全て*")),S462="●"),"年間支払金額(契約相手方ごと)",IF(AND(OR(K462=#REF!,K462=#REF!),AC462=#REF!),"契約総額(全官署)",IF(AND(K462=#REF!,AC462=#REF!),"契約総額(自官署のみ)",IF(K462=#REF!,"年間支払金額(自官署のみ)",IF(AC462=#REF!,"契約総額",IF(AND(COUNTIF(BG462,"&lt;&gt;*単価*"),OR(K462=#REF!,K462=#REF!)),"全官署予定価格",IF(AND(COUNTIF(BG462,"*単価*"),OR(K462=#REF!,K462=#REF!)),"全官署支払金額",IF(COUNTIF(BG462,"*単価*"),"年間支払金額","予定価格"))))))))))</f>
        <v>#REF!</v>
      </c>
      <c r="BA462" s="37" t="str">
        <f>IF(T462="","×",IF(令和8年度契約状況調査票!T462&gt;_xlfn.XLOOKUP(令和8年度契約状況調査票!BF462,#REF!,#REF!),"○","×"))</f>
        <v>×</v>
      </c>
      <c r="BB462" s="37" t="str">
        <f>IF(Y462="","×",IF(令和8年度契約状況調査票!Y462&gt;_xlfn.XLOOKUP(令和8年度契約状況調査票!BF462,#REF!,#REF!),"○","×"))</f>
        <v>×</v>
      </c>
      <c r="BC462" s="37" t="str">
        <f t="shared" si="72"/>
        <v>×</v>
      </c>
      <c r="BD462" s="37" t="str">
        <f t="shared" si="68"/>
        <v>×</v>
      </c>
      <c r="BE462" s="79" t="str">
        <f t="shared" si="73"/>
        <v/>
      </c>
      <c r="BF462" s="38">
        <f t="shared" si="74"/>
        <v>0</v>
      </c>
      <c r="BG462" s="1" t="e">
        <f>IF(AC462=#REF!,"",IF(AND(K462&lt;&gt;"",ISTEXT(U462)),"分担契約/単価契約",IF(ISTEXT(U462),"単価契約",IF(K462&lt;&gt;"","分担契約",""))))</f>
        <v>#REF!</v>
      </c>
      <c r="BH462" s="80"/>
      <c r="BI462" s="81" t="e">
        <f>IF(COUNTIF(T462,"**"),"",IF(AND(T462&gt;=#REF!,OR(H462=#REF!,H462=#REF!)),1,IF(AND(T462&gt;=#REF!,H462&lt;&gt;#REF!,H462&lt;&gt;#REF!),1,"")))</f>
        <v>#REF!</v>
      </c>
      <c r="BJ462" s="82" t="str">
        <f t="shared" si="75"/>
        <v>○</v>
      </c>
      <c r="BK462" s="81" t="b">
        <f t="shared" si="69"/>
        <v>1</v>
      </c>
      <c r="BL462" s="81" t="b">
        <f t="shared" si="70"/>
        <v>1</v>
      </c>
    </row>
    <row r="463" spans="1:64" s="83" customFormat="1" ht="60.65" customHeight="1" x14ac:dyDescent="0.2">
      <c r="A463" s="77">
        <f t="shared" si="71"/>
        <v>458</v>
      </c>
      <c r="B463" s="77" t="str">
        <f t="shared" si="67"/>
        <v/>
      </c>
      <c r="C463" s="77" t="str">
        <f>IF(B463&lt;&gt;1,"",COUNTIF($B$6:B463,1))</f>
        <v/>
      </c>
      <c r="D463" s="77" t="str">
        <f>IF(B463&lt;&gt;2,"",COUNTIF($B$6:B463,2))</f>
        <v/>
      </c>
      <c r="E463" s="77" t="str">
        <f>IF(B463&lt;&gt;3,"",COUNTIF($B$6:B463,3))</f>
        <v/>
      </c>
      <c r="F463" s="77" t="str">
        <f>IF(B463&lt;&gt;4,"",COUNTIF($B$6:B463,4))</f>
        <v/>
      </c>
      <c r="G463" s="1"/>
      <c r="H463" s="20"/>
      <c r="I463" s="20"/>
      <c r="J463" s="20"/>
      <c r="K463" s="1"/>
      <c r="L463" s="1"/>
      <c r="M463" s="21"/>
      <c r="N463" s="20"/>
      <c r="O463" s="22"/>
      <c r="P463" s="26"/>
      <c r="Q463" s="27"/>
      <c r="R463" s="20"/>
      <c r="S463" s="1"/>
      <c r="T463" s="23"/>
      <c r="U463" s="84"/>
      <c r="V463" s="86"/>
      <c r="W463" s="39" t="e">
        <f>IF(OR(T463="他官署で調達手続きを実施のため",AC463=#REF!),"－",IF(V463&lt;&gt;"",ROUNDDOWN(V463/T463,3),(IFERROR(ROUNDDOWN(U463/T463,3),"－"))))</f>
        <v>#REF!</v>
      </c>
      <c r="X463" s="90"/>
      <c r="Y463" s="92"/>
      <c r="Z463" s="25"/>
      <c r="AA463" s="24"/>
      <c r="AB463" s="25"/>
      <c r="AC463" s="24"/>
      <c r="AD463" s="20"/>
      <c r="AE463" s="20"/>
      <c r="AF463" s="20"/>
      <c r="AG463" s="1"/>
      <c r="AH463" s="1"/>
      <c r="AI463" s="41"/>
      <c r="AJ463" s="41"/>
      <c r="AK463" s="41"/>
      <c r="AL463" s="41"/>
      <c r="AM463" s="41"/>
      <c r="AN463" s="1"/>
      <c r="AO463" s="1"/>
      <c r="AP463" s="1"/>
      <c r="AQ463" s="1"/>
      <c r="AR463" s="1"/>
      <c r="AS463" s="1"/>
      <c r="AT463" s="1"/>
      <c r="AU463" s="1"/>
      <c r="AV463" s="1"/>
      <c r="AW463" s="1"/>
      <c r="AX463" s="35"/>
      <c r="AY463" s="78"/>
      <c r="AZ463" s="37" t="e">
        <f>IF(AC463=#REF!,"年間支払金額",IF(AND(OR(COUNTIF(AE463,"*すべて*"),COUNTIF(AE463,"*全て*")),S463="●",OR(K463=#REF!,K463=#REF!)),"年間支払金額(全官署、契約相手方ごと)",IF(AND(OR(COUNTIF(AE463,"*すべて*"),COUNTIF(AE463,"*全て*")),S463="●"),"年間支払金額(契約相手方ごと)",IF(AND(OR(K463=#REF!,K463=#REF!),AC463=#REF!),"契約総額(全官署)",IF(AND(K463=#REF!,AC463=#REF!),"契約総額(自官署のみ)",IF(K463=#REF!,"年間支払金額(自官署のみ)",IF(AC463=#REF!,"契約総額",IF(AND(COUNTIF(BG463,"&lt;&gt;*単価*"),OR(K463=#REF!,K463=#REF!)),"全官署予定価格",IF(AND(COUNTIF(BG463,"*単価*"),OR(K463=#REF!,K463=#REF!)),"全官署支払金額",IF(COUNTIF(BG463,"*単価*"),"年間支払金額","予定価格"))))))))))</f>
        <v>#REF!</v>
      </c>
      <c r="BA463" s="37" t="str">
        <f>IF(T463="","×",IF(令和8年度契約状況調査票!T463&gt;_xlfn.XLOOKUP(令和8年度契約状況調査票!BF463,#REF!,#REF!),"○","×"))</f>
        <v>×</v>
      </c>
      <c r="BB463" s="37" t="str">
        <f>IF(Y463="","×",IF(令和8年度契約状況調査票!Y463&gt;_xlfn.XLOOKUP(令和8年度契約状況調査票!BF463,#REF!,#REF!),"○","×"))</f>
        <v>×</v>
      </c>
      <c r="BC463" s="37" t="str">
        <f t="shared" si="72"/>
        <v>×</v>
      </c>
      <c r="BD463" s="37" t="str">
        <f t="shared" si="68"/>
        <v>×</v>
      </c>
      <c r="BE463" s="79" t="str">
        <f t="shared" si="73"/>
        <v/>
      </c>
      <c r="BF463" s="38">
        <f t="shared" si="74"/>
        <v>0</v>
      </c>
      <c r="BG463" s="1" t="e">
        <f>IF(AC463=#REF!,"",IF(AND(K463&lt;&gt;"",ISTEXT(U463)),"分担契約/単価契約",IF(ISTEXT(U463),"単価契約",IF(K463&lt;&gt;"","分担契約",""))))</f>
        <v>#REF!</v>
      </c>
      <c r="BH463" s="80"/>
      <c r="BI463" s="81" t="e">
        <f>IF(COUNTIF(T463,"**"),"",IF(AND(T463&gt;=#REF!,OR(H463=#REF!,H463=#REF!)),1,IF(AND(T463&gt;=#REF!,H463&lt;&gt;#REF!,H463&lt;&gt;#REF!),1,"")))</f>
        <v>#REF!</v>
      </c>
      <c r="BJ463" s="82" t="str">
        <f t="shared" si="75"/>
        <v>○</v>
      </c>
      <c r="BK463" s="81" t="b">
        <f t="shared" si="69"/>
        <v>1</v>
      </c>
      <c r="BL463" s="81" t="b">
        <f t="shared" si="70"/>
        <v>1</v>
      </c>
    </row>
    <row r="464" spans="1:64" s="83" customFormat="1" ht="60.65" customHeight="1" x14ac:dyDescent="0.2">
      <c r="A464" s="77">
        <f t="shared" si="71"/>
        <v>459</v>
      </c>
      <c r="B464" s="77" t="str">
        <f t="shared" si="67"/>
        <v/>
      </c>
      <c r="C464" s="77" t="str">
        <f>IF(B464&lt;&gt;1,"",COUNTIF($B$6:B464,1))</f>
        <v/>
      </c>
      <c r="D464" s="77" t="str">
        <f>IF(B464&lt;&gt;2,"",COUNTIF($B$6:B464,2))</f>
        <v/>
      </c>
      <c r="E464" s="77" t="str">
        <f>IF(B464&lt;&gt;3,"",COUNTIF($B$6:B464,3))</f>
        <v/>
      </c>
      <c r="F464" s="77" t="str">
        <f>IF(B464&lt;&gt;4,"",COUNTIF($B$6:B464,4))</f>
        <v/>
      </c>
      <c r="G464" s="1"/>
      <c r="H464" s="20"/>
      <c r="I464" s="20"/>
      <c r="J464" s="20"/>
      <c r="K464" s="1"/>
      <c r="L464" s="1"/>
      <c r="M464" s="21"/>
      <c r="N464" s="20"/>
      <c r="O464" s="22"/>
      <c r="P464" s="26"/>
      <c r="Q464" s="27"/>
      <c r="R464" s="20"/>
      <c r="S464" s="1"/>
      <c r="T464" s="28"/>
      <c r="U464" s="85"/>
      <c r="V464" s="86"/>
      <c r="W464" s="39" t="e">
        <f>IF(OR(T464="他官署で調達手続きを実施のため",AC464=#REF!),"－",IF(V464&lt;&gt;"",ROUNDDOWN(V464/T464,3),(IFERROR(ROUNDDOWN(U464/T464,3),"－"))))</f>
        <v>#REF!</v>
      </c>
      <c r="X464" s="90"/>
      <c r="Y464" s="92"/>
      <c r="Z464" s="25"/>
      <c r="AA464" s="24"/>
      <c r="AB464" s="25"/>
      <c r="AC464" s="24"/>
      <c r="AD464" s="20"/>
      <c r="AE464" s="20"/>
      <c r="AF464" s="20"/>
      <c r="AG464" s="1"/>
      <c r="AH464" s="1"/>
      <c r="AI464" s="41"/>
      <c r="AJ464" s="41"/>
      <c r="AK464" s="41"/>
      <c r="AL464" s="41"/>
      <c r="AM464" s="41"/>
      <c r="AN464" s="1"/>
      <c r="AO464" s="1"/>
      <c r="AP464" s="1"/>
      <c r="AQ464" s="1"/>
      <c r="AR464" s="1"/>
      <c r="AS464" s="1"/>
      <c r="AT464" s="1"/>
      <c r="AU464" s="1"/>
      <c r="AV464" s="1"/>
      <c r="AW464" s="1"/>
      <c r="AX464" s="35"/>
      <c r="AY464" s="78"/>
      <c r="AZ464" s="37" t="e">
        <f>IF(AC464=#REF!,"年間支払金額",IF(AND(OR(COUNTIF(AE464,"*すべて*"),COUNTIF(AE464,"*全て*")),S464="●",OR(K464=#REF!,K464=#REF!)),"年間支払金額(全官署、契約相手方ごと)",IF(AND(OR(COUNTIF(AE464,"*すべて*"),COUNTIF(AE464,"*全て*")),S464="●"),"年間支払金額(契約相手方ごと)",IF(AND(OR(K464=#REF!,K464=#REF!),AC464=#REF!),"契約総額(全官署)",IF(AND(K464=#REF!,AC464=#REF!),"契約総額(自官署のみ)",IF(K464=#REF!,"年間支払金額(自官署のみ)",IF(AC464=#REF!,"契約総額",IF(AND(COUNTIF(BG464,"&lt;&gt;*単価*"),OR(K464=#REF!,K464=#REF!)),"全官署予定価格",IF(AND(COUNTIF(BG464,"*単価*"),OR(K464=#REF!,K464=#REF!)),"全官署支払金額",IF(COUNTIF(BG464,"*単価*"),"年間支払金額","予定価格"))))))))))</f>
        <v>#REF!</v>
      </c>
      <c r="BA464" s="37" t="str">
        <f>IF(T464="","×",IF(令和8年度契約状況調査票!T464&gt;_xlfn.XLOOKUP(令和8年度契約状況調査票!BF464,#REF!,#REF!),"○","×"))</f>
        <v>×</v>
      </c>
      <c r="BB464" s="37" t="str">
        <f>IF(Y464="","×",IF(令和8年度契約状況調査票!Y464&gt;_xlfn.XLOOKUP(令和8年度契約状況調査票!BF464,#REF!,#REF!),"○","×"))</f>
        <v>×</v>
      </c>
      <c r="BC464" s="37" t="str">
        <f t="shared" si="72"/>
        <v>×</v>
      </c>
      <c r="BD464" s="37" t="str">
        <f t="shared" si="68"/>
        <v>×</v>
      </c>
      <c r="BE464" s="79" t="str">
        <f t="shared" si="73"/>
        <v/>
      </c>
      <c r="BF464" s="38">
        <f t="shared" si="74"/>
        <v>0</v>
      </c>
      <c r="BG464" s="1" t="e">
        <f>IF(AC464=#REF!,"",IF(AND(K464&lt;&gt;"",ISTEXT(U464)),"分担契約/単価契約",IF(ISTEXT(U464),"単価契約",IF(K464&lt;&gt;"","分担契約",""))))</f>
        <v>#REF!</v>
      </c>
      <c r="BH464" s="80"/>
      <c r="BI464" s="81" t="e">
        <f>IF(COUNTIF(T464,"**"),"",IF(AND(T464&gt;=#REF!,OR(H464=#REF!,H464=#REF!)),1,IF(AND(T464&gt;=#REF!,H464&lt;&gt;#REF!,H464&lt;&gt;#REF!),1,"")))</f>
        <v>#REF!</v>
      </c>
      <c r="BJ464" s="82" t="str">
        <f t="shared" si="75"/>
        <v>○</v>
      </c>
      <c r="BK464" s="81" t="b">
        <f t="shared" si="69"/>
        <v>1</v>
      </c>
      <c r="BL464" s="81" t="b">
        <f t="shared" si="70"/>
        <v>1</v>
      </c>
    </row>
    <row r="465" spans="1:64" s="83" customFormat="1" ht="60.65" customHeight="1" x14ac:dyDescent="0.2">
      <c r="A465" s="77">
        <f t="shared" si="71"/>
        <v>460</v>
      </c>
      <c r="B465" s="77" t="str">
        <f t="shared" si="67"/>
        <v/>
      </c>
      <c r="C465" s="77" t="str">
        <f>IF(B465&lt;&gt;1,"",COUNTIF($B$6:B465,1))</f>
        <v/>
      </c>
      <c r="D465" s="77" t="str">
        <f>IF(B465&lt;&gt;2,"",COUNTIF($B$6:B465,2))</f>
        <v/>
      </c>
      <c r="E465" s="77" t="str">
        <f>IF(B465&lt;&gt;3,"",COUNTIF($B$6:B465,3))</f>
        <v/>
      </c>
      <c r="F465" s="77" t="str">
        <f>IF(B465&lt;&gt;4,"",COUNTIF($B$6:B465,4))</f>
        <v/>
      </c>
      <c r="G465" s="1"/>
      <c r="H465" s="20"/>
      <c r="I465" s="20"/>
      <c r="J465" s="20"/>
      <c r="K465" s="1"/>
      <c r="L465" s="1"/>
      <c r="M465" s="21"/>
      <c r="N465" s="20"/>
      <c r="O465" s="22"/>
      <c r="P465" s="26"/>
      <c r="Q465" s="27"/>
      <c r="R465" s="20"/>
      <c r="S465" s="1"/>
      <c r="T465" s="23"/>
      <c r="U465" s="84"/>
      <c r="V465" s="86"/>
      <c r="W465" s="39" t="e">
        <f>IF(OR(T465="他官署で調達手続きを実施のため",AC465=#REF!),"－",IF(V465&lt;&gt;"",ROUNDDOWN(V465/T465,3),(IFERROR(ROUNDDOWN(U465/T465,3),"－"))))</f>
        <v>#REF!</v>
      </c>
      <c r="X465" s="90"/>
      <c r="Y465" s="92"/>
      <c r="Z465" s="25"/>
      <c r="AA465" s="24"/>
      <c r="AB465" s="25"/>
      <c r="AC465" s="24"/>
      <c r="AD465" s="20"/>
      <c r="AE465" s="20"/>
      <c r="AF465" s="20"/>
      <c r="AG465" s="1"/>
      <c r="AH465" s="1"/>
      <c r="AI465" s="41"/>
      <c r="AJ465" s="41"/>
      <c r="AK465" s="41"/>
      <c r="AL465" s="41"/>
      <c r="AM465" s="41"/>
      <c r="AN465" s="1"/>
      <c r="AO465" s="1"/>
      <c r="AP465" s="1"/>
      <c r="AQ465" s="1"/>
      <c r="AR465" s="1"/>
      <c r="AS465" s="1"/>
      <c r="AT465" s="1"/>
      <c r="AU465" s="1"/>
      <c r="AV465" s="1"/>
      <c r="AW465" s="1"/>
      <c r="AX465" s="35"/>
      <c r="AY465" s="78"/>
      <c r="AZ465" s="37" t="e">
        <f>IF(AC465=#REF!,"年間支払金額",IF(AND(OR(COUNTIF(AE465,"*すべて*"),COUNTIF(AE465,"*全て*")),S465="●",OR(K465=#REF!,K465=#REF!)),"年間支払金額(全官署、契約相手方ごと)",IF(AND(OR(COUNTIF(AE465,"*すべて*"),COUNTIF(AE465,"*全て*")),S465="●"),"年間支払金額(契約相手方ごと)",IF(AND(OR(K465=#REF!,K465=#REF!),AC465=#REF!),"契約総額(全官署)",IF(AND(K465=#REF!,AC465=#REF!),"契約総額(自官署のみ)",IF(K465=#REF!,"年間支払金額(自官署のみ)",IF(AC465=#REF!,"契約総額",IF(AND(COUNTIF(BG465,"&lt;&gt;*単価*"),OR(K465=#REF!,K465=#REF!)),"全官署予定価格",IF(AND(COUNTIF(BG465,"*単価*"),OR(K465=#REF!,K465=#REF!)),"全官署支払金額",IF(COUNTIF(BG465,"*単価*"),"年間支払金額","予定価格"))))))))))</f>
        <v>#REF!</v>
      </c>
      <c r="BA465" s="37" t="str">
        <f>IF(T465="","×",IF(令和8年度契約状況調査票!T465&gt;_xlfn.XLOOKUP(令和8年度契約状況調査票!BF465,#REF!,#REF!),"○","×"))</f>
        <v>×</v>
      </c>
      <c r="BB465" s="37" t="str">
        <f>IF(Y465="","×",IF(令和8年度契約状況調査票!Y465&gt;_xlfn.XLOOKUP(令和8年度契約状況調査票!BF465,#REF!,#REF!),"○","×"))</f>
        <v>×</v>
      </c>
      <c r="BC465" s="37" t="str">
        <f t="shared" si="72"/>
        <v>×</v>
      </c>
      <c r="BD465" s="37" t="str">
        <f t="shared" si="68"/>
        <v>×</v>
      </c>
      <c r="BE465" s="79" t="str">
        <f t="shared" si="73"/>
        <v/>
      </c>
      <c r="BF465" s="38">
        <f t="shared" si="74"/>
        <v>0</v>
      </c>
      <c r="BG465" s="1" t="e">
        <f>IF(AC465=#REF!,"",IF(AND(K465&lt;&gt;"",ISTEXT(U465)),"分担契約/単価契約",IF(ISTEXT(U465),"単価契約",IF(K465&lt;&gt;"","分担契約",""))))</f>
        <v>#REF!</v>
      </c>
      <c r="BH465" s="80"/>
      <c r="BI465" s="81" t="e">
        <f>IF(COUNTIF(T465,"**"),"",IF(AND(T465&gt;=#REF!,OR(H465=#REF!,H465=#REF!)),1,IF(AND(T465&gt;=#REF!,H465&lt;&gt;#REF!,H465&lt;&gt;#REF!),1,"")))</f>
        <v>#REF!</v>
      </c>
      <c r="BJ465" s="82" t="str">
        <f t="shared" si="75"/>
        <v>○</v>
      </c>
      <c r="BK465" s="81" t="b">
        <f t="shared" si="69"/>
        <v>1</v>
      </c>
      <c r="BL465" s="81" t="b">
        <f t="shared" si="70"/>
        <v>1</v>
      </c>
    </row>
    <row r="466" spans="1:64" s="83" customFormat="1" ht="60.65" customHeight="1" x14ac:dyDescent="0.2">
      <c r="A466" s="77">
        <f t="shared" si="71"/>
        <v>461</v>
      </c>
      <c r="B466" s="77" t="str">
        <f t="shared" si="67"/>
        <v/>
      </c>
      <c r="C466" s="77" t="str">
        <f>IF(B466&lt;&gt;1,"",COUNTIF($B$6:B466,1))</f>
        <v/>
      </c>
      <c r="D466" s="77" t="str">
        <f>IF(B466&lt;&gt;2,"",COUNTIF($B$6:B466,2))</f>
        <v/>
      </c>
      <c r="E466" s="77" t="str">
        <f>IF(B466&lt;&gt;3,"",COUNTIF($B$6:B466,3))</f>
        <v/>
      </c>
      <c r="F466" s="77" t="str">
        <f>IF(B466&lt;&gt;4,"",COUNTIF($B$6:B466,4))</f>
        <v/>
      </c>
      <c r="G466" s="1"/>
      <c r="H466" s="20"/>
      <c r="I466" s="20"/>
      <c r="J466" s="20"/>
      <c r="K466" s="1"/>
      <c r="L466" s="1"/>
      <c r="M466" s="21"/>
      <c r="N466" s="20"/>
      <c r="O466" s="22"/>
      <c r="P466" s="26"/>
      <c r="Q466" s="27"/>
      <c r="R466" s="20"/>
      <c r="S466" s="1"/>
      <c r="T466" s="23"/>
      <c r="U466" s="84"/>
      <c r="V466" s="86"/>
      <c r="W466" s="39" t="e">
        <f>IF(OR(T466="他官署で調達手続きを実施のため",AC466=#REF!),"－",IF(V466&lt;&gt;"",ROUNDDOWN(V466/T466,3),(IFERROR(ROUNDDOWN(U466/T466,3),"－"))))</f>
        <v>#REF!</v>
      </c>
      <c r="X466" s="90"/>
      <c r="Y466" s="92"/>
      <c r="Z466" s="25"/>
      <c r="AA466" s="24"/>
      <c r="AB466" s="25"/>
      <c r="AC466" s="24"/>
      <c r="AD466" s="20"/>
      <c r="AE466" s="20"/>
      <c r="AF466" s="20"/>
      <c r="AG466" s="1"/>
      <c r="AH466" s="1"/>
      <c r="AI466" s="41"/>
      <c r="AJ466" s="41"/>
      <c r="AK466" s="41"/>
      <c r="AL466" s="41"/>
      <c r="AM466" s="41"/>
      <c r="AN466" s="1"/>
      <c r="AO466" s="1"/>
      <c r="AP466" s="1"/>
      <c r="AQ466" s="1"/>
      <c r="AR466" s="1"/>
      <c r="AS466" s="1"/>
      <c r="AT466" s="1"/>
      <c r="AU466" s="1"/>
      <c r="AV466" s="1"/>
      <c r="AW466" s="1"/>
      <c r="AX466" s="35"/>
      <c r="AY466" s="78"/>
      <c r="AZ466" s="37" t="e">
        <f>IF(AC466=#REF!,"年間支払金額",IF(AND(OR(COUNTIF(AE466,"*すべて*"),COUNTIF(AE466,"*全て*")),S466="●",OR(K466=#REF!,K466=#REF!)),"年間支払金額(全官署、契約相手方ごと)",IF(AND(OR(COUNTIF(AE466,"*すべて*"),COUNTIF(AE466,"*全て*")),S466="●"),"年間支払金額(契約相手方ごと)",IF(AND(OR(K466=#REF!,K466=#REF!),AC466=#REF!),"契約総額(全官署)",IF(AND(K466=#REF!,AC466=#REF!),"契約総額(自官署のみ)",IF(K466=#REF!,"年間支払金額(自官署のみ)",IF(AC466=#REF!,"契約総額",IF(AND(COUNTIF(BG466,"&lt;&gt;*単価*"),OR(K466=#REF!,K466=#REF!)),"全官署予定価格",IF(AND(COUNTIF(BG466,"*単価*"),OR(K466=#REF!,K466=#REF!)),"全官署支払金額",IF(COUNTIF(BG466,"*単価*"),"年間支払金額","予定価格"))))))))))</f>
        <v>#REF!</v>
      </c>
      <c r="BA466" s="37" t="str">
        <f>IF(T466="","×",IF(令和8年度契約状況調査票!T466&gt;_xlfn.XLOOKUP(令和8年度契約状況調査票!BF466,#REF!,#REF!),"○","×"))</f>
        <v>×</v>
      </c>
      <c r="BB466" s="37" t="str">
        <f>IF(Y466="","×",IF(令和8年度契約状況調査票!Y466&gt;_xlfn.XLOOKUP(令和8年度契約状況調査票!BF466,#REF!,#REF!),"○","×"))</f>
        <v>×</v>
      </c>
      <c r="BC466" s="37" t="str">
        <f t="shared" si="72"/>
        <v>×</v>
      </c>
      <c r="BD466" s="37" t="str">
        <f t="shared" si="68"/>
        <v>×</v>
      </c>
      <c r="BE466" s="79" t="str">
        <f t="shared" si="73"/>
        <v/>
      </c>
      <c r="BF466" s="38">
        <f t="shared" si="74"/>
        <v>0</v>
      </c>
      <c r="BG466" s="1" t="e">
        <f>IF(AC466=#REF!,"",IF(AND(K466&lt;&gt;"",ISTEXT(U466)),"分担契約/単価契約",IF(ISTEXT(U466),"単価契約",IF(K466&lt;&gt;"","分担契約",""))))</f>
        <v>#REF!</v>
      </c>
      <c r="BH466" s="80"/>
      <c r="BI466" s="81" t="e">
        <f>IF(COUNTIF(T466,"**"),"",IF(AND(T466&gt;=#REF!,OR(H466=#REF!,H466=#REF!)),1,IF(AND(T466&gt;=#REF!,H466&lt;&gt;#REF!,H466&lt;&gt;#REF!),1,"")))</f>
        <v>#REF!</v>
      </c>
      <c r="BJ466" s="82" t="str">
        <f t="shared" si="75"/>
        <v>○</v>
      </c>
      <c r="BK466" s="81" t="b">
        <f t="shared" si="69"/>
        <v>1</v>
      </c>
      <c r="BL466" s="81" t="b">
        <f t="shared" si="70"/>
        <v>1</v>
      </c>
    </row>
    <row r="467" spans="1:64" s="83" customFormat="1" ht="60.65" customHeight="1" x14ac:dyDescent="0.2">
      <c r="A467" s="77">
        <f t="shared" si="71"/>
        <v>462</v>
      </c>
      <c r="B467" s="77" t="str">
        <f t="shared" si="67"/>
        <v/>
      </c>
      <c r="C467" s="77" t="str">
        <f>IF(B467&lt;&gt;1,"",COUNTIF($B$6:B467,1))</f>
        <v/>
      </c>
      <c r="D467" s="77" t="str">
        <f>IF(B467&lt;&gt;2,"",COUNTIF($B$6:B467,2))</f>
        <v/>
      </c>
      <c r="E467" s="77" t="str">
        <f>IF(B467&lt;&gt;3,"",COUNTIF($B$6:B467,3))</f>
        <v/>
      </c>
      <c r="F467" s="77" t="str">
        <f>IF(B467&lt;&gt;4,"",COUNTIF($B$6:B467,4))</f>
        <v/>
      </c>
      <c r="G467" s="1"/>
      <c r="H467" s="20"/>
      <c r="I467" s="20"/>
      <c r="J467" s="20"/>
      <c r="K467" s="1"/>
      <c r="L467" s="1"/>
      <c r="M467" s="21"/>
      <c r="N467" s="20"/>
      <c r="O467" s="22"/>
      <c r="P467" s="26"/>
      <c r="Q467" s="27"/>
      <c r="R467" s="20"/>
      <c r="S467" s="1"/>
      <c r="T467" s="23"/>
      <c r="U467" s="84"/>
      <c r="V467" s="86"/>
      <c r="W467" s="39" t="e">
        <f>IF(OR(T467="他官署で調達手続きを実施のため",AC467=#REF!),"－",IF(V467&lt;&gt;"",ROUNDDOWN(V467/T467,3),(IFERROR(ROUNDDOWN(U467/T467,3),"－"))))</f>
        <v>#REF!</v>
      </c>
      <c r="X467" s="90"/>
      <c r="Y467" s="92"/>
      <c r="Z467" s="25"/>
      <c r="AA467" s="24"/>
      <c r="AB467" s="25"/>
      <c r="AC467" s="24"/>
      <c r="AD467" s="20"/>
      <c r="AE467" s="20"/>
      <c r="AF467" s="20"/>
      <c r="AG467" s="1"/>
      <c r="AH467" s="1"/>
      <c r="AI467" s="41"/>
      <c r="AJ467" s="41"/>
      <c r="AK467" s="41"/>
      <c r="AL467" s="41"/>
      <c r="AM467" s="41"/>
      <c r="AN467" s="1"/>
      <c r="AO467" s="1"/>
      <c r="AP467" s="1"/>
      <c r="AQ467" s="1"/>
      <c r="AR467" s="1"/>
      <c r="AS467" s="1"/>
      <c r="AT467" s="1"/>
      <c r="AU467" s="1"/>
      <c r="AV467" s="1"/>
      <c r="AW467" s="1"/>
      <c r="AX467" s="35"/>
      <c r="AY467" s="78"/>
      <c r="AZ467" s="37" t="e">
        <f>IF(AC467=#REF!,"年間支払金額",IF(AND(OR(COUNTIF(AE467,"*すべて*"),COUNTIF(AE467,"*全て*")),S467="●",OR(K467=#REF!,K467=#REF!)),"年間支払金額(全官署、契約相手方ごと)",IF(AND(OR(COUNTIF(AE467,"*すべて*"),COUNTIF(AE467,"*全て*")),S467="●"),"年間支払金額(契約相手方ごと)",IF(AND(OR(K467=#REF!,K467=#REF!),AC467=#REF!),"契約総額(全官署)",IF(AND(K467=#REF!,AC467=#REF!),"契約総額(自官署のみ)",IF(K467=#REF!,"年間支払金額(自官署のみ)",IF(AC467=#REF!,"契約総額",IF(AND(COUNTIF(BG467,"&lt;&gt;*単価*"),OR(K467=#REF!,K467=#REF!)),"全官署予定価格",IF(AND(COUNTIF(BG467,"*単価*"),OR(K467=#REF!,K467=#REF!)),"全官署支払金額",IF(COUNTIF(BG467,"*単価*"),"年間支払金額","予定価格"))))))))))</f>
        <v>#REF!</v>
      </c>
      <c r="BA467" s="37" t="str">
        <f>IF(T467="","×",IF(令和8年度契約状況調査票!T467&gt;_xlfn.XLOOKUP(令和8年度契約状況調査票!BF467,#REF!,#REF!),"○","×"))</f>
        <v>×</v>
      </c>
      <c r="BB467" s="37" t="str">
        <f>IF(Y467="","×",IF(令和8年度契約状況調査票!Y467&gt;_xlfn.XLOOKUP(令和8年度契約状況調査票!BF467,#REF!,#REF!),"○","×"))</f>
        <v>×</v>
      </c>
      <c r="BC467" s="37" t="str">
        <f t="shared" si="72"/>
        <v>×</v>
      </c>
      <c r="BD467" s="37" t="str">
        <f t="shared" si="68"/>
        <v>×</v>
      </c>
      <c r="BE467" s="79" t="str">
        <f t="shared" si="73"/>
        <v/>
      </c>
      <c r="BF467" s="38">
        <f t="shared" si="74"/>
        <v>0</v>
      </c>
      <c r="BG467" s="1" t="e">
        <f>IF(AC467=#REF!,"",IF(AND(K467&lt;&gt;"",ISTEXT(U467)),"分担契約/単価契約",IF(ISTEXT(U467),"単価契約",IF(K467&lt;&gt;"","分担契約",""))))</f>
        <v>#REF!</v>
      </c>
      <c r="BH467" s="80"/>
      <c r="BI467" s="81" t="e">
        <f>IF(COUNTIF(T467,"**"),"",IF(AND(T467&gt;=#REF!,OR(H467=#REF!,H467=#REF!)),1,IF(AND(T467&gt;=#REF!,H467&lt;&gt;#REF!,H467&lt;&gt;#REF!),1,"")))</f>
        <v>#REF!</v>
      </c>
      <c r="BJ467" s="82" t="str">
        <f t="shared" si="75"/>
        <v>○</v>
      </c>
      <c r="BK467" s="81" t="b">
        <f t="shared" si="69"/>
        <v>1</v>
      </c>
      <c r="BL467" s="81" t="b">
        <f t="shared" si="70"/>
        <v>1</v>
      </c>
    </row>
    <row r="468" spans="1:64" s="83" customFormat="1" ht="60.65" customHeight="1" x14ac:dyDescent="0.2">
      <c r="A468" s="77">
        <f t="shared" si="71"/>
        <v>463</v>
      </c>
      <c r="B468" s="77" t="str">
        <f t="shared" si="67"/>
        <v/>
      </c>
      <c r="C468" s="77" t="str">
        <f>IF(B468&lt;&gt;1,"",COUNTIF($B$6:B468,1))</f>
        <v/>
      </c>
      <c r="D468" s="77" t="str">
        <f>IF(B468&lt;&gt;2,"",COUNTIF($B$6:B468,2))</f>
        <v/>
      </c>
      <c r="E468" s="77" t="str">
        <f>IF(B468&lt;&gt;3,"",COUNTIF($B$6:B468,3))</f>
        <v/>
      </c>
      <c r="F468" s="77" t="str">
        <f>IF(B468&lt;&gt;4,"",COUNTIF($B$6:B468,4))</f>
        <v/>
      </c>
      <c r="G468" s="1"/>
      <c r="H468" s="20"/>
      <c r="I468" s="20"/>
      <c r="J468" s="20"/>
      <c r="K468" s="1"/>
      <c r="L468" s="1"/>
      <c r="M468" s="21"/>
      <c r="N468" s="20"/>
      <c r="O468" s="22"/>
      <c r="P468" s="26"/>
      <c r="Q468" s="27"/>
      <c r="R468" s="20"/>
      <c r="S468" s="1"/>
      <c r="T468" s="23"/>
      <c r="U468" s="84"/>
      <c r="V468" s="86"/>
      <c r="W468" s="39" t="e">
        <f>IF(OR(T468="他官署で調達手続きを実施のため",AC468=#REF!),"－",IF(V468&lt;&gt;"",ROUNDDOWN(V468/T468,3),(IFERROR(ROUNDDOWN(U468/T468,3),"－"))))</f>
        <v>#REF!</v>
      </c>
      <c r="X468" s="90"/>
      <c r="Y468" s="92"/>
      <c r="Z468" s="25"/>
      <c r="AA468" s="24"/>
      <c r="AB468" s="25"/>
      <c r="AC468" s="24"/>
      <c r="AD468" s="20"/>
      <c r="AE468" s="20"/>
      <c r="AF468" s="20"/>
      <c r="AG468" s="1"/>
      <c r="AH468" s="1"/>
      <c r="AI468" s="41"/>
      <c r="AJ468" s="41"/>
      <c r="AK468" s="41"/>
      <c r="AL468" s="41"/>
      <c r="AM468" s="41"/>
      <c r="AN468" s="1"/>
      <c r="AO468" s="1"/>
      <c r="AP468" s="1"/>
      <c r="AQ468" s="1"/>
      <c r="AR468" s="1"/>
      <c r="AS468" s="1"/>
      <c r="AT468" s="1"/>
      <c r="AU468" s="1"/>
      <c r="AV468" s="1"/>
      <c r="AW468" s="1"/>
      <c r="AX468" s="36"/>
      <c r="AY468" s="78"/>
      <c r="AZ468" s="37" t="e">
        <f>IF(AC468=#REF!,"年間支払金額",IF(AND(OR(COUNTIF(AE468,"*すべて*"),COUNTIF(AE468,"*全て*")),S468="●",OR(K468=#REF!,K468=#REF!)),"年間支払金額(全官署、契約相手方ごと)",IF(AND(OR(COUNTIF(AE468,"*すべて*"),COUNTIF(AE468,"*全て*")),S468="●"),"年間支払金額(契約相手方ごと)",IF(AND(OR(K468=#REF!,K468=#REF!),AC468=#REF!),"契約総額(全官署)",IF(AND(K468=#REF!,AC468=#REF!),"契約総額(自官署のみ)",IF(K468=#REF!,"年間支払金額(自官署のみ)",IF(AC468=#REF!,"契約総額",IF(AND(COUNTIF(BG468,"&lt;&gt;*単価*"),OR(K468=#REF!,K468=#REF!)),"全官署予定価格",IF(AND(COUNTIF(BG468,"*単価*"),OR(K468=#REF!,K468=#REF!)),"全官署支払金額",IF(COUNTIF(BG468,"*単価*"),"年間支払金額","予定価格"))))))))))</f>
        <v>#REF!</v>
      </c>
      <c r="BA468" s="37" t="str">
        <f>IF(T468="","×",IF(令和8年度契約状況調査票!T468&gt;_xlfn.XLOOKUP(令和8年度契約状況調査票!BF468,#REF!,#REF!),"○","×"))</f>
        <v>×</v>
      </c>
      <c r="BB468" s="37" t="str">
        <f>IF(Y468="","×",IF(令和8年度契約状況調査票!Y468&gt;_xlfn.XLOOKUP(令和8年度契約状況調査票!BF468,#REF!,#REF!),"○","×"))</f>
        <v>×</v>
      </c>
      <c r="BC468" s="37" t="str">
        <f t="shared" si="72"/>
        <v>×</v>
      </c>
      <c r="BD468" s="37" t="str">
        <f t="shared" si="68"/>
        <v>×</v>
      </c>
      <c r="BE468" s="79" t="str">
        <f t="shared" si="73"/>
        <v/>
      </c>
      <c r="BF468" s="38">
        <f t="shared" si="74"/>
        <v>0</v>
      </c>
      <c r="BG468" s="1" t="e">
        <f>IF(AC468=#REF!,"",IF(AND(K468&lt;&gt;"",ISTEXT(U468)),"分担契約/単価契約",IF(ISTEXT(U468),"単価契約",IF(K468&lt;&gt;"","分担契約",""))))</f>
        <v>#REF!</v>
      </c>
      <c r="BH468" s="80"/>
      <c r="BI468" s="81" t="e">
        <f>IF(COUNTIF(T468,"**"),"",IF(AND(T468&gt;=#REF!,OR(H468=#REF!,H468=#REF!)),1,IF(AND(T468&gt;=#REF!,H468&lt;&gt;#REF!,H468&lt;&gt;#REF!),1,"")))</f>
        <v>#REF!</v>
      </c>
      <c r="BJ468" s="82" t="str">
        <f t="shared" si="75"/>
        <v>○</v>
      </c>
      <c r="BK468" s="81" t="b">
        <f t="shared" si="69"/>
        <v>1</v>
      </c>
      <c r="BL468" s="81" t="b">
        <f t="shared" si="70"/>
        <v>1</v>
      </c>
    </row>
    <row r="469" spans="1:64" s="83" customFormat="1" ht="60.65" customHeight="1" x14ac:dyDescent="0.2">
      <c r="A469" s="77">
        <f t="shared" si="71"/>
        <v>464</v>
      </c>
      <c r="B469" s="77" t="str">
        <f t="shared" ref="B469:B532" si="76">IF(AND(COUNTIF(H469,"*工事*"),COUNTIF(R469,"*入札*")),1,IF(AND(COUNTIF(H469,"*工事*"),COUNTIF(R469,"*随意契約*")),2,IF(AND(R469&lt;&gt;"*工事*",COUNTIF(R469,"*入札*")),3,IF(AND(H469&lt;&gt;"*工事*",COUNTIF(R469,"*随意契約*")),4,""))))</f>
        <v/>
      </c>
      <c r="C469" s="77" t="str">
        <f>IF(B469&lt;&gt;1,"",COUNTIF($B$6:B469,1))</f>
        <v/>
      </c>
      <c r="D469" s="77" t="str">
        <f>IF(B469&lt;&gt;2,"",COUNTIF($B$6:B469,2))</f>
        <v/>
      </c>
      <c r="E469" s="77" t="str">
        <f>IF(B469&lt;&gt;3,"",COUNTIF($B$6:B469,3))</f>
        <v/>
      </c>
      <c r="F469" s="77" t="str">
        <f>IF(B469&lt;&gt;4,"",COUNTIF($B$6:B469,4))</f>
        <v/>
      </c>
      <c r="G469" s="1"/>
      <c r="H469" s="20"/>
      <c r="I469" s="20"/>
      <c r="J469" s="20"/>
      <c r="K469" s="1"/>
      <c r="L469" s="1"/>
      <c r="M469" s="21"/>
      <c r="N469" s="20"/>
      <c r="O469" s="22"/>
      <c r="P469" s="26"/>
      <c r="Q469" s="27"/>
      <c r="R469" s="20"/>
      <c r="S469" s="1"/>
      <c r="T469" s="23"/>
      <c r="U469" s="84"/>
      <c r="V469" s="86"/>
      <c r="W469" s="39" t="e">
        <f>IF(OR(T469="他官署で調達手続きを実施のため",AC469=#REF!),"－",IF(V469&lt;&gt;"",ROUNDDOWN(V469/T469,3),(IFERROR(ROUNDDOWN(U469/T469,3),"－"))))</f>
        <v>#REF!</v>
      </c>
      <c r="X469" s="90"/>
      <c r="Y469" s="92"/>
      <c r="Z469" s="25"/>
      <c r="AA469" s="24"/>
      <c r="AB469" s="25"/>
      <c r="AC469" s="24"/>
      <c r="AD469" s="20"/>
      <c r="AE469" s="20"/>
      <c r="AF469" s="20"/>
      <c r="AG469" s="1"/>
      <c r="AH469" s="1"/>
      <c r="AI469" s="41"/>
      <c r="AJ469" s="41"/>
      <c r="AK469" s="41"/>
      <c r="AL469" s="41"/>
      <c r="AM469" s="41"/>
      <c r="AN469" s="1"/>
      <c r="AO469" s="1"/>
      <c r="AP469" s="1"/>
      <c r="AQ469" s="1"/>
      <c r="AR469" s="1"/>
      <c r="AS469" s="1"/>
      <c r="AT469" s="1"/>
      <c r="AU469" s="1"/>
      <c r="AV469" s="1"/>
      <c r="AW469" s="1"/>
      <c r="AX469" s="35"/>
      <c r="AY469" s="78"/>
      <c r="AZ469" s="37" t="e">
        <f>IF(AC469=#REF!,"年間支払金額",IF(AND(OR(COUNTIF(AE469,"*すべて*"),COUNTIF(AE469,"*全て*")),S469="●",OR(K469=#REF!,K469=#REF!)),"年間支払金額(全官署、契約相手方ごと)",IF(AND(OR(COUNTIF(AE469,"*すべて*"),COUNTIF(AE469,"*全て*")),S469="●"),"年間支払金額(契約相手方ごと)",IF(AND(OR(K469=#REF!,K469=#REF!),AC469=#REF!),"契約総額(全官署)",IF(AND(K469=#REF!,AC469=#REF!),"契約総額(自官署のみ)",IF(K469=#REF!,"年間支払金額(自官署のみ)",IF(AC469=#REF!,"契約総額",IF(AND(COUNTIF(BG469,"&lt;&gt;*単価*"),OR(K469=#REF!,K469=#REF!)),"全官署予定価格",IF(AND(COUNTIF(BG469,"*単価*"),OR(K469=#REF!,K469=#REF!)),"全官署支払金額",IF(COUNTIF(BG469,"*単価*"),"年間支払金額","予定価格"))))))))))</f>
        <v>#REF!</v>
      </c>
      <c r="BA469" s="37" t="str">
        <f>IF(T469="","×",IF(令和8年度契約状況調査票!T469&gt;_xlfn.XLOOKUP(令和8年度契約状況調査票!BF469,#REF!,#REF!),"○","×"))</f>
        <v>×</v>
      </c>
      <c r="BB469" s="37" t="str">
        <f>IF(Y469="","×",IF(令和8年度契約状況調査票!Y469&gt;_xlfn.XLOOKUP(令和8年度契約状況調査票!BF469,#REF!,#REF!),"○","×"))</f>
        <v>×</v>
      </c>
      <c r="BC469" s="37" t="str">
        <f t="shared" si="72"/>
        <v>×</v>
      </c>
      <c r="BD469" s="37" t="str">
        <f t="shared" si="68"/>
        <v>×</v>
      </c>
      <c r="BE469" s="79" t="str">
        <f t="shared" si="73"/>
        <v/>
      </c>
      <c r="BF469" s="38">
        <f t="shared" si="74"/>
        <v>0</v>
      </c>
      <c r="BG469" s="1" t="e">
        <f>IF(AC469=#REF!,"",IF(AND(K469&lt;&gt;"",ISTEXT(U469)),"分担契約/単価契約",IF(ISTEXT(U469),"単価契約",IF(K469&lt;&gt;"","分担契約",""))))</f>
        <v>#REF!</v>
      </c>
      <c r="BH469" s="80"/>
      <c r="BI469" s="81" t="e">
        <f>IF(COUNTIF(T469,"**"),"",IF(AND(T469&gt;=#REF!,OR(H469=#REF!,H469=#REF!)),1,IF(AND(T469&gt;=#REF!,H469&lt;&gt;#REF!,H469&lt;&gt;#REF!),1,"")))</f>
        <v>#REF!</v>
      </c>
      <c r="BJ469" s="82" t="str">
        <f t="shared" si="75"/>
        <v>○</v>
      </c>
      <c r="BK469" s="81" t="b">
        <f t="shared" si="69"/>
        <v>1</v>
      </c>
      <c r="BL469" s="81" t="b">
        <f t="shared" si="70"/>
        <v>1</v>
      </c>
    </row>
    <row r="470" spans="1:64" s="83" customFormat="1" ht="60.65" customHeight="1" x14ac:dyDescent="0.2">
      <c r="A470" s="77">
        <f t="shared" si="71"/>
        <v>465</v>
      </c>
      <c r="B470" s="77" t="str">
        <f t="shared" si="76"/>
        <v/>
      </c>
      <c r="C470" s="77" t="str">
        <f>IF(B470&lt;&gt;1,"",COUNTIF($B$6:B470,1))</f>
        <v/>
      </c>
      <c r="D470" s="77" t="str">
        <f>IF(B470&lt;&gt;2,"",COUNTIF($B$6:B470,2))</f>
        <v/>
      </c>
      <c r="E470" s="77" t="str">
        <f>IF(B470&lt;&gt;3,"",COUNTIF($B$6:B470,3))</f>
        <v/>
      </c>
      <c r="F470" s="77" t="str">
        <f>IF(B470&lt;&gt;4,"",COUNTIF($B$6:B470,4))</f>
        <v/>
      </c>
      <c r="G470" s="1"/>
      <c r="H470" s="20"/>
      <c r="I470" s="20"/>
      <c r="J470" s="20"/>
      <c r="K470" s="1"/>
      <c r="L470" s="1"/>
      <c r="M470" s="21"/>
      <c r="N470" s="20"/>
      <c r="O470" s="22"/>
      <c r="P470" s="26"/>
      <c r="Q470" s="27"/>
      <c r="R470" s="20"/>
      <c r="S470" s="1"/>
      <c r="T470" s="23"/>
      <c r="U470" s="84"/>
      <c r="V470" s="86"/>
      <c r="W470" s="39" t="e">
        <f>IF(OR(T470="他官署で調達手続きを実施のため",AC470=#REF!),"－",IF(V470&lt;&gt;"",ROUNDDOWN(V470/T470,3),(IFERROR(ROUNDDOWN(U470/T470,3),"－"))))</f>
        <v>#REF!</v>
      </c>
      <c r="X470" s="90"/>
      <c r="Y470" s="92"/>
      <c r="Z470" s="25"/>
      <c r="AA470" s="24"/>
      <c r="AB470" s="25"/>
      <c r="AC470" s="24"/>
      <c r="AD470" s="20"/>
      <c r="AE470" s="20"/>
      <c r="AF470" s="20"/>
      <c r="AG470" s="1"/>
      <c r="AH470" s="1"/>
      <c r="AI470" s="41"/>
      <c r="AJ470" s="41"/>
      <c r="AK470" s="41"/>
      <c r="AL470" s="41"/>
      <c r="AM470" s="41"/>
      <c r="AN470" s="1"/>
      <c r="AO470" s="1"/>
      <c r="AP470" s="1"/>
      <c r="AQ470" s="1"/>
      <c r="AR470" s="1"/>
      <c r="AS470" s="1"/>
      <c r="AT470" s="1"/>
      <c r="AU470" s="1"/>
      <c r="AV470" s="1"/>
      <c r="AW470" s="1"/>
      <c r="AX470" s="35"/>
      <c r="AY470" s="78"/>
      <c r="AZ470" s="37" t="e">
        <f>IF(AC470=#REF!,"年間支払金額",IF(AND(OR(COUNTIF(AE470,"*すべて*"),COUNTIF(AE470,"*全て*")),S470="●",OR(K470=#REF!,K470=#REF!)),"年間支払金額(全官署、契約相手方ごと)",IF(AND(OR(COUNTIF(AE470,"*すべて*"),COUNTIF(AE470,"*全て*")),S470="●"),"年間支払金額(契約相手方ごと)",IF(AND(OR(K470=#REF!,K470=#REF!),AC470=#REF!),"契約総額(全官署)",IF(AND(K470=#REF!,AC470=#REF!),"契約総額(自官署のみ)",IF(K470=#REF!,"年間支払金額(自官署のみ)",IF(AC470=#REF!,"契約総額",IF(AND(COUNTIF(BG470,"&lt;&gt;*単価*"),OR(K470=#REF!,K470=#REF!)),"全官署予定価格",IF(AND(COUNTIF(BG470,"*単価*"),OR(K470=#REF!,K470=#REF!)),"全官署支払金額",IF(COUNTIF(BG470,"*単価*"),"年間支払金額","予定価格"))))))))))</f>
        <v>#REF!</v>
      </c>
      <c r="BA470" s="37" t="str">
        <f>IF(T470="","×",IF(令和8年度契約状況調査票!T470&gt;_xlfn.XLOOKUP(令和8年度契約状況調査票!BF470,#REF!,#REF!),"○","×"))</f>
        <v>×</v>
      </c>
      <c r="BB470" s="37" t="str">
        <f>IF(Y470="","×",IF(令和8年度契約状況調査票!Y470&gt;_xlfn.XLOOKUP(令和8年度契約状況調査票!BF470,#REF!,#REF!),"○","×"))</f>
        <v>×</v>
      </c>
      <c r="BC470" s="37" t="str">
        <f t="shared" si="72"/>
        <v>×</v>
      </c>
      <c r="BD470" s="37" t="str">
        <f t="shared" si="68"/>
        <v>×</v>
      </c>
      <c r="BE470" s="79" t="str">
        <f t="shared" si="73"/>
        <v/>
      </c>
      <c r="BF470" s="38">
        <f t="shared" si="74"/>
        <v>0</v>
      </c>
      <c r="BG470" s="1" t="e">
        <f>IF(AC470=#REF!,"",IF(AND(K470&lt;&gt;"",ISTEXT(U470)),"分担契約/単価契約",IF(ISTEXT(U470),"単価契約",IF(K470&lt;&gt;"","分担契約",""))))</f>
        <v>#REF!</v>
      </c>
      <c r="BH470" s="80"/>
      <c r="BI470" s="81" t="e">
        <f>IF(COUNTIF(T470,"**"),"",IF(AND(T470&gt;=#REF!,OR(H470=#REF!,H470=#REF!)),1,IF(AND(T470&gt;=#REF!,H470&lt;&gt;#REF!,H470&lt;&gt;#REF!),1,"")))</f>
        <v>#REF!</v>
      </c>
      <c r="BJ470" s="82" t="str">
        <f t="shared" si="75"/>
        <v>○</v>
      </c>
      <c r="BK470" s="81" t="b">
        <f t="shared" si="69"/>
        <v>1</v>
      </c>
      <c r="BL470" s="81" t="b">
        <f t="shared" si="70"/>
        <v>1</v>
      </c>
    </row>
    <row r="471" spans="1:64" s="83" customFormat="1" ht="60.65" customHeight="1" x14ac:dyDescent="0.2">
      <c r="A471" s="77">
        <f t="shared" si="71"/>
        <v>466</v>
      </c>
      <c r="B471" s="77" t="str">
        <f t="shared" si="76"/>
        <v/>
      </c>
      <c r="C471" s="77" t="str">
        <f>IF(B471&lt;&gt;1,"",COUNTIF($B$6:B471,1))</f>
        <v/>
      </c>
      <c r="D471" s="77" t="str">
        <f>IF(B471&lt;&gt;2,"",COUNTIF($B$6:B471,2))</f>
        <v/>
      </c>
      <c r="E471" s="77" t="str">
        <f>IF(B471&lt;&gt;3,"",COUNTIF($B$6:B471,3))</f>
        <v/>
      </c>
      <c r="F471" s="77" t="str">
        <f>IF(B471&lt;&gt;4,"",COUNTIF($B$6:B471,4))</f>
        <v/>
      </c>
      <c r="G471" s="1"/>
      <c r="H471" s="20"/>
      <c r="I471" s="20"/>
      <c r="J471" s="20"/>
      <c r="K471" s="1"/>
      <c r="L471" s="1"/>
      <c r="M471" s="21"/>
      <c r="N471" s="20"/>
      <c r="O471" s="22"/>
      <c r="P471" s="26"/>
      <c r="Q471" s="27"/>
      <c r="R471" s="20"/>
      <c r="S471" s="1"/>
      <c r="T471" s="28"/>
      <c r="U471" s="85"/>
      <c r="V471" s="86"/>
      <c r="W471" s="39" t="e">
        <f>IF(OR(T471="他官署で調達手続きを実施のため",AC471=#REF!),"－",IF(V471&lt;&gt;"",ROUNDDOWN(V471/T471,3),(IFERROR(ROUNDDOWN(U471/T471,3),"－"))))</f>
        <v>#REF!</v>
      </c>
      <c r="X471" s="90"/>
      <c r="Y471" s="92"/>
      <c r="Z471" s="25"/>
      <c r="AA471" s="24"/>
      <c r="AB471" s="25"/>
      <c r="AC471" s="24"/>
      <c r="AD471" s="20"/>
      <c r="AE471" s="20"/>
      <c r="AF471" s="20"/>
      <c r="AG471" s="1"/>
      <c r="AH471" s="1"/>
      <c r="AI471" s="41"/>
      <c r="AJ471" s="41"/>
      <c r="AK471" s="41"/>
      <c r="AL471" s="41"/>
      <c r="AM471" s="41"/>
      <c r="AN471" s="1"/>
      <c r="AO471" s="1"/>
      <c r="AP471" s="1"/>
      <c r="AQ471" s="1"/>
      <c r="AR471" s="1"/>
      <c r="AS471" s="1"/>
      <c r="AT471" s="1"/>
      <c r="AU471" s="1"/>
      <c r="AV471" s="1"/>
      <c r="AW471" s="1"/>
      <c r="AX471" s="35"/>
      <c r="AY471" s="78"/>
      <c r="AZ471" s="37" t="e">
        <f>IF(AC471=#REF!,"年間支払金額",IF(AND(OR(COUNTIF(AE471,"*すべて*"),COUNTIF(AE471,"*全て*")),S471="●",OR(K471=#REF!,K471=#REF!)),"年間支払金額(全官署、契約相手方ごと)",IF(AND(OR(COUNTIF(AE471,"*すべて*"),COUNTIF(AE471,"*全て*")),S471="●"),"年間支払金額(契約相手方ごと)",IF(AND(OR(K471=#REF!,K471=#REF!),AC471=#REF!),"契約総額(全官署)",IF(AND(K471=#REF!,AC471=#REF!),"契約総額(自官署のみ)",IF(K471=#REF!,"年間支払金額(自官署のみ)",IF(AC471=#REF!,"契約総額",IF(AND(COUNTIF(BG471,"&lt;&gt;*単価*"),OR(K471=#REF!,K471=#REF!)),"全官署予定価格",IF(AND(COUNTIF(BG471,"*単価*"),OR(K471=#REF!,K471=#REF!)),"全官署支払金額",IF(COUNTIF(BG471,"*単価*"),"年間支払金額","予定価格"))))))))))</f>
        <v>#REF!</v>
      </c>
      <c r="BA471" s="37" t="str">
        <f>IF(T471="","×",IF(令和8年度契約状況調査票!T471&gt;_xlfn.XLOOKUP(令和8年度契約状況調査票!BF471,#REF!,#REF!),"○","×"))</f>
        <v>×</v>
      </c>
      <c r="BB471" s="37" t="str">
        <f>IF(Y471="","×",IF(令和8年度契約状況調査票!Y471&gt;_xlfn.XLOOKUP(令和8年度契約状況調査票!BF471,#REF!,#REF!),"○","×"))</f>
        <v>×</v>
      </c>
      <c r="BC471" s="37" t="str">
        <f t="shared" si="72"/>
        <v>×</v>
      </c>
      <c r="BD471" s="37" t="str">
        <f t="shared" si="68"/>
        <v>×</v>
      </c>
      <c r="BE471" s="79" t="str">
        <f t="shared" si="73"/>
        <v/>
      </c>
      <c r="BF471" s="38">
        <f t="shared" si="74"/>
        <v>0</v>
      </c>
      <c r="BG471" s="1" t="e">
        <f>IF(AC471=#REF!,"",IF(AND(K471&lt;&gt;"",ISTEXT(U471)),"分担契約/単価契約",IF(ISTEXT(U471),"単価契約",IF(K471&lt;&gt;"","分担契約",""))))</f>
        <v>#REF!</v>
      </c>
      <c r="BH471" s="80"/>
      <c r="BI471" s="81" t="e">
        <f>IF(COUNTIF(T471,"**"),"",IF(AND(T471&gt;=#REF!,OR(H471=#REF!,H471=#REF!)),1,IF(AND(T471&gt;=#REF!,H471&lt;&gt;#REF!,H471&lt;&gt;#REF!),1,"")))</f>
        <v>#REF!</v>
      </c>
      <c r="BJ471" s="82" t="str">
        <f t="shared" si="75"/>
        <v>○</v>
      </c>
      <c r="BK471" s="81" t="b">
        <f t="shared" si="69"/>
        <v>1</v>
      </c>
      <c r="BL471" s="81" t="b">
        <f t="shared" si="70"/>
        <v>1</v>
      </c>
    </row>
    <row r="472" spans="1:64" s="83" customFormat="1" ht="60.65" customHeight="1" x14ac:dyDescent="0.2">
      <c r="A472" s="77">
        <f t="shared" si="71"/>
        <v>467</v>
      </c>
      <c r="B472" s="77" t="str">
        <f t="shared" si="76"/>
        <v/>
      </c>
      <c r="C472" s="77" t="str">
        <f>IF(B472&lt;&gt;1,"",COUNTIF($B$6:B472,1))</f>
        <v/>
      </c>
      <c r="D472" s="77" t="str">
        <f>IF(B472&lt;&gt;2,"",COUNTIF($B$6:B472,2))</f>
        <v/>
      </c>
      <c r="E472" s="77" t="str">
        <f>IF(B472&lt;&gt;3,"",COUNTIF($B$6:B472,3))</f>
        <v/>
      </c>
      <c r="F472" s="77" t="str">
        <f>IF(B472&lt;&gt;4,"",COUNTIF($B$6:B472,4))</f>
        <v/>
      </c>
      <c r="G472" s="1"/>
      <c r="H472" s="20"/>
      <c r="I472" s="20"/>
      <c r="J472" s="20"/>
      <c r="K472" s="1"/>
      <c r="L472" s="1"/>
      <c r="M472" s="21"/>
      <c r="N472" s="20"/>
      <c r="O472" s="22"/>
      <c r="P472" s="26"/>
      <c r="Q472" s="27"/>
      <c r="R472" s="20"/>
      <c r="S472" s="1"/>
      <c r="T472" s="23"/>
      <c r="U472" s="84"/>
      <c r="V472" s="86"/>
      <c r="W472" s="39" t="e">
        <f>IF(OR(T472="他官署で調達手続きを実施のため",AC472=#REF!),"－",IF(V472&lt;&gt;"",ROUNDDOWN(V472/T472,3),(IFERROR(ROUNDDOWN(U472/T472,3),"－"))))</f>
        <v>#REF!</v>
      </c>
      <c r="X472" s="90"/>
      <c r="Y472" s="92"/>
      <c r="Z472" s="25"/>
      <c r="AA472" s="24"/>
      <c r="AB472" s="25"/>
      <c r="AC472" s="24"/>
      <c r="AD472" s="20"/>
      <c r="AE472" s="20"/>
      <c r="AF472" s="20"/>
      <c r="AG472" s="1"/>
      <c r="AH472" s="1"/>
      <c r="AI472" s="41"/>
      <c r="AJ472" s="41"/>
      <c r="AK472" s="41"/>
      <c r="AL472" s="41"/>
      <c r="AM472" s="41"/>
      <c r="AN472" s="1"/>
      <c r="AO472" s="1"/>
      <c r="AP472" s="1"/>
      <c r="AQ472" s="1"/>
      <c r="AR472" s="1"/>
      <c r="AS472" s="1"/>
      <c r="AT472" s="1"/>
      <c r="AU472" s="1"/>
      <c r="AV472" s="1"/>
      <c r="AW472" s="1"/>
      <c r="AX472" s="35"/>
      <c r="AY472" s="78"/>
      <c r="AZ472" s="37" t="e">
        <f>IF(AC472=#REF!,"年間支払金額",IF(AND(OR(COUNTIF(AE472,"*すべて*"),COUNTIF(AE472,"*全て*")),S472="●",OR(K472=#REF!,K472=#REF!)),"年間支払金額(全官署、契約相手方ごと)",IF(AND(OR(COUNTIF(AE472,"*すべて*"),COUNTIF(AE472,"*全て*")),S472="●"),"年間支払金額(契約相手方ごと)",IF(AND(OR(K472=#REF!,K472=#REF!),AC472=#REF!),"契約総額(全官署)",IF(AND(K472=#REF!,AC472=#REF!),"契約総額(自官署のみ)",IF(K472=#REF!,"年間支払金額(自官署のみ)",IF(AC472=#REF!,"契約総額",IF(AND(COUNTIF(BG472,"&lt;&gt;*単価*"),OR(K472=#REF!,K472=#REF!)),"全官署予定価格",IF(AND(COUNTIF(BG472,"*単価*"),OR(K472=#REF!,K472=#REF!)),"全官署支払金額",IF(COUNTIF(BG472,"*単価*"),"年間支払金額","予定価格"))))))))))</f>
        <v>#REF!</v>
      </c>
      <c r="BA472" s="37" t="str">
        <f>IF(T472="","×",IF(令和8年度契約状況調査票!T472&gt;_xlfn.XLOOKUP(令和8年度契約状況調査票!BF472,#REF!,#REF!),"○","×"))</f>
        <v>×</v>
      </c>
      <c r="BB472" s="37" t="str">
        <f>IF(Y472="","×",IF(令和8年度契約状況調査票!Y472&gt;_xlfn.XLOOKUP(令和8年度契約状況調査票!BF472,#REF!,#REF!),"○","×"))</f>
        <v>×</v>
      </c>
      <c r="BC472" s="37" t="str">
        <f t="shared" si="72"/>
        <v>×</v>
      </c>
      <c r="BD472" s="37" t="str">
        <f t="shared" si="68"/>
        <v>×</v>
      </c>
      <c r="BE472" s="79" t="str">
        <f t="shared" si="73"/>
        <v/>
      </c>
      <c r="BF472" s="38">
        <f t="shared" si="74"/>
        <v>0</v>
      </c>
      <c r="BG472" s="1" t="e">
        <f>IF(AC472=#REF!,"",IF(AND(K472&lt;&gt;"",ISTEXT(U472)),"分担契約/単価契約",IF(ISTEXT(U472),"単価契約",IF(K472&lt;&gt;"","分担契約",""))))</f>
        <v>#REF!</v>
      </c>
      <c r="BH472" s="80"/>
      <c r="BI472" s="81" t="e">
        <f>IF(COUNTIF(T472,"**"),"",IF(AND(T472&gt;=#REF!,OR(H472=#REF!,H472=#REF!)),1,IF(AND(T472&gt;=#REF!,H472&lt;&gt;#REF!,H472&lt;&gt;#REF!),1,"")))</f>
        <v>#REF!</v>
      </c>
      <c r="BJ472" s="82" t="str">
        <f t="shared" si="75"/>
        <v>○</v>
      </c>
      <c r="BK472" s="81" t="b">
        <f t="shared" si="69"/>
        <v>1</v>
      </c>
      <c r="BL472" s="81" t="b">
        <f t="shared" si="70"/>
        <v>1</v>
      </c>
    </row>
    <row r="473" spans="1:64" s="83" customFormat="1" ht="60.65" customHeight="1" x14ac:dyDescent="0.2">
      <c r="A473" s="77">
        <f t="shared" si="71"/>
        <v>468</v>
      </c>
      <c r="B473" s="77" t="str">
        <f t="shared" si="76"/>
        <v/>
      </c>
      <c r="C473" s="77" t="str">
        <f>IF(B473&lt;&gt;1,"",COUNTIF($B$6:B473,1))</f>
        <v/>
      </c>
      <c r="D473" s="77" t="str">
        <f>IF(B473&lt;&gt;2,"",COUNTIF($B$6:B473,2))</f>
        <v/>
      </c>
      <c r="E473" s="77" t="str">
        <f>IF(B473&lt;&gt;3,"",COUNTIF($B$6:B473,3))</f>
        <v/>
      </c>
      <c r="F473" s="77" t="str">
        <f>IF(B473&lt;&gt;4,"",COUNTIF($B$6:B473,4))</f>
        <v/>
      </c>
      <c r="G473" s="1"/>
      <c r="H473" s="20"/>
      <c r="I473" s="20"/>
      <c r="J473" s="20"/>
      <c r="K473" s="1"/>
      <c r="L473" s="1"/>
      <c r="M473" s="21"/>
      <c r="N473" s="20"/>
      <c r="O473" s="22"/>
      <c r="P473" s="26"/>
      <c r="Q473" s="27"/>
      <c r="R473" s="20"/>
      <c r="S473" s="1"/>
      <c r="T473" s="23"/>
      <c r="U473" s="84"/>
      <c r="V473" s="86"/>
      <c r="W473" s="39" t="e">
        <f>IF(OR(T473="他官署で調達手続きを実施のため",AC473=#REF!),"－",IF(V473&lt;&gt;"",ROUNDDOWN(V473/T473,3),(IFERROR(ROUNDDOWN(U473/T473,3),"－"))))</f>
        <v>#REF!</v>
      </c>
      <c r="X473" s="90"/>
      <c r="Y473" s="92"/>
      <c r="Z473" s="25"/>
      <c r="AA473" s="24"/>
      <c r="AB473" s="25"/>
      <c r="AC473" s="24"/>
      <c r="AD473" s="20"/>
      <c r="AE473" s="20"/>
      <c r="AF473" s="20"/>
      <c r="AG473" s="1"/>
      <c r="AH473" s="1"/>
      <c r="AI473" s="41"/>
      <c r="AJ473" s="41"/>
      <c r="AK473" s="41"/>
      <c r="AL473" s="41"/>
      <c r="AM473" s="41"/>
      <c r="AN473" s="1"/>
      <c r="AO473" s="1"/>
      <c r="AP473" s="1"/>
      <c r="AQ473" s="1"/>
      <c r="AR473" s="1"/>
      <c r="AS473" s="1"/>
      <c r="AT473" s="1"/>
      <c r="AU473" s="1"/>
      <c r="AV473" s="1"/>
      <c r="AW473" s="1"/>
      <c r="AX473" s="35"/>
      <c r="AY473" s="78"/>
      <c r="AZ473" s="37" t="e">
        <f>IF(AC473=#REF!,"年間支払金額",IF(AND(OR(COUNTIF(AE473,"*すべて*"),COUNTIF(AE473,"*全て*")),S473="●",OR(K473=#REF!,K473=#REF!)),"年間支払金額(全官署、契約相手方ごと)",IF(AND(OR(COUNTIF(AE473,"*すべて*"),COUNTIF(AE473,"*全て*")),S473="●"),"年間支払金額(契約相手方ごと)",IF(AND(OR(K473=#REF!,K473=#REF!),AC473=#REF!),"契約総額(全官署)",IF(AND(K473=#REF!,AC473=#REF!),"契約総額(自官署のみ)",IF(K473=#REF!,"年間支払金額(自官署のみ)",IF(AC473=#REF!,"契約総額",IF(AND(COUNTIF(BG473,"&lt;&gt;*単価*"),OR(K473=#REF!,K473=#REF!)),"全官署予定価格",IF(AND(COUNTIF(BG473,"*単価*"),OR(K473=#REF!,K473=#REF!)),"全官署支払金額",IF(COUNTIF(BG473,"*単価*"),"年間支払金額","予定価格"))))))))))</f>
        <v>#REF!</v>
      </c>
      <c r="BA473" s="37" t="str">
        <f>IF(T473="","×",IF(令和8年度契約状況調査票!T473&gt;_xlfn.XLOOKUP(令和8年度契約状況調査票!BF473,#REF!,#REF!),"○","×"))</f>
        <v>×</v>
      </c>
      <c r="BB473" s="37" t="str">
        <f>IF(Y473="","×",IF(令和8年度契約状況調査票!Y473&gt;_xlfn.XLOOKUP(令和8年度契約状況調査票!BF473,#REF!,#REF!),"○","×"))</f>
        <v>×</v>
      </c>
      <c r="BC473" s="37" t="str">
        <f t="shared" si="72"/>
        <v>×</v>
      </c>
      <c r="BD473" s="37" t="str">
        <f t="shared" si="68"/>
        <v>×</v>
      </c>
      <c r="BE473" s="79" t="str">
        <f t="shared" si="73"/>
        <v/>
      </c>
      <c r="BF473" s="38">
        <f t="shared" si="74"/>
        <v>0</v>
      </c>
      <c r="BG473" s="1" t="e">
        <f>IF(AC473=#REF!,"",IF(AND(K473&lt;&gt;"",ISTEXT(U473)),"分担契約/単価契約",IF(ISTEXT(U473),"単価契約",IF(K473&lt;&gt;"","分担契約",""))))</f>
        <v>#REF!</v>
      </c>
      <c r="BH473" s="80"/>
      <c r="BI473" s="81" t="e">
        <f>IF(COUNTIF(T473,"**"),"",IF(AND(T473&gt;=#REF!,OR(H473=#REF!,H473=#REF!)),1,IF(AND(T473&gt;=#REF!,H473&lt;&gt;#REF!,H473&lt;&gt;#REF!),1,"")))</f>
        <v>#REF!</v>
      </c>
      <c r="BJ473" s="82" t="str">
        <f t="shared" si="75"/>
        <v>○</v>
      </c>
      <c r="BK473" s="81" t="b">
        <f t="shared" si="69"/>
        <v>1</v>
      </c>
      <c r="BL473" s="81" t="b">
        <f t="shared" si="70"/>
        <v>1</v>
      </c>
    </row>
    <row r="474" spans="1:64" s="83" customFormat="1" ht="60.65" customHeight="1" x14ac:dyDescent="0.2">
      <c r="A474" s="77">
        <f t="shared" si="71"/>
        <v>469</v>
      </c>
      <c r="B474" s="77" t="str">
        <f t="shared" si="76"/>
        <v/>
      </c>
      <c r="C474" s="77" t="str">
        <f>IF(B474&lt;&gt;1,"",COUNTIF($B$6:B474,1))</f>
        <v/>
      </c>
      <c r="D474" s="77" t="str">
        <f>IF(B474&lt;&gt;2,"",COUNTIF($B$6:B474,2))</f>
        <v/>
      </c>
      <c r="E474" s="77" t="str">
        <f>IF(B474&lt;&gt;3,"",COUNTIF($B$6:B474,3))</f>
        <v/>
      </c>
      <c r="F474" s="77" t="str">
        <f>IF(B474&lt;&gt;4,"",COUNTIF($B$6:B474,4))</f>
        <v/>
      </c>
      <c r="G474" s="1"/>
      <c r="H474" s="20"/>
      <c r="I474" s="20"/>
      <c r="J474" s="20"/>
      <c r="K474" s="1"/>
      <c r="L474" s="1"/>
      <c r="M474" s="21"/>
      <c r="N474" s="20"/>
      <c r="O474" s="22"/>
      <c r="P474" s="26"/>
      <c r="Q474" s="27"/>
      <c r="R474" s="20"/>
      <c r="S474" s="1"/>
      <c r="T474" s="23"/>
      <c r="U474" s="84"/>
      <c r="V474" s="86"/>
      <c r="W474" s="39" t="e">
        <f>IF(OR(T474="他官署で調達手続きを実施のため",AC474=#REF!),"－",IF(V474&lt;&gt;"",ROUNDDOWN(V474/T474,3),(IFERROR(ROUNDDOWN(U474/T474,3),"－"))))</f>
        <v>#REF!</v>
      </c>
      <c r="X474" s="90"/>
      <c r="Y474" s="92"/>
      <c r="Z474" s="25"/>
      <c r="AA474" s="24"/>
      <c r="AB474" s="25"/>
      <c r="AC474" s="24"/>
      <c r="AD474" s="20"/>
      <c r="AE474" s="20"/>
      <c r="AF474" s="20"/>
      <c r="AG474" s="1"/>
      <c r="AH474" s="1"/>
      <c r="AI474" s="41"/>
      <c r="AJ474" s="41"/>
      <c r="AK474" s="41"/>
      <c r="AL474" s="41"/>
      <c r="AM474" s="41"/>
      <c r="AN474" s="1"/>
      <c r="AO474" s="1"/>
      <c r="AP474" s="1"/>
      <c r="AQ474" s="1"/>
      <c r="AR474" s="1"/>
      <c r="AS474" s="1"/>
      <c r="AT474" s="1"/>
      <c r="AU474" s="1"/>
      <c r="AV474" s="1"/>
      <c r="AW474" s="1"/>
      <c r="AX474" s="35"/>
      <c r="AY474" s="78"/>
      <c r="AZ474" s="37" t="e">
        <f>IF(AC474=#REF!,"年間支払金額",IF(AND(OR(COUNTIF(AE474,"*すべて*"),COUNTIF(AE474,"*全て*")),S474="●",OR(K474=#REF!,K474=#REF!)),"年間支払金額(全官署、契約相手方ごと)",IF(AND(OR(COUNTIF(AE474,"*すべて*"),COUNTIF(AE474,"*全て*")),S474="●"),"年間支払金額(契約相手方ごと)",IF(AND(OR(K474=#REF!,K474=#REF!),AC474=#REF!),"契約総額(全官署)",IF(AND(K474=#REF!,AC474=#REF!),"契約総額(自官署のみ)",IF(K474=#REF!,"年間支払金額(自官署のみ)",IF(AC474=#REF!,"契約総額",IF(AND(COUNTIF(BG474,"&lt;&gt;*単価*"),OR(K474=#REF!,K474=#REF!)),"全官署予定価格",IF(AND(COUNTIF(BG474,"*単価*"),OR(K474=#REF!,K474=#REF!)),"全官署支払金額",IF(COUNTIF(BG474,"*単価*"),"年間支払金額","予定価格"))))))))))</f>
        <v>#REF!</v>
      </c>
      <c r="BA474" s="37" t="str">
        <f>IF(T474="","×",IF(令和8年度契約状況調査票!T474&gt;_xlfn.XLOOKUP(令和8年度契約状況調査票!BF474,#REF!,#REF!),"○","×"))</f>
        <v>×</v>
      </c>
      <c r="BB474" s="37" t="str">
        <f>IF(Y474="","×",IF(令和8年度契約状況調査票!Y474&gt;_xlfn.XLOOKUP(令和8年度契約状況調査票!BF474,#REF!,#REF!),"○","×"))</f>
        <v>×</v>
      </c>
      <c r="BC474" s="37" t="str">
        <f t="shared" si="72"/>
        <v>×</v>
      </c>
      <c r="BD474" s="37" t="str">
        <f t="shared" si="68"/>
        <v>×</v>
      </c>
      <c r="BE474" s="79" t="str">
        <f t="shared" si="73"/>
        <v/>
      </c>
      <c r="BF474" s="38">
        <f t="shared" si="74"/>
        <v>0</v>
      </c>
      <c r="BG474" s="1" t="e">
        <f>IF(AC474=#REF!,"",IF(AND(K474&lt;&gt;"",ISTEXT(U474)),"分担契約/単価契約",IF(ISTEXT(U474),"単価契約",IF(K474&lt;&gt;"","分担契約",""))))</f>
        <v>#REF!</v>
      </c>
      <c r="BH474" s="80"/>
      <c r="BI474" s="81" t="e">
        <f>IF(COUNTIF(T474,"**"),"",IF(AND(T474&gt;=#REF!,OR(H474=#REF!,H474=#REF!)),1,IF(AND(T474&gt;=#REF!,H474&lt;&gt;#REF!,H474&lt;&gt;#REF!),1,"")))</f>
        <v>#REF!</v>
      </c>
      <c r="BJ474" s="82" t="str">
        <f t="shared" si="75"/>
        <v>○</v>
      </c>
      <c r="BK474" s="81" t="b">
        <f t="shared" si="69"/>
        <v>1</v>
      </c>
      <c r="BL474" s="81" t="b">
        <f t="shared" si="70"/>
        <v>1</v>
      </c>
    </row>
    <row r="475" spans="1:64" s="83" customFormat="1" ht="60.65" customHeight="1" x14ac:dyDescent="0.2">
      <c r="A475" s="77">
        <f t="shared" si="71"/>
        <v>470</v>
      </c>
      <c r="B475" s="77" t="str">
        <f t="shared" si="76"/>
        <v/>
      </c>
      <c r="C475" s="77" t="str">
        <f>IF(B475&lt;&gt;1,"",COUNTIF($B$6:B475,1))</f>
        <v/>
      </c>
      <c r="D475" s="77" t="str">
        <f>IF(B475&lt;&gt;2,"",COUNTIF($B$6:B475,2))</f>
        <v/>
      </c>
      <c r="E475" s="77" t="str">
        <f>IF(B475&lt;&gt;3,"",COUNTIF($B$6:B475,3))</f>
        <v/>
      </c>
      <c r="F475" s="77" t="str">
        <f>IF(B475&lt;&gt;4,"",COUNTIF($B$6:B475,4))</f>
        <v/>
      </c>
      <c r="G475" s="1"/>
      <c r="H475" s="20"/>
      <c r="I475" s="20"/>
      <c r="J475" s="20"/>
      <c r="K475" s="1"/>
      <c r="L475" s="1"/>
      <c r="M475" s="21"/>
      <c r="N475" s="20"/>
      <c r="O475" s="22"/>
      <c r="P475" s="26"/>
      <c r="Q475" s="27"/>
      <c r="R475" s="20"/>
      <c r="S475" s="1"/>
      <c r="T475" s="23"/>
      <c r="U475" s="84"/>
      <c r="V475" s="86"/>
      <c r="W475" s="39" t="e">
        <f>IF(OR(T475="他官署で調達手続きを実施のため",AC475=#REF!),"－",IF(V475&lt;&gt;"",ROUNDDOWN(V475/T475,3),(IFERROR(ROUNDDOWN(U475/T475,3),"－"))))</f>
        <v>#REF!</v>
      </c>
      <c r="X475" s="90"/>
      <c r="Y475" s="92"/>
      <c r="Z475" s="25"/>
      <c r="AA475" s="24"/>
      <c r="AB475" s="25"/>
      <c r="AC475" s="24"/>
      <c r="AD475" s="20"/>
      <c r="AE475" s="20"/>
      <c r="AF475" s="20"/>
      <c r="AG475" s="1"/>
      <c r="AH475" s="1"/>
      <c r="AI475" s="41"/>
      <c r="AJ475" s="41"/>
      <c r="AK475" s="41"/>
      <c r="AL475" s="41"/>
      <c r="AM475" s="41"/>
      <c r="AN475" s="1"/>
      <c r="AO475" s="1"/>
      <c r="AP475" s="1"/>
      <c r="AQ475" s="1"/>
      <c r="AR475" s="1"/>
      <c r="AS475" s="1"/>
      <c r="AT475" s="1"/>
      <c r="AU475" s="1"/>
      <c r="AV475" s="1"/>
      <c r="AW475" s="1"/>
      <c r="AX475" s="36"/>
      <c r="AY475" s="78"/>
      <c r="AZ475" s="37" t="e">
        <f>IF(AC475=#REF!,"年間支払金額",IF(AND(OR(COUNTIF(AE475,"*すべて*"),COUNTIF(AE475,"*全て*")),S475="●",OR(K475=#REF!,K475=#REF!)),"年間支払金額(全官署、契約相手方ごと)",IF(AND(OR(COUNTIF(AE475,"*すべて*"),COUNTIF(AE475,"*全て*")),S475="●"),"年間支払金額(契約相手方ごと)",IF(AND(OR(K475=#REF!,K475=#REF!),AC475=#REF!),"契約総額(全官署)",IF(AND(K475=#REF!,AC475=#REF!),"契約総額(自官署のみ)",IF(K475=#REF!,"年間支払金額(自官署のみ)",IF(AC475=#REF!,"契約総額",IF(AND(COUNTIF(BG475,"&lt;&gt;*単価*"),OR(K475=#REF!,K475=#REF!)),"全官署予定価格",IF(AND(COUNTIF(BG475,"*単価*"),OR(K475=#REF!,K475=#REF!)),"全官署支払金額",IF(COUNTIF(BG475,"*単価*"),"年間支払金額","予定価格"))))))))))</f>
        <v>#REF!</v>
      </c>
      <c r="BA475" s="37" t="str">
        <f>IF(T475="","×",IF(令和8年度契約状況調査票!T475&gt;_xlfn.XLOOKUP(令和8年度契約状況調査票!BF475,#REF!,#REF!),"○","×"))</f>
        <v>×</v>
      </c>
      <c r="BB475" s="37" t="str">
        <f>IF(Y475="","×",IF(令和8年度契約状況調査票!Y475&gt;_xlfn.XLOOKUP(令和8年度契約状況調査票!BF475,#REF!,#REF!),"○","×"))</f>
        <v>×</v>
      </c>
      <c r="BC475" s="37" t="str">
        <f t="shared" si="72"/>
        <v>×</v>
      </c>
      <c r="BD475" s="37" t="str">
        <f t="shared" ref="BD475:BD538" si="77">IF(AY475&lt;&gt;"",AY475,IF(COUNTIF(AZ475,"*予定価格*"),BA475,BB475))</f>
        <v>×</v>
      </c>
      <c r="BE475" s="79" t="str">
        <f t="shared" si="73"/>
        <v/>
      </c>
      <c r="BF475" s="38">
        <f t="shared" si="74"/>
        <v>0</v>
      </c>
      <c r="BG475" s="1" t="e">
        <f>IF(AC475=#REF!,"",IF(AND(K475&lt;&gt;"",ISTEXT(U475)),"分担契約/単価契約",IF(ISTEXT(U475),"単価契約",IF(K475&lt;&gt;"","分担契約",""))))</f>
        <v>#REF!</v>
      </c>
      <c r="BH475" s="80"/>
      <c r="BI475" s="81" t="e">
        <f>IF(COUNTIF(T475,"**"),"",IF(AND(T475&gt;=#REF!,OR(H475=#REF!,H475=#REF!)),1,IF(AND(T475&gt;=#REF!,H475&lt;&gt;#REF!,H475&lt;&gt;#REF!),1,"")))</f>
        <v>#REF!</v>
      </c>
      <c r="BJ475" s="82" t="str">
        <f t="shared" si="75"/>
        <v>○</v>
      </c>
      <c r="BK475" s="81" t="b">
        <f t="shared" ref="BK475:BK538" si="78">_xlfn.ISFORMULA(BF475)</f>
        <v>1</v>
      </c>
      <c r="BL475" s="81" t="b">
        <f t="shared" ref="BL475:BL538" si="79">_xlfn.ISFORMULA(BG475)</f>
        <v>1</v>
      </c>
    </row>
    <row r="476" spans="1:64" s="83" customFormat="1" ht="60.65" customHeight="1" x14ac:dyDescent="0.2">
      <c r="A476" s="77">
        <f t="shared" si="71"/>
        <v>471</v>
      </c>
      <c r="B476" s="77" t="str">
        <f t="shared" si="76"/>
        <v/>
      </c>
      <c r="C476" s="77" t="str">
        <f>IF(B476&lt;&gt;1,"",COUNTIF($B$6:B476,1))</f>
        <v/>
      </c>
      <c r="D476" s="77" t="str">
        <f>IF(B476&lt;&gt;2,"",COUNTIF($B$6:B476,2))</f>
        <v/>
      </c>
      <c r="E476" s="77" t="str">
        <f>IF(B476&lt;&gt;3,"",COUNTIF($B$6:B476,3))</f>
        <v/>
      </c>
      <c r="F476" s="77" t="str">
        <f>IF(B476&lt;&gt;4,"",COUNTIF($B$6:B476,4))</f>
        <v/>
      </c>
      <c r="G476" s="1"/>
      <c r="H476" s="20"/>
      <c r="I476" s="20"/>
      <c r="J476" s="20"/>
      <c r="K476" s="1"/>
      <c r="L476" s="1"/>
      <c r="M476" s="21"/>
      <c r="N476" s="20"/>
      <c r="O476" s="22"/>
      <c r="P476" s="26"/>
      <c r="Q476" s="27"/>
      <c r="R476" s="20"/>
      <c r="S476" s="1"/>
      <c r="T476" s="23"/>
      <c r="U476" s="84"/>
      <c r="V476" s="86"/>
      <c r="W476" s="39" t="e">
        <f>IF(OR(T476="他官署で調達手続きを実施のため",AC476=#REF!),"－",IF(V476&lt;&gt;"",ROUNDDOWN(V476/T476,3),(IFERROR(ROUNDDOWN(U476/T476,3),"－"))))</f>
        <v>#REF!</v>
      </c>
      <c r="X476" s="90"/>
      <c r="Y476" s="92"/>
      <c r="Z476" s="25"/>
      <c r="AA476" s="24"/>
      <c r="AB476" s="25"/>
      <c r="AC476" s="24"/>
      <c r="AD476" s="20"/>
      <c r="AE476" s="20"/>
      <c r="AF476" s="20"/>
      <c r="AG476" s="1"/>
      <c r="AH476" s="1"/>
      <c r="AI476" s="41"/>
      <c r="AJ476" s="41"/>
      <c r="AK476" s="41"/>
      <c r="AL476" s="41"/>
      <c r="AM476" s="41"/>
      <c r="AN476" s="1"/>
      <c r="AO476" s="1"/>
      <c r="AP476" s="1"/>
      <c r="AQ476" s="1"/>
      <c r="AR476" s="1"/>
      <c r="AS476" s="1"/>
      <c r="AT476" s="1"/>
      <c r="AU476" s="1"/>
      <c r="AV476" s="1"/>
      <c r="AW476" s="1"/>
      <c r="AX476" s="35"/>
      <c r="AY476" s="78"/>
      <c r="AZ476" s="37" t="e">
        <f>IF(AC476=#REF!,"年間支払金額",IF(AND(OR(COUNTIF(AE476,"*すべて*"),COUNTIF(AE476,"*全て*")),S476="●",OR(K476=#REF!,K476=#REF!)),"年間支払金額(全官署、契約相手方ごと)",IF(AND(OR(COUNTIF(AE476,"*すべて*"),COUNTIF(AE476,"*全て*")),S476="●"),"年間支払金額(契約相手方ごと)",IF(AND(OR(K476=#REF!,K476=#REF!),AC476=#REF!),"契約総額(全官署)",IF(AND(K476=#REF!,AC476=#REF!),"契約総額(自官署のみ)",IF(K476=#REF!,"年間支払金額(自官署のみ)",IF(AC476=#REF!,"契約総額",IF(AND(COUNTIF(BG476,"&lt;&gt;*単価*"),OR(K476=#REF!,K476=#REF!)),"全官署予定価格",IF(AND(COUNTIF(BG476,"*単価*"),OR(K476=#REF!,K476=#REF!)),"全官署支払金額",IF(COUNTIF(BG476,"*単価*"),"年間支払金額","予定価格"))))))))))</f>
        <v>#REF!</v>
      </c>
      <c r="BA476" s="37" t="str">
        <f>IF(T476="","×",IF(令和8年度契約状況調査票!T476&gt;_xlfn.XLOOKUP(令和8年度契約状況調査票!BF476,#REF!,#REF!),"○","×"))</f>
        <v>×</v>
      </c>
      <c r="BB476" s="37" t="str">
        <f>IF(Y476="","×",IF(令和8年度契約状況調査票!Y476&gt;_xlfn.XLOOKUP(令和8年度契約状況調査票!BF476,#REF!,#REF!),"○","×"))</f>
        <v>×</v>
      </c>
      <c r="BC476" s="37" t="str">
        <f t="shared" si="72"/>
        <v>×</v>
      </c>
      <c r="BD476" s="37" t="str">
        <f t="shared" si="77"/>
        <v>×</v>
      </c>
      <c r="BE476" s="79" t="str">
        <f t="shared" si="73"/>
        <v/>
      </c>
      <c r="BF476" s="38">
        <f t="shared" si="74"/>
        <v>0</v>
      </c>
      <c r="BG476" s="1" t="e">
        <f>IF(AC476=#REF!,"",IF(AND(K476&lt;&gt;"",ISTEXT(U476)),"分担契約/単価契約",IF(ISTEXT(U476),"単価契約",IF(K476&lt;&gt;"","分担契約",""))))</f>
        <v>#REF!</v>
      </c>
      <c r="BH476" s="80"/>
      <c r="BI476" s="81" t="e">
        <f>IF(COUNTIF(T476,"**"),"",IF(AND(T476&gt;=#REF!,OR(H476=#REF!,H476=#REF!)),1,IF(AND(T476&gt;=#REF!,H476&lt;&gt;#REF!,H476&lt;&gt;#REF!),1,"")))</f>
        <v>#REF!</v>
      </c>
      <c r="BJ476" s="82" t="str">
        <f t="shared" si="75"/>
        <v>○</v>
      </c>
      <c r="BK476" s="81" t="b">
        <f t="shared" si="78"/>
        <v>1</v>
      </c>
      <c r="BL476" s="81" t="b">
        <f t="shared" si="79"/>
        <v>1</v>
      </c>
    </row>
    <row r="477" spans="1:64" s="83" customFormat="1" ht="60.65" customHeight="1" x14ac:dyDescent="0.2">
      <c r="A477" s="77">
        <f t="shared" si="71"/>
        <v>472</v>
      </c>
      <c r="B477" s="77" t="str">
        <f t="shared" si="76"/>
        <v/>
      </c>
      <c r="C477" s="77" t="str">
        <f>IF(B477&lt;&gt;1,"",COUNTIF($B$6:B477,1))</f>
        <v/>
      </c>
      <c r="D477" s="77" t="str">
        <f>IF(B477&lt;&gt;2,"",COUNTIF($B$6:B477,2))</f>
        <v/>
      </c>
      <c r="E477" s="77" t="str">
        <f>IF(B477&lt;&gt;3,"",COUNTIF($B$6:B477,3))</f>
        <v/>
      </c>
      <c r="F477" s="77" t="str">
        <f>IF(B477&lt;&gt;4,"",COUNTIF($B$6:B477,4))</f>
        <v/>
      </c>
      <c r="G477" s="1"/>
      <c r="H477" s="20"/>
      <c r="I477" s="20"/>
      <c r="J477" s="20"/>
      <c r="K477" s="1"/>
      <c r="L477" s="1"/>
      <c r="M477" s="21"/>
      <c r="N477" s="20"/>
      <c r="O477" s="22"/>
      <c r="P477" s="26"/>
      <c r="Q477" s="27"/>
      <c r="R477" s="20"/>
      <c r="S477" s="1"/>
      <c r="T477" s="23"/>
      <c r="U477" s="84"/>
      <c r="V477" s="86"/>
      <c r="W477" s="39" t="e">
        <f>IF(OR(T477="他官署で調達手続きを実施のため",AC477=#REF!),"－",IF(V477&lt;&gt;"",ROUNDDOWN(V477/T477,3),(IFERROR(ROUNDDOWN(U477/T477,3),"－"))))</f>
        <v>#REF!</v>
      </c>
      <c r="X477" s="90"/>
      <c r="Y477" s="92"/>
      <c r="Z477" s="25"/>
      <c r="AA477" s="24"/>
      <c r="AB477" s="25"/>
      <c r="AC477" s="24"/>
      <c r="AD477" s="20"/>
      <c r="AE477" s="20"/>
      <c r="AF477" s="20"/>
      <c r="AG477" s="1"/>
      <c r="AH477" s="1"/>
      <c r="AI477" s="41"/>
      <c r="AJ477" s="41"/>
      <c r="AK477" s="41"/>
      <c r="AL477" s="41"/>
      <c r="AM477" s="41"/>
      <c r="AN477" s="1"/>
      <c r="AO477" s="1"/>
      <c r="AP477" s="1"/>
      <c r="AQ477" s="1"/>
      <c r="AR477" s="1"/>
      <c r="AS477" s="1"/>
      <c r="AT477" s="1"/>
      <c r="AU477" s="1"/>
      <c r="AV477" s="1"/>
      <c r="AW477" s="1"/>
      <c r="AX477" s="35"/>
      <c r="AY477" s="78"/>
      <c r="AZ477" s="37" t="e">
        <f>IF(AC477=#REF!,"年間支払金額",IF(AND(OR(COUNTIF(AE477,"*すべて*"),COUNTIF(AE477,"*全て*")),S477="●",OR(K477=#REF!,K477=#REF!)),"年間支払金額(全官署、契約相手方ごと)",IF(AND(OR(COUNTIF(AE477,"*すべて*"),COUNTIF(AE477,"*全て*")),S477="●"),"年間支払金額(契約相手方ごと)",IF(AND(OR(K477=#REF!,K477=#REF!),AC477=#REF!),"契約総額(全官署)",IF(AND(K477=#REF!,AC477=#REF!),"契約総額(自官署のみ)",IF(K477=#REF!,"年間支払金額(自官署のみ)",IF(AC477=#REF!,"契約総額",IF(AND(COUNTIF(BG477,"&lt;&gt;*単価*"),OR(K477=#REF!,K477=#REF!)),"全官署予定価格",IF(AND(COUNTIF(BG477,"*単価*"),OR(K477=#REF!,K477=#REF!)),"全官署支払金額",IF(COUNTIF(BG477,"*単価*"),"年間支払金額","予定価格"))))))))))</f>
        <v>#REF!</v>
      </c>
      <c r="BA477" s="37" t="str">
        <f>IF(T477="","×",IF(令和8年度契約状況調査票!T477&gt;_xlfn.XLOOKUP(令和8年度契約状況調査票!BF477,#REF!,#REF!),"○","×"))</f>
        <v>×</v>
      </c>
      <c r="BB477" s="37" t="str">
        <f>IF(Y477="","×",IF(令和8年度契約状況調査票!Y477&gt;_xlfn.XLOOKUP(令和8年度契約状況調査票!BF477,#REF!,#REF!),"○","×"))</f>
        <v>×</v>
      </c>
      <c r="BC477" s="37" t="str">
        <f t="shared" si="72"/>
        <v>×</v>
      </c>
      <c r="BD477" s="37" t="str">
        <f t="shared" si="77"/>
        <v>×</v>
      </c>
      <c r="BE477" s="79" t="str">
        <f t="shared" si="73"/>
        <v/>
      </c>
      <c r="BF477" s="38">
        <f t="shared" si="74"/>
        <v>0</v>
      </c>
      <c r="BG477" s="1" t="e">
        <f>IF(AC477=#REF!,"",IF(AND(K477&lt;&gt;"",ISTEXT(U477)),"分担契約/単価契約",IF(ISTEXT(U477),"単価契約",IF(K477&lt;&gt;"","分担契約",""))))</f>
        <v>#REF!</v>
      </c>
      <c r="BH477" s="80"/>
      <c r="BI477" s="81" t="e">
        <f>IF(COUNTIF(T477,"**"),"",IF(AND(T477&gt;=#REF!,OR(H477=#REF!,H477=#REF!)),1,IF(AND(T477&gt;=#REF!,H477&lt;&gt;#REF!,H477&lt;&gt;#REF!),1,"")))</f>
        <v>#REF!</v>
      </c>
      <c r="BJ477" s="82" t="str">
        <f t="shared" si="75"/>
        <v>○</v>
      </c>
      <c r="BK477" s="81" t="b">
        <f t="shared" si="78"/>
        <v>1</v>
      </c>
      <c r="BL477" s="81" t="b">
        <f t="shared" si="79"/>
        <v>1</v>
      </c>
    </row>
    <row r="478" spans="1:64" s="83" customFormat="1" ht="60.65" customHeight="1" x14ac:dyDescent="0.2">
      <c r="A478" s="77">
        <f t="shared" si="71"/>
        <v>473</v>
      </c>
      <c r="B478" s="77" t="str">
        <f t="shared" si="76"/>
        <v/>
      </c>
      <c r="C478" s="77" t="str">
        <f>IF(B478&lt;&gt;1,"",COUNTIF($B$6:B478,1))</f>
        <v/>
      </c>
      <c r="D478" s="77" t="str">
        <f>IF(B478&lt;&gt;2,"",COUNTIF($B$6:B478,2))</f>
        <v/>
      </c>
      <c r="E478" s="77" t="str">
        <f>IF(B478&lt;&gt;3,"",COUNTIF($B$6:B478,3))</f>
        <v/>
      </c>
      <c r="F478" s="77" t="str">
        <f>IF(B478&lt;&gt;4,"",COUNTIF($B$6:B478,4))</f>
        <v/>
      </c>
      <c r="G478" s="1"/>
      <c r="H478" s="20"/>
      <c r="I478" s="20"/>
      <c r="J478" s="20"/>
      <c r="K478" s="1"/>
      <c r="L478" s="1"/>
      <c r="M478" s="21"/>
      <c r="N478" s="20"/>
      <c r="O478" s="22"/>
      <c r="P478" s="26"/>
      <c r="Q478" s="27"/>
      <c r="R478" s="20"/>
      <c r="S478" s="1"/>
      <c r="T478" s="28"/>
      <c r="U478" s="85"/>
      <c r="V478" s="86"/>
      <c r="W478" s="39" t="e">
        <f>IF(OR(T478="他官署で調達手続きを実施のため",AC478=#REF!),"－",IF(V478&lt;&gt;"",ROUNDDOWN(V478/T478,3),(IFERROR(ROUNDDOWN(U478/T478,3),"－"))))</f>
        <v>#REF!</v>
      </c>
      <c r="X478" s="90"/>
      <c r="Y478" s="92"/>
      <c r="Z478" s="25"/>
      <c r="AA478" s="24"/>
      <c r="AB478" s="25"/>
      <c r="AC478" s="24"/>
      <c r="AD478" s="20"/>
      <c r="AE478" s="20"/>
      <c r="AF478" s="20"/>
      <c r="AG478" s="1"/>
      <c r="AH478" s="1"/>
      <c r="AI478" s="41"/>
      <c r="AJ478" s="41"/>
      <c r="AK478" s="41"/>
      <c r="AL478" s="41"/>
      <c r="AM478" s="41"/>
      <c r="AN478" s="1"/>
      <c r="AO478" s="1"/>
      <c r="AP478" s="1"/>
      <c r="AQ478" s="1"/>
      <c r="AR478" s="1"/>
      <c r="AS478" s="1"/>
      <c r="AT478" s="1"/>
      <c r="AU478" s="1"/>
      <c r="AV478" s="1"/>
      <c r="AW478" s="1"/>
      <c r="AX478" s="35"/>
      <c r="AY478" s="78"/>
      <c r="AZ478" s="37" t="e">
        <f>IF(AC478=#REF!,"年間支払金額",IF(AND(OR(COUNTIF(AE478,"*すべて*"),COUNTIF(AE478,"*全て*")),S478="●",OR(K478=#REF!,K478=#REF!)),"年間支払金額(全官署、契約相手方ごと)",IF(AND(OR(COUNTIF(AE478,"*すべて*"),COUNTIF(AE478,"*全て*")),S478="●"),"年間支払金額(契約相手方ごと)",IF(AND(OR(K478=#REF!,K478=#REF!),AC478=#REF!),"契約総額(全官署)",IF(AND(K478=#REF!,AC478=#REF!),"契約総額(自官署のみ)",IF(K478=#REF!,"年間支払金額(自官署のみ)",IF(AC478=#REF!,"契約総額",IF(AND(COUNTIF(BG478,"&lt;&gt;*単価*"),OR(K478=#REF!,K478=#REF!)),"全官署予定価格",IF(AND(COUNTIF(BG478,"*単価*"),OR(K478=#REF!,K478=#REF!)),"全官署支払金額",IF(COUNTIF(BG478,"*単価*"),"年間支払金額","予定価格"))))))))))</f>
        <v>#REF!</v>
      </c>
      <c r="BA478" s="37" t="str">
        <f>IF(T478="","×",IF(令和8年度契約状況調査票!T478&gt;_xlfn.XLOOKUP(令和8年度契約状況調査票!BF478,#REF!,#REF!),"○","×"))</f>
        <v>×</v>
      </c>
      <c r="BB478" s="37" t="str">
        <f>IF(Y478="","×",IF(令和8年度契約状況調査票!Y478&gt;_xlfn.XLOOKUP(令和8年度契約状況調査票!BF478,#REF!,#REF!),"○","×"))</f>
        <v>×</v>
      </c>
      <c r="BC478" s="37" t="str">
        <f t="shared" si="72"/>
        <v>×</v>
      </c>
      <c r="BD478" s="37" t="str">
        <f t="shared" si="77"/>
        <v>×</v>
      </c>
      <c r="BE478" s="79" t="str">
        <f t="shared" si="73"/>
        <v/>
      </c>
      <c r="BF478" s="38">
        <f t="shared" si="74"/>
        <v>0</v>
      </c>
      <c r="BG478" s="1" t="e">
        <f>IF(AC478=#REF!,"",IF(AND(K478&lt;&gt;"",ISTEXT(U478)),"分担契約/単価契約",IF(ISTEXT(U478),"単価契約",IF(K478&lt;&gt;"","分担契約",""))))</f>
        <v>#REF!</v>
      </c>
      <c r="BH478" s="80"/>
      <c r="BI478" s="81" t="e">
        <f>IF(COUNTIF(T478,"**"),"",IF(AND(T478&gt;=#REF!,OR(H478=#REF!,H478=#REF!)),1,IF(AND(T478&gt;=#REF!,H478&lt;&gt;#REF!,H478&lt;&gt;#REF!),1,"")))</f>
        <v>#REF!</v>
      </c>
      <c r="BJ478" s="82" t="str">
        <f t="shared" si="75"/>
        <v>○</v>
      </c>
      <c r="BK478" s="81" t="b">
        <f t="shared" si="78"/>
        <v>1</v>
      </c>
      <c r="BL478" s="81" t="b">
        <f t="shared" si="79"/>
        <v>1</v>
      </c>
    </row>
    <row r="479" spans="1:64" s="83" customFormat="1" ht="60.65" customHeight="1" x14ac:dyDescent="0.2">
      <c r="A479" s="77">
        <f t="shared" si="71"/>
        <v>474</v>
      </c>
      <c r="B479" s="77" t="str">
        <f t="shared" si="76"/>
        <v/>
      </c>
      <c r="C479" s="77" t="str">
        <f>IF(B479&lt;&gt;1,"",COUNTIF($B$6:B479,1))</f>
        <v/>
      </c>
      <c r="D479" s="77" t="str">
        <f>IF(B479&lt;&gt;2,"",COUNTIF($B$6:B479,2))</f>
        <v/>
      </c>
      <c r="E479" s="77" t="str">
        <f>IF(B479&lt;&gt;3,"",COUNTIF($B$6:B479,3))</f>
        <v/>
      </c>
      <c r="F479" s="77" t="str">
        <f>IF(B479&lt;&gt;4,"",COUNTIF($B$6:B479,4))</f>
        <v/>
      </c>
      <c r="G479" s="1"/>
      <c r="H479" s="20"/>
      <c r="I479" s="20"/>
      <c r="J479" s="20"/>
      <c r="K479" s="1"/>
      <c r="L479" s="1"/>
      <c r="M479" s="21"/>
      <c r="N479" s="20"/>
      <c r="O479" s="22"/>
      <c r="P479" s="26"/>
      <c r="Q479" s="27"/>
      <c r="R479" s="20"/>
      <c r="S479" s="1"/>
      <c r="T479" s="23"/>
      <c r="U479" s="84"/>
      <c r="V479" s="86"/>
      <c r="W479" s="39" t="e">
        <f>IF(OR(T479="他官署で調達手続きを実施のため",AC479=#REF!),"－",IF(V479&lt;&gt;"",ROUNDDOWN(V479/T479,3),(IFERROR(ROUNDDOWN(U479/T479,3),"－"))))</f>
        <v>#REF!</v>
      </c>
      <c r="X479" s="90"/>
      <c r="Y479" s="92"/>
      <c r="Z479" s="25"/>
      <c r="AA479" s="24"/>
      <c r="AB479" s="25"/>
      <c r="AC479" s="24"/>
      <c r="AD479" s="20"/>
      <c r="AE479" s="20"/>
      <c r="AF479" s="20"/>
      <c r="AG479" s="1"/>
      <c r="AH479" s="1"/>
      <c r="AI479" s="41"/>
      <c r="AJ479" s="41"/>
      <c r="AK479" s="41"/>
      <c r="AL479" s="41"/>
      <c r="AM479" s="41"/>
      <c r="AN479" s="1"/>
      <c r="AO479" s="1"/>
      <c r="AP479" s="1"/>
      <c r="AQ479" s="1"/>
      <c r="AR479" s="1"/>
      <c r="AS479" s="1"/>
      <c r="AT479" s="1"/>
      <c r="AU479" s="1"/>
      <c r="AV479" s="1"/>
      <c r="AW479" s="1"/>
      <c r="AX479" s="35"/>
      <c r="AY479" s="78"/>
      <c r="AZ479" s="37" t="e">
        <f>IF(AC479=#REF!,"年間支払金額",IF(AND(OR(COUNTIF(AE479,"*すべて*"),COUNTIF(AE479,"*全て*")),S479="●",OR(K479=#REF!,K479=#REF!)),"年間支払金額(全官署、契約相手方ごと)",IF(AND(OR(COUNTIF(AE479,"*すべて*"),COUNTIF(AE479,"*全て*")),S479="●"),"年間支払金額(契約相手方ごと)",IF(AND(OR(K479=#REF!,K479=#REF!),AC479=#REF!),"契約総額(全官署)",IF(AND(K479=#REF!,AC479=#REF!),"契約総額(自官署のみ)",IF(K479=#REF!,"年間支払金額(自官署のみ)",IF(AC479=#REF!,"契約総額",IF(AND(COUNTIF(BG479,"&lt;&gt;*単価*"),OR(K479=#REF!,K479=#REF!)),"全官署予定価格",IF(AND(COUNTIF(BG479,"*単価*"),OR(K479=#REF!,K479=#REF!)),"全官署支払金額",IF(COUNTIF(BG479,"*単価*"),"年間支払金額","予定価格"))))))))))</f>
        <v>#REF!</v>
      </c>
      <c r="BA479" s="37" t="str">
        <f>IF(T479="","×",IF(令和8年度契約状況調査票!T479&gt;_xlfn.XLOOKUP(令和8年度契約状況調査票!BF479,#REF!,#REF!),"○","×"))</f>
        <v>×</v>
      </c>
      <c r="BB479" s="37" t="str">
        <f>IF(Y479="","×",IF(令和8年度契約状況調査票!Y479&gt;_xlfn.XLOOKUP(令和8年度契約状況調査票!BF479,#REF!,#REF!),"○","×"))</f>
        <v>×</v>
      </c>
      <c r="BC479" s="37" t="str">
        <f t="shared" si="72"/>
        <v>×</v>
      </c>
      <c r="BD479" s="37" t="str">
        <f t="shared" si="77"/>
        <v>×</v>
      </c>
      <c r="BE479" s="79" t="str">
        <f t="shared" si="73"/>
        <v/>
      </c>
      <c r="BF479" s="38">
        <f t="shared" si="74"/>
        <v>0</v>
      </c>
      <c r="BG479" s="1" t="e">
        <f>IF(AC479=#REF!,"",IF(AND(K479&lt;&gt;"",ISTEXT(U479)),"分担契約/単価契約",IF(ISTEXT(U479),"単価契約",IF(K479&lt;&gt;"","分担契約",""))))</f>
        <v>#REF!</v>
      </c>
      <c r="BH479" s="80"/>
      <c r="BI479" s="81" t="e">
        <f>IF(COUNTIF(T479,"**"),"",IF(AND(T479&gt;=#REF!,OR(H479=#REF!,H479=#REF!)),1,IF(AND(T479&gt;=#REF!,H479&lt;&gt;#REF!,H479&lt;&gt;#REF!),1,"")))</f>
        <v>#REF!</v>
      </c>
      <c r="BJ479" s="82" t="str">
        <f t="shared" si="75"/>
        <v>○</v>
      </c>
      <c r="BK479" s="81" t="b">
        <f t="shared" si="78"/>
        <v>1</v>
      </c>
      <c r="BL479" s="81" t="b">
        <f t="shared" si="79"/>
        <v>1</v>
      </c>
    </row>
    <row r="480" spans="1:64" s="83" customFormat="1" ht="60.65" customHeight="1" x14ac:dyDescent="0.2">
      <c r="A480" s="77">
        <f t="shared" si="71"/>
        <v>475</v>
      </c>
      <c r="B480" s="77" t="str">
        <f t="shared" si="76"/>
        <v/>
      </c>
      <c r="C480" s="77" t="str">
        <f>IF(B480&lt;&gt;1,"",COUNTIF($B$6:B480,1))</f>
        <v/>
      </c>
      <c r="D480" s="77" t="str">
        <f>IF(B480&lt;&gt;2,"",COUNTIF($B$6:B480,2))</f>
        <v/>
      </c>
      <c r="E480" s="77" t="str">
        <f>IF(B480&lt;&gt;3,"",COUNTIF($B$6:B480,3))</f>
        <v/>
      </c>
      <c r="F480" s="77" t="str">
        <f>IF(B480&lt;&gt;4,"",COUNTIF($B$6:B480,4))</f>
        <v/>
      </c>
      <c r="G480" s="1"/>
      <c r="H480" s="20"/>
      <c r="I480" s="20"/>
      <c r="J480" s="20"/>
      <c r="K480" s="1"/>
      <c r="L480" s="1"/>
      <c r="M480" s="21"/>
      <c r="N480" s="20"/>
      <c r="O480" s="22"/>
      <c r="P480" s="26"/>
      <c r="Q480" s="27"/>
      <c r="R480" s="20"/>
      <c r="S480" s="1"/>
      <c r="T480" s="23"/>
      <c r="U480" s="84"/>
      <c r="V480" s="86"/>
      <c r="W480" s="39" t="e">
        <f>IF(OR(T480="他官署で調達手続きを実施のため",AC480=#REF!),"－",IF(V480&lt;&gt;"",ROUNDDOWN(V480/T480,3),(IFERROR(ROUNDDOWN(U480/T480,3),"－"))))</f>
        <v>#REF!</v>
      </c>
      <c r="X480" s="90"/>
      <c r="Y480" s="92"/>
      <c r="Z480" s="25"/>
      <c r="AA480" s="24"/>
      <c r="AB480" s="25"/>
      <c r="AC480" s="24"/>
      <c r="AD480" s="20"/>
      <c r="AE480" s="20"/>
      <c r="AF480" s="20"/>
      <c r="AG480" s="1"/>
      <c r="AH480" s="1"/>
      <c r="AI480" s="41"/>
      <c r="AJ480" s="41"/>
      <c r="AK480" s="41"/>
      <c r="AL480" s="41"/>
      <c r="AM480" s="41"/>
      <c r="AN480" s="1"/>
      <c r="AO480" s="1"/>
      <c r="AP480" s="1"/>
      <c r="AQ480" s="1"/>
      <c r="AR480" s="1"/>
      <c r="AS480" s="1"/>
      <c r="AT480" s="1"/>
      <c r="AU480" s="1"/>
      <c r="AV480" s="1"/>
      <c r="AW480" s="1"/>
      <c r="AX480" s="35"/>
      <c r="AY480" s="78"/>
      <c r="AZ480" s="37" t="e">
        <f>IF(AC480=#REF!,"年間支払金額",IF(AND(OR(COUNTIF(AE480,"*すべて*"),COUNTIF(AE480,"*全て*")),S480="●",OR(K480=#REF!,K480=#REF!)),"年間支払金額(全官署、契約相手方ごと)",IF(AND(OR(COUNTIF(AE480,"*すべて*"),COUNTIF(AE480,"*全て*")),S480="●"),"年間支払金額(契約相手方ごと)",IF(AND(OR(K480=#REF!,K480=#REF!),AC480=#REF!),"契約総額(全官署)",IF(AND(K480=#REF!,AC480=#REF!),"契約総額(自官署のみ)",IF(K480=#REF!,"年間支払金額(自官署のみ)",IF(AC480=#REF!,"契約総額",IF(AND(COUNTIF(BG480,"&lt;&gt;*単価*"),OR(K480=#REF!,K480=#REF!)),"全官署予定価格",IF(AND(COUNTIF(BG480,"*単価*"),OR(K480=#REF!,K480=#REF!)),"全官署支払金額",IF(COUNTIF(BG480,"*単価*"),"年間支払金額","予定価格"))))))))))</f>
        <v>#REF!</v>
      </c>
      <c r="BA480" s="37" t="str">
        <f>IF(T480="","×",IF(令和8年度契約状況調査票!T480&gt;_xlfn.XLOOKUP(令和8年度契約状況調査票!BF480,#REF!,#REF!),"○","×"))</f>
        <v>×</v>
      </c>
      <c r="BB480" s="37" t="str">
        <f>IF(Y480="","×",IF(令和8年度契約状況調査票!Y480&gt;_xlfn.XLOOKUP(令和8年度契約状況調査票!BF480,#REF!,#REF!),"○","×"))</f>
        <v>×</v>
      </c>
      <c r="BC480" s="37" t="str">
        <f t="shared" si="72"/>
        <v>×</v>
      </c>
      <c r="BD480" s="37" t="str">
        <f t="shared" si="77"/>
        <v>×</v>
      </c>
      <c r="BE480" s="79" t="str">
        <f t="shared" si="73"/>
        <v/>
      </c>
      <c r="BF480" s="38">
        <f t="shared" si="74"/>
        <v>0</v>
      </c>
      <c r="BG480" s="1" t="e">
        <f>IF(AC480=#REF!,"",IF(AND(K480&lt;&gt;"",ISTEXT(U480)),"分担契約/単価契約",IF(ISTEXT(U480),"単価契約",IF(K480&lt;&gt;"","分担契約",""))))</f>
        <v>#REF!</v>
      </c>
      <c r="BH480" s="80"/>
      <c r="BI480" s="81" t="e">
        <f>IF(COUNTIF(T480,"**"),"",IF(AND(T480&gt;=#REF!,OR(H480=#REF!,H480=#REF!)),1,IF(AND(T480&gt;=#REF!,H480&lt;&gt;#REF!,H480&lt;&gt;#REF!),1,"")))</f>
        <v>#REF!</v>
      </c>
      <c r="BJ480" s="82" t="str">
        <f t="shared" si="75"/>
        <v>○</v>
      </c>
      <c r="BK480" s="81" t="b">
        <f t="shared" si="78"/>
        <v>1</v>
      </c>
      <c r="BL480" s="81" t="b">
        <f t="shared" si="79"/>
        <v>1</v>
      </c>
    </row>
    <row r="481" spans="1:64" s="83" customFormat="1" ht="60.65" customHeight="1" x14ac:dyDescent="0.2">
      <c r="A481" s="77">
        <f t="shared" si="71"/>
        <v>476</v>
      </c>
      <c r="B481" s="77" t="str">
        <f t="shared" si="76"/>
        <v/>
      </c>
      <c r="C481" s="77" t="str">
        <f>IF(B481&lt;&gt;1,"",COUNTIF($B$6:B481,1))</f>
        <v/>
      </c>
      <c r="D481" s="77" t="str">
        <f>IF(B481&lt;&gt;2,"",COUNTIF($B$6:B481,2))</f>
        <v/>
      </c>
      <c r="E481" s="77" t="str">
        <f>IF(B481&lt;&gt;3,"",COUNTIF($B$6:B481,3))</f>
        <v/>
      </c>
      <c r="F481" s="77" t="str">
        <f>IF(B481&lt;&gt;4,"",COUNTIF($B$6:B481,4))</f>
        <v/>
      </c>
      <c r="G481" s="1"/>
      <c r="H481" s="20"/>
      <c r="I481" s="20"/>
      <c r="J481" s="20"/>
      <c r="K481" s="1"/>
      <c r="L481" s="1"/>
      <c r="M481" s="21"/>
      <c r="N481" s="20"/>
      <c r="O481" s="22"/>
      <c r="P481" s="26"/>
      <c r="Q481" s="27"/>
      <c r="R481" s="20"/>
      <c r="S481" s="1"/>
      <c r="T481" s="23"/>
      <c r="U481" s="84"/>
      <c r="V481" s="86"/>
      <c r="W481" s="39" t="e">
        <f>IF(OR(T481="他官署で調達手続きを実施のため",AC481=#REF!),"－",IF(V481&lt;&gt;"",ROUNDDOWN(V481/T481,3),(IFERROR(ROUNDDOWN(U481/T481,3),"－"))))</f>
        <v>#REF!</v>
      </c>
      <c r="X481" s="90"/>
      <c r="Y481" s="92"/>
      <c r="Z481" s="25"/>
      <c r="AA481" s="24"/>
      <c r="AB481" s="25"/>
      <c r="AC481" s="24"/>
      <c r="AD481" s="20"/>
      <c r="AE481" s="20"/>
      <c r="AF481" s="20"/>
      <c r="AG481" s="1"/>
      <c r="AH481" s="1"/>
      <c r="AI481" s="41"/>
      <c r="AJ481" s="41"/>
      <c r="AK481" s="41"/>
      <c r="AL481" s="41"/>
      <c r="AM481" s="41"/>
      <c r="AN481" s="1"/>
      <c r="AO481" s="1"/>
      <c r="AP481" s="1"/>
      <c r="AQ481" s="1"/>
      <c r="AR481" s="1"/>
      <c r="AS481" s="1"/>
      <c r="AT481" s="1"/>
      <c r="AU481" s="1"/>
      <c r="AV481" s="1"/>
      <c r="AW481" s="1"/>
      <c r="AX481" s="35"/>
      <c r="AY481" s="78"/>
      <c r="AZ481" s="37" t="e">
        <f>IF(AC481=#REF!,"年間支払金額",IF(AND(OR(COUNTIF(AE481,"*すべて*"),COUNTIF(AE481,"*全て*")),S481="●",OR(K481=#REF!,K481=#REF!)),"年間支払金額(全官署、契約相手方ごと)",IF(AND(OR(COUNTIF(AE481,"*すべて*"),COUNTIF(AE481,"*全て*")),S481="●"),"年間支払金額(契約相手方ごと)",IF(AND(OR(K481=#REF!,K481=#REF!),AC481=#REF!),"契約総額(全官署)",IF(AND(K481=#REF!,AC481=#REF!),"契約総額(自官署のみ)",IF(K481=#REF!,"年間支払金額(自官署のみ)",IF(AC481=#REF!,"契約総額",IF(AND(COUNTIF(BG481,"&lt;&gt;*単価*"),OR(K481=#REF!,K481=#REF!)),"全官署予定価格",IF(AND(COUNTIF(BG481,"*単価*"),OR(K481=#REF!,K481=#REF!)),"全官署支払金額",IF(COUNTIF(BG481,"*単価*"),"年間支払金額","予定価格"))))))))))</f>
        <v>#REF!</v>
      </c>
      <c r="BA481" s="37" t="str">
        <f>IF(T481="","×",IF(令和8年度契約状況調査票!T481&gt;_xlfn.XLOOKUP(令和8年度契約状況調査票!BF481,#REF!,#REF!),"○","×"))</f>
        <v>×</v>
      </c>
      <c r="BB481" s="37" t="str">
        <f>IF(Y481="","×",IF(令和8年度契約状況調査票!Y481&gt;_xlfn.XLOOKUP(令和8年度契約状況調査票!BF481,#REF!,#REF!),"○","×"))</f>
        <v>×</v>
      </c>
      <c r="BC481" s="37" t="str">
        <f t="shared" si="72"/>
        <v>×</v>
      </c>
      <c r="BD481" s="37" t="str">
        <f t="shared" si="77"/>
        <v>×</v>
      </c>
      <c r="BE481" s="79" t="str">
        <f t="shared" si="73"/>
        <v/>
      </c>
      <c r="BF481" s="38">
        <f t="shared" si="74"/>
        <v>0</v>
      </c>
      <c r="BG481" s="1" t="e">
        <f>IF(AC481=#REF!,"",IF(AND(K481&lt;&gt;"",ISTEXT(U481)),"分担契約/単価契約",IF(ISTEXT(U481),"単価契約",IF(K481&lt;&gt;"","分担契約",""))))</f>
        <v>#REF!</v>
      </c>
      <c r="BH481" s="80"/>
      <c r="BI481" s="81" t="e">
        <f>IF(COUNTIF(T481,"**"),"",IF(AND(T481&gt;=#REF!,OR(H481=#REF!,H481=#REF!)),1,IF(AND(T481&gt;=#REF!,H481&lt;&gt;#REF!,H481&lt;&gt;#REF!),1,"")))</f>
        <v>#REF!</v>
      </c>
      <c r="BJ481" s="82" t="str">
        <f t="shared" si="75"/>
        <v>○</v>
      </c>
      <c r="BK481" s="81" t="b">
        <f t="shared" si="78"/>
        <v>1</v>
      </c>
      <c r="BL481" s="81" t="b">
        <f t="shared" si="79"/>
        <v>1</v>
      </c>
    </row>
    <row r="482" spans="1:64" s="83" customFormat="1" ht="60.65" customHeight="1" x14ac:dyDescent="0.2">
      <c r="A482" s="77">
        <f t="shared" si="71"/>
        <v>477</v>
      </c>
      <c r="B482" s="77" t="str">
        <f t="shared" si="76"/>
        <v/>
      </c>
      <c r="C482" s="77" t="str">
        <f>IF(B482&lt;&gt;1,"",COUNTIF($B$6:B482,1))</f>
        <v/>
      </c>
      <c r="D482" s="77" t="str">
        <f>IF(B482&lt;&gt;2,"",COUNTIF($B$6:B482,2))</f>
        <v/>
      </c>
      <c r="E482" s="77" t="str">
        <f>IF(B482&lt;&gt;3,"",COUNTIF($B$6:B482,3))</f>
        <v/>
      </c>
      <c r="F482" s="77" t="str">
        <f>IF(B482&lt;&gt;4,"",COUNTIF($B$6:B482,4))</f>
        <v/>
      </c>
      <c r="G482" s="1"/>
      <c r="H482" s="20"/>
      <c r="I482" s="20"/>
      <c r="J482" s="20"/>
      <c r="K482" s="1"/>
      <c r="L482" s="1"/>
      <c r="M482" s="21"/>
      <c r="N482" s="20"/>
      <c r="O482" s="22"/>
      <c r="P482" s="26"/>
      <c r="Q482" s="27"/>
      <c r="R482" s="20"/>
      <c r="S482" s="1"/>
      <c r="T482" s="23"/>
      <c r="U482" s="84"/>
      <c r="V482" s="86"/>
      <c r="W482" s="39" t="e">
        <f>IF(OR(T482="他官署で調達手続きを実施のため",AC482=#REF!),"－",IF(V482&lt;&gt;"",ROUNDDOWN(V482/T482,3),(IFERROR(ROUNDDOWN(U482/T482,3),"－"))))</f>
        <v>#REF!</v>
      </c>
      <c r="X482" s="90"/>
      <c r="Y482" s="92"/>
      <c r="Z482" s="25"/>
      <c r="AA482" s="24"/>
      <c r="AB482" s="25"/>
      <c r="AC482" s="24"/>
      <c r="AD482" s="20"/>
      <c r="AE482" s="20"/>
      <c r="AF482" s="20"/>
      <c r="AG482" s="1"/>
      <c r="AH482" s="1"/>
      <c r="AI482" s="41"/>
      <c r="AJ482" s="41"/>
      <c r="AK482" s="41"/>
      <c r="AL482" s="41"/>
      <c r="AM482" s="41"/>
      <c r="AN482" s="1"/>
      <c r="AO482" s="1"/>
      <c r="AP482" s="1"/>
      <c r="AQ482" s="1"/>
      <c r="AR482" s="1"/>
      <c r="AS482" s="1"/>
      <c r="AT482" s="1"/>
      <c r="AU482" s="1"/>
      <c r="AV482" s="1"/>
      <c r="AW482" s="1"/>
      <c r="AX482" s="36"/>
      <c r="AY482" s="78"/>
      <c r="AZ482" s="37" t="e">
        <f>IF(AC482=#REF!,"年間支払金額",IF(AND(OR(COUNTIF(AE482,"*すべて*"),COUNTIF(AE482,"*全て*")),S482="●",OR(K482=#REF!,K482=#REF!)),"年間支払金額(全官署、契約相手方ごと)",IF(AND(OR(COUNTIF(AE482,"*すべて*"),COUNTIF(AE482,"*全て*")),S482="●"),"年間支払金額(契約相手方ごと)",IF(AND(OR(K482=#REF!,K482=#REF!),AC482=#REF!),"契約総額(全官署)",IF(AND(K482=#REF!,AC482=#REF!),"契約総額(自官署のみ)",IF(K482=#REF!,"年間支払金額(自官署のみ)",IF(AC482=#REF!,"契約総額",IF(AND(COUNTIF(BG482,"&lt;&gt;*単価*"),OR(K482=#REF!,K482=#REF!)),"全官署予定価格",IF(AND(COUNTIF(BG482,"*単価*"),OR(K482=#REF!,K482=#REF!)),"全官署支払金額",IF(COUNTIF(BG482,"*単価*"),"年間支払金額","予定価格"))))))))))</f>
        <v>#REF!</v>
      </c>
      <c r="BA482" s="37" t="str">
        <f>IF(T482="","×",IF(令和8年度契約状況調査票!T482&gt;_xlfn.XLOOKUP(令和8年度契約状況調査票!BF482,#REF!,#REF!),"○","×"))</f>
        <v>×</v>
      </c>
      <c r="BB482" s="37" t="str">
        <f>IF(Y482="","×",IF(令和8年度契約状況調査票!Y482&gt;_xlfn.XLOOKUP(令和8年度契約状況調査票!BF482,#REF!,#REF!),"○","×"))</f>
        <v>×</v>
      </c>
      <c r="BC482" s="37" t="str">
        <f t="shared" si="72"/>
        <v>×</v>
      </c>
      <c r="BD482" s="37" t="str">
        <f t="shared" si="77"/>
        <v>×</v>
      </c>
      <c r="BE482" s="79" t="str">
        <f t="shared" si="73"/>
        <v/>
      </c>
      <c r="BF482" s="38">
        <f t="shared" si="74"/>
        <v>0</v>
      </c>
      <c r="BG482" s="1" t="e">
        <f>IF(AC482=#REF!,"",IF(AND(K482&lt;&gt;"",ISTEXT(U482)),"分担契約/単価契約",IF(ISTEXT(U482),"単価契約",IF(K482&lt;&gt;"","分担契約",""))))</f>
        <v>#REF!</v>
      </c>
      <c r="BH482" s="80"/>
      <c r="BI482" s="81" t="e">
        <f>IF(COUNTIF(T482,"**"),"",IF(AND(T482&gt;=#REF!,OR(H482=#REF!,H482=#REF!)),1,IF(AND(T482&gt;=#REF!,H482&lt;&gt;#REF!,H482&lt;&gt;#REF!),1,"")))</f>
        <v>#REF!</v>
      </c>
      <c r="BJ482" s="82" t="str">
        <f t="shared" si="75"/>
        <v>○</v>
      </c>
      <c r="BK482" s="81" t="b">
        <f t="shared" si="78"/>
        <v>1</v>
      </c>
      <c r="BL482" s="81" t="b">
        <f t="shared" si="79"/>
        <v>1</v>
      </c>
    </row>
    <row r="483" spans="1:64" s="83" customFormat="1" ht="60.65" customHeight="1" x14ac:dyDescent="0.2">
      <c r="A483" s="77">
        <f t="shared" si="71"/>
        <v>478</v>
      </c>
      <c r="B483" s="77" t="str">
        <f t="shared" si="76"/>
        <v/>
      </c>
      <c r="C483" s="77" t="str">
        <f>IF(B483&lt;&gt;1,"",COUNTIF($B$6:B483,1))</f>
        <v/>
      </c>
      <c r="D483" s="77" t="str">
        <f>IF(B483&lt;&gt;2,"",COUNTIF($B$6:B483,2))</f>
        <v/>
      </c>
      <c r="E483" s="77" t="str">
        <f>IF(B483&lt;&gt;3,"",COUNTIF($B$6:B483,3))</f>
        <v/>
      </c>
      <c r="F483" s="77" t="str">
        <f>IF(B483&lt;&gt;4,"",COUNTIF($B$6:B483,4))</f>
        <v/>
      </c>
      <c r="G483" s="1"/>
      <c r="H483" s="20"/>
      <c r="I483" s="20"/>
      <c r="J483" s="20"/>
      <c r="K483" s="1"/>
      <c r="L483" s="1"/>
      <c r="M483" s="21"/>
      <c r="N483" s="20"/>
      <c r="O483" s="22"/>
      <c r="P483" s="26"/>
      <c r="Q483" s="27"/>
      <c r="R483" s="20"/>
      <c r="S483" s="1"/>
      <c r="T483" s="23"/>
      <c r="U483" s="84"/>
      <c r="V483" s="86"/>
      <c r="W483" s="39" t="e">
        <f>IF(OR(T483="他官署で調達手続きを実施のため",AC483=#REF!),"－",IF(V483&lt;&gt;"",ROUNDDOWN(V483/T483,3),(IFERROR(ROUNDDOWN(U483/T483,3),"－"))))</f>
        <v>#REF!</v>
      </c>
      <c r="X483" s="90"/>
      <c r="Y483" s="92"/>
      <c r="Z483" s="25"/>
      <c r="AA483" s="24"/>
      <c r="AB483" s="25"/>
      <c r="AC483" s="24"/>
      <c r="AD483" s="20"/>
      <c r="AE483" s="20"/>
      <c r="AF483" s="20"/>
      <c r="AG483" s="1"/>
      <c r="AH483" s="1"/>
      <c r="AI483" s="41"/>
      <c r="AJ483" s="41"/>
      <c r="AK483" s="41"/>
      <c r="AL483" s="41"/>
      <c r="AM483" s="41"/>
      <c r="AN483" s="1"/>
      <c r="AO483" s="1"/>
      <c r="AP483" s="1"/>
      <c r="AQ483" s="1"/>
      <c r="AR483" s="1"/>
      <c r="AS483" s="1"/>
      <c r="AT483" s="1"/>
      <c r="AU483" s="1"/>
      <c r="AV483" s="1"/>
      <c r="AW483" s="1"/>
      <c r="AX483" s="35"/>
      <c r="AY483" s="78"/>
      <c r="AZ483" s="37" t="e">
        <f>IF(AC483=#REF!,"年間支払金額",IF(AND(OR(COUNTIF(AE483,"*すべて*"),COUNTIF(AE483,"*全て*")),S483="●",OR(K483=#REF!,K483=#REF!)),"年間支払金額(全官署、契約相手方ごと)",IF(AND(OR(COUNTIF(AE483,"*すべて*"),COUNTIF(AE483,"*全て*")),S483="●"),"年間支払金額(契約相手方ごと)",IF(AND(OR(K483=#REF!,K483=#REF!),AC483=#REF!),"契約総額(全官署)",IF(AND(K483=#REF!,AC483=#REF!),"契約総額(自官署のみ)",IF(K483=#REF!,"年間支払金額(自官署のみ)",IF(AC483=#REF!,"契約総額",IF(AND(COUNTIF(BG483,"&lt;&gt;*単価*"),OR(K483=#REF!,K483=#REF!)),"全官署予定価格",IF(AND(COUNTIF(BG483,"*単価*"),OR(K483=#REF!,K483=#REF!)),"全官署支払金額",IF(COUNTIF(BG483,"*単価*"),"年間支払金額","予定価格"))))))))))</f>
        <v>#REF!</v>
      </c>
      <c r="BA483" s="37" t="str">
        <f>IF(T483="","×",IF(令和8年度契約状況調査票!T483&gt;_xlfn.XLOOKUP(令和8年度契約状況調査票!BF483,#REF!,#REF!),"○","×"))</f>
        <v>×</v>
      </c>
      <c r="BB483" s="37" t="str">
        <f>IF(Y483="","×",IF(令和8年度契約状況調査票!Y483&gt;_xlfn.XLOOKUP(令和8年度契約状況調査票!BF483,#REF!,#REF!),"○","×"))</f>
        <v>×</v>
      </c>
      <c r="BC483" s="37" t="str">
        <f t="shared" si="72"/>
        <v>×</v>
      </c>
      <c r="BD483" s="37" t="str">
        <f t="shared" si="77"/>
        <v>×</v>
      </c>
      <c r="BE483" s="79" t="str">
        <f t="shared" si="73"/>
        <v/>
      </c>
      <c r="BF483" s="38">
        <f t="shared" si="74"/>
        <v>0</v>
      </c>
      <c r="BG483" s="1" t="e">
        <f>IF(AC483=#REF!,"",IF(AND(K483&lt;&gt;"",ISTEXT(U483)),"分担契約/単価契約",IF(ISTEXT(U483),"単価契約",IF(K483&lt;&gt;"","分担契約",""))))</f>
        <v>#REF!</v>
      </c>
      <c r="BH483" s="80"/>
      <c r="BI483" s="81" t="e">
        <f>IF(COUNTIF(T483,"**"),"",IF(AND(T483&gt;=#REF!,OR(H483=#REF!,H483=#REF!)),1,IF(AND(T483&gt;=#REF!,H483&lt;&gt;#REF!,H483&lt;&gt;#REF!),1,"")))</f>
        <v>#REF!</v>
      </c>
      <c r="BJ483" s="82" t="str">
        <f t="shared" si="75"/>
        <v>○</v>
      </c>
      <c r="BK483" s="81" t="b">
        <f t="shared" si="78"/>
        <v>1</v>
      </c>
      <c r="BL483" s="81" t="b">
        <f t="shared" si="79"/>
        <v>1</v>
      </c>
    </row>
    <row r="484" spans="1:64" s="83" customFormat="1" ht="60.65" customHeight="1" x14ac:dyDescent="0.2">
      <c r="A484" s="77">
        <f t="shared" si="71"/>
        <v>479</v>
      </c>
      <c r="B484" s="77" t="str">
        <f t="shared" si="76"/>
        <v/>
      </c>
      <c r="C484" s="77" t="str">
        <f>IF(B484&lt;&gt;1,"",COUNTIF($B$6:B484,1))</f>
        <v/>
      </c>
      <c r="D484" s="77" t="str">
        <f>IF(B484&lt;&gt;2,"",COUNTIF($B$6:B484,2))</f>
        <v/>
      </c>
      <c r="E484" s="77" t="str">
        <f>IF(B484&lt;&gt;3,"",COUNTIF($B$6:B484,3))</f>
        <v/>
      </c>
      <c r="F484" s="77" t="str">
        <f>IF(B484&lt;&gt;4,"",COUNTIF($B$6:B484,4))</f>
        <v/>
      </c>
      <c r="G484" s="1"/>
      <c r="H484" s="20"/>
      <c r="I484" s="20"/>
      <c r="J484" s="20"/>
      <c r="K484" s="1"/>
      <c r="L484" s="1"/>
      <c r="M484" s="21"/>
      <c r="N484" s="20"/>
      <c r="O484" s="22"/>
      <c r="P484" s="26"/>
      <c r="Q484" s="27"/>
      <c r="R484" s="20"/>
      <c r="S484" s="1"/>
      <c r="T484" s="23"/>
      <c r="U484" s="84"/>
      <c r="V484" s="86"/>
      <c r="W484" s="39" t="e">
        <f>IF(OR(T484="他官署で調達手続きを実施のため",AC484=#REF!),"－",IF(V484&lt;&gt;"",ROUNDDOWN(V484/T484,3),(IFERROR(ROUNDDOWN(U484/T484,3),"－"))))</f>
        <v>#REF!</v>
      </c>
      <c r="X484" s="90"/>
      <c r="Y484" s="92"/>
      <c r="Z484" s="25"/>
      <c r="AA484" s="24"/>
      <c r="AB484" s="25"/>
      <c r="AC484" s="24"/>
      <c r="AD484" s="20"/>
      <c r="AE484" s="20"/>
      <c r="AF484" s="20"/>
      <c r="AG484" s="1"/>
      <c r="AH484" s="1"/>
      <c r="AI484" s="41"/>
      <c r="AJ484" s="41"/>
      <c r="AK484" s="41"/>
      <c r="AL484" s="41"/>
      <c r="AM484" s="41"/>
      <c r="AN484" s="1"/>
      <c r="AO484" s="1"/>
      <c r="AP484" s="1"/>
      <c r="AQ484" s="1"/>
      <c r="AR484" s="1"/>
      <c r="AS484" s="1"/>
      <c r="AT484" s="1"/>
      <c r="AU484" s="1"/>
      <c r="AV484" s="1"/>
      <c r="AW484" s="1"/>
      <c r="AX484" s="35"/>
      <c r="AY484" s="78"/>
      <c r="AZ484" s="37" t="e">
        <f>IF(AC484=#REF!,"年間支払金額",IF(AND(OR(COUNTIF(AE484,"*すべて*"),COUNTIF(AE484,"*全て*")),S484="●",OR(K484=#REF!,K484=#REF!)),"年間支払金額(全官署、契約相手方ごと)",IF(AND(OR(COUNTIF(AE484,"*すべて*"),COUNTIF(AE484,"*全て*")),S484="●"),"年間支払金額(契約相手方ごと)",IF(AND(OR(K484=#REF!,K484=#REF!),AC484=#REF!),"契約総額(全官署)",IF(AND(K484=#REF!,AC484=#REF!),"契約総額(自官署のみ)",IF(K484=#REF!,"年間支払金額(自官署のみ)",IF(AC484=#REF!,"契約総額",IF(AND(COUNTIF(BG484,"&lt;&gt;*単価*"),OR(K484=#REF!,K484=#REF!)),"全官署予定価格",IF(AND(COUNTIF(BG484,"*単価*"),OR(K484=#REF!,K484=#REF!)),"全官署支払金額",IF(COUNTIF(BG484,"*単価*"),"年間支払金額","予定価格"))))))))))</f>
        <v>#REF!</v>
      </c>
      <c r="BA484" s="37" t="str">
        <f>IF(T484="","×",IF(令和8年度契約状況調査票!T484&gt;_xlfn.XLOOKUP(令和8年度契約状況調査票!BF484,#REF!,#REF!),"○","×"))</f>
        <v>×</v>
      </c>
      <c r="BB484" s="37" t="str">
        <f>IF(Y484="","×",IF(令和8年度契約状況調査票!Y484&gt;_xlfn.XLOOKUP(令和8年度契約状況調査票!BF484,#REF!,#REF!),"○","×"))</f>
        <v>×</v>
      </c>
      <c r="BC484" s="37" t="str">
        <f t="shared" si="72"/>
        <v>×</v>
      </c>
      <c r="BD484" s="37" t="str">
        <f t="shared" si="77"/>
        <v>×</v>
      </c>
      <c r="BE484" s="79" t="str">
        <f t="shared" si="73"/>
        <v/>
      </c>
      <c r="BF484" s="38">
        <f t="shared" si="74"/>
        <v>0</v>
      </c>
      <c r="BG484" s="1" t="e">
        <f>IF(AC484=#REF!,"",IF(AND(K484&lt;&gt;"",ISTEXT(U484)),"分担契約/単価契約",IF(ISTEXT(U484),"単価契約",IF(K484&lt;&gt;"","分担契約",""))))</f>
        <v>#REF!</v>
      </c>
      <c r="BH484" s="80"/>
      <c r="BI484" s="81" t="e">
        <f>IF(COUNTIF(T484,"**"),"",IF(AND(T484&gt;=#REF!,OR(H484=#REF!,H484=#REF!)),1,IF(AND(T484&gt;=#REF!,H484&lt;&gt;#REF!,H484&lt;&gt;#REF!),1,"")))</f>
        <v>#REF!</v>
      </c>
      <c r="BJ484" s="82" t="str">
        <f t="shared" si="75"/>
        <v>○</v>
      </c>
      <c r="BK484" s="81" t="b">
        <f t="shared" si="78"/>
        <v>1</v>
      </c>
      <c r="BL484" s="81" t="b">
        <f t="shared" si="79"/>
        <v>1</v>
      </c>
    </row>
    <row r="485" spans="1:64" s="83" customFormat="1" ht="60.65" customHeight="1" x14ac:dyDescent="0.2">
      <c r="A485" s="77">
        <f t="shared" si="71"/>
        <v>480</v>
      </c>
      <c r="B485" s="77" t="str">
        <f t="shared" si="76"/>
        <v/>
      </c>
      <c r="C485" s="77" t="str">
        <f>IF(B485&lt;&gt;1,"",COUNTIF($B$6:B485,1))</f>
        <v/>
      </c>
      <c r="D485" s="77" t="str">
        <f>IF(B485&lt;&gt;2,"",COUNTIF($B$6:B485,2))</f>
        <v/>
      </c>
      <c r="E485" s="77" t="str">
        <f>IF(B485&lt;&gt;3,"",COUNTIF($B$6:B485,3))</f>
        <v/>
      </c>
      <c r="F485" s="77" t="str">
        <f>IF(B485&lt;&gt;4,"",COUNTIF($B$6:B485,4))</f>
        <v/>
      </c>
      <c r="G485" s="1"/>
      <c r="H485" s="20"/>
      <c r="I485" s="20"/>
      <c r="J485" s="20"/>
      <c r="K485" s="1"/>
      <c r="L485" s="1"/>
      <c r="M485" s="21"/>
      <c r="N485" s="20"/>
      <c r="O485" s="22"/>
      <c r="P485" s="26"/>
      <c r="Q485" s="27"/>
      <c r="R485" s="20"/>
      <c r="S485" s="1"/>
      <c r="T485" s="28"/>
      <c r="U485" s="85"/>
      <c r="V485" s="86"/>
      <c r="W485" s="39" t="e">
        <f>IF(OR(T485="他官署で調達手続きを実施のため",AC485=#REF!),"－",IF(V485&lt;&gt;"",ROUNDDOWN(V485/T485,3),(IFERROR(ROUNDDOWN(U485/T485,3),"－"))))</f>
        <v>#REF!</v>
      </c>
      <c r="X485" s="90"/>
      <c r="Y485" s="92"/>
      <c r="Z485" s="25"/>
      <c r="AA485" s="24"/>
      <c r="AB485" s="25"/>
      <c r="AC485" s="24"/>
      <c r="AD485" s="20"/>
      <c r="AE485" s="20"/>
      <c r="AF485" s="20"/>
      <c r="AG485" s="1"/>
      <c r="AH485" s="1"/>
      <c r="AI485" s="41"/>
      <c r="AJ485" s="41"/>
      <c r="AK485" s="41"/>
      <c r="AL485" s="41"/>
      <c r="AM485" s="41"/>
      <c r="AN485" s="1"/>
      <c r="AO485" s="1"/>
      <c r="AP485" s="1"/>
      <c r="AQ485" s="1"/>
      <c r="AR485" s="1"/>
      <c r="AS485" s="1"/>
      <c r="AT485" s="1"/>
      <c r="AU485" s="1"/>
      <c r="AV485" s="1"/>
      <c r="AW485" s="1"/>
      <c r="AX485" s="35"/>
      <c r="AY485" s="78"/>
      <c r="AZ485" s="37" t="e">
        <f>IF(AC485=#REF!,"年間支払金額",IF(AND(OR(COUNTIF(AE485,"*すべて*"),COUNTIF(AE485,"*全て*")),S485="●",OR(K485=#REF!,K485=#REF!)),"年間支払金額(全官署、契約相手方ごと)",IF(AND(OR(COUNTIF(AE485,"*すべて*"),COUNTIF(AE485,"*全て*")),S485="●"),"年間支払金額(契約相手方ごと)",IF(AND(OR(K485=#REF!,K485=#REF!),AC485=#REF!),"契約総額(全官署)",IF(AND(K485=#REF!,AC485=#REF!),"契約総額(自官署のみ)",IF(K485=#REF!,"年間支払金額(自官署のみ)",IF(AC485=#REF!,"契約総額",IF(AND(COUNTIF(BG485,"&lt;&gt;*単価*"),OR(K485=#REF!,K485=#REF!)),"全官署予定価格",IF(AND(COUNTIF(BG485,"*単価*"),OR(K485=#REF!,K485=#REF!)),"全官署支払金額",IF(COUNTIF(BG485,"*単価*"),"年間支払金額","予定価格"))))))))))</f>
        <v>#REF!</v>
      </c>
      <c r="BA485" s="37" t="str">
        <f>IF(T485="","×",IF(令和8年度契約状況調査票!T485&gt;_xlfn.XLOOKUP(令和8年度契約状況調査票!BF485,#REF!,#REF!),"○","×"))</f>
        <v>×</v>
      </c>
      <c r="BB485" s="37" t="str">
        <f>IF(Y485="","×",IF(令和8年度契約状況調査票!Y485&gt;_xlfn.XLOOKUP(令和8年度契約状況調査票!BF485,#REF!,#REF!),"○","×"))</f>
        <v>×</v>
      </c>
      <c r="BC485" s="37" t="str">
        <f t="shared" si="72"/>
        <v>×</v>
      </c>
      <c r="BD485" s="37" t="str">
        <f t="shared" si="77"/>
        <v>×</v>
      </c>
      <c r="BE485" s="79" t="str">
        <f t="shared" si="73"/>
        <v/>
      </c>
      <c r="BF485" s="38">
        <f t="shared" si="74"/>
        <v>0</v>
      </c>
      <c r="BG485" s="1" t="e">
        <f>IF(AC485=#REF!,"",IF(AND(K485&lt;&gt;"",ISTEXT(U485)),"分担契約/単価契約",IF(ISTEXT(U485),"単価契約",IF(K485&lt;&gt;"","分担契約",""))))</f>
        <v>#REF!</v>
      </c>
      <c r="BH485" s="80"/>
      <c r="BI485" s="81" t="e">
        <f>IF(COUNTIF(T485,"**"),"",IF(AND(T485&gt;=#REF!,OR(H485=#REF!,H485=#REF!)),1,IF(AND(T485&gt;=#REF!,H485&lt;&gt;#REF!,H485&lt;&gt;#REF!),1,"")))</f>
        <v>#REF!</v>
      </c>
      <c r="BJ485" s="82" t="str">
        <f t="shared" si="75"/>
        <v>○</v>
      </c>
      <c r="BK485" s="81" t="b">
        <f t="shared" si="78"/>
        <v>1</v>
      </c>
      <c r="BL485" s="81" t="b">
        <f t="shared" si="79"/>
        <v>1</v>
      </c>
    </row>
    <row r="486" spans="1:64" s="83" customFormat="1" ht="60.65" customHeight="1" x14ac:dyDescent="0.2">
      <c r="A486" s="77">
        <f t="shared" si="71"/>
        <v>481</v>
      </c>
      <c r="B486" s="77" t="str">
        <f t="shared" si="76"/>
        <v/>
      </c>
      <c r="C486" s="77" t="str">
        <f>IF(B486&lt;&gt;1,"",COUNTIF($B$6:B486,1))</f>
        <v/>
      </c>
      <c r="D486" s="77" t="str">
        <f>IF(B486&lt;&gt;2,"",COUNTIF($B$6:B486,2))</f>
        <v/>
      </c>
      <c r="E486" s="77" t="str">
        <f>IF(B486&lt;&gt;3,"",COUNTIF($B$6:B486,3))</f>
        <v/>
      </c>
      <c r="F486" s="77" t="str">
        <f>IF(B486&lt;&gt;4,"",COUNTIF($B$6:B486,4))</f>
        <v/>
      </c>
      <c r="G486" s="1"/>
      <c r="H486" s="20"/>
      <c r="I486" s="20"/>
      <c r="J486" s="20"/>
      <c r="K486" s="1"/>
      <c r="L486" s="1"/>
      <c r="M486" s="21"/>
      <c r="N486" s="20"/>
      <c r="O486" s="22"/>
      <c r="P486" s="26"/>
      <c r="Q486" s="27"/>
      <c r="R486" s="20"/>
      <c r="S486" s="1"/>
      <c r="T486" s="23"/>
      <c r="U486" s="84"/>
      <c r="V486" s="86"/>
      <c r="W486" s="39" t="e">
        <f>IF(OR(T486="他官署で調達手続きを実施のため",AC486=#REF!),"－",IF(V486&lt;&gt;"",ROUNDDOWN(V486/T486,3),(IFERROR(ROUNDDOWN(U486/T486,3),"－"))))</f>
        <v>#REF!</v>
      </c>
      <c r="X486" s="90"/>
      <c r="Y486" s="92"/>
      <c r="Z486" s="25"/>
      <c r="AA486" s="24"/>
      <c r="AB486" s="25"/>
      <c r="AC486" s="24"/>
      <c r="AD486" s="20"/>
      <c r="AE486" s="20"/>
      <c r="AF486" s="20"/>
      <c r="AG486" s="1"/>
      <c r="AH486" s="1"/>
      <c r="AI486" s="41"/>
      <c r="AJ486" s="41"/>
      <c r="AK486" s="41"/>
      <c r="AL486" s="41"/>
      <c r="AM486" s="41"/>
      <c r="AN486" s="1"/>
      <c r="AO486" s="1"/>
      <c r="AP486" s="1"/>
      <c r="AQ486" s="1"/>
      <c r="AR486" s="1"/>
      <c r="AS486" s="1"/>
      <c r="AT486" s="1"/>
      <c r="AU486" s="1"/>
      <c r="AV486" s="1"/>
      <c r="AW486" s="1"/>
      <c r="AX486" s="35"/>
      <c r="AY486" s="78"/>
      <c r="AZ486" s="37" t="e">
        <f>IF(AC486=#REF!,"年間支払金額",IF(AND(OR(COUNTIF(AE486,"*すべて*"),COUNTIF(AE486,"*全て*")),S486="●",OR(K486=#REF!,K486=#REF!)),"年間支払金額(全官署、契約相手方ごと)",IF(AND(OR(COUNTIF(AE486,"*すべて*"),COUNTIF(AE486,"*全て*")),S486="●"),"年間支払金額(契約相手方ごと)",IF(AND(OR(K486=#REF!,K486=#REF!),AC486=#REF!),"契約総額(全官署)",IF(AND(K486=#REF!,AC486=#REF!),"契約総額(自官署のみ)",IF(K486=#REF!,"年間支払金額(自官署のみ)",IF(AC486=#REF!,"契約総額",IF(AND(COUNTIF(BG486,"&lt;&gt;*単価*"),OR(K486=#REF!,K486=#REF!)),"全官署予定価格",IF(AND(COUNTIF(BG486,"*単価*"),OR(K486=#REF!,K486=#REF!)),"全官署支払金額",IF(COUNTIF(BG486,"*単価*"),"年間支払金額","予定価格"))))))))))</f>
        <v>#REF!</v>
      </c>
      <c r="BA486" s="37" t="str">
        <f>IF(T486="","×",IF(令和8年度契約状況調査票!T486&gt;_xlfn.XLOOKUP(令和8年度契約状況調査票!BF486,#REF!,#REF!),"○","×"))</f>
        <v>×</v>
      </c>
      <c r="BB486" s="37" t="str">
        <f>IF(Y486="","×",IF(令和8年度契約状況調査票!Y486&gt;_xlfn.XLOOKUP(令和8年度契約状況調査票!BF486,#REF!,#REF!),"○","×"))</f>
        <v>×</v>
      </c>
      <c r="BC486" s="37" t="str">
        <f t="shared" si="72"/>
        <v>×</v>
      </c>
      <c r="BD486" s="37" t="str">
        <f t="shared" si="77"/>
        <v>×</v>
      </c>
      <c r="BE486" s="79" t="str">
        <f t="shared" si="73"/>
        <v/>
      </c>
      <c r="BF486" s="38">
        <f t="shared" si="74"/>
        <v>0</v>
      </c>
      <c r="BG486" s="1" t="e">
        <f>IF(AC486=#REF!,"",IF(AND(K486&lt;&gt;"",ISTEXT(U486)),"分担契約/単価契約",IF(ISTEXT(U486),"単価契約",IF(K486&lt;&gt;"","分担契約",""))))</f>
        <v>#REF!</v>
      </c>
      <c r="BH486" s="80"/>
      <c r="BI486" s="81" t="e">
        <f>IF(COUNTIF(T486,"**"),"",IF(AND(T486&gt;=#REF!,OR(H486=#REF!,H486=#REF!)),1,IF(AND(T486&gt;=#REF!,H486&lt;&gt;#REF!,H486&lt;&gt;#REF!),1,"")))</f>
        <v>#REF!</v>
      </c>
      <c r="BJ486" s="82" t="str">
        <f t="shared" si="75"/>
        <v>○</v>
      </c>
      <c r="BK486" s="81" t="b">
        <f t="shared" si="78"/>
        <v>1</v>
      </c>
      <c r="BL486" s="81" t="b">
        <f t="shared" si="79"/>
        <v>1</v>
      </c>
    </row>
    <row r="487" spans="1:64" s="83" customFormat="1" ht="60.65" customHeight="1" x14ac:dyDescent="0.2">
      <c r="A487" s="77">
        <f t="shared" si="71"/>
        <v>482</v>
      </c>
      <c r="B487" s="77" t="str">
        <f t="shared" si="76"/>
        <v/>
      </c>
      <c r="C487" s="77" t="str">
        <f>IF(B487&lt;&gt;1,"",COUNTIF($B$6:B487,1))</f>
        <v/>
      </c>
      <c r="D487" s="77" t="str">
        <f>IF(B487&lt;&gt;2,"",COUNTIF($B$6:B487,2))</f>
        <v/>
      </c>
      <c r="E487" s="77" t="str">
        <f>IF(B487&lt;&gt;3,"",COUNTIF($B$6:B487,3))</f>
        <v/>
      </c>
      <c r="F487" s="77" t="str">
        <f>IF(B487&lt;&gt;4,"",COUNTIF($B$6:B487,4))</f>
        <v/>
      </c>
      <c r="G487" s="1"/>
      <c r="H487" s="20"/>
      <c r="I487" s="20"/>
      <c r="J487" s="20"/>
      <c r="K487" s="1"/>
      <c r="L487" s="1"/>
      <c r="M487" s="21"/>
      <c r="N487" s="20"/>
      <c r="O487" s="22"/>
      <c r="P487" s="26"/>
      <c r="Q487" s="27"/>
      <c r="R487" s="20"/>
      <c r="S487" s="1"/>
      <c r="T487" s="23"/>
      <c r="U487" s="84"/>
      <c r="V487" s="86"/>
      <c r="W487" s="39" t="e">
        <f>IF(OR(T487="他官署で調達手続きを実施のため",AC487=#REF!),"－",IF(V487&lt;&gt;"",ROUNDDOWN(V487/T487,3),(IFERROR(ROUNDDOWN(U487/T487,3),"－"))))</f>
        <v>#REF!</v>
      </c>
      <c r="X487" s="90"/>
      <c r="Y487" s="92"/>
      <c r="Z487" s="25"/>
      <c r="AA487" s="24"/>
      <c r="AB487" s="25"/>
      <c r="AC487" s="24"/>
      <c r="AD487" s="20"/>
      <c r="AE487" s="20"/>
      <c r="AF487" s="20"/>
      <c r="AG487" s="1"/>
      <c r="AH487" s="1"/>
      <c r="AI487" s="41"/>
      <c r="AJ487" s="41"/>
      <c r="AK487" s="41"/>
      <c r="AL487" s="41"/>
      <c r="AM487" s="41"/>
      <c r="AN487" s="1"/>
      <c r="AO487" s="1"/>
      <c r="AP487" s="1"/>
      <c r="AQ487" s="1"/>
      <c r="AR487" s="1"/>
      <c r="AS487" s="1"/>
      <c r="AT487" s="1"/>
      <c r="AU487" s="1"/>
      <c r="AV487" s="1"/>
      <c r="AW487" s="1"/>
      <c r="AX487" s="35"/>
      <c r="AY487" s="78"/>
      <c r="AZ487" s="37" t="e">
        <f>IF(AC487=#REF!,"年間支払金額",IF(AND(OR(COUNTIF(AE487,"*すべて*"),COUNTIF(AE487,"*全て*")),S487="●",OR(K487=#REF!,K487=#REF!)),"年間支払金額(全官署、契約相手方ごと)",IF(AND(OR(COUNTIF(AE487,"*すべて*"),COUNTIF(AE487,"*全て*")),S487="●"),"年間支払金額(契約相手方ごと)",IF(AND(OR(K487=#REF!,K487=#REF!),AC487=#REF!),"契約総額(全官署)",IF(AND(K487=#REF!,AC487=#REF!),"契約総額(自官署のみ)",IF(K487=#REF!,"年間支払金額(自官署のみ)",IF(AC487=#REF!,"契約総額",IF(AND(COUNTIF(BG487,"&lt;&gt;*単価*"),OR(K487=#REF!,K487=#REF!)),"全官署予定価格",IF(AND(COUNTIF(BG487,"*単価*"),OR(K487=#REF!,K487=#REF!)),"全官署支払金額",IF(COUNTIF(BG487,"*単価*"),"年間支払金額","予定価格"))))))))))</f>
        <v>#REF!</v>
      </c>
      <c r="BA487" s="37" t="str">
        <f>IF(T487="","×",IF(令和8年度契約状況調査票!T487&gt;_xlfn.XLOOKUP(令和8年度契約状況調査票!BF487,#REF!,#REF!),"○","×"))</f>
        <v>×</v>
      </c>
      <c r="BB487" s="37" t="str">
        <f>IF(Y487="","×",IF(令和8年度契約状況調査票!Y487&gt;_xlfn.XLOOKUP(令和8年度契約状況調査票!BF487,#REF!,#REF!),"○","×"))</f>
        <v>×</v>
      </c>
      <c r="BC487" s="37" t="str">
        <f t="shared" si="72"/>
        <v>×</v>
      </c>
      <c r="BD487" s="37" t="str">
        <f t="shared" si="77"/>
        <v>×</v>
      </c>
      <c r="BE487" s="79" t="str">
        <f t="shared" si="73"/>
        <v/>
      </c>
      <c r="BF487" s="38">
        <f t="shared" si="74"/>
        <v>0</v>
      </c>
      <c r="BG487" s="1" t="e">
        <f>IF(AC487=#REF!,"",IF(AND(K487&lt;&gt;"",ISTEXT(U487)),"分担契約/単価契約",IF(ISTEXT(U487),"単価契約",IF(K487&lt;&gt;"","分担契約",""))))</f>
        <v>#REF!</v>
      </c>
      <c r="BH487" s="80"/>
      <c r="BI487" s="81" t="e">
        <f>IF(COUNTIF(T487,"**"),"",IF(AND(T487&gt;=#REF!,OR(H487=#REF!,H487=#REF!)),1,IF(AND(T487&gt;=#REF!,H487&lt;&gt;#REF!,H487&lt;&gt;#REF!),1,"")))</f>
        <v>#REF!</v>
      </c>
      <c r="BJ487" s="82" t="str">
        <f t="shared" si="75"/>
        <v>○</v>
      </c>
      <c r="BK487" s="81" t="b">
        <f t="shared" si="78"/>
        <v>1</v>
      </c>
      <c r="BL487" s="81" t="b">
        <f t="shared" si="79"/>
        <v>1</v>
      </c>
    </row>
    <row r="488" spans="1:64" s="83" customFormat="1" ht="60.65" customHeight="1" x14ac:dyDescent="0.2">
      <c r="A488" s="77">
        <f t="shared" si="71"/>
        <v>483</v>
      </c>
      <c r="B488" s="77" t="str">
        <f t="shared" si="76"/>
        <v/>
      </c>
      <c r="C488" s="77" t="str">
        <f>IF(B488&lt;&gt;1,"",COUNTIF($B$6:B488,1))</f>
        <v/>
      </c>
      <c r="D488" s="77" t="str">
        <f>IF(B488&lt;&gt;2,"",COUNTIF($B$6:B488,2))</f>
        <v/>
      </c>
      <c r="E488" s="77" t="str">
        <f>IF(B488&lt;&gt;3,"",COUNTIF($B$6:B488,3))</f>
        <v/>
      </c>
      <c r="F488" s="77" t="str">
        <f>IF(B488&lt;&gt;4,"",COUNTIF($B$6:B488,4))</f>
        <v/>
      </c>
      <c r="G488" s="1"/>
      <c r="H488" s="20"/>
      <c r="I488" s="20"/>
      <c r="J488" s="20"/>
      <c r="K488" s="1"/>
      <c r="L488" s="1"/>
      <c r="M488" s="21"/>
      <c r="N488" s="20"/>
      <c r="O488" s="22"/>
      <c r="P488" s="26"/>
      <c r="Q488" s="27"/>
      <c r="R488" s="20"/>
      <c r="S488" s="1"/>
      <c r="T488" s="23"/>
      <c r="U488" s="84"/>
      <c r="V488" s="86"/>
      <c r="W488" s="39" t="e">
        <f>IF(OR(T488="他官署で調達手続きを実施のため",AC488=#REF!),"－",IF(V488&lt;&gt;"",ROUNDDOWN(V488/T488,3),(IFERROR(ROUNDDOWN(U488/T488,3),"－"))))</f>
        <v>#REF!</v>
      </c>
      <c r="X488" s="90"/>
      <c r="Y488" s="92"/>
      <c r="Z488" s="25"/>
      <c r="AA488" s="24"/>
      <c r="AB488" s="25"/>
      <c r="AC488" s="24"/>
      <c r="AD488" s="20"/>
      <c r="AE488" s="20"/>
      <c r="AF488" s="20"/>
      <c r="AG488" s="1"/>
      <c r="AH488" s="1"/>
      <c r="AI488" s="41"/>
      <c r="AJ488" s="41"/>
      <c r="AK488" s="41"/>
      <c r="AL488" s="41"/>
      <c r="AM488" s="41"/>
      <c r="AN488" s="1"/>
      <c r="AO488" s="1"/>
      <c r="AP488" s="1"/>
      <c r="AQ488" s="1"/>
      <c r="AR488" s="1"/>
      <c r="AS488" s="1"/>
      <c r="AT488" s="1"/>
      <c r="AU488" s="1"/>
      <c r="AV488" s="1"/>
      <c r="AW488" s="1"/>
      <c r="AX488" s="35"/>
      <c r="AY488" s="78"/>
      <c r="AZ488" s="37" t="e">
        <f>IF(AC488=#REF!,"年間支払金額",IF(AND(OR(COUNTIF(AE488,"*すべて*"),COUNTIF(AE488,"*全て*")),S488="●",OR(K488=#REF!,K488=#REF!)),"年間支払金額(全官署、契約相手方ごと)",IF(AND(OR(COUNTIF(AE488,"*すべて*"),COUNTIF(AE488,"*全て*")),S488="●"),"年間支払金額(契約相手方ごと)",IF(AND(OR(K488=#REF!,K488=#REF!),AC488=#REF!),"契約総額(全官署)",IF(AND(K488=#REF!,AC488=#REF!),"契約総額(自官署のみ)",IF(K488=#REF!,"年間支払金額(自官署のみ)",IF(AC488=#REF!,"契約総額",IF(AND(COUNTIF(BG488,"&lt;&gt;*単価*"),OR(K488=#REF!,K488=#REF!)),"全官署予定価格",IF(AND(COUNTIF(BG488,"*単価*"),OR(K488=#REF!,K488=#REF!)),"全官署支払金額",IF(COUNTIF(BG488,"*単価*"),"年間支払金額","予定価格"))))))))))</f>
        <v>#REF!</v>
      </c>
      <c r="BA488" s="37" t="str">
        <f>IF(T488="","×",IF(令和8年度契約状況調査票!T488&gt;_xlfn.XLOOKUP(令和8年度契約状況調査票!BF488,#REF!,#REF!),"○","×"))</f>
        <v>×</v>
      </c>
      <c r="BB488" s="37" t="str">
        <f>IF(Y488="","×",IF(令和8年度契約状況調査票!Y488&gt;_xlfn.XLOOKUP(令和8年度契約状況調査票!BF488,#REF!,#REF!),"○","×"))</f>
        <v>×</v>
      </c>
      <c r="BC488" s="37" t="str">
        <f t="shared" si="72"/>
        <v>×</v>
      </c>
      <c r="BD488" s="37" t="str">
        <f t="shared" si="77"/>
        <v>×</v>
      </c>
      <c r="BE488" s="79" t="str">
        <f t="shared" si="73"/>
        <v/>
      </c>
      <c r="BF488" s="38">
        <f t="shared" si="74"/>
        <v>0</v>
      </c>
      <c r="BG488" s="1" t="e">
        <f>IF(AC488=#REF!,"",IF(AND(K488&lt;&gt;"",ISTEXT(U488)),"分担契約/単価契約",IF(ISTEXT(U488),"単価契約",IF(K488&lt;&gt;"","分担契約",""))))</f>
        <v>#REF!</v>
      </c>
      <c r="BH488" s="80"/>
      <c r="BI488" s="81" t="e">
        <f>IF(COUNTIF(T488,"**"),"",IF(AND(T488&gt;=#REF!,OR(H488=#REF!,H488=#REF!)),1,IF(AND(T488&gt;=#REF!,H488&lt;&gt;#REF!,H488&lt;&gt;#REF!),1,"")))</f>
        <v>#REF!</v>
      </c>
      <c r="BJ488" s="82" t="str">
        <f t="shared" si="75"/>
        <v>○</v>
      </c>
      <c r="BK488" s="81" t="b">
        <f t="shared" si="78"/>
        <v>1</v>
      </c>
      <c r="BL488" s="81" t="b">
        <f t="shared" si="79"/>
        <v>1</v>
      </c>
    </row>
    <row r="489" spans="1:64" s="83" customFormat="1" ht="60.65" customHeight="1" x14ac:dyDescent="0.2">
      <c r="A489" s="77">
        <f t="shared" si="71"/>
        <v>484</v>
      </c>
      <c r="B489" s="77" t="str">
        <f t="shared" si="76"/>
        <v/>
      </c>
      <c r="C489" s="77" t="str">
        <f>IF(B489&lt;&gt;1,"",COUNTIF($B$6:B489,1))</f>
        <v/>
      </c>
      <c r="D489" s="77" t="str">
        <f>IF(B489&lt;&gt;2,"",COUNTIF($B$6:B489,2))</f>
        <v/>
      </c>
      <c r="E489" s="77" t="str">
        <f>IF(B489&lt;&gt;3,"",COUNTIF($B$6:B489,3))</f>
        <v/>
      </c>
      <c r="F489" s="77" t="str">
        <f>IF(B489&lt;&gt;4,"",COUNTIF($B$6:B489,4))</f>
        <v/>
      </c>
      <c r="G489" s="1"/>
      <c r="H489" s="20"/>
      <c r="I489" s="20"/>
      <c r="J489" s="20"/>
      <c r="K489" s="1"/>
      <c r="L489" s="1"/>
      <c r="M489" s="21"/>
      <c r="N489" s="20"/>
      <c r="O489" s="22"/>
      <c r="P489" s="26"/>
      <c r="Q489" s="27"/>
      <c r="R489" s="20"/>
      <c r="S489" s="1"/>
      <c r="T489" s="23"/>
      <c r="U489" s="84"/>
      <c r="V489" s="86"/>
      <c r="W489" s="39" t="e">
        <f>IF(OR(T489="他官署で調達手続きを実施のため",AC489=#REF!),"－",IF(V489&lt;&gt;"",ROUNDDOWN(V489/T489,3),(IFERROR(ROUNDDOWN(U489/T489,3),"－"))))</f>
        <v>#REF!</v>
      </c>
      <c r="X489" s="90"/>
      <c r="Y489" s="92"/>
      <c r="Z489" s="25"/>
      <c r="AA489" s="24"/>
      <c r="AB489" s="25"/>
      <c r="AC489" s="24"/>
      <c r="AD489" s="20"/>
      <c r="AE489" s="20"/>
      <c r="AF489" s="20"/>
      <c r="AG489" s="1"/>
      <c r="AH489" s="1"/>
      <c r="AI489" s="41"/>
      <c r="AJ489" s="41"/>
      <c r="AK489" s="41"/>
      <c r="AL489" s="41"/>
      <c r="AM489" s="41"/>
      <c r="AN489" s="1"/>
      <c r="AO489" s="1"/>
      <c r="AP489" s="1"/>
      <c r="AQ489" s="1"/>
      <c r="AR489" s="1"/>
      <c r="AS489" s="1"/>
      <c r="AT489" s="1"/>
      <c r="AU489" s="1"/>
      <c r="AV489" s="1"/>
      <c r="AW489" s="1"/>
      <c r="AX489" s="36"/>
      <c r="AY489" s="78"/>
      <c r="AZ489" s="37" t="e">
        <f>IF(AC489=#REF!,"年間支払金額",IF(AND(OR(COUNTIF(AE489,"*すべて*"),COUNTIF(AE489,"*全て*")),S489="●",OR(K489=#REF!,K489=#REF!)),"年間支払金額(全官署、契約相手方ごと)",IF(AND(OR(COUNTIF(AE489,"*すべて*"),COUNTIF(AE489,"*全て*")),S489="●"),"年間支払金額(契約相手方ごと)",IF(AND(OR(K489=#REF!,K489=#REF!),AC489=#REF!),"契約総額(全官署)",IF(AND(K489=#REF!,AC489=#REF!),"契約総額(自官署のみ)",IF(K489=#REF!,"年間支払金額(自官署のみ)",IF(AC489=#REF!,"契約総額",IF(AND(COUNTIF(BG489,"&lt;&gt;*単価*"),OR(K489=#REF!,K489=#REF!)),"全官署予定価格",IF(AND(COUNTIF(BG489,"*単価*"),OR(K489=#REF!,K489=#REF!)),"全官署支払金額",IF(COUNTIF(BG489,"*単価*"),"年間支払金額","予定価格"))))))))))</f>
        <v>#REF!</v>
      </c>
      <c r="BA489" s="37" t="str">
        <f>IF(T489="","×",IF(令和8年度契約状況調査票!T489&gt;_xlfn.XLOOKUP(令和8年度契約状況調査票!BF489,#REF!,#REF!),"○","×"))</f>
        <v>×</v>
      </c>
      <c r="BB489" s="37" t="str">
        <f>IF(Y489="","×",IF(令和8年度契約状況調査票!Y489&gt;_xlfn.XLOOKUP(令和8年度契約状況調査票!BF489,#REF!,#REF!),"○","×"))</f>
        <v>×</v>
      </c>
      <c r="BC489" s="37" t="str">
        <f t="shared" si="72"/>
        <v>×</v>
      </c>
      <c r="BD489" s="37" t="str">
        <f t="shared" si="77"/>
        <v>×</v>
      </c>
      <c r="BE489" s="79" t="str">
        <f t="shared" si="73"/>
        <v/>
      </c>
      <c r="BF489" s="38">
        <f t="shared" si="74"/>
        <v>0</v>
      </c>
      <c r="BG489" s="1" t="e">
        <f>IF(AC489=#REF!,"",IF(AND(K489&lt;&gt;"",ISTEXT(U489)),"分担契約/単価契約",IF(ISTEXT(U489),"単価契約",IF(K489&lt;&gt;"","分担契約",""))))</f>
        <v>#REF!</v>
      </c>
      <c r="BH489" s="80"/>
      <c r="BI489" s="81" t="e">
        <f>IF(COUNTIF(T489,"**"),"",IF(AND(T489&gt;=#REF!,OR(H489=#REF!,H489=#REF!)),1,IF(AND(T489&gt;=#REF!,H489&lt;&gt;#REF!,H489&lt;&gt;#REF!),1,"")))</f>
        <v>#REF!</v>
      </c>
      <c r="BJ489" s="82" t="str">
        <f t="shared" si="75"/>
        <v>○</v>
      </c>
      <c r="BK489" s="81" t="b">
        <f t="shared" si="78"/>
        <v>1</v>
      </c>
      <c r="BL489" s="81" t="b">
        <f t="shared" si="79"/>
        <v>1</v>
      </c>
    </row>
    <row r="490" spans="1:64" s="83" customFormat="1" ht="60.65" customHeight="1" x14ac:dyDescent="0.2">
      <c r="A490" s="77">
        <f t="shared" si="71"/>
        <v>485</v>
      </c>
      <c r="B490" s="77" t="str">
        <f t="shared" si="76"/>
        <v/>
      </c>
      <c r="C490" s="77" t="str">
        <f>IF(B490&lt;&gt;1,"",COUNTIF($B$6:B490,1))</f>
        <v/>
      </c>
      <c r="D490" s="77" t="str">
        <f>IF(B490&lt;&gt;2,"",COUNTIF($B$6:B490,2))</f>
        <v/>
      </c>
      <c r="E490" s="77" t="str">
        <f>IF(B490&lt;&gt;3,"",COUNTIF($B$6:B490,3))</f>
        <v/>
      </c>
      <c r="F490" s="77" t="str">
        <f>IF(B490&lt;&gt;4,"",COUNTIF($B$6:B490,4))</f>
        <v/>
      </c>
      <c r="G490" s="1"/>
      <c r="H490" s="20"/>
      <c r="I490" s="20"/>
      <c r="J490" s="20"/>
      <c r="K490" s="1"/>
      <c r="L490" s="1"/>
      <c r="M490" s="21"/>
      <c r="N490" s="20"/>
      <c r="O490" s="22"/>
      <c r="P490" s="26"/>
      <c r="Q490" s="27"/>
      <c r="R490" s="20"/>
      <c r="S490" s="1"/>
      <c r="T490" s="23"/>
      <c r="U490" s="84"/>
      <c r="V490" s="86"/>
      <c r="W490" s="39" t="e">
        <f>IF(OR(T490="他官署で調達手続きを実施のため",AC490=#REF!),"－",IF(V490&lt;&gt;"",ROUNDDOWN(V490/T490,3),(IFERROR(ROUNDDOWN(U490/T490,3),"－"))))</f>
        <v>#REF!</v>
      </c>
      <c r="X490" s="90"/>
      <c r="Y490" s="92"/>
      <c r="Z490" s="25"/>
      <c r="AA490" s="24"/>
      <c r="AB490" s="25"/>
      <c r="AC490" s="24"/>
      <c r="AD490" s="20"/>
      <c r="AE490" s="20"/>
      <c r="AF490" s="20"/>
      <c r="AG490" s="1"/>
      <c r="AH490" s="1"/>
      <c r="AI490" s="41"/>
      <c r="AJ490" s="41"/>
      <c r="AK490" s="41"/>
      <c r="AL490" s="41"/>
      <c r="AM490" s="41"/>
      <c r="AN490" s="1"/>
      <c r="AO490" s="1"/>
      <c r="AP490" s="1"/>
      <c r="AQ490" s="1"/>
      <c r="AR490" s="1"/>
      <c r="AS490" s="1"/>
      <c r="AT490" s="1"/>
      <c r="AU490" s="1"/>
      <c r="AV490" s="1"/>
      <c r="AW490" s="1"/>
      <c r="AX490" s="35"/>
      <c r="AY490" s="78"/>
      <c r="AZ490" s="37" t="e">
        <f>IF(AC490=#REF!,"年間支払金額",IF(AND(OR(COUNTIF(AE490,"*すべて*"),COUNTIF(AE490,"*全て*")),S490="●",OR(K490=#REF!,K490=#REF!)),"年間支払金額(全官署、契約相手方ごと)",IF(AND(OR(COUNTIF(AE490,"*すべて*"),COUNTIF(AE490,"*全て*")),S490="●"),"年間支払金額(契約相手方ごと)",IF(AND(OR(K490=#REF!,K490=#REF!),AC490=#REF!),"契約総額(全官署)",IF(AND(K490=#REF!,AC490=#REF!),"契約総額(自官署のみ)",IF(K490=#REF!,"年間支払金額(自官署のみ)",IF(AC490=#REF!,"契約総額",IF(AND(COUNTIF(BG490,"&lt;&gt;*単価*"),OR(K490=#REF!,K490=#REF!)),"全官署予定価格",IF(AND(COUNTIF(BG490,"*単価*"),OR(K490=#REF!,K490=#REF!)),"全官署支払金額",IF(COUNTIF(BG490,"*単価*"),"年間支払金額","予定価格"))))))))))</f>
        <v>#REF!</v>
      </c>
      <c r="BA490" s="37" t="str">
        <f>IF(T490="","×",IF(令和8年度契約状況調査票!T490&gt;_xlfn.XLOOKUP(令和8年度契約状況調査票!BF490,#REF!,#REF!),"○","×"))</f>
        <v>×</v>
      </c>
      <c r="BB490" s="37" t="str">
        <f>IF(Y490="","×",IF(令和8年度契約状況調査票!Y490&gt;_xlfn.XLOOKUP(令和8年度契約状況調査票!BF490,#REF!,#REF!),"○","×"))</f>
        <v>×</v>
      </c>
      <c r="BC490" s="37" t="str">
        <f t="shared" si="72"/>
        <v>×</v>
      </c>
      <c r="BD490" s="37" t="str">
        <f t="shared" si="77"/>
        <v>×</v>
      </c>
      <c r="BE490" s="79" t="str">
        <f t="shared" si="73"/>
        <v/>
      </c>
      <c r="BF490" s="38">
        <f t="shared" si="74"/>
        <v>0</v>
      </c>
      <c r="BG490" s="1" t="e">
        <f>IF(AC490=#REF!,"",IF(AND(K490&lt;&gt;"",ISTEXT(U490)),"分担契約/単価契約",IF(ISTEXT(U490),"単価契約",IF(K490&lt;&gt;"","分担契約",""))))</f>
        <v>#REF!</v>
      </c>
      <c r="BH490" s="80"/>
      <c r="BI490" s="81" t="e">
        <f>IF(COUNTIF(T490,"**"),"",IF(AND(T490&gt;=#REF!,OR(H490=#REF!,H490=#REF!)),1,IF(AND(T490&gt;=#REF!,H490&lt;&gt;#REF!,H490&lt;&gt;#REF!),1,"")))</f>
        <v>#REF!</v>
      </c>
      <c r="BJ490" s="82" t="str">
        <f t="shared" si="75"/>
        <v>○</v>
      </c>
      <c r="BK490" s="81" t="b">
        <f t="shared" si="78"/>
        <v>1</v>
      </c>
      <c r="BL490" s="81" t="b">
        <f t="shared" si="79"/>
        <v>1</v>
      </c>
    </row>
    <row r="491" spans="1:64" s="83" customFormat="1" ht="60.65" customHeight="1" x14ac:dyDescent="0.2">
      <c r="A491" s="77">
        <f t="shared" si="71"/>
        <v>486</v>
      </c>
      <c r="B491" s="77" t="str">
        <f t="shared" si="76"/>
        <v/>
      </c>
      <c r="C491" s="77" t="str">
        <f>IF(B491&lt;&gt;1,"",COUNTIF($B$6:B491,1))</f>
        <v/>
      </c>
      <c r="D491" s="77" t="str">
        <f>IF(B491&lt;&gt;2,"",COUNTIF($B$6:B491,2))</f>
        <v/>
      </c>
      <c r="E491" s="77" t="str">
        <f>IF(B491&lt;&gt;3,"",COUNTIF($B$6:B491,3))</f>
        <v/>
      </c>
      <c r="F491" s="77" t="str">
        <f>IF(B491&lt;&gt;4,"",COUNTIF($B$6:B491,4))</f>
        <v/>
      </c>
      <c r="G491" s="1"/>
      <c r="H491" s="20"/>
      <c r="I491" s="20"/>
      <c r="J491" s="20"/>
      <c r="K491" s="1"/>
      <c r="L491" s="1"/>
      <c r="M491" s="21"/>
      <c r="N491" s="20"/>
      <c r="O491" s="22"/>
      <c r="P491" s="26"/>
      <c r="Q491" s="27"/>
      <c r="R491" s="20"/>
      <c r="S491" s="1"/>
      <c r="T491" s="23"/>
      <c r="U491" s="84"/>
      <c r="V491" s="86"/>
      <c r="W491" s="39" t="e">
        <f>IF(OR(T491="他官署で調達手続きを実施のため",AC491=#REF!),"－",IF(V491&lt;&gt;"",ROUNDDOWN(V491/T491,3),(IFERROR(ROUNDDOWN(U491/T491,3),"－"))))</f>
        <v>#REF!</v>
      </c>
      <c r="X491" s="90"/>
      <c r="Y491" s="92"/>
      <c r="Z491" s="25"/>
      <c r="AA491" s="24"/>
      <c r="AB491" s="25"/>
      <c r="AC491" s="24"/>
      <c r="AD491" s="20"/>
      <c r="AE491" s="20"/>
      <c r="AF491" s="20"/>
      <c r="AG491" s="1"/>
      <c r="AH491" s="1"/>
      <c r="AI491" s="41"/>
      <c r="AJ491" s="41"/>
      <c r="AK491" s="41"/>
      <c r="AL491" s="41"/>
      <c r="AM491" s="41"/>
      <c r="AN491" s="1"/>
      <c r="AO491" s="1"/>
      <c r="AP491" s="1"/>
      <c r="AQ491" s="1"/>
      <c r="AR491" s="1"/>
      <c r="AS491" s="1"/>
      <c r="AT491" s="1"/>
      <c r="AU491" s="1"/>
      <c r="AV491" s="1"/>
      <c r="AW491" s="1"/>
      <c r="AX491" s="35"/>
      <c r="AY491" s="78"/>
      <c r="AZ491" s="37" t="e">
        <f>IF(AC491=#REF!,"年間支払金額",IF(AND(OR(COUNTIF(AE491,"*すべて*"),COUNTIF(AE491,"*全て*")),S491="●",OR(K491=#REF!,K491=#REF!)),"年間支払金額(全官署、契約相手方ごと)",IF(AND(OR(COUNTIF(AE491,"*すべて*"),COUNTIF(AE491,"*全て*")),S491="●"),"年間支払金額(契約相手方ごと)",IF(AND(OR(K491=#REF!,K491=#REF!),AC491=#REF!),"契約総額(全官署)",IF(AND(K491=#REF!,AC491=#REF!),"契約総額(自官署のみ)",IF(K491=#REF!,"年間支払金額(自官署のみ)",IF(AC491=#REF!,"契約総額",IF(AND(COUNTIF(BG491,"&lt;&gt;*単価*"),OR(K491=#REF!,K491=#REF!)),"全官署予定価格",IF(AND(COUNTIF(BG491,"*単価*"),OR(K491=#REF!,K491=#REF!)),"全官署支払金額",IF(COUNTIF(BG491,"*単価*"),"年間支払金額","予定価格"))))))))))</f>
        <v>#REF!</v>
      </c>
      <c r="BA491" s="37" t="str">
        <f>IF(T491="","×",IF(令和8年度契約状況調査票!T491&gt;_xlfn.XLOOKUP(令和8年度契約状況調査票!BF491,#REF!,#REF!),"○","×"))</f>
        <v>×</v>
      </c>
      <c r="BB491" s="37" t="str">
        <f>IF(Y491="","×",IF(令和8年度契約状況調査票!Y491&gt;_xlfn.XLOOKUP(令和8年度契約状況調査票!BF491,#REF!,#REF!),"○","×"))</f>
        <v>×</v>
      </c>
      <c r="BC491" s="37" t="str">
        <f t="shared" si="72"/>
        <v>×</v>
      </c>
      <c r="BD491" s="37" t="str">
        <f t="shared" si="77"/>
        <v>×</v>
      </c>
      <c r="BE491" s="79" t="str">
        <f t="shared" si="73"/>
        <v/>
      </c>
      <c r="BF491" s="38">
        <f t="shared" si="74"/>
        <v>0</v>
      </c>
      <c r="BG491" s="1" t="e">
        <f>IF(AC491=#REF!,"",IF(AND(K491&lt;&gt;"",ISTEXT(U491)),"分担契約/単価契約",IF(ISTEXT(U491),"単価契約",IF(K491&lt;&gt;"","分担契約",""))))</f>
        <v>#REF!</v>
      </c>
      <c r="BH491" s="80"/>
      <c r="BI491" s="81" t="e">
        <f>IF(COUNTIF(T491,"**"),"",IF(AND(T491&gt;=#REF!,OR(H491=#REF!,H491=#REF!)),1,IF(AND(T491&gt;=#REF!,H491&lt;&gt;#REF!,H491&lt;&gt;#REF!),1,"")))</f>
        <v>#REF!</v>
      </c>
      <c r="BJ491" s="82" t="str">
        <f t="shared" si="75"/>
        <v>○</v>
      </c>
      <c r="BK491" s="81" t="b">
        <f t="shared" si="78"/>
        <v>1</v>
      </c>
      <c r="BL491" s="81" t="b">
        <f t="shared" si="79"/>
        <v>1</v>
      </c>
    </row>
    <row r="492" spans="1:64" s="83" customFormat="1" ht="60.65" customHeight="1" x14ac:dyDescent="0.2">
      <c r="A492" s="77">
        <f t="shared" si="71"/>
        <v>487</v>
      </c>
      <c r="B492" s="77" t="str">
        <f t="shared" si="76"/>
        <v/>
      </c>
      <c r="C492" s="77" t="str">
        <f>IF(B492&lt;&gt;1,"",COUNTIF($B$6:B492,1))</f>
        <v/>
      </c>
      <c r="D492" s="77" t="str">
        <f>IF(B492&lt;&gt;2,"",COUNTIF($B$6:B492,2))</f>
        <v/>
      </c>
      <c r="E492" s="77" t="str">
        <f>IF(B492&lt;&gt;3,"",COUNTIF($B$6:B492,3))</f>
        <v/>
      </c>
      <c r="F492" s="77" t="str">
        <f>IF(B492&lt;&gt;4,"",COUNTIF($B$6:B492,4))</f>
        <v/>
      </c>
      <c r="G492" s="1"/>
      <c r="H492" s="20"/>
      <c r="I492" s="20"/>
      <c r="J492" s="20"/>
      <c r="K492" s="1"/>
      <c r="L492" s="1"/>
      <c r="M492" s="21"/>
      <c r="N492" s="20"/>
      <c r="O492" s="22"/>
      <c r="P492" s="26"/>
      <c r="Q492" s="27"/>
      <c r="R492" s="20"/>
      <c r="S492" s="1"/>
      <c r="T492" s="28"/>
      <c r="U492" s="85"/>
      <c r="V492" s="86"/>
      <c r="W492" s="39" t="e">
        <f>IF(OR(T492="他官署で調達手続きを実施のため",AC492=#REF!),"－",IF(V492&lt;&gt;"",ROUNDDOWN(V492/T492,3),(IFERROR(ROUNDDOWN(U492/T492,3),"－"))))</f>
        <v>#REF!</v>
      </c>
      <c r="X492" s="90"/>
      <c r="Y492" s="92"/>
      <c r="Z492" s="25"/>
      <c r="AA492" s="24"/>
      <c r="AB492" s="25"/>
      <c r="AC492" s="24"/>
      <c r="AD492" s="20"/>
      <c r="AE492" s="20"/>
      <c r="AF492" s="20"/>
      <c r="AG492" s="1"/>
      <c r="AH492" s="1"/>
      <c r="AI492" s="41"/>
      <c r="AJ492" s="41"/>
      <c r="AK492" s="41"/>
      <c r="AL492" s="41"/>
      <c r="AM492" s="41"/>
      <c r="AN492" s="1"/>
      <c r="AO492" s="1"/>
      <c r="AP492" s="1"/>
      <c r="AQ492" s="1"/>
      <c r="AR492" s="1"/>
      <c r="AS492" s="1"/>
      <c r="AT492" s="1"/>
      <c r="AU492" s="1"/>
      <c r="AV492" s="1"/>
      <c r="AW492" s="1"/>
      <c r="AX492" s="35"/>
      <c r="AY492" s="78"/>
      <c r="AZ492" s="37" t="e">
        <f>IF(AC492=#REF!,"年間支払金額",IF(AND(OR(COUNTIF(AE492,"*すべて*"),COUNTIF(AE492,"*全て*")),S492="●",OR(K492=#REF!,K492=#REF!)),"年間支払金額(全官署、契約相手方ごと)",IF(AND(OR(COUNTIF(AE492,"*すべて*"),COUNTIF(AE492,"*全て*")),S492="●"),"年間支払金額(契約相手方ごと)",IF(AND(OR(K492=#REF!,K492=#REF!),AC492=#REF!),"契約総額(全官署)",IF(AND(K492=#REF!,AC492=#REF!),"契約総額(自官署のみ)",IF(K492=#REF!,"年間支払金額(自官署のみ)",IF(AC492=#REF!,"契約総額",IF(AND(COUNTIF(BG492,"&lt;&gt;*単価*"),OR(K492=#REF!,K492=#REF!)),"全官署予定価格",IF(AND(COUNTIF(BG492,"*単価*"),OR(K492=#REF!,K492=#REF!)),"全官署支払金額",IF(COUNTIF(BG492,"*単価*"),"年間支払金額","予定価格"))))))))))</f>
        <v>#REF!</v>
      </c>
      <c r="BA492" s="37" t="str">
        <f>IF(T492="","×",IF(令和8年度契約状況調査票!T492&gt;_xlfn.XLOOKUP(令和8年度契約状況調査票!BF492,#REF!,#REF!),"○","×"))</f>
        <v>×</v>
      </c>
      <c r="BB492" s="37" t="str">
        <f>IF(Y492="","×",IF(令和8年度契約状況調査票!Y492&gt;_xlfn.XLOOKUP(令和8年度契約状況調査票!BF492,#REF!,#REF!),"○","×"))</f>
        <v>×</v>
      </c>
      <c r="BC492" s="37" t="str">
        <f t="shared" si="72"/>
        <v>×</v>
      </c>
      <c r="BD492" s="37" t="str">
        <f t="shared" si="77"/>
        <v>×</v>
      </c>
      <c r="BE492" s="79" t="str">
        <f t="shared" si="73"/>
        <v/>
      </c>
      <c r="BF492" s="38">
        <f t="shared" si="74"/>
        <v>0</v>
      </c>
      <c r="BG492" s="1" t="e">
        <f>IF(AC492=#REF!,"",IF(AND(K492&lt;&gt;"",ISTEXT(U492)),"分担契約/単価契約",IF(ISTEXT(U492),"単価契約",IF(K492&lt;&gt;"","分担契約",""))))</f>
        <v>#REF!</v>
      </c>
      <c r="BH492" s="80"/>
      <c r="BI492" s="81" t="e">
        <f>IF(COUNTIF(T492,"**"),"",IF(AND(T492&gt;=#REF!,OR(H492=#REF!,H492=#REF!)),1,IF(AND(T492&gt;=#REF!,H492&lt;&gt;#REF!,H492&lt;&gt;#REF!),1,"")))</f>
        <v>#REF!</v>
      </c>
      <c r="BJ492" s="82" t="str">
        <f t="shared" si="75"/>
        <v>○</v>
      </c>
      <c r="BK492" s="81" t="b">
        <f t="shared" si="78"/>
        <v>1</v>
      </c>
      <c r="BL492" s="81" t="b">
        <f t="shared" si="79"/>
        <v>1</v>
      </c>
    </row>
    <row r="493" spans="1:64" s="83" customFormat="1" ht="60.65" customHeight="1" x14ac:dyDescent="0.2">
      <c r="A493" s="77">
        <f t="shared" si="71"/>
        <v>488</v>
      </c>
      <c r="B493" s="77" t="str">
        <f t="shared" si="76"/>
        <v/>
      </c>
      <c r="C493" s="77" t="str">
        <f>IF(B493&lt;&gt;1,"",COUNTIF($B$6:B493,1))</f>
        <v/>
      </c>
      <c r="D493" s="77" t="str">
        <f>IF(B493&lt;&gt;2,"",COUNTIF($B$6:B493,2))</f>
        <v/>
      </c>
      <c r="E493" s="77" t="str">
        <f>IF(B493&lt;&gt;3,"",COUNTIF($B$6:B493,3))</f>
        <v/>
      </c>
      <c r="F493" s="77" t="str">
        <f>IF(B493&lt;&gt;4,"",COUNTIF($B$6:B493,4))</f>
        <v/>
      </c>
      <c r="G493" s="1"/>
      <c r="H493" s="20"/>
      <c r="I493" s="20"/>
      <c r="J493" s="20"/>
      <c r="K493" s="1"/>
      <c r="L493" s="1"/>
      <c r="M493" s="21"/>
      <c r="N493" s="20"/>
      <c r="O493" s="22"/>
      <c r="P493" s="26"/>
      <c r="Q493" s="27"/>
      <c r="R493" s="20"/>
      <c r="S493" s="1"/>
      <c r="T493" s="23"/>
      <c r="U493" s="84"/>
      <c r="V493" s="86"/>
      <c r="W493" s="39" t="e">
        <f>IF(OR(T493="他官署で調達手続きを実施のため",AC493=#REF!),"－",IF(V493&lt;&gt;"",ROUNDDOWN(V493/T493,3),(IFERROR(ROUNDDOWN(U493/T493,3),"－"))))</f>
        <v>#REF!</v>
      </c>
      <c r="X493" s="90"/>
      <c r="Y493" s="92"/>
      <c r="Z493" s="25"/>
      <c r="AA493" s="24"/>
      <c r="AB493" s="25"/>
      <c r="AC493" s="24"/>
      <c r="AD493" s="20"/>
      <c r="AE493" s="20"/>
      <c r="AF493" s="20"/>
      <c r="AG493" s="1"/>
      <c r="AH493" s="1"/>
      <c r="AI493" s="41"/>
      <c r="AJ493" s="41"/>
      <c r="AK493" s="41"/>
      <c r="AL493" s="41"/>
      <c r="AM493" s="41"/>
      <c r="AN493" s="1"/>
      <c r="AO493" s="1"/>
      <c r="AP493" s="1"/>
      <c r="AQ493" s="1"/>
      <c r="AR493" s="1"/>
      <c r="AS493" s="1"/>
      <c r="AT493" s="1"/>
      <c r="AU493" s="1"/>
      <c r="AV493" s="1"/>
      <c r="AW493" s="1"/>
      <c r="AX493" s="35"/>
      <c r="AY493" s="78"/>
      <c r="AZ493" s="37" t="e">
        <f>IF(AC493=#REF!,"年間支払金額",IF(AND(OR(COUNTIF(AE493,"*すべて*"),COUNTIF(AE493,"*全て*")),S493="●",OR(K493=#REF!,K493=#REF!)),"年間支払金額(全官署、契約相手方ごと)",IF(AND(OR(COUNTIF(AE493,"*すべて*"),COUNTIF(AE493,"*全て*")),S493="●"),"年間支払金額(契約相手方ごと)",IF(AND(OR(K493=#REF!,K493=#REF!),AC493=#REF!),"契約総額(全官署)",IF(AND(K493=#REF!,AC493=#REF!),"契約総額(自官署のみ)",IF(K493=#REF!,"年間支払金額(自官署のみ)",IF(AC493=#REF!,"契約総額",IF(AND(COUNTIF(BG493,"&lt;&gt;*単価*"),OR(K493=#REF!,K493=#REF!)),"全官署予定価格",IF(AND(COUNTIF(BG493,"*単価*"),OR(K493=#REF!,K493=#REF!)),"全官署支払金額",IF(COUNTIF(BG493,"*単価*"),"年間支払金額","予定価格"))))))))))</f>
        <v>#REF!</v>
      </c>
      <c r="BA493" s="37" t="str">
        <f>IF(T493="","×",IF(令和8年度契約状況調査票!T493&gt;_xlfn.XLOOKUP(令和8年度契約状況調査票!BF493,#REF!,#REF!),"○","×"))</f>
        <v>×</v>
      </c>
      <c r="BB493" s="37" t="str">
        <f>IF(Y493="","×",IF(令和8年度契約状況調査票!Y493&gt;_xlfn.XLOOKUP(令和8年度契約状況調査票!BF493,#REF!,#REF!),"○","×"))</f>
        <v>×</v>
      </c>
      <c r="BC493" s="37" t="str">
        <f t="shared" si="72"/>
        <v>×</v>
      </c>
      <c r="BD493" s="37" t="str">
        <f t="shared" si="77"/>
        <v>×</v>
      </c>
      <c r="BE493" s="79" t="str">
        <f t="shared" si="73"/>
        <v/>
      </c>
      <c r="BF493" s="38">
        <f t="shared" si="74"/>
        <v>0</v>
      </c>
      <c r="BG493" s="1" t="e">
        <f>IF(AC493=#REF!,"",IF(AND(K493&lt;&gt;"",ISTEXT(U493)),"分担契約/単価契約",IF(ISTEXT(U493),"単価契約",IF(K493&lt;&gt;"","分担契約",""))))</f>
        <v>#REF!</v>
      </c>
      <c r="BH493" s="80"/>
      <c r="BI493" s="81" t="e">
        <f>IF(COUNTIF(T493,"**"),"",IF(AND(T493&gt;=#REF!,OR(H493=#REF!,H493=#REF!)),1,IF(AND(T493&gt;=#REF!,H493&lt;&gt;#REF!,H493&lt;&gt;#REF!),1,"")))</f>
        <v>#REF!</v>
      </c>
      <c r="BJ493" s="82" t="str">
        <f t="shared" si="75"/>
        <v>○</v>
      </c>
      <c r="BK493" s="81" t="b">
        <f t="shared" si="78"/>
        <v>1</v>
      </c>
      <c r="BL493" s="81" t="b">
        <f t="shared" si="79"/>
        <v>1</v>
      </c>
    </row>
    <row r="494" spans="1:64" s="83" customFormat="1" ht="60.65" customHeight="1" x14ac:dyDescent="0.2">
      <c r="A494" s="77">
        <f t="shared" si="71"/>
        <v>489</v>
      </c>
      <c r="B494" s="77" t="str">
        <f t="shared" si="76"/>
        <v/>
      </c>
      <c r="C494" s="77" t="str">
        <f>IF(B494&lt;&gt;1,"",COUNTIF($B$6:B494,1))</f>
        <v/>
      </c>
      <c r="D494" s="77" t="str">
        <f>IF(B494&lt;&gt;2,"",COUNTIF($B$6:B494,2))</f>
        <v/>
      </c>
      <c r="E494" s="77" t="str">
        <f>IF(B494&lt;&gt;3,"",COUNTIF($B$6:B494,3))</f>
        <v/>
      </c>
      <c r="F494" s="77" t="str">
        <f>IF(B494&lt;&gt;4,"",COUNTIF($B$6:B494,4))</f>
        <v/>
      </c>
      <c r="G494" s="1"/>
      <c r="H494" s="20"/>
      <c r="I494" s="20"/>
      <c r="J494" s="20"/>
      <c r="K494" s="1"/>
      <c r="L494" s="1"/>
      <c r="M494" s="21"/>
      <c r="N494" s="20"/>
      <c r="O494" s="22"/>
      <c r="P494" s="26"/>
      <c r="Q494" s="27"/>
      <c r="R494" s="20"/>
      <c r="S494" s="1"/>
      <c r="T494" s="23"/>
      <c r="U494" s="84"/>
      <c r="V494" s="86"/>
      <c r="W494" s="39" t="e">
        <f>IF(OR(T494="他官署で調達手続きを実施のため",AC494=#REF!),"－",IF(V494&lt;&gt;"",ROUNDDOWN(V494/T494,3),(IFERROR(ROUNDDOWN(U494/T494,3),"－"))))</f>
        <v>#REF!</v>
      </c>
      <c r="X494" s="90"/>
      <c r="Y494" s="92"/>
      <c r="Z494" s="25"/>
      <c r="AA494" s="24"/>
      <c r="AB494" s="25"/>
      <c r="AC494" s="24"/>
      <c r="AD494" s="20"/>
      <c r="AE494" s="20"/>
      <c r="AF494" s="20"/>
      <c r="AG494" s="1"/>
      <c r="AH494" s="1"/>
      <c r="AI494" s="41"/>
      <c r="AJ494" s="41"/>
      <c r="AK494" s="41"/>
      <c r="AL494" s="41"/>
      <c r="AM494" s="41"/>
      <c r="AN494" s="1"/>
      <c r="AO494" s="1"/>
      <c r="AP494" s="1"/>
      <c r="AQ494" s="1"/>
      <c r="AR494" s="1"/>
      <c r="AS494" s="1"/>
      <c r="AT494" s="1"/>
      <c r="AU494" s="1"/>
      <c r="AV494" s="1"/>
      <c r="AW494" s="1"/>
      <c r="AX494" s="35"/>
      <c r="AY494" s="78"/>
      <c r="AZ494" s="37" t="e">
        <f>IF(AC494=#REF!,"年間支払金額",IF(AND(OR(COUNTIF(AE494,"*すべて*"),COUNTIF(AE494,"*全て*")),S494="●",OR(K494=#REF!,K494=#REF!)),"年間支払金額(全官署、契約相手方ごと)",IF(AND(OR(COUNTIF(AE494,"*すべて*"),COUNTIF(AE494,"*全て*")),S494="●"),"年間支払金額(契約相手方ごと)",IF(AND(OR(K494=#REF!,K494=#REF!),AC494=#REF!),"契約総額(全官署)",IF(AND(K494=#REF!,AC494=#REF!),"契約総額(自官署のみ)",IF(K494=#REF!,"年間支払金額(自官署のみ)",IF(AC494=#REF!,"契約総額",IF(AND(COUNTIF(BG494,"&lt;&gt;*単価*"),OR(K494=#REF!,K494=#REF!)),"全官署予定価格",IF(AND(COUNTIF(BG494,"*単価*"),OR(K494=#REF!,K494=#REF!)),"全官署支払金額",IF(COUNTIF(BG494,"*単価*"),"年間支払金額","予定価格"))))))))))</f>
        <v>#REF!</v>
      </c>
      <c r="BA494" s="37" t="str">
        <f>IF(T494="","×",IF(令和8年度契約状況調査票!T494&gt;_xlfn.XLOOKUP(令和8年度契約状況調査票!BF494,#REF!,#REF!),"○","×"))</f>
        <v>×</v>
      </c>
      <c r="BB494" s="37" t="str">
        <f>IF(Y494="","×",IF(令和8年度契約状況調査票!Y494&gt;_xlfn.XLOOKUP(令和8年度契約状況調査票!BF494,#REF!,#REF!),"○","×"))</f>
        <v>×</v>
      </c>
      <c r="BC494" s="37" t="str">
        <f t="shared" si="72"/>
        <v>×</v>
      </c>
      <c r="BD494" s="37" t="str">
        <f t="shared" si="77"/>
        <v>×</v>
      </c>
      <c r="BE494" s="79" t="str">
        <f t="shared" si="73"/>
        <v/>
      </c>
      <c r="BF494" s="38">
        <f t="shared" si="74"/>
        <v>0</v>
      </c>
      <c r="BG494" s="1" t="e">
        <f>IF(AC494=#REF!,"",IF(AND(K494&lt;&gt;"",ISTEXT(U494)),"分担契約/単価契約",IF(ISTEXT(U494),"単価契約",IF(K494&lt;&gt;"","分担契約",""))))</f>
        <v>#REF!</v>
      </c>
      <c r="BH494" s="80"/>
      <c r="BI494" s="81" t="e">
        <f>IF(COUNTIF(T494,"**"),"",IF(AND(T494&gt;=#REF!,OR(H494=#REF!,H494=#REF!)),1,IF(AND(T494&gt;=#REF!,H494&lt;&gt;#REF!,H494&lt;&gt;#REF!),1,"")))</f>
        <v>#REF!</v>
      </c>
      <c r="BJ494" s="82" t="str">
        <f t="shared" si="75"/>
        <v>○</v>
      </c>
      <c r="BK494" s="81" t="b">
        <f t="shared" si="78"/>
        <v>1</v>
      </c>
      <c r="BL494" s="81" t="b">
        <f t="shared" si="79"/>
        <v>1</v>
      </c>
    </row>
    <row r="495" spans="1:64" s="83" customFormat="1" ht="60.65" customHeight="1" x14ac:dyDescent="0.2">
      <c r="A495" s="77">
        <f t="shared" si="71"/>
        <v>490</v>
      </c>
      <c r="B495" s="77" t="str">
        <f t="shared" si="76"/>
        <v/>
      </c>
      <c r="C495" s="77" t="str">
        <f>IF(B495&lt;&gt;1,"",COUNTIF($B$6:B495,1))</f>
        <v/>
      </c>
      <c r="D495" s="77" t="str">
        <f>IF(B495&lt;&gt;2,"",COUNTIF($B$6:B495,2))</f>
        <v/>
      </c>
      <c r="E495" s="77" t="str">
        <f>IF(B495&lt;&gt;3,"",COUNTIF($B$6:B495,3))</f>
        <v/>
      </c>
      <c r="F495" s="77" t="str">
        <f>IF(B495&lt;&gt;4,"",COUNTIF($B$6:B495,4))</f>
        <v/>
      </c>
      <c r="G495" s="1"/>
      <c r="H495" s="20"/>
      <c r="I495" s="20"/>
      <c r="J495" s="20"/>
      <c r="K495" s="1"/>
      <c r="L495" s="1"/>
      <c r="M495" s="21"/>
      <c r="N495" s="20"/>
      <c r="O495" s="22"/>
      <c r="P495" s="26"/>
      <c r="Q495" s="27"/>
      <c r="R495" s="20"/>
      <c r="S495" s="1"/>
      <c r="T495" s="23"/>
      <c r="U495" s="84"/>
      <c r="V495" s="86"/>
      <c r="W495" s="39" t="e">
        <f>IF(OR(T495="他官署で調達手続きを実施のため",AC495=#REF!),"－",IF(V495&lt;&gt;"",ROUNDDOWN(V495/T495,3),(IFERROR(ROUNDDOWN(U495/T495,3),"－"))))</f>
        <v>#REF!</v>
      </c>
      <c r="X495" s="90"/>
      <c r="Y495" s="92"/>
      <c r="Z495" s="25"/>
      <c r="AA495" s="24"/>
      <c r="AB495" s="25"/>
      <c r="AC495" s="24"/>
      <c r="AD495" s="20"/>
      <c r="AE495" s="20"/>
      <c r="AF495" s="20"/>
      <c r="AG495" s="1"/>
      <c r="AH495" s="1"/>
      <c r="AI495" s="41"/>
      <c r="AJ495" s="41"/>
      <c r="AK495" s="41"/>
      <c r="AL495" s="41"/>
      <c r="AM495" s="41"/>
      <c r="AN495" s="1"/>
      <c r="AO495" s="1"/>
      <c r="AP495" s="1"/>
      <c r="AQ495" s="1"/>
      <c r="AR495" s="1"/>
      <c r="AS495" s="1"/>
      <c r="AT495" s="1"/>
      <c r="AU495" s="1"/>
      <c r="AV495" s="1"/>
      <c r="AW495" s="1"/>
      <c r="AX495" s="35"/>
      <c r="AY495" s="78"/>
      <c r="AZ495" s="37" t="e">
        <f>IF(AC495=#REF!,"年間支払金額",IF(AND(OR(COUNTIF(AE495,"*すべて*"),COUNTIF(AE495,"*全て*")),S495="●",OR(K495=#REF!,K495=#REF!)),"年間支払金額(全官署、契約相手方ごと)",IF(AND(OR(COUNTIF(AE495,"*すべて*"),COUNTIF(AE495,"*全て*")),S495="●"),"年間支払金額(契約相手方ごと)",IF(AND(OR(K495=#REF!,K495=#REF!),AC495=#REF!),"契約総額(全官署)",IF(AND(K495=#REF!,AC495=#REF!),"契約総額(自官署のみ)",IF(K495=#REF!,"年間支払金額(自官署のみ)",IF(AC495=#REF!,"契約総額",IF(AND(COUNTIF(BG495,"&lt;&gt;*単価*"),OR(K495=#REF!,K495=#REF!)),"全官署予定価格",IF(AND(COUNTIF(BG495,"*単価*"),OR(K495=#REF!,K495=#REF!)),"全官署支払金額",IF(COUNTIF(BG495,"*単価*"),"年間支払金額","予定価格"))))))))))</f>
        <v>#REF!</v>
      </c>
      <c r="BA495" s="37" t="str">
        <f>IF(T495="","×",IF(令和8年度契約状況調査票!T495&gt;_xlfn.XLOOKUP(令和8年度契約状況調査票!BF495,#REF!,#REF!),"○","×"))</f>
        <v>×</v>
      </c>
      <c r="BB495" s="37" t="str">
        <f>IF(Y495="","×",IF(令和8年度契約状況調査票!Y495&gt;_xlfn.XLOOKUP(令和8年度契約状況調査票!BF495,#REF!,#REF!),"○","×"))</f>
        <v>×</v>
      </c>
      <c r="BC495" s="37" t="str">
        <f t="shared" si="72"/>
        <v>×</v>
      </c>
      <c r="BD495" s="37" t="str">
        <f t="shared" si="77"/>
        <v>×</v>
      </c>
      <c r="BE495" s="79" t="str">
        <f t="shared" si="73"/>
        <v/>
      </c>
      <c r="BF495" s="38">
        <f t="shared" si="74"/>
        <v>0</v>
      </c>
      <c r="BG495" s="1" t="e">
        <f>IF(AC495=#REF!,"",IF(AND(K495&lt;&gt;"",ISTEXT(U495)),"分担契約/単価契約",IF(ISTEXT(U495),"単価契約",IF(K495&lt;&gt;"","分担契約",""))))</f>
        <v>#REF!</v>
      </c>
      <c r="BH495" s="80"/>
      <c r="BI495" s="81" t="e">
        <f>IF(COUNTIF(T495,"**"),"",IF(AND(T495&gt;=#REF!,OR(H495=#REF!,H495=#REF!)),1,IF(AND(T495&gt;=#REF!,H495&lt;&gt;#REF!,H495&lt;&gt;#REF!),1,"")))</f>
        <v>#REF!</v>
      </c>
      <c r="BJ495" s="82" t="str">
        <f t="shared" si="75"/>
        <v>○</v>
      </c>
      <c r="BK495" s="81" t="b">
        <f t="shared" si="78"/>
        <v>1</v>
      </c>
      <c r="BL495" s="81" t="b">
        <f t="shared" si="79"/>
        <v>1</v>
      </c>
    </row>
    <row r="496" spans="1:64" s="83" customFormat="1" ht="60.65" customHeight="1" x14ac:dyDescent="0.2">
      <c r="A496" s="77">
        <f t="shared" si="71"/>
        <v>491</v>
      </c>
      <c r="B496" s="77" t="str">
        <f t="shared" si="76"/>
        <v/>
      </c>
      <c r="C496" s="77" t="str">
        <f>IF(B496&lt;&gt;1,"",COUNTIF($B$6:B496,1))</f>
        <v/>
      </c>
      <c r="D496" s="77" t="str">
        <f>IF(B496&lt;&gt;2,"",COUNTIF($B$6:B496,2))</f>
        <v/>
      </c>
      <c r="E496" s="77" t="str">
        <f>IF(B496&lt;&gt;3,"",COUNTIF($B$6:B496,3))</f>
        <v/>
      </c>
      <c r="F496" s="77" t="str">
        <f>IF(B496&lt;&gt;4,"",COUNTIF($B$6:B496,4))</f>
        <v/>
      </c>
      <c r="G496" s="1"/>
      <c r="H496" s="20"/>
      <c r="I496" s="20"/>
      <c r="J496" s="20"/>
      <c r="K496" s="1"/>
      <c r="L496" s="1"/>
      <c r="M496" s="21"/>
      <c r="N496" s="20"/>
      <c r="O496" s="22"/>
      <c r="P496" s="26"/>
      <c r="Q496" s="27"/>
      <c r="R496" s="20"/>
      <c r="S496" s="1"/>
      <c r="T496" s="23"/>
      <c r="U496" s="84"/>
      <c r="V496" s="86"/>
      <c r="W496" s="39" t="e">
        <f>IF(OR(T496="他官署で調達手続きを実施のため",AC496=#REF!),"－",IF(V496&lt;&gt;"",ROUNDDOWN(V496/T496,3),(IFERROR(ROUNDDOWN(U496/T496,3),"－"))))</f>
        <v>#REF!</v>
      </c>
      <c r="X496" s="90"/>
      <c r="Y496" s="92"/>
      <c r="Z496" s="25"/>
      <c r="AA496" s="24"/>
      <c r="AB496" s="25"/>
      <c r="AC496" s="24"/>
      <c r="AD496" s="20"/>
      <c r="AE496" s="20"/>
      <c r="AF496" s="20"/>
      <c r="AG496" s="1"/>
      <c r="AH496" s="1"/>
      <c r="AI496" s="41"/>
      <c r="AJ496" s="41"/>
      <c r="AK496" s="41"/>
      <c r="AL496" s="41"/>
      <c r="AM496" s="41"/>
      <c r="AN496" s="1"/>
      <c r="AO496" s="1"/>
      <c r="AP496" s="1"/>
      <c r="AQ496" s="1"/>
      <c r="AR496" s="1"/>
      <c r="AS496" s="1"/>
      <c r="AT496" s="1"/>
      <c r="AU496" s="1"/>
      <c r="AV496" s="1"/>
      <c r="AW496" s="1"/>
      <c r="AX496" s="36"/>
      <c r="AY496" s="78"/>
      <c r="AZ496" s="37" t="e">
        <f>IF(AC496=#REF!,"年間支払金額",IF(AND(OR(COUNTIF(AE496,"*すべて*"),COUNTIF(AE496,"*全て*")),S496="●",OR(K496=#REF!,K496=#REF!)),"年間支払金額(全官署、契約相手方ごと)",IF(AND(OR(COUNTIF(AE496,"*すべて*"),COUNTIF(AE496,"*全て*")),S496="●"),"年間支払金額(契約相手方ごと)",IF(AND(OR(K496=#REF!,K496=#REF!),AC496=#REF!),"契約総額(全官署)",IF(AND(K496=#REF!,AC496=#REF!),"契約総額(自官署のみ)",IF(K496=#REF!,"年間支払金額(自官署のみ)",IF(AC496=#REF!,"契約総額",IF(AND(COUNTIF(BG496,"&lt;&gt;*単価*"),OR(K496=#REF!,K496=#REF!)),"全官署予定価格",IF(AND(COUNTIF(BG496,"*単価*"),OR(K496=#REF!,K496=#REF!)),"全官署支払金額",IF(COUNTIF(BG496,"*単価*"),"年間支払金額","予定価格"))))))))))</f>
        <v>#REF!</v>
      </c>
      <c r="BA496" s="37" t="str">
        <f>IF(T496="","×",IF(令和8年度契約状況調査票!T496&gt;_xlfn.XLOOKUP(令和8年度契約状況調査票!BF496,#REF!,#REF!),"○","×"))</f>
        <v>×</v>
      </c>
      <c r="BB496" s="37" t="str">
        <f>IF(Y496="","×",IF(令和8年度契約状況調査票!Y496&gt;_xlfn.XLOOKUP(令和8年度契約状況調査票!BF496,#REF!,#REF!),"○","×"))</f>
        <v>×</v>
      </c>
      <c r="BC496" s="37" t="str">
        <f t="shared" si="72"/>
        <v>×</v>
      </c>
      <c r="BD496" s="37" t="str">
        <f t="shared" si="77"/>
        <v>×</v>
      </c>
      <c r="BE496" s="79" t="str">
        <f t="shared" si="73"/>
        <v/>
      </c>
      <c r="BF496" s="38">
        <f t="shared" si="74"/>
        <v>0</v>
      </c>
      <c r="BG496" s="1" t="e">
        <f>IF(AC496=#REF!,"",IF(AND(K496&lt;&gt;"",ISTEXT(U496)),"分担契約/単価契約",IF(ISTEXT(U496),"単価契約",IF(K496&lt;&gt;"","分担契約",""))))</f>
        <v>#REF!</v>
      </c>
      <c r="BH496" s="80"/>
      <c r="BI496" s="81" t="e">
        <f>IF(COUNTIF(T496,"**"),"",IF(AND(T496&gt;=#REF!,OR(H496=#REF!,H496=#REF!)),1,IF(AND(T496&gt;=#REF!,H496&lt;&gt;#REF!,H496&lt;&gt;#REF!),1,"")))</f>
        <v>#REF!</v>
      </c>
      <c r="BJ496" s="82" t="str">
        <f t="shared" si="75"/>
        <v>○</v>
      </c>
      <c r="BK496" s="81" t="b">
        <f t="shared" si="78"/>
        <v>1</v>
      </c>
      <c r="BL496" s="81" t="b">
        <f t="shared" si="79"/>
        <v>1</v>
      </c>
    </row>
    <row r="497" spans="1:64" s="83" customFormat="1" ht="60.65" customHeight="1" x14ac:dyDescent="0.2">
      <c r="A497" s="77">
        <f t="shared" si="71"/>
        <v>492</v>
      </c>
      <c r="B497" s="77" t="str">
        <f t="shared" si="76"/>
        <v/>
      </c>
      <c r="C497" s="77" t="str">
        <f>IF(B497&lt;&gt;1,"",COUNTIF($B$6:B497,1))</f>
        <v/>
      </c>
      <c r="D497" s="77" t="str">
        <f>IF(B497&lt;&gt;2,"",COUNTIF($B$6:B497,2))</f>
        <v/>
      </c>
      <c r="E497" s="77" t="str">
        <f>IF(B497&lt;&gt;3,"",COUNTIF($B$6:B497,3))</f>
        <v/>
      </c>
      <c r="F497" s="77" t="str">
        <f>IF(B497&lt;&gt;4,"",COUNTIF($B$6:B497,4))</f>
        <v/>
      </c>
      <c r="G497" s="1"/>
      <c r="H497" s="20"/>
      <c r="I497" s="20"/>
      <c r="J497" s="20"/>
      <c r="K497" s="1"/>
      <c r="L497" s="1"/>
      <c r="M497" s="21"/>
      <c r="N497" s="20"/>
      <c r="O497" s="22"/>
      <c r="P497" s="26"/>
      <c r="Q497" s="27"/>
      <c r="R497" s="20"/>
      <c r="S497" s="1"/>
      <c r="T497" s="23"/>
      <c r="U497" s="84"/>
      <c r="V497" s="86"/>
      <c r="W497" s="39" t="e">
        <f>IF(OR(T497="他官署で調達手続きを実施のため",AC497=#REF!),"－",IF(V497&lt;&gt;"",ROUNDDOWN(V497/T497,3),(IFERROR(ROUNDDOWN(U497/T497,3),"－"))))</f>
        <v>#REF!</v>
      </c>
      <c r="X497" s="90"/>
      <c r="Y497" s="92"/>
      <c r="Z497" s="25"/>
      <c r="AA497" s="24"/>
      <c r="AB497" s="25"/>
      <c r="AC497" s="24"/>
      <c r="AD497" s="20"/>
      <c r="AE497" s="20"/>
      <c r="AF497" s="20"/>
      <c r="AG497" s="1"/>
      <c r="AH497" s="1"/>
      <c r="AI497" s="41"/>
      <c r="AJ497" s="41"/>
      <c r="AK497" s="41"/>
      <c r="AL497" s="41"/>
      <c r="AM497" s="41"/>
      <c r="AN497" s="1"/>
      <c r="AO497" s="1"/>
      <c r="AP497" s="1"/>
      <c r="AQ497" s="1"/>
      <c r="AR497" s="1"/>
      <c r="AS497" s="1"/>
      <c r="AT497" s="1"/>
      <c r="AU497" s="1"/>
      <c r="AV497" s="1"/>
      <c r="AW497" s="1"/>
      <c r="AX497" s="35"/>
      <c r="AY497" s="78"/>
      <c r="AZ497" s="37" t="e">
        <f>IF(AC497=#REF!,"年間支払金額",IF(AND(OR(COUNTIF(AE497,"*すべて*"),COUNTIF(AE497,"*全て*")),S497="●",OR(K497=#REF!,K497=#REF!)),"年間支払金額(全官署、契約相手方ごと)",IF(AND(OR(COUNTIF(AE497,"*すべて*"),COUNTIF(AE497,"*全て*")),S497="●"),"年間支払金額(契約相手方ごと)",IF(AND(OR(K497=#REF!,K497=#REF!),AC497=#REF!),"契約総額(全官署)",IF(AND(K497=#REF!,AC497=#REF!),"契約総額(自官署のみ)",IF(K497=#REF!,"年間支払金額(自官署のみ)",IF(AC497=#REF!,"契約総額",IF(AND(COUNTIF(BG497,"&lt;&gt;*単価*"),OR(K497=#REF!,K497=#REF!)),"全官署予定価格",IF(AND(COUNTIF(BG497,"*単価*"),OR(K497=#REF!,K497=#REF!)),"全官署支払金額",IF(COUNTIF(BG497,"*単価*"),"年間支払金額","予定価格"))))))))))</f>
        <v>#REF!</v>
      </c>
      <c r="BA497" s="37" t="str">
        <f>IF(T497="","×",IF(令和8年度契約状況調査票!T497&gt;_xlfn.XLOOKUP(令和8年度契約状況調査票!BF497,#REF!,#REF!),"○","×"))</f>
        <v>×</v>
      </c>
      <c r="BB497" s="37" t="str">
        <f>IF(Y497="","×",IF(令和8年度契約状況調査票!Y497&gt;_xlfn.XLOOKUP(令和8年度契約状況調査票!BF497,#REF!,#REF!),"○","×"))</f>
        <v>×</v>
      </c>
      <c r="BC497" s="37" t="str">
        <f t="shared" si="72"/>
        <v>×</v>
      </c>
      <c r="BD497" s="37" t="str">
        <f t="shared" si="77"/>
        <v>×</v>
      </c>
      <c r="BE497" s="79" t="str">
        <f t="shared" si="73"/>
        <v/>
      </c>
      <c r="BF497" s="38">
        <f t="shared" si="74"/>
        <v>0</v>
      </c>
      <c r="BG497" s="1" t="e">
        <f>IF(AC497=#REF!,"",IF(AND(K497&lt;&gt;"",ISTEXT(U497)),"分担契約/単価契約",IF(ISTEXT(U497),"単価契約",IF(K497&lt;&gt;"","分担契約",""))))</f>
        <v>#REF!</v>
      </c>
      <c r="BH497" s="80"/>
      <c r="BI497" s="81" t="e">
        <f>IF(COUNTIF(T497,"**"),"",IF(AND(T497&gt;=#REF!,OR(H497=#REF!,H497=#REF!)),1,IF(AND(T497&gt;=#REF!,H497&lt;&gt;#REF!,H497&lt;&gt;#REF!),1,"")))</f>
        <v>#REF!</v>
      </c>
      <c r="BJ497" s="82" t="str">
        <f t="shared" si="75"/>
        <v>○</v>
      </c>
      <c r="BK497" s="81" t="b">
        <f t="shared" si="78"/>
        <v>1</v>
      </c>
      <c r="BL497" s="81" t="b">
        <f t="shared" si="79"/>
        <v>1</v>
      </c>
    </row>
    <row r="498" spans="1:64" s="83" customFormat="1" ht="60.65" customHeight="1" x14ac:dyDescent="0.2">
      <c r="A498" s="77">
        <f t="shared" si="71"/>
        <v>493</v>
      </c>
      <c r="B498" s="77" t="str">
        <f t="shared" si="76"/>
        <v/>
      </c>
      <c r="C498" s="77" t="str">
        <f>IF(B498&lt;&gt;1,"",COUNTIF($B$6:B498,1))</f>
        <v/>
      </c>
      <c r="D498" s="77" t="str">
        <f>IF(B498&lt;&gt;2,"",COUNTIF($B$6:B498,2))</f>
        <v/>
      </c>
      <c r="E498" s="77" t="str">
        <f>IF(B498&lt;&gt;3,"",COUNTIF($B$6:B498,3))</f>
        <v/>
      </c>
      <c r="F498" s="77" t="str">
        <f>IF(B498&lt;&gt;4,"",COUNTIF($B$6:B498,4))</f>
        <v/>
      </c>
      <c r="G498" s="1"/>
      <c r="H498" s="20"/>
      <c r="I498" s="20"/>
      <c r="J498" s="20"/>
      <c r="K498" s="1"/>
      <c r="L498" s="1"/>
      <c r="M498" s="21"/>
      <c r="N498" s="20"/>
      <c r="O498" s="22"/>
      <c r="P498" s="26"/>
      <c r="Q498" s="27"/>
      <c r="R498" s="20"/>
      <c r="S498" s="1"/>
      <c r="T498" s="23"/>
      <c r="U498" s="84"/>
      <c r="V498" s="86"/>
      <c r="W498" s="39" t="e">
        <f>IF(OR(T498="他官署で調達手続きを実施のため",AC498=#REF!),"－",IF(V498&lt;&gt;"",ROUNDDOWN(V498/T498,3),(IFERROR(ROUNDDOWN(U498/T498,3),"－"))))</f>
        <v>#REF!</v>
      </c>
      <c r="X498" s="90"/>
      <c r="Y498" s="92"/>
      <c r="Z498" s="25"/>
      <c r="AA498" s="24"/>
      <c r="AB498" s="25"/>
      <c r="AC498" s="24"/>
      <c r="AD498" s="20"/>
      <c r="AE498" s="20"/>
      <c r="AF498" s="20"/>
      <c r="AG498" s="1"/>
      <c r="AH498" s="1"/>
      <c r="AI498" s="41"/>
      <c r="AJ498" s="41"/>
      <c r="AK498" s="41"/>
      <c r="AL498" s="41"/>
      <c r="AM498" s="41"/>
      <c r="AN498" s="1"/>
      <c r="AO498" s="1"/>
      <c r="AP498" s="1"/>
      <c r="AQ498" s="1"/>
      <c r="AR498" s="1"/>
      <c r="AS498" s="1"/>
      <c r="AT498" s="1"/>
      <c r="AU498" s="1"/>
      <c r="AV498" s="1"/>
      <c r="AW498" s="1"/>
      <c r="AX498" s="35"/>
      <c r="AY498" s="78"/>
      <c r="AZ498" s="37" t="e">
        <f>IF(AC498=#REF!,"年間支払金額",IF(AND(OR(COUNTIF(AE498,"*すべて*"),COUNTIF(AE498,"*全て*")),S498="●",OR(K498=#REF!,K498=#REF!)),"年間支払金額(全官署、契約相手方ごと)",IF(AND(OR(COUNTIF(AE498,"*すべて*"),COUNTIF(AE498,"*全て*")),S498="●"),"年間支払金額(契約相手方ごと)",IF(AND(OR(K498=#REF!,K498=#REF!),AC498=#REF!),"契約総額(全官署)",IF(AND(K498=#REF!,AC498=#REF!),"契約総額(自官署のみ)",IF(K498=#REF!,"年間支払金額(自官署のみ)",IF(AC498=#REF!,"契約総額",IF(AND(COUNTIF(BG498,"&lt;&gt;*単価*"),OR(K498=#REF!,K498=#REF!)),"全官署予定価格",IF(AND(COUNTIF(BG498,"*単価*"),OR(K498=#REF!,K498=#REF!)),"全官署支払金額",IF(COUNTIF(BG498,"*単価*"),"年間支払金額","予定価格"))))))))))</f>
        <v>#REF!</v>
      </c>
      <c r="BA498" s="37" t="str">
        <f>IF(T498="","×",IF(令和8年度契約状況調査票!T498&gt;_xlfn.XLOOKUP(令和8年度契約状況調査票!BF498,#REF!,#REF!),"○","×"))</f>
        <v>×</v>
      </c>
      <c r="BB498" s="37" t="str">
        <f>IF(Y498="","×",IF(令和8年度契約状況調査票!Y498&gt;_xlfn.XLOOKUP(令和8年度契約状況調査票!BF498,#REF!,#REF!),"○","×"))</f>
        <v>×</v>
      </c>
      <c r="BC498" s="37" t="str">
        <f t="shared" si="72"/>
        <v>×</v>
      </c>
      <c r="BD498" s="37" t="str">
        <f t="shared" si="77"/>
        <v>×</v>
      </c>
      <c r="BE498" s="79" t="str">
        <f t="shared" si="73"/>
        <v/>
      </c>
      <c r="BF498" s="38">
        <f t="shared" si="74"/>
        <v>0</v>
      </c>
      <c r="BG498" s="1" t="e">
        <f>IF(AC498=#REF!,"",IF(AND(K498&lt;&gt;"",ISTEXT(U498)),"分担契約/単価契約",IF(ISTEXT(U498),"単価契約",IF(K498&lt;&gt;"","分担契約",""))))</f>
        <v>#REF!</v>
      </c>
      <c r="BH498" s="80"/>
      <c r="BI498" s="81" t="e">
        <f>IF(COUNTIF(T498,"**"),"",IF(AND(T498&gt;=#REF!,OR(H498=#REF!,H498=#REF!)),1,IF(AND(T498&gt;=#REF!,H498&lt;&gt;#REF!,H498&lt;&gt;#REF!),1,"")))</f>
        <v>#REF!</v>
      </c>
      <c r="BJ498" s="82" t="str">
        <f t="shared" si="75"/>
        <v>○</v>
      </c>
      <c r="BK498" s="81" t="b">
        <f t="shared" si="78"/>
        <v>1</v>
      </c>
      <c r="BL498" s="81" t="b">
        <f t="shared" si="79"/>
        <v>1</v>
      </c>
    </row>
    <row r="499" spans="1:64" s="83" customFormat="1" ht="60.65" customHeight="1" x14ac:dyDescent="0.2">
      <c r="A499" s="77">
        <f t="shared" si="71"/>
        <v>494</v>
      </c>
      <c r="B499" s="77" t="str">
        <f t="shared" si="76"/>
        <v/>
      </c>
      <c r="C499" s="77" t="str">
        <f>IF(B499&lt;&gt;1,"",COUNTIF($B$6:B499,1))</f>
        <v/>
      </c>
      <c r="D499" s="77" t="str">
        <f>IF(B499&lt;&gt;2,"",COUNTIF($B$6:B499,2))</f>
        <v/>
      </c>
      <c r="E499" s="77" t="str">
        <f>IF(B499&lt;&gt;3,"",COUNTIF($B$6:B499,3))</f>
        <v/>
      </c>
      <c r="F499" s="77" t="str">
        <f>IF(B499&lt;&gt;4,"",COUNTIF($B$6:B499,4))</f>
        <v/>
      </c>
      <c r="G499" s="1"/>
      <c r="H499" s="20"/>
      <c r="I499" s="20"/>
      <c r="J499" s="20"/>
      <c r="K499" s="1"/>
      <c r="L499" s="1"/>
      <c r="M499" s="21"/>
      <c r="N499" s="20"/>
      <c r="O499" s="22"/>
      <c r="P499" s="26"/>
      <c r="Q499" s="27"/>
      <c r="R499" s="20"/>
      <c r="S499" s="1"/>
      <c r="T499" s="28"/>
      <c r="U499" s="85"/>
      <c r="V499" s="86"/>
      <c r="W499" s="39" t="e">
        <f>IF(OR(T499="他官署で調達手続きを実施のため",AC499=#REF!),"－",IF(V499&lt;&gt;"",ROUNDDOWN(V499/T499,3),(IFERROR(ROUNDDOWN(U499/T499,3),"－"))))</f>
        <v>#REF!</v>
      </c>
      <c r="X499" s="90"/>
      <c r="Y499" s="92"/>
      <c r="Z499" s="25"/>
      <c r="AA499" s="24"/>
      <c r="AB499" s="25"/>
      <c r="AC499" s="24"/>
      <c r="AD499" s="20"/>
      <c r="AE499" s="20"/>
      <c r="AF499" s="20"/>
      <c r="AG499" s="1"/>
      <c r="AH499" s="1"/>
      <c r="AI499" s="41"/>
      <c r="AJ499" s="41"/>
      <c r="AK499" s="41"/>
      <c r="AL499" s="41"/>
      <c r="AM499" s="41"/>
      <c r="AN499" s="1"/>
      <c r="AO499" s="1"/>
      <c r="AP499" s="1"/>
      <c r="AQ499" s="1"/>
      <c r="AR499" s="1"/>
      <c r="AS499" s="1"/>
      <c r="AT499" s="1"/>
      <c r="AU499" s="1"/>
      <c r="AV499" s="1"/>
      <c r="AW499" s="1"/>
      <c r="AX499" s="35"/>
      <c r="AY499" s="78"/>
      <c r="AZ499" s="37" t="e">
        <f>IF(AC499=#REF!,"年間支払金額",IF(AND(OR(COUNTIF(AE499,"*すべて*"),COUNTIF(AE499,"*全て*")),S499="●",OR(K499=#REF!,K499=#REF!)),"年間支払金額(全官署、契約相手方ごと)",IF(AND(OR(COUNTIF(AE499,"*すべて*"),COUNTIF(AE499,"*全て*")),S499="●"),"年間支払金額(契約相手方ごと)",IF(AND(OR(K499=#REF!,K499=#REF!),AC499=#REF!),"契約総額(全官署)",IF(AND(K499=#REF!,AC499=#REF!),"契約総額(自官署のみ)",IF(K499=#REF!,"年間支払金額(自官署のみ)",IF(AC499=#REF!,"契約総額",IF(AND(COUNTIF(BG499,"&lt;&gt;*単価*"),OR(K499=#REF!,K499=#REF!)),"全官署予定価格",IF(AND(COUNTIF(BG499,"*単価*"),OR(K499=#REF!,K499=#REF!)),"全官署支払金額",IF(COUNTIF(BG499,"*単価*"),"年間支払金額","予定価格"))))))))))</f>
        <v>#REF!</v>
      </c>
      <c r="BA499" s="37" t="str">
        <f>IF(T499="","×",IF(令和8年度契約状況調査票!T499&gt;_xlfn.XLOOKUP(令和8年度契約状況調査票!BF499,#REF!,#REF!),"○","×"))</f>
        <v>×</v>
      </c>
      <c r="BB499" s="37" t="str">
        <f>IF(Y499="","×",IF(令和8年度契約状況調査票!Y499&gt;_xlfn.XLOOKUP(令和8年度契約状況調査票!BF499,#REF!,#REF!),"○","×"))</f>
        <v>×</v>
      </c>
      <c r="BC499" s="37" t="str">
        <f t="shared" si="72"/>
        <v>×</v>
      </c>
      <c r="BD499" s="37" t="str">
        <f t="shared" si="77"/>
        <v>×</v>
      </c>
      <c r="BE499" s="79" t="str">
        <f t="shared" si="73"/>
        <v/>
      </c>
      <c r="BF499" s="38">
        <f t="shared" si="74"/>
        <v>0</v>
      </c>
      <c r="BG499" s="1" t="e">
        <f>IF(AC499=#REF!,"",IF(AND(K499&lt;&gt;"",ISTEXT(U499)),"分担契約/単価契約",IF(ISTEXT(U499),"単価契約",IF(K499&lt;&gt;"","分担契約",""))))</f>
        <v>#REF!</v>
      </c>
      <c r="BH499" s="80"/>
      <c r="BI499" s="81" t="e">
        <f>IF(COUNTIF(T499,"**"),"",IF(AND(T499&gt;=#REF!,OR(H499=#REF!,H499=#REF!)),1,IF(AND(T499&gt;=#REF!,H499&lt;&gt;#REF!,H499&lt;&gt;#REF!),1,"")))</f>
        <v>#REF!</v>
      </c>
      <c r="BJ499" s="82" t="str">
        <f t="shared" si="75"/>
        <v>○</v>
      </c>
      <c r="BK499" s="81" t="b">
        <f t="shared" si="78"/>
        <v>1</v>
      </c>
      <c r="BL499" s="81" t="b">
        <f t="shared" si="79"/>
        <v>1</v>
      </c>
    </row>
    <row r="500" spans="1:64" s="83" customFormat="1" ht="60.65" customHeight="1" x14ac:dyDescent="0.2">
      <c r="A500" s="77">
        <f t="shared" si="71"/>
        <v>495</v>
      </c>
      <c r="B500" s="77" t="str">
        <f t="shared" si="76"/>
        <v/>
      </c>
      <c r="C500" s="77" t="str">
        <f>IF(B500&lt;&gt;1,"",COUNTIF($B$6:B500,1))</f>
        <v/>
      </c>
      <c r="D500" s="77" t="str">
        <f>IF(B500&lt;&gt;2,"",COUNTIF($B$6:B500,2))</f>
        <v/>
      </c>
      <c r="E500" s="77" t="str">
        <f>IF(B500&lt;&gt;3,"",COUNTIF($B$6:B500,3))</f>
        <v/>
      </c>
      <c r="F500" s="77" t="str">
        <f>IF(B500&lt;&gt;4,"",COUNTIF($B$6:B500,4))</f>
        <v/>
      </c>
      <c r="G500" s="1"/>
      <c r="H500" s="20"/>
      <c r="I500" s="20"/>
      <c r="J500" s="20"/>
      <c r="K500" s="1"/>
      <c r="L500" s="1"/>
      <c r="M500" s="21"/>
      <c r="N500" s="20"/>
      <c r="O500" s="22"/>
      <c r="P500" s="26"/>
      <c r="Q500" s="27"/>
      <c r="R500" s="20"/>
      <c r="S500" s="1"/>
      <c r="T500" s="23"/>
      <c r="U500" s="84"/>
      <c r="V500" s="86"/>
      <c r="W500" s="39" t="e">
        <f>IF(OR(T500="他官署で調達手続きを実施のため",AC500=#REF!),"－",IF(V500&lt;&gt;"",ROUNDDOWN(V500/T500,3),(IFERROR(ROUNDDOWN(U500/T500,3),"－"))))</f>
        <v>#REF!</v>
      </c>
      <c r="X500" s="90"/>
      <c r="Y500" s="92"/>
      <c r="Z500" s="25"/>
      <c r="AA500" s="24"/>
      <c r="AB500" s="25"/>
      <c r="AC500" s="24"/>
      <c r="AD500" s="20"/>
      <c r="AE500" s="20"/>
      <c r="AF500" s="20"/>
      <c r="AG500" s="1"/>
      <c r="AH500" s="1"/>
      <c r="AI500" s="41"/>
      <c r="AJ500" s="41"/>
      <c r="AK500" s="41"/>
      <c r="AL500" s="41"/>
      <c r="AM500" s="41"/>
      <c r="AN500" s="1"/>
      <c r="AO500" s="1"/>
      <c r="AP500" s="1"/>
      <c r="AQ500" s="1"/>
      <c r="AR500" s="1"/>
      <c r="AS500" s="1"/>
      <c r="AT500" s="1"/>
      <c r="AU500" s="1"/>
      <c r="AV500" s="1"/>
      <c r="AW500" s="1"/>
      <c r="AX500" s="35"/>
      <c r="AY500" s="78"/>
      <c r="AZ500" s="37" t="e">
        <f>IF(AC500=#REF!,"年間支払金額",IF(AND(OR(COUNTIF(AE500,"*すべて*"),COUNTIF(AE500,"*全て*")),S500="●",OR(K500=#REF!,K500=#REF!)),"年間支払金額(全官署、契約相手方ごと)",IF(AND(OR(COUNTIF(AE500,"*すべて*"),COUNTIF(AE500,"*全て*")),S500="●"),"年間支払金額(契約相手方ごと)",IF(AND(OR(K500=#REF!,K500=#REF!),AC500=#REF!),"契約総額(全官署)",IF(AND(K500=#REF!,AC500=#REF!),"契約総額(自官署のみ)",IF(K500=#REF!,"年間支払金額(自官署のみ)",IF(AC500=#REF!,"契約総額",IF(AND(COUNTIF(BG500,"&lt;&gt;*単価*"),OR(K500=#REF!,K500=#REF!)),"全官署予定価格",IF(AND(COUNTIF(BG500,"*単価*"),OR(K500=#REF!,K500=#REF!)),"全官署支払金額",IF(COUNTIF(BG500,"*単価*"),"年間支払金額","予定価格"))))))))))</f>
        <v>#REF!</v>
      </c>
      <c r="BA500" s="37" t="str">
        <f>IF(T500="","×",IF(令和8年度契約状況調査票!T500&gt;_xlfn.XLOOKUP(令和8年度契約状況調査票!BF500,#REF!,#REF!),"○","×"))</f>
        <v>×</v>
      </c>
      <c r="BB500" s="37" t="str">
        <f>IF(Y500="","×",IF(令和8年度契約状況調査票!Y500&gt;_xlfn.XLOOKUP(令和8年度契約状況調査票!BF500,#REF!,#REF!),"○","×"))</f>
        <v>×</v>
      </c>
      <c r="BC500" s="37" t="str">
        <f t="shared" si="72"/>
        <v>×</v>
      </c>
      <c r="BD500" s="37" t="str">
        <f t="shared" si="77"/>
        <v>×</v>
      </c>
      <c r="BE500" s="79" t="str">
        <f t="shared" si="73"/>
        <v/>
      </c>
      <c r="BF500" s="38">
        <f t="shared" si="74"/>
        <v>0</v>
      </c>
      <c r="BG500" s="1" t="e">
        <f>IF(AC500=#REF!,"",IF(AND(K500&lt;&gt;"",ISTEXT(U500)),"分担契約/単価契約",IF(ISTEXT(U500),"単価契約",IF(K500&lt;&gt;"","分担契約",""))))</f>
        <v>#REF!</v>
      </c>
      <c r="BH500" s="80"/>
      <c r="BI500" s="81" t="e">
        <f>IF(COUNTIF(T500,"**"),"",IF(AND(T500&gt;=#REF!,OR(H500=#REF!,H500=#REF!)),1,IF(AND(T500&gt;=#REF!,H500&lt;&gt;#REF!,H500&lt;&gt;#REF!),1,"")))</f>
        <v>#REF!</v>
      </c>
      <c r="BJ500" s="82" t="str">
        <f t="shared" si="75"/>
        <v>○</v>
      </c>
      <c r="BK500" s="81" t="b">
        <f t="shared" si="78"/>
        <v>1</v>
      </c>
      <c r="BL500" s="81" t="b">
        <f t="shared" si="79"/>
        <v>1</v>
      </c>
    </row>
    <row r="501" spans="1:64" s="83" customFormat="1" ht="60.65" customHeight="1" x14ac:dyDescent="0.2">
      <c r="A501" s="77">
        <f t="shared" si="71"/>
        <v>496</v>
      </c>
      <c r="B501" s="77" t="str">
        <f t="shared" si="76"/>
        <v/>
      </c>
      <c r="C501" s="77" t="str">
        <f>IF(B501&lt;&gt;1,"",COUNTIF($B$6:B501,1))</f>
        <v/>
      </c>
      <c r="D501" s="77" t="str">
        <f>IF(B501&lt;&gt;2,"",COUNTIF($B$6:B501,2))</f>
        <v/>
      </c>
      <c r="E501" s="77" t="str">
        <f>IF(B501&lt;&gt;3,"",COUNTIF($B$6:B501,3))</f>
        <v/>
      </c>
      <c r="F501" s="77" t="str">
        <f>IF(B501&lt;&gt;4,"",COUNTIF($B$6:B501,4))</f>
        <v/>
      </c>
      <c r="G501" s="1"/>
      <c r="H501" s="20"/>
      <c r="I501" s="20"/>
      <c r="J501" s="20"/>
      <c r="K501" s="1"/>
      <c r="L501" s="1"/>
      <c r="M501" s="21"/>
      <c r="N501" s="20"/>
      <c r="O501" s="22"/>
      <c r="P501" s="26"/>
      <c r="Q501" s="27"/>
      <c r="R501" s="20"/>
      <c r="S501" s="1"/>
      <c r="T501" s="23"/>
      <c r="U501" s="84"/>
      <c r="V501" s="86"/>
      <c r="W501" s="39" t="e">
        <f>IF(OR(T501="他官署で調達手続きを実施のため",AC501=#REF!),"－",IF(V501&lt;&gt;"",ROUNDDOWN(V501/T501,3),(IFERROR(ROUNDDOWN(U501/T501,3),"－"))))</f>
        <v>#REF!</v>
      </c>
      <c r="X501" s="90"/>
      <c r="Y501" s="92"/>
      <c r="Z501" s="25"/>
      <c r="AA501" s="24"/>
      <c r="AB501" s="25"/>
      <c r="AC501" s="24"/>
      <c r="AD501" s="20"/>
      <c r="AE501" s="20"/>
      <c r="AF501" s="20"/>
      <c r="AG501" s="1"/>
      <c r="AH501" s="1"/>
      <c r="AI501" s="41"/>
      <c r="AJ501" s="41"/>
      <c r="AK501" s="41"/>
      <c r="AL501" s="41"/>
      <c r="AM501" s="41"/>
      <c r="AN501" s="1"/>
      <c r="AO501" s="1"/>
      <c r="AP501" s="1"/>
      <c r="AQ501" s="1"/>
      <c r="AR501" s="1"/>
      <c r="AS501" s="1"/>
      <c r="AT501" s="1"/>
      <c r="AU501" s="1"/>
      <c r="AV501" s="1"/>
      <c r="AW501" s="1"/>
      <c r="AX501" s="35"/>
      <c r="AY501" s="78"/>
      <c r="AZ501" s="37" t="e">
        <f>IF(AC501=#REF!,"年間支払金額",IF(AND(OR(COUNTIF(AE501,"*すべて*"),COUNTIF(AE501,"*全て*")),S501="●",OR(K501=#REF!,K501=#REF!)),"年間支払金額(全官署、契約相手方ごと)",IF(AND(OR(COUNTIF(AE501,"*すべて*"),COUNTIF(AE501,"*全て*")),S501="●"),"年間支払金額(契約相手方ごと)",IF(AND(OR(K501=#REF!,K501=#REF!),AC501=#REF!),"契約総額(全官署)",IF(AND(K501=#REF!,AC501=#REF!),"契約総額(自官署のみ)",IF(K501=#REF!,"年間支払金額(自官署のみ)",IF(AC501=#REF!,"契約総額",IF(AND(COUNTIF(BG501,"&lt;&gt;*単価*"),OR(K501=#REF!,K501=#REF!)),"全官署予定価格",IF(AND(COUNTIF(BG501,"*単価*"),OR(K501=#REF!,K501=#REF!)),"全官署支払金額",IF(COUNTIF(BG501,"*単価*"),"年間支払金額","予定価格"))))))))))</f>
        <v>#REF!</v>
      </c>
      <c r="BA501" s="37" t="str">
        <f>IF(T501="","×",IF(令和8年度契約状況調査票!T501&gt;_xlfn.XLOOKUP(令和8年度契約状況調査票!BF501,#REF!,#REF!),"○","×"))</f>
        <v>×</v>
      </c>
      <c r="BB501" s="37" t="str">
        <f>IF(Y501="","×",IF(令和8年度契約状況調査票!Y501&gt;_xlfn.XLOOKUP(令和8年度契約状況調査票!BF501,#REF!,#REF!),"○","×"))</f>
        <v>×</v>
      </c>
      <c r="BC501" s="37" t="str">
        <f t="shared" si="72"/>
        <v>×</v>
      </c>
      <c r="BD501" s="37" t="str">
        <f t="shared" si="77"/>
        <v>×</v>
      </c>
      <c r="BE501" s="79" t="str">
        <f t="shared" si="73"/>
        <v/>
      </c>
      <c r="BF501" s="38">
        <f t="shared" si="74"/>
        <v>0</v>
      </c>
      <c r="BG501" s="1" t="e">
        <f>IF(AC501=#REF!,"",IF(AND(K501&lt;&gt;"",ISTEXT(U501)),"分担契約/単価契約",IF(ISTEXT(U501),"単価契約",IF(K501&lt;&gt;"","分担契約",""))))</f>
        <v>#REF!</v>
      </c>
      <c r="BH501" s="80"/>
      <c r="BI501" s="81" t="e">
        <f>IF(COUNTIF(T501,"**"),"",IF(AND(T501&gt;=#REF!,OR(H501=#REF!,H501=#REF!)),1,IF(AND(T501&gt;=#REF!,H501&lt;&gt;#REF!,H501&lt;&gt;#REF!),1,"")))</f>
        <v>#REF!</v>
      </c>
      <c r="BJ501" s="82" t="str">
        <f t="shared" si="75"/>
        <v>○</v>
      </c>
      <c r="BK501" s="81" t="b">
        <f t="shared" si="78"/>
        <v>1</v>
      </c>
      <c r="BL501" s="81" t="b">
        <f t="shared" si="79"/>
        <v>1</v>
      </c>
    </row>
    <row r="502" spans="1:64" s="83" customFormat="1" ht="60.65" customHeight="1" x14ac:dyDescent="0.2">
      <c r="A502" s="77">
        <f t="shared" si="71"/>
        <v>497</v>
      </c>
      <c r="B502" s="77" t="str">
        <f t="shared" si="76"/>
        <v/>
      </c>
      <c r="C502" s="77" t="str">
        <f>IF(B502&lt;&gt;1,"",COUNTIF($B$6:B502,1))</f>
        <v/>
      </c>
      <c r="D502" s="77" t="str">
        <f>IF(B502&lt;&gt;2,"",COUNTIF($B$6:B502,2))</f>
        <v/>
      </c>
      <c r="E502" s="77" t="str">
        <f>IF(B502&lt;&gt;3,"",COUNTIF($B$6:B502,3))</f>
        <v/>
      </c>
      <c r="F502" s="77" t="str">
        <f>IF(B502&lt;&gt;4,"",COUNTIF($B$6:B502,4))</f>
        <v/>
      </c>
      <c r="G502" s="1"/>
      <c r="H502" s="20"/>
      <c r="I502" s="20"/>
      <c r="J502" s="20"/>
      <c r="K502" s="1"/>
      <c r="L502" s="1"/>
      <c r="M502" s="21"/>
      <c r="N502" s="20"/>
      <c r="O502" s="22"/>
      <c r="P502" s="26"/>
      <c r="Q502" s="27"/>
      <c r="R502" s="20"/>
      <c r="S502" s="1"/>
      <c r="T502" s="23"/>
      <c r="U502" s="84"/>
      <c r="V502" s="86"/>
      <c r="W502" s="39" t="e">
        <f>IF(OR(T502="他官署で調達手続きを実施のため",AC502=#REF!),"－",IF(V502&lt;&gt;"",ROUNDDOWN(V502/T502,3),(IFERROR(ROUNDDOWN(U502/T502,3),"－"))))</f>
        <v>#REF!</v>
      </c>
      <c r="X502" s="90"/>
      <c r="Y502" s="92"/>
      <c r="Z502" s="25"/>
      <c r="AA502" s="24"/>
      <c r="AB502" s="25"/>
      <c r="AC502" s="24"/>
      <c r="AD502" s="20"/>
      <c r="AE502" s="20"/>
      <c r="AF502" s="20"/>
      <c r="AG502" s="1"/>
      <c r="AH502" s="1"/>
      <c r="AI502" s="41"/>
      <c r="AJ502" s="41"/>
      <c r="AK502" s="41"/>
      <c r="AL502" s="41"/>
      <c r="AM502" s="41"/>
      <c r="AN502" s="1"/>
      <c r="AO502" s="1"/>
      <c r="AP502" s="1"/>
      <c r="AQ502" s="1"/>
      <c r="AR502" s="1"/>
      <c r="AS502" s="1"/>
      <c r="AT502" s="1"/>
      <c r="AU502" s="1"/>
      <c r="AV502" s="1"/>
      <c r="AW502" s="1"/>
      <c r="AX502" s="35"/>
      <c r="AY502" s="78"/>
      <c r="AZ502" s="37" t="e">
        <f>IF(AC502=#REF!,"年間支払金額",IF(AND(OR(COUNTIF(AE502,"*すべて*"),COUNTIF(AE502,"*全て*")),S502="●",OR(K502=#REF!,K502=#REF!)),"年間支払金額(全官署、契約相手方ごと)",IF(AND(OR(COUNTIF(AE502,"*すべて*"),COUNTIF(AE502,"*全て*")),S502="●"),"年間支払金額(契約相手方ごと)",IF(AND(OR(K502=#REF!,K502=#REF!),AC502=#REF!),"契約総額(全官署)",IF(AND(K502=#REF!,AC502=#REF!),"契約総額(自官署のみ)",IF(K502=#REF!,"年間支払金額(自官署のみ)",IF(AC502=#REF!,"契約総額",IF(AND(COUNTIF(BG502,"&lt;&gt;*単価*"),OR(K502=#REF!,K502=#REF!)),"全官署予定価格",IF(AND(COUNTIF(BG502,"*単価*"),OR(K502=#REF!,K502=#REF!)),"全官署支払金額",IF(COUNTIF(BG502,"*単価*"),"年間支払金額","予定価格"))))))))))</f>
        <v>#REF!</v>
      </c>
      <c r="BA502" s="37" t="str">
        <f>IF(T502="","×",IF(令和8年度契約状況調査票!T502&gt;_xlfn.XLOOKUP(令和8年度契約状況調査票!BF502,#REF!,#REF!),"○","×"))</f>
        <v>×</v>
      </c>
      <c r="BB502" s="37" t="str">
        <f>IF(Y502="","×",IF(令和8年度契約状況調査票!Y502&gt;_xlfn.XLOOKUP(令和8年度契約状況調査票!BF502,#REF!,#REF!),"○","×"))</f>
        <v>×</v>
      </c>
      <c r="BC502" s="37" t="str">
        <f t="shared" si="72"/>
        <v>×</v>
      </c>
      <c r="BD502" s="37" t="str">
        <f t="shared" si="77"/>
        <v>×</v>
      </c>
      <c r="BE502" s="79" t="str">
        <f t="shared" si="73"/>
        <v/>
      </c>
      <c r="BF502" s="38">
        <f t="shared" si="74"/>
        <v>0</v>
      </c>
      <c r="BG502" s="1" t="e">
        <f>IF(AC502=#REF!,"",IF(AND(K502&lt;&gt;"",ISTEXT(U502)),"分担契約/単価契約",IF(ISTEXT(U502),"単価契約",IF(K502&lt;&gt;"","分担契約",""))))</f>
        <v>#REF!</v>
      </c>
      <c r="BH502" s="80"/>
      <c r="BI502" s="81" t="e">
        <f>IF(COUNTIF(T502,"**"),"",IF(AND(T502&gt;=#REF!,OR(H502=#REF!,H502=#REF!)),1,IF(AND(T502&gt;=#REF!,H502&lt;&gt;#REF!,H502&lt;&gt;#REF!),1,"")))</f>
        <v>#REF!</v>
      </c>
      <c r="BJ502" s="82" t="str">
        <f t="shared" si="75"/>
        <v>○</v>
      </c>
      <c r="BK502" s="81" t="b">
        <f t="shared" si="78"/>
        <v>1</v>
      </c>
      <c r="BL502" s="81" t="b">
        <f t="shared" si="79"/>
        <v>1</v>
      </c>
    </row>
    <row r="503" spans="1:64" s="83" customFormat="1" ht="60.65" customHeight="1" x14ac:dyDescent="0.2">
      <c r="A503" s="77">
        <f t="shared" si="71"/>
        <v>498</v>
      </c>
      <c r="B503" s="77" t="str">
        <f t="shared" si="76"/>
        <v/>
      </c>
      <c r="C503" s="77" t="str">
        <f>IF(B503&lt;&gt;1,"",COUNTIF($B$6:B503,1))</f>
        <v/>
      </c>
      <c r="D503" s="77" t="str">
        <f>IF(B503&lt;&gt;2,"",COUNTIF($B$6:B503,2))</f>
        <v/>
      </c>
      <c r="E503" s="77" t="str">
        <f>IF(B503&lt;&gt;3,"",COUNTIF($B$6:B503,3))</f>
        <v/>
      </c>
      <c r="F503" s="77" t="str">
        <f>IF(B503&lt;&gt;4,"",COUNTIF($B$6:B503,4))</f>
        <v/>
      </c>
      <c r="G503" s="1"/>
      <c r="H503" s="20"/>
      <c r="I503" s="20"/>
      <c r="J503" s="20"/>
      <c r="K503" s="1"/>
      <c r="L503" s="1"/>
      <c r="M503" s="21"/>
      <c r="N503" s="20"/>
      <c r="O503" s="22"/>
      <c r="P503" s="26"/>
      <c r="Q503" s="27"/>
      <c r="R503" s="20"/>
      <c r="S503" s="1"/>
      <c r="T503" s="23"/>
      <c r="U503" s="84"/>
      <c r="V503" s="86"/>
      <c r="W503" s="39" t="e">
        <f>IF(OR(T503="他官署で調達手続きを実施のため",AC503=#REF!),"－",IF(V503&lt;&gt;"",ROUNDDOWN(V503/T503,3),(IFERROR(ROUNDDOWN(U503/T503,3),"－"))))</f>
        <v>#REF!</v>
      </c>
      <c r="X503" s="90"/>
      <c r="Y503" s="92"/>
      <c r="Z503" s="25"/>
      <c r="AA503" s="24"/>
      <c r="AB503" s="25"/>
      <c r="AC503" s="24"/>
      <c r="AD503" s="20"/>
      <c r="AE503" s="20"/>
      <c r="AF503" s="20"/>
      <c r="AG503" s="1"/>
      <c r="AH503" s="1"/>
      <c r="AI503" s="41"/>
      <c r="AJ503" s="41"/>
      <c r="AK503" s="41"/>
      <c r="AL503" s="41"/>
      <c r="AM503" s="41"/>
      <c r="AN503" s="1"/>
      <c r="AO503" s="1"/>
      <c r="AP503" s="1"/>
      <c r="AQ503" s="1"/>
      <c r="AR503" s="1"/>
      <c r="AS503" s="1"/>
      <c r="AT503" s="1"/>
      <c r="AU503" s="1"/>
      <c r="AV503" s="1"/>
      <c r="AW503" s="1"/>
      <c r="AX503" s="36"/>
      <c r="AY503" s="78"/>
      <c r="AZ503" s="37" t="e">
        <f>IF(AC503=#REF!,"年間支払金額",IF(AND(OR(COUNTIF(AE503,"*すべて*"),COUNTIF(AE503,"*全て*")),S503="●",OR(K503=#REF!,K503=#REF!)),"年間支払金額(全官署、契約相手方ごと)",IF(AND(OR(COUNTIF(AE503,"*すべて*"),COUNTIF(AE503,"*全て*")),S503="●"),"年間支払金額(契約相手方ごと)",IF(AND(OR(K503=#REF!,K503=#REF!),AC503=#REF!),"契約総額(全官署)",IF(AND(K503=#REF!,AC503=#REF!),"契約総額(自官署のみ)",IF(K503=#REF!,"年間支払金額(自官署のみ)",IF(AC503=#REF!,"契約総額",IF(AND(COUNTIF(BG503,"&lt;&gt;*単価*"),OR(K503=#REF!,K503=#REF!)),"全官署予定価格",IF(AND(COUNTIF(BG503,"*単価*"),OR(K503=#REF!,K503=#REF!)),"全官署支払金額",IF(COUNTIF(BG503,"*単価*"),"年間支払金額","予定価格"))))))))))</f>
        <v>#REF!</v>
      </c>
      <c r="BA503" s="37" t="str">
        <f>IF(T503="","×",IF(令和8年度契約状況調査票!T503&gt;_xlfn.XLOOKUP(令和8年度契約状況調査票!BF503,#REF!,#REF!),"○","×"))</f>
        <v>×</v>
      </c>
      <c r="BB503" s="37" t="str">
        <f>IF(Y503="","×",IF(令和8年度契約状況調査票!Y503&gt;_xlfn.XLOOKUP(令和8年度契約状況調査票!BF503,#REF!,#REF!),"○","×"))</f>
        <v>×</v>
      </c>
      <c r="BC503" s="37" t="str">
        <f t="shared" si="72"/>
        <v>×</v>
      </c>
      <c r="BD503" s="37" t="str">
        <f t="shared" si="77"/>
        <v>×</v>
      </c>
      <c r="BE503" s="79" t="str">
        <f t="shared" si="73"/>
        <v/>
      </c>
      <c r="BF503" s="38">
        <f t="shared" si="74"/>
        <v>0</v>
      </c>
      <c r="BG503" s="1" t="e">
        <f>IF(AC503=#REF!,"",IF(AND(K503&lt;&gt;"",ISTEXT(U503)),"分担契約/単価契約",IF(ISTEXT(U503),"単価契約",IF(K503&lt;&gt;"","分担契約",""))))</f>
        <v>#REF!</v>
      </c>
      <c r="BH503" s="80"/>
      <c r="BI503" s="81" t="e">
        <f>IF(COUNTIF(T503,"**"),"",IF(AND(T503&gt;=#REF!,OR(H503=#REF!,H503=#REF!)),1,IF(AND(T503&gt;=#REF!,H503&lt;&gt;#REF!,H503&lt;&gt;#REF!),1,"")))</f>
        <v>#REF!</v>
      </c>
      <c r="BJ503" s="82" t="str">
        <f t="shared" si="75"/>
        <v>○</v>
      </c>
      <c r="BK503" s="81" t="b">
        <f t="shared" si="78"/>
        <v>1</v>
      </c>
      <c r="BL503" s="81" t="b">
        <f t="shared" si="79"/>
        <v>1</v>
      </c>
    </row>
    <row r="504" spans="1:64" s="83" customFormat="1" ht="60.65" customHeight="1" x14ac:dyDescent="0.2">
      <c r="A504" s="77">
        <f t="shared" si="71"/>
        <v>499</v>
      </c>
      <c r="B504" s="77" t="str">
        <f t="shared" si="76"/>
        <v/>
      </c>
      <c r="C504" s="77" t="str">
        <f>IF(B504&lt;&gt;1,"",COUNTIF($B$6:B504,1))</f>
        <v/>
      </c>
      <c r="D504" s="77" t="str">
        <f>IF(B504&lt;&gt;2,"",COUNTIF($B$6:B504,2))</f>
        <v/>
      </c>
      <c r="E504" s="77" t="str">
        <f>IF(B504&lt;&gt;3,"",COUNTIF($B$6:B504,3))</f>
        <v/>
      </c>
      <c r="F504" s="77" t="str">
        <f>IF(B504&lt;&gt;4,"",COUNTIF($B$6:B504,4))</f>
        <v/>
      </c>
      <c r="G504" s="1"/>
      <c r="H504" s="20"/>
      <c r="I504" s="20"/>
      <c r="J504" s="20"/>
      <c r="K504" s="1"/>
      <c r="L504" s="1"/>
      <c r="M504" s="21"/>
      <c r="N504" s="20"/>
      <c r="O504" s="22"/>
      <c r="P504" s="26"/>
      <c r="Q504" s="27"/>
      <c r="R504" s="20"/>
      <c r="S504" s="1"/>
      <c r="T504" s="23"/>
      <c r="U504" s="84"/>
      <c r="V504" s="86"/>
      <c r="W504" s="39" t="e">
        <f>IF(OR(T504="他官署で調達手続きを実施のため",AC504=#REF!),"－",IF(V504&lt;&gt;"",ROUNDDOWN(V504/T504,3),(IFERROR(ROUNDDOWN(U504/T504,3),"－"))))</f>
        <v>#REF!</v>
      </c>
      <c r="X504" s="90"/>
      <c r="Y504" s="92"/>
      <c r="Z504" s="25"/>
      <c r="AA504" s="24"/>
      <c r="AB504" s="25"/>
      <c r="AC504" s="24"/>
      <c r="AD504" s="20"/>
      <c r="AE504" s="20"/>
      <c r="AF504" s="20"/>
      <c r="AG504" s="1"/>
      <c r="AH504" s="1"/>
      <c r="AI504" s="41"/>
      <c r="AJ504" s="41"/>
      <c r="AK504" s="41"/>
      <c r="AL504" s="41"/>
      <c r="AM504" s="41"/>
      <c r="AN504" s="1"/>
      <c r="AO504" s="1"/>
      <c r="AP504" s="1"/>
      <c r="AQ504" s="1"/>
      <c r="AR504" s="1"/>
      <c r="AS504" s="1"/>
      <c r="AT504" s="1"/>
      <c r="AU504" s="1"/>
      <c r="AV504" s="1"/>
      <c r="AW504" s="1"/>
      <c r="AX504" s="35"/>
      <c r="AY504" s="78"/>
      <c r="AZ504" s="37" t="e">
        <f>IF(AC504=#REF!,"年間支払金額",IF(AND(OR(COUNTIF(AE504,"*すべて*"),COUNTIF(AE504,"*全て*")),S504="●",OR(K504=#REF!,K504=#REF!)),"年間支払金額(全官署、契約相手方ごと)",IF(AND(OR(COUNTIF(AE504,"*すべて*"),COUNTIF(AE504,"*全て*")),S504="●"),"年間支払金額(契約相手方ごと)",IF(AND(OR(K504=#REF!,K504=#REF!),AC504=#REF!),"契約総額(全官署)",IF(AND(K504=#REF!,AC504=#REF!),"契約総額(自官署のみ)",IF(K504=#REF!,"年間支払金額(自官署のみ)",IF(AC504=#REF!,"契約総額",IF(AND(COUNTIF(BG504,"&lt;&gt;*単価*"),OR(K504=#REF!,K504=#REF!)),"全官署予定価格",IF(AND(COUNTIF(BG504,"*単価*"),OR(K504=#REF!,K504=#REF!)),"全官署支払金額",IF(COUNTIF(BG504,"*単価*"),"年間支払金額","予定価格"))))))))))</f>
        <v>#REF!</v>
      </c>
      <c r="BA504" s="37" t="str">
        <f>IF(T504="","×",IF(令和8年度契約状況調査票!T504&gt;_xlfn.XLOOKUP(令和8年度契約状況調査票!BF504,#REF!,#REF!),"○","×"))</f>
        <v>×</v>
      </c>
      <c r="BB504" s="37" t="str">
        <f>IF(Y504="","×",IF(令和8年度契約状況調査票!Y504&gt;_xlfn.XLOOKUP(令和8年度契約状況調査票!BF504,#REF!,#REF!),"○","×"))</f>
        <v>×</v>
      </c>
      <c r="BC504" s="37" t="str">
        <f t="shared" si="72"/>
        <v>×</v>
      </c>
      <c r="BD504" s="37" t="str">
        <f t="shared" si="77"/>
        <v>×</v>
      </c>
      <c r="BE504" s="79" t="str">
        <f t="shared" si="73"/>
        <v/>
      </c>
      <c r="BF504" s="38">
        <f t="shared" si="74"/>
        <v>0</v>
      </c>
      <c r="BG504" s="1" t="e">
        <f>IF(AC504=#REF!,"",IF(AND(K504&lt;&gt;"",ISTEXT(U504)),"分担契約/単価契約",IF(ISTEXT(U504),"単価契約",IF(K504&lt;&gt;"","分担契約",""))))</f>
        <v>#REF!</v>
      </c>
      <c r="BH504" s="80"/>
      <c r="BI504" s="81" t="e">
        <f>IF(COUNTIF(T504,"**"),"",IF(AND(T504&gt;=#REF!,OR(H504=#REF!,H504=#REF!)),1,IF(AND(T504&gt;=#REF!,H504&lt;&gt;#REF!,H504&lt;&gt;#REF!),1,"")))</f>
        <v>#REF!</v>
      </c>
      <c r="BJ504" s="82" t="str">
        <f t="shared" si="75"/>
        <v>○</v>
      </c>
      <c r="BK504" s="81" t="b">
        <f t="shared" si="78"/>
        <v>1</v>
      </c>
      <c r="BL504" s="81" t="b">
        <f t="shared" si="79"/>
        <v>1</v>
      </c>
    </row>
    <row r="505" spans="1:64" s="83" customFormat="1" ht="60.65" customHeight="1" x14ac:dyDescent="0.2">
      <c r="A505" s="77">
        <f t="shared" si="71"/>
        <v>500</v>
      </c>
      <c r="B505" s="77" t="str">
        <f t="shared" si="76"/>
        <v/>
      </c>
      <c r="C505" s="77" t="str">
        <f>IF(B505&lt;&gt;1,"",COUNTIF($B$6:B505,1))</f>
        <v/>
      </c>
      <c r="D505" s="77" t="str">
        <f>IF(B505&lt;&gt;2,"",COUNTIF($B$6:B505,2))</f>
        <v/>
      </c>
      <c r="E505" s="77" t="str">
        <f>IF(B505&lt;&gt;3,"",COUNTIF($B$6:B505,3))</f>
        <v/>
      </c>
      <c r="F505" s="77" t="str">
        <f>IF(B505&lt;&gt;4,"",COUNTIF($B$6:B505,4))</f>
        <v/>
      </c>
      <c r="G505" s="1"/>
      <c r="H505" s="20"/>
      <c r="I505" s="20"/>
      <c r="J505" s="20"/>
      <c r="K505" s="1"/>
      <c r="L505" s="1"/>
      <c r="M505" s="21"/>
      <c r="N505" s="20"/>
      <c r="O505" s="22"/>
      <c r="P505" s="26"/>
      <c r="Q505" s="27"/>
      <c r="R505" s="20"/>
      <c r="S505" s="1"/>
      <c r="T505" s="23"/>
      <c r="U505" s="84"/>
      <c r="V505" s="86"/>
      <c r="W505" s="39" t="e">
        <f>IF(OR(T505="他官署で調達手続きを実施のため",AC505=#REF!),"－",IF(V505&lt;&gt;"",ROUNDDOWN(V505/T505,3),(IFERROR(ROUNDDOWN(U505/T505,3),"－"))))</f>
        <v>#REF!</v>
      </c>
      <c r="X505" s="90"/>
      <c r="Y505" s="92"/>
      <c r="Z505" s="25"/>
      <c r="AA505" s="24"/>
      <c r="AB505" s="25"/>
      <c r="AC505" s="24"/>
      <c r="AD505" s="20"/>
      <c r="AE505" s="20"/>
      <c r="AF505" s="20"/>
      <c r="AG505" s="1"/>
      <c r="AH505" s="1"/>
      <c r="AI505" s="41"/>
      <c r="AJ505" s="41"/>
      <c r="AK505" s="41"/>
      <c r="AL505" s="41"/>
      <c r="AM505" s="41"/>
      <c r="AN505" s="1"/>
      <c r="AO505" s="1"/>
      <c r="AP505" s="1"/>
      <c r="AQ505" s="1"/>
      <c r="AR505" s="1"/>
      <c r="AS505" s="1"/>
      <c r="AT505" s="1"/>
      <c r="AU505" s="1"/>
      <c r="AV505" s="1"/>
      <c r="AW505" s="1"/>
      <c r="AX505" s="35"/>
      <c r="AY505" s="78"/>
      <c r="AZ505" s="37" t="e">
        <f>IF(AC505=#REF!,"年間支払金額",IF(AND(OR(COUNTIF(AE505,"*すべて*"),COUNTIF(AE505,"*全て*")),S505="●",OR(K505=#REF!,K505=#REF!)),"年間支払金額(全官署、契約相手方ごと)",IF(AND(OR(COUNTIF(AE505,"*すべて*"),COUNTIF(AE505,"*全て*")),S505="●"),"年間支払金額(契約相手方ごと)",IF(AND(OR(K505=#REF!,K505=#REF!),AC505=#REF!),"契約総額(全官署)",IF(AND(K505=#REF!,AC505=#REF!),"契約総額(自官署のみ)",IF(K505=#REF!,"年間支払金額(自官署のみ)",IF(AC505=#REF!,"契約総額",IF(AND(COUNTIF(BG505,"&lt;&gt;*単価*"),OR(K505=#REF!,K505=#REF!)),"全官署予定価格",IF(AND(COUNTIF(BG505,"*単価*"),OR(K505=#REF!,K505=#REF!)),"全官署支払金額",IF(COUNTIF(BG505,"*単価*"),"年間支払金額","予定価格"))))))))))</f>
        <v>#REF!</v>
      </c>
      <c r="BA505" s="37" t="str">
        <f>IF(T505="","×",IF(令和8年度契約状況調査票!T505&gt;_xlfn.XLOOKUP(令和8年度契約状況調査票!BF505,#REF!,#REF!),"○","×"))</f>
        <v>×</v>
      </c>
      <c r="BB505" s="37" t="str">
        <f>IF(Y505="","×",IF(令和8年度契約状況調査票!Y505&gt;_xlfn.XLOOKUP(令和8年度契約状況調査票!BF505,#REF!,#REF!),"○","×"))</f>
        <v>×</v>
      </c>
      <c r="BC505" s="37" t="str">
        <f t="shared" si="72"/>
        <v>×</v>
      </c>
      <c r="BD505" s="37" t="str">
        <f t="shared" si="77"/>
        <v>×</v>
      </c>
      <c r="BE505" s="79" t="str">
        <f t="shared" si="73"/>
        <v/>
      </c>
      <c r="BF505" s="38">
        <f t="shared" si="74"/>
        <v>0</v>
      </c>
      <c r="BG505" s="1" t="e">
        <f>IF(AC505=#REF!,"",IF(AND(K505&lt;&gt;"",ISTEXT(U505)),"分担契約/単価契約",IF(ISTEXT(U505),"単価契約",IF(K505&lt;&gt;"","分担契約",""))))</f>
        <v>#REF!</v>
      </c>
      <c r="BH505" s="80"/>
      <c r="BI505" s="81" t="e">
        <f>IF(COUNTIF(T505,"**"),"",IF(AND(T505&gt;=#REF!,OR(H505=#REF!,H505=#REF!)),1,IF(AND(T505&gt;=#REF!,H505&lt;&gt;#REF!,H505&lt;&gt;#REF!),1,"")))</f>
        <v>#REF!</v>
      </c>
      <c r="BJ505" s="82" t="str">
        <f t="shared" si="75"/>
        <v>○</v>
      </c>
      <c r="BK505" s="81" t="b">
        <f t="shared" si="78"/>
        <v>1</v>
      </c>
      <c r="BL505" s="81" t="b">
        <f t="shared" si="79"/>
        <v>1</v>
      </c>
    </row>
    <row r="506" spans="1:64" s="83" customFormat="1" ht="60.65" customHeight="1" x14ac:dyDescent="0.2">
      <c r="A506" s="77">
        <f t="shared" si="71"/>
        <v>501</v>
      </c>
      <c r="B506" s="77" t="str">
        <f t="shared" si="76"/>
        <v/>
      </c>
      <c r="C506" s="77" t="str">
        <f>IF(B506&lt;&gt;1,"",COUNTIF($B$6:B506,1))</f>
        <v/>
      </c>
      <c r="D506" s="77" t="str">
        <f>IF(B506&lt;&gt;2,"",COUNTIF($B$6:B506,2))</f>
        <v/>
      </c>
      <c r="E506" s="77" t="str">
        <f>IF(B506&lt;&gt;3,"",COUNTIF($B$6:B506,3))</f>
        <v/>
      </c>
      <c r="F506" s="77" t="str">
        <f>IF(B506&lt;&gt;4,"",COUNTIF($B$6:B506,4))</f>
        <v/>
      </c>
      <c r="G506" s="1"/>
      <c r="H506" s="20"/>
      <c r="I506" s="20"/>
      <c r="J506" s="20"/>
      <c r="K506" s="1"/>
      <c r="L506" s="1"/>
      <c r="M506" s="21"/>
      <c r="N506" s="20"/>
      <c r="O506" s="22"/>
      <c r="P506" s="26"/>
      <c r="Q506" s="27"/>
      <c r="R506" s="20"/>
      <c r="S506" s="1"/>
      <c r="T506" s="28"/>
      <c r="U506" s="85"/>
      <c r="V506" s="86"/>
      <c r="W506" s="39" t="e">
        <f>IF(OR(T506="他官署で調達手続きを実施のため",AC506=#REF!),"－",IF(V506&lt;&gt;"",ROUNDDOWN(V506/T506,3),(IFERROR(ROUNDDOWN(U506/T506,3),"－"))))</f>
        <v>#REF!</v>
      </c>
      <c r="X506" s="90"/>
      <c r="Y506" s="92"/>
      <c r="Z506" s="25"/>
      <c r="AA506" s="24"/>
      <c r="AB506" s="25"/>
      <c r="AC506" s="24"/>
      <c r="AD506" s="20"/>
      <c r="AE506" s="20"/>
      <c r="AF506" s="20"/>
      <c r="AG506" s="1"/>
      <c r="AH506" s="1"/>
      <c r="AI506" s="41"/>
      <c r="AJ506" s="41"/>
      <c r="AK506" s="41"/>
      <c r="AL506" s="41"/>
      <c r="AM506" s="41"/>
      <c r="AN506" s="1"/>
      <c r="AO506" s="1"/>
      <c r="AP506" s="1"/>
      <c r="AQ506" s="1"/>
      <c r="AR506" s="1"/>
      <c r="AS506" s="1"/>
      <c r="AT506" s="1"/>
      <c r="AU506" s="1"/>
      <c r="AV506" s="1"/>
      <c r="AW506" s="1"/>
      <c r="AX506" s="35"/>
      <c r="AY506" s="78"/>
      <c r="AZ506" s="37" t="e">
        <f>IF(AC506=#REF!,"年間支払金額",IF(AND(OR(COUNTIF(AE506,"*すべて*"),COUNTIF(AE506,"*全て*")),S506="●",OR(K506=#REF!,K506=#REF!)),"年間支払金額(全官署、契約相手方ごと)",IF(AND(OR(COUNTIF(AE506,"*すべて*"),COUNTIF(AE506,"*全て*")),S506="●"),"年間支払金額(契約相手方ごと)",IF(AND(OR(K506=#REF!,K506=#REF!),AC506=#REF!),"契約総額(全官署)",IF(AND(K506=#REF!,AC506=#REF!),"契約総額(自官署のみ)",IF(K506=#REF!,"年間支払金額(自官署のみ)",IF(AC506=#REF!,"契約総額",IF(AND(COUNTIF(BG506,"&lt;&gt;*単価*"),OR(K506=#REF!,K506=#REF!)),"全官署予定価格",IF(AND(COUNTIF(BG506,"*単価*"),OR(K506=#REF!,K506=#REF!)),"全官署支払金額",IF(COUNTIF(BG506,"*単価*"),"年間支払金額","予定価格"))))))))))</f>
        <v>#REF!</v>
      </c>
      <c r="BA506" s="37" t="str">
        <f>IF(T506="","×",IF(令和8年度契約状況調査票!T506&gt;_xlfn.XLOOKUP(令和8年度契約状況調査票!BF506,#REF!,#REF!),"○","×"))</f>
        <v>×</v>
      </c>
      <c r="BB506" s="37" t="str">
        <f>IF(Y506="","×",IF(令和8年度契約状況調査票!Y506&gt;_xlfn.XLOOKUP(令和8年度契約状況調査票!BF506,#REF!,#REF!),"○","×"))</f>
        <v>×</v>
      </c>
      <c r="BC506" s="37" t="str">
        <f t="shared" si="72"/>
        <v>×</v>
      </c>
      <c r="BD506" s="37" t="str">
        <f t="shared" si="77"/>
        <v>×</v>
      </c>
      <c r="BE506" s="79" t="str">
        <f t="shared" si="73"/>
        <v/>
      </c>
      <c r="BF506" s="38">
        <f t="shared" si="74"/>
        <v>0</v>
      </c>
      <c r="BG506" s="1" t="e">
        <f>IF(AC506=#REF!,"",IF(AND(K506&lt;&gt;"",ISTEXT(U506)),"分担契約/単価契約",IF(ISTEXT(U506),"単価契約",IF(K506&lt;&gt;"","分担契約",""))))</f>
        <v>#REF!</v>
      </c>
      <c r="BH506" s="80"/>
      <c r="BI506" s="81" t="e">
        <f>IF(COUNTIF(T506,"**"),"",IF(AND(T506&gt;=#REF!,OR(H506=#REF!,H506=#REF!)),1,IF(AND(T506&gt;=#REF!,H506&lt;&gt;#REF!,H506&lt;&gt;#REF!),1,"")))</f>
        <v>#REF!</v>
      </c>
      <c r="BJ506" s="82" t="str">
        <f t="shared" si="75"/>
        <v>○</v>
      </c>
      <c r="BK506" s="81" t="b">
        <f t="shared" si="78"/>
        <v>1</v>
      </c>
      <c r="BL506" s="81" t="b">
        <f t="shared" si="79"/>
        <v>1</v>
      </c>
    </row>
    <row r="507" spans="1:64" s="83" customFormat="1" ht="60.65" customHeight="1" x14ac:dyDescent="0.2">
      <c r="A507" s="77">
        <f t="shared" si="71"/>
        <v>502</v>
      </c>
      <c r="B507" s="77" t="str">
        <f t="shared" si="76"/>
        <v/>
      </c>
      <c r="C507" s="77" t="str">
        <f>IF(B507&lt;&gt;1,"",COUNTIF($B$6:B507,1))</f>
        <v/>
      </c>
      <c r="D507" s="77" t="str">
        <f>IF(B507&lt;&gt;2,"",COUNTIF($B$6:B507,2))</f>
        <v/>
      </c>
      <c r="E507" s="77" t="str">
        <f>IF(B507&lt;&gt;3,"",COUNTIF($B$6:B507,3))</f>
        <v/>
      </c>
      <c r="F507" s="77" t="str">
        <f>IF(B507&lt;&gt;4,"",COUNTIF($B$6:B507,4))</f>
        <v/>
      </c>
      <c r="G507" s="1"/>
      <c r="H507" s="20"/>
      <c r="I507" s="20"/>
      <c r="J507" s="20"/>
      <c r="K507" s="1"/>
      <c r="L507" s="1"/>
      <c r="M507" s="21"/>
      <c r="N507" s="20"/>
      <c r="O507" s="22"/>
      <c r="P507" s="26"/>
      <c r="Q507" s="27"/>
      <c r="R507" s="20"/>
      <c r="S507" s="1"/>
      <c r="T507" s="23"/>
      <c r="U507" s="84"/>
      <c r="V507" s="86"/>
      <c r="W507" s="39" t="e">
        <f>IF(OR(T507="他官署で調達手続きを実施のため",AC507=#REF!),"－",IF(V507&lt;&gt;"",ROUNDDOWN(V507/T507,3),(IFERROR(ROUNDDOWN(U507/T507,3),"－"))))</f>
        <v>#REF!</v>
      </c>
      <c r="X507" s="90"/>
      <c r="Y507" s="92"/>
      <c r="Z507" s="25"/>
      <c r="AA507" s="24"/>
      <c r="AB507" s="25"/>
      <c r="AC507" s="24"/>
      <c r="AD507" s="20"/>
      <c r="AE507" s="20"/>
      <c r="AF507" s="20"/>
      <c r="AG507" s="1"/>
      <c r="AH507" s="1"/>
      <c r="AI507" s="41"/>
      <c r="AJ507" s="41"/>
      <c r="AK507" s="41"/>
      <c r="AL507" s="41"/>
      <c r="AM507" s="41"/>
      <c r="AN507" s="1"/>
      <c r="AO507" s="1"/>
      <c r="AP507" s="1"/>
      <c r="AQ507" s="1"/>
      <c r="AR507" s="1"/>
      <c r="AS507" s="1"/>
      <c r="AT507" s="1"/>
      <c r="AU507" s="1"/>
      <c r="AV507" s="1"/>
      <c r="AW507" s="1"/>
      <c r="AX507" s="35"/>
      <c r="AY507" s="78"/>
      <c r="AZ507" s="37" t="e">
        <f>IF(AC507=#REF!,"年間支払金額",IF(AND(OR(COUNTIF(AE507,"*すべて*"),COUNTIF(AE507,"*全て*")),S507="●",OR(K507=#REF!,K507=#REF!)),"年間支払金額(全官署、契約相手方ごと)",IF(AND(OR(COUNTIF(AE507,"*すべて*"),COUNTIF(AE507,"*全て*")),S507="●"),"年間支払金額(契約相手方ごと)",IF(AND(OR(K507=#REF!,K507=#REF!),AC507=#REF!),"契約総額(全官署)",IF(AND(K507=#REF!,AC507=#REF!),"契約総額(自官署のみ)",IF(K507=#REF!,"年間支払金額(自官署のみ)",IF(AC507=#REF!,"契約総額",IF(AND(COUNTIF(BG507,"&lt;&gt;*単価*"),OR(K507=#REF!,K507=#REF!)),"全官署予定価格",IF(AND(COUNTIF(BG507,"*単価*"),OR(K507=#REF!,K507=#REF!)),"全官署支払金額",IF(COUNTIF(BG507,"*単価*"),"年間支払金額","予定価格"))))))))))</f>
        <v>#REF!</v>
      </c>
      <c r="BA507" s="37" t="str">
        <f>IF(T507="","×",IF(令和8年度契約状況調査票!T507&gt;_xlfn.XLOOKUP(令和8年度契約状況調査票!BF507,#REF!,#REF!),"○","×"))</f>
        <v>×</v>
      </c>
      <c r="BB507" s="37" t="str">
        <f>IF(Y507="","×",IF(令和8年度契約状況調査票!Y507&gt;_xlfn.XLOOKUP(令和8年度契約状況調査票!BF507,#REF!,#REF!),"○","×"))</f>
        <v>×</v>
      </c>
      <c r="BC507" s="37" t="str">
        <f t="shared" si="72"/>
        <v>×</v>
      </c>
      <c r="BD507" s="37" t="str">
        <f t="shared" si="77"/>
        <v>×</v>
      </c>
      <c r="BE507" s="79" t="str">
        <f t="shared" si="73"/>
        <v/>
      </c>
      <c r="BF507" s="38">
        <f t="shared" si="74"/>
        <v>0</v>
      </c>
      <c r="BG507" s="1" t="e">
        <f>IF(AC507=#REF!,"",IF(AND(K507&lt;&gt;"",ISTEXT(U507)),"分担契約/単価契約",IF(ISTEXT(U507),"単価契約",IF(K507&lt;&gt;"","分担契約",""))))</f>
        <v>#REF!</v>
      </c>
      <c r="BH507" s="80"/>
      <c r="BI507" s="81" t="e">
        <f>IF(COUNTIF(T507,"**"),"",IF(AND(T507&gt;=#REF!,OR(H507=#REF!,H507=#REF!)),1,IF(AND(T507&gt;=#REF!,H507&lt;&gt;#REF!,H507&lt;&gt;#REF!),1,"")))</f>
        <v>#REF!</v>
      </c>
      <c r="BJ507" s="82" t="str">
        <f t="shared" si="75"/>
        <v>○</v>
      </c>
      <c r="BK507" s="81" t="b">
        <f t="shared" si="78"/>
        <v>1</v>
      </c>
      <c r="BL507" s="81" t="b">
        <f t="shared" si="79"/>
        <v>1</v>
      </c>
    </row>
    <row r="508" spans="1:64" s="83" customFormat="1" ht="60.65" customHeight="1" x14ac:dyDescent="0.2">
      <c r="A508" s="77">
        <f t="shared" si="71"/>
        <v>503</v>
      </c>
      <c r="B508" s="77" t="str">
        <f t="shared" si="76"/>
        <v/>
      </c>
      <c r="C508" s="77" t="str">
        <f>IF(B508&lt;&gt;1,"",COUNTIF($B$6:B508,1))</f>
        <v/>
      </c>
      <c r="D508" s="77" t="str">
        <f>IF(B508&lt;&gt;2,"",COUNTIF($B$6:B508,2))</f>
        <v/>
      </c>
      <c r="E508" s="77" t="str">
        <f>IF(B508&lt;&gt;3,"",COUNTIF($B$6:B508,3))</f>
        <v/>
      </c>
      <c r="F508" s="77" t="str">
        <f>IF(B508&lt;&gt;4,"",COUNTIF($B$6:B508,4))</f>
        <v/>
      </c>
      <c r="G508" s="1"/>
      <c r="H508" s="20"/>
      <c r="I508" s="20"/>
      <c r="J508" s="20"/>
      <c r="K508" s="1"/>
      <c r="L508" s="1"/>
      <c r="M508" s="21"/>
      <c r="N508" s="20"/>
      <c r="O508" s="22"/>
      <c r="P508" s="26"/>
      <c r="Q508" s="27"/>
      <c r="R508" s="20"/>
      <c r="S508" s="1"/>
      <c r="T508" s="23"/>
      <c r="U508" s="84"/>
      <c r="V508" s="86"/>
      <c r="W508" s="39" t="e">
        <f>IF(OR(T508="他官署で調達手続きを実施のため",AC508=#REF!),"－",IF(V508&lt;&gt;"",ROUNDDOWN(V508/T508,3),(IFERROR(ROUNDDOWN(U508/T508,3),"－"))))</f>
        <v>#REF!</v>
      </c>
      <c r="X508" s="90"/>
      <c r="Y508" s="92"/>
      <c r="Z508" s="25"/>
      <c r="AA508" s="24"/>
      <c r="AB508" s="25"/>
      <c r="AC508" s="24"/>
      <c r="AD508" s="20"/>
      <c r="AE508" s="20"/>
      <c r="AF508" s="20"/>
      <c r="AG508" s="1"/>
      <c r="AH508" s="1"/>
      <c r="AI508" s="41"/>
      <c r="AJ508" s="41"/>
      <c r="AK508" s="41"/>
      <c r="AL508" s="41"/>
      <c r="AM508" s="41"/>
      <c r="AN508" s="1"/>
      <c r="AO508" s="1"/>
      <c r="AP508" s="1"/>
      <c r="AQ508" s="1"/>
      <c r="AR508" s="1"/>
      <c r="AS508" s="1"/>
      <c r="AT508" s="1"/>
      <c r="AU508" s="1"/>
      <c r="AV508" s="1"/>
      <c r="AW508" s="1"/>
      <c r="AX508" s="35"/>
      <c r="AY508" s="78"/>
      <c r="AZ508" s="37" t="e">
        <f>IF(AC508=#REF!,"年間支払金額",IF(AND(OR(COUNTIF(AE508,"*すべて*"),COUNTIF(AE508,"*全て*")),S508="●",OR(K508=#REF!,K508=#REF!)),"年間支払金額(全官署、契約相手方ごと)",IF(AND(OR(COUNTIF(AE508,"*すべて*"),COUNTIF(AE508,"*全て*")),S508="●"),"年間支払金額(契約相手方ごと)",IF(AND(OR(K508=#REF!,K508=#REF!),AC508=#REF!),"契約総額(全官署)",IF(AND(K508=#REF!,AC508=#REF!),"契約総額(自官署のみ)",IF(K508=#REF!,"年間支払金額(自官署のみ)",IF(AC508=#REF!,"契約総額",IF(AND(COUNTIF(BG508,"&lt;&gt;*単価*"),OR(K508=#REF!,K508=#REF!)),"全官署予定価格",IF(AND(COUNTIF(BG508,"*単価*"),OR(K508=#REF!,K508=#REF!)),"全官署支払金額",IF(COUNTIF(BG508,"*単価*"),"年間支払金額","予定価格"))))))))))</f>
        <v>#REF!</v>
      </c>
      <c r="BA508" s="37" t="str">
        <f>IF(T508="","×",IF(令和8年度契約状況調査票!T508&gt;_xlfn.XLOOKUP(令和8年度契約状況調査票!BF508,#REF!,#REF!),"○","×"))</f>
        <v>×</v>
      </c>
      <c r="BB508" s="37" t="str">
        <f>IF(Y508="","×",IF(令和8年度契約状況調査票!Y508&gt;_xlfn.XLOOKUP(令和8年度契約状況調査票!BF508,#REF!,#REF!),"○","×"))</f>
        <v>×</v>
      </c>
      <c r="BC508" s="37" t="str">
        <f t="shared" si="72"/>
        <v>×</v>
      </c>
      <c r="BD508" s="37" t="str">
        <f t="shared" si="77"/>
        <v>×</v>
      </c>
      <c r="BE508" s="79" t="str">
        <f t="shared" si="73"/>
        <v/>
      </c>
      <c r="BF508" s="38">
        <f t="shared" si="74"/>
        <v>0</v>
      </c>
      <c r="BG508" s="1" t="e">
        <f>IF(AC508=#REF!,"",IF(AND(K508&lt;&gt;"",ISTEXT(U508)),"分担契約/単価契約",IF(ISTEXT(U508),"単価契約",IF(K508&lt;&gt;"","分担契約",""))))</f>
        <v>#REF!</v>
      </c>
      <c r="BH508" s="80"/>
      <c r="BI508" s="81" t="e">
        <f>IF(COUNTIF(T508,"**"),"",IF(AND(T508&gt;=#REF!,OR(H508=#REF!,H508=#REF!)),1,IF(AND(T508&gt;=#REF!,H508&lt;&gt;#REF!,H508&lt;&gt;#REF!),1,"")))</f>
        <v>#REF!</v>
      </c>
      <c r="BJ508" s="82" t="str">
        <f t="shared" si="75"/>
        <v>○</v>
      </c>
      <c r="BK508" s="81" t="b">
        <f t="shared" si="78"/>
        <v>1</v>
      </c>
      <c r="BL508" s="81" t="b">
        <f t="shared" si="79"/>
        <v>1</v>
      </c>
    </row>
    <row r="509" spans="1:64" s="83" customFormat="1" ht="60.65" customHeight="1" x14ac:dyDescent="0.2">
      <c r="A509" s="77">
        <f t="shared" si="71"/>
        <v>504</v>
      </c>
      <c r="B509" s="77" t="str">
        <f t="shared" si="76"/>
        <v/>
      </c>
      <c r="C509" s="77" t="str">
        <f>IF(B509&lt;&gt;1,"",COUNTIF($B$6:B509,1))</f>
        <v/>
      </c>
      <c r="D509" s="77" t="str">
        <f>IF(B509&lt;&gt;2,"",COUNTIF($B$6:B509,2))</f>
        <v/>
      </c>
      <c r="E509" s="77" t="str">
        <f>IF(B509&lt;&gt;3,"",COUNTIF($B$6:B509,3))</f>
        <v/>
      </c>
      <c r="F509" s="77" t="str">
        <f>IF(B509&lt;&gt;4,"",COUNTIF($B$6:B509,4))</f>
        <v/>
      </c>
      <c r="G509" s="1"/>
      <c r="H509" s="20"/>
      <c r="I509" s="20"/>
      <c r="J509" s="20"/>
      <c r="K509" s="1"/>
      <c r="L509" s="1"/>
      <c r="M509" s="21"/>
      <c r="N509" s="20"/>
      <c r="O509" s="22"/>
      <c r="P509" s="26"/>
      <c r="Q509" s="27"/>
      <c r="R509" s="20"/>
      <c r="S509" s="1"/>
      <c r="T509" s="23"/>
      <c r="U509" s="84"/>
      <c r="V509" s="86"/>
      <c r="W509" s="39" t="e">
        <f>IF(OR(T509="他官署で調達手続きを実施のため",AC509=#REF!),"－",IF(V509&lt;&gt;"",ROUNDDOWN(V509/T509,3),(IFERROR(ROUNDDOWN(U509/T509,3),"－"))))</f>
        <v>#REF!</v>
      </c>
      <c r="X509" s="90"/>
      <c r="Y509" s="92"/>
      <c r="Z509" s="25"/>
      <c r="AA509" s="24"/>
      <c r="AB509" s="25"/>
      <c r="AC509" s="24"/>
      <c r="AD509" s="20"/>
      <c r="AE509" s="20"/>
      <c r="AF509" s="20"/>
      <c r="AG509" s="1"/>
      <c r="AH509" s="1"/>
      <c r="AI509" s="41"/>
      <c r="AJ509" s="41"/>
      <c r="AK509" s="41"/>
      <c r="AL509" s="41"/>
      <c r="AM509" s="41"/>
      <c r="AN509" s="1"/>
      <c r="AO509" s="1"/>
      <c r="AP509" s="1"/>
      <c r="AQ509" s="1"/>
      <c r="AR509" s="1"/>
      <c r="AS509" s="1"/>
      <c r="AT509" s="1"/>
      <c r="AU509" s="1"/>
      <c r="AV509" s="1"/>
      <c r="AW509" s="1"/>
      <c r="AX509" s="35"/>
      <c r="AY509" s="78"/>
      <c r="AZ509" s="37" t="e">
        <f>IF(AC509=#REF!,"年間支払金額",IF(AND(OR(COUNTIF(AE509,"*すべて*"),COUNTIF(AE509,"*全て*")),S509="●",OR(K509=#REF!,K509=#REF!)),"年間支払金額(全官署、契約相手方ごと)",IF(AND(OR(COUNTIF(AE509,"*すべて*"),COUNTIF(AE509,"*全て*")),S509="●"),"年間支払金額(契約相手方ごと)",IF(AND(OR(K509=#REF!,K509=#REF!),AC509=#REF!),"契約総額(全官署)",IF(AND(K509=#REF!,AC509=#REF!),"契約総額(自官署のみ)",IF(K509=#REF!,"年間支払金額(自官署のみ)",IF(AC509=#REF!,"契約総額",IF(AND(COUNTIF(BG509,"&lt;&gt;*単価*"),OR(K509=#REF!,K509=#REF!)),"全官署予定価格",IF(AND(COUNTIF(BG509,"*単価*"),OR(K509=#REF!,K509=#REF!)),"全官署支払金額",IF(COUNTIF(BG509,"*単価*"),"年間支払金額","予定価格"))))))))))</f>
        <v>#REF!</v>
      </c>
      <c r="BA509" s="37" t="str">
        <f>IF(T509="","×",IF(令和8年度契約状況調査票!T509&gt;_xlfn.XLOOKUP(令和8年度契約状況調査票!BF509,#REF!,#REF!),"○","×"))</f>
        <v>×</v>
      </c>
      <c r="BB509" s="37" t="str">
        <f>IF(Y509="","×",IF(令和8年度契約状況調査票!Y509&gt;_xlfn.XLOOKUP(令和8年度契約状況調査票!BF509,#REF!,#REF!),"○","×"))</f>
        <v>×</v>
      </c>
      <c r="BC509" s="37" t="str">
        <f t="shared" si="72"/>
        <v>×</v>
      </c>
      <c r="BD509" s="37" t="str">
        <f t="shared" si="77"/>
        <v>×</v>
      </c>
      <c r="BE509" s="79" t="str">
        <f t="shared" si="73"/>
        <v/>
      </c>
      <c r="BF509" s="38">
        <f t="shared" si="74"/>
        <v>0</v>
      </c>
      <c r="BG509" s="1" t="e">
        <f>IF(AC509=#REF!,"",IF(AND(K509&lt;&gt;"",ISTEXT(U509)),"分担契約/単価契約",IF(ISTEXT(U509),"単価契約",IF(K509&lt;&gt;"","分担契約",""))))</f>
        <v>#REF!</v>
      </c>
      <c r="BH509" s="80"/>
      <c r="BI509" s="81" t="e">
        <f>IF(COUNTIF(T509,"**"),"",IF(AND(T509&gt;=#REF!,OR(H509=#REF!,H509=#REF!)),1,IF(AND(T509&gt;=#REF!,H509&lt;&gt;#REF!,H509&lt;&gt;#REF!),1,"")))</f>
        <v>#REF!</v>
      </c>
      <c r="BJ509" s="82" t="str">
        <f t="shared" si="75"/>
        <v>○</v>
      </c>
      <c r="BK509" s="81" t="b">
        <f t="shared" si="78"/>
        <v>1</v>
      </c>
      <c r="BL509" s="81" t="b">
        <f t="shared" si="79"/>
        <v>1</v>
      </c>
    </row>
    <row r="510" spans="1:64" s="83" customFormat="1" ht="60.65" customHeight="1" x14ac:dyDescent="0.2">
      <c r="A510" s="77">
        <f t="shared" si="71"/>
        <v>505</v>
      </c>
      <c r="B510" s="77" t="str">
        <f t="shared" si="76"/>
        <v/>
      </c>
      <c r="C510" s="77" t="str">
        <f>IF(B510&lt;&gt;1,"",COUNTIF($B$6:B510,1))</f>
        <v/>
      </c>
      <c r="D510" s="77" t="str">
        <f>IF(B510&lt;&gt;2,"",COUNTIF($B$6:B510,2))</f>
        <v/>
      </c>
      <c r="E510" s="77" t="str">
        <f>IF(B510&lt;&gt;3,"",COUNTIF($B$6:B510,3))</f>
        <v/>
      </c>
      <c r="F510" s="77" t="str">
        <f>IF(B510&lt;&gt;4,"",COUNTIF($B$6:B510,4))</f>
        <v/>
      </c>
      <c r="G510" s="1"/>
      <c r="H510" s="20"/>
      <c r="I510" s="20"/>
      <c r="J510" s="20"/>
      <c r="K510" s="1"/>
      <c r="L510" s="1"/>
      <c r="M510" s="21"/>
      <c r="N510" s="20"/>
      <c r="O510" s="22"/>
      <c r="P510" s="26"/>
      <c r="Q510" s="27"/>
      <c r="R510" s="20"/>
      <c r="S510" s="1"/>
      <c r="T510" s="23"/>
      <c r="U510" s="84"/>
      <c r="V510" s="86"/>
      <c r="W510" s="39" t="e">
        <f>IF(OR(T510="他官署で調達手続きを実施のため",AC510=#REF!),"－",IF(V510&lt;&gt;"",ROUNDDOWN(V510/T510,3),(IFERROR(ROUNDDOWN(U510/T510,3),"－"))))</f>
        <v>#REF!</v>
      </c>
      <c r="X510" s="90"/>
      <c r="Y510" s="92"/>
      <c r="Z510" s="25"/>
      <c r="AA510" s="24"/>
      <c r="AB510" s="25"/>
      <c r="AC510" s="24"/>
      <c r="AD510" s="20"/>
      <c r="AE510" s="20"/>
      <c r="AF510" s="20"/>
      <c r="AG510" s="1"/>
      <c r="AH510" s="1"/>
      <c r="AI510" s="41"/>
      <c r="AJ510" s="41"/>
      <c r="AK510" s="41"/>
      <c r="AL510" s="41"/>
      <c r="AM510" s="41"/>
      <c r="AN510" s="1"/>
      <c r="AO510" s="1"/>
      <c r="AP510" s="1"/>
      <c r="AQ510" s="1"/>
      <c r="AR510" s="1"/>
      <c r="AS510" s="1"/>
      <c r="AT510" s="1"/>
      <c r="AU510" s="1"/>
      <c r="AV510" s="1"/>
      <c r="AW510" s="1"/>
      <c r="AX510" s="36"/>
      <c r="AY510" s="78"/>
      <c r="AZ510" s="37" t="e">
        <f>IF(AC510=#REF!,"年間支払金額",IF(AND(OR(COUNTIF(AE510,"*すべて*"),COUNTIF(AE510,"*全て*")),S510="●",OR(K510=#REF!,K510=#REF!)),"年間支払金額(全官署、契約相手方ごと)",IF(AND(OR(COUNTIF(AE510,"*すべて*"),COUNTIF(AE510,"*全て*")),S510="●"),"年間支払金額(契約相手方ごと)",IF(AND(OR(K510=#REF!,K510=#REF!),AC510=#REF!),"契約総額(全官署)",IF(AND(K510=#REF!,AC510=#REF!),"契約総額(自官署のみ)",IF(K510=#REF!,"年間支払金額(自官署のみ)",IF(AC510=#REF!,"契約総額",IF(AND(COUNTIF(BG510,"&lt;&gt;*単価*"),OR(K510=#REF!,K510=#REF!)),"全官署予定価格",IF(AND(COUNTIF(BG510,"*単価*"),OR(K510=#REF!,K510=#REF!)),"全官署支払金額",IF(COUNTIF(BG510,"*単価*"),"年間支払金額","予定価格"))))))))))</f>
        <v>#REF!</v>
      </c>
      <c r="BA510" s="37" t="str">
        <f>IF(T510="","×",IF(令和8年度契約状況調査票!T510&gt;_xlfn.XLOOKUP(令和8年度契約状況調査票!BF510,#REF!,#REF!),"○","×"))</f>
        <v>×</v>
      </c>
      <c r="BB510" s="37" t="str">
        <f>IF(Y510="","×",IF(令和8年度契約状況調査票!Y510&gt;_xlfn.XLOOKUP(令和8年度契約状況調査票!BF510,#REF!,#REF!),"○","×"))</f>
        <v>×</v>
      </c>
      <c r="BC510" s="37" t="str">
        <f t="shared" si="72"/>
        <v>×</v>
      </c>
      <c r="BD510" s="37" t="str">
        <f t="shared" si="77"/>
        <v>×</v>
      </c>
      <c r="BE510" s="79" t="str">
        <f t="shared" si="73"/>
        <v/>
      </c>
      <c r="BF510" s="38">
        <f t="shared" si="74"/>
        <v>0</v>
      </c>
      <c r="BG510" s="1" t="e">
        <f>IF(AC510=#REF!,"",IF(AND(K510&lt;&gt;"",ISTEXT(U510)),"分担契約/単価契約",IF(ISTEXT(U510),"単価契約",IF(K510&lt;&gt;"","分担契約",""))))</f>
        <v>#REF!</v>
      </c>
      <c r="BH510" s="80"/>
      <c r="BI510" s="81" t="e">
        <f>IF(COUNTIF(T510,"**"),"",IF(AND(T510&gt;=#REF!,OR(H510=#REF!,H510=#REF!)),1,IF(AND(T510&gt;=#REF!,H510&lt;&gt;#REF!,H510&lt;&gt;#REF!),1,"")))</f>
        <v>#REF!</v>
      </c>
      <c r="BJ510" s="82" t="str">
        <f t="shared" si="75"/>
        <v>○</v>
      </c>
      <c r="BK510" s="81" t="b">
        <f t="shared" si="78"/>
        <v>1</v>
      </c>
      <c r="BL510" s="81" t="b">
        <f t="shared" si="79"/>
        <v>1</v>
      </c>
    </row>
    <row r="511" spans="1:64" s="83" customFormat="1" ht="60.65" customHeight="1" x14ac:dyDescent="0.2">
      <c r="A511" s="77">
        <f t="shared" si="71"/>
        <v>506</v>
      </c>
      <c r="B511" s="77" t="str">
        <f t="shared" si="76"/>
        <v/>
      </c>
      <c r="C511" s="77" t="str">
        <f>IF(B511&lt;&gt;1,"",COUNTIF($B$6:B511,1))</f>
        <v/>
      </c>
      <c r="D511" s="77" t="str">
        <f>IF(B511&lt;&gt;2,"",COUNTIF($B$6:B511,2))</f>
        <v/>
      </c>
      <c r="E511" s="77" t="str">
        <f>IF(B511&lt;&gt;3,"",COUNTIF($B$6:B511,3))</f>
        <v/>
      </c>
      <c r="F511" s="77" t="str">
        <f>IF(B511&lt;&gt;4,"",COUNTIF($B$6:B511,4))</f>
        <v/>
      </c>
      <c r="G511" s="1"/>
      <c r="H511" s="20"/>
      <c r="I511" s="20"/>
      <c r="J511" s="20"/>
      <c r="K511" s="1"/>
      <c r="L511" s="1"/>
      <c r="M511" s="21"/>
      <c r="N511" s="20"/>
      <c r="O511" s="22"/>
      <c r="P511" s="26"/>
      <c r="Q511" s="27"/>
      <c r="R511" s="20"/>
      <c r="S511" s="1"/>
      <c r="T511" s="23"/>
      <c r="U511" s="84"/>
      <c r="V511" s="86"/>
      <c r="W511" s="39" t="e">
        <f>IF(OR(T511="他官署で調達手続きを実施のため",AC511=#REF!),"－",IF(V511&lt;&gt;"",ROUNDDOWN(V511/T511,3),(IFERROR(ROUNDDOWN(U511/T511,3),"－"))))</f>
        <v>#REF!</v>
      </c>
      <c r="X511" s="90"/>
      <c r="Y511" s="92"/>
      <c r="Z511" s="25"/>
      <c r="AA511" s="24"/>
      <c r="AB511" s="25"/>
      <c r="AC511" s="24"/>
      <c r="AD511" s="20"/>
      <c r="AE511" s="20"/>
      <c r="AF511" s="20"/>
      <c r="AG511" s="1"/>
      <c r="AH511" s="1"/>
      <c r="AI511" s="41"/>
      <c r="AJ511" s="41"/>
      <c r="AK511" s="41"/>
      <c r="AL511" s="41"/>
      <c r="AM511" s="41"/>
      <c r="AN511" s="1"/>
      <c r="AO511" s="1"/>
      <c r="AP511" s="1"/>
      <c r="AQ511" s="1"/>
      <c r="AR511" s="1"/>
      <c r="AS511" s="1"/>
      <c r="AT511" s="1"/>
      <c r="AU511" s="1"/>
      <c r="AV511" s="1"/>
      <c r="AW511" s="1"/>
      <c r="AX511" s="35"/>
      <c r="AY511" s="78"/>
      <c r="AZ511" s="37" t="e">
        <f>IF(AC511=#REF!,"年間支払金額",IF(AND(OR(COUNTIF(AE511,"*すべて*"),COUNTIF(AE511,"*全て*")),S511="●",OR(K511=#REF!,K511=#REF!)),"年間支払金額(全官署、契約相手方ごと)",IF(AND(OR(COUNTIF(AE511,"*すべて*"),COUNTIF(AE511,"*全て*")),S511="●"),"年間支払金額(契約相手方ごと)",IF(AND(OR(K511=#REF!,K511=#REF!),AC511=#REF!),"契約総額(全官署)",IF(AND(K511=#REF!,AC511=#REF!),"契約総額(自官署のみ)",IF(K511=#REF!,"年間支払金額(自官署のみ)",IF(AC511=#REF!,"契約総額",IF(AND(COUNTIF(BG511,"&lt;&gt;*単価*"),OR(K511=#REF!,K511=#REF!)),"全官署予定価格",IF(AND(COUNTIF(BG511,"*単価*"),OR(K511=#REF!,K511=#REF!)),"全官署支払金額",IF(COUNTIF(BG511,"*単価*"),"年間支払金額","予定価格"))))))))))</f>
        <v>#REF!</v>
      </c>
      <c r="BA511" s="37" t="str">
        <f>IF(T511="","×",IF(令和8年度契約状況調査票!T511&gt;_xlfn.XLOOKUP(令和8年度契約状況調査票!BF511,#REF!,#REF!),"○","×"))</f>
        <v>×</v>
      </c>
      <c r="BB511" s="37" t="str">
        <f>IF(Y511="","×",IF(令和8年度契約状況調査票!Y511&gt;_xlfn.XLOOKUP(令和8年度契約状況調査票!BF511,#REF!,#REF!),"○","×"))</f>
        <v>×</v>
      </c>
      <c r="BC511" s="37" t="str">
        <f t="shared" si="72"/>
        <v>×</v>
      </c>
      <c r="BD511" s="37" t="str">
        <f t="shared" si="77"/>
        <v>×</v>
      </c>
      <c r="BE511" s="79" t="str">
        <f t="shared" si="73"/>
        <v/>
      </c>
      <c r="BF511" s="38">
        <f t="shared" si="74"/>
        <v>0</v>
      </c>
      <c r="BG511" s="1" t="e">
        <f>IF(AC511=#REF!,"",IF(AND(K511&lt;&gt;"",ISTEXT(U511)),"分担契約/単価契約",IF(ISTEXT(U511),"単価契約",IF(K511&lt;&gt;"","分担契約",""))))</f>
        <v>#REF!</v>
      </c>
      <c r="BH511" s="80"/>
      <c r="BI511" s="81" t="e">
        <f>IF(COUNTIF(T511,"**"),"",IF(AND(T511&gt;=#REF!,OR(H511=#REF!,H511=#REF!)),1,IF(AND(T511&gt;=#REF!,H511&lt;&gt;#REF!,H511&lt;&gt;#REF!),1,"")))</f>
        <v>#REF!</v>
      </c>
      <c r="BJ511" s="82" t="str">
        <f t="shared" si="75"/>
        <v>○</v>
      </c>
      <c r="BK511" s="81" t="b">
        <f t="shared" si="78"/>
        <v>1</v>
      </c>
      <c r="BL511" s="81" t="b">
        <f t="shared" si="79"/>
        <v>1</v>
      </c>
    </row>
    <row r="512" spans="1:64" s="83" customFormat="1" ht="60.65" customHeight="1" x14ac:dyDescent="0.2">
      <c r="A512" s="77">
        <f t="shared" si="71"/>
        <v>507</v>
      </c>
      <c r="B512" s="77" t="str">
        <f t="shared" si="76"/>
        <v/>
      </c>
      <c r="C512" s="77" t="str">
        <f>IF(B512&lt;&gt;1,"",COUNTIF($B$6:B512,1))</f>
        <v/>
      </c>
      <c r="D512" s="77" t="str">
        <f>IF(B512&lt;&gt;2,"",COUNTIF($B$6:B512,2))</f>
        <v/>
      </c>
      <c r="E512" s="77" t="str">
        <f>IF(B512&lt;&gt;3,"",COUNTIF($B$6:B512,3))</f>
        <v/>
      </c>
      <c r="F512" s="77" t="str">
        <f>IF(B512&lt;&gt;4,"",COUNTIF($B$6:B512,4))</f>
        <v/>
      </c>
      <c r="G512" s="1"/>
      <c r="H512" s="20"/>
      <c r="I512" s="20"/>
      <c r="J512" s="20"/>
      <c r="K512" s="1"/>
      <c r="L512" s="1"/>
      <c r="M512" s="21"/>
      <c r="N512" s="20"/>
      <c r="O512" s="22"/>
      <c r="P512" s="26"/>
      <c r="Q512" s="27"/>
      <c r="R512" s="20"/>
      <c r="S512" s="1"/>
      <c r="T512" s="23"/>
      <c r="U512" s="84"/>
      <c r="V512" s="86"/>
      <c r="W512" s="39" t="e">
        <f>IF(OR(T512="他官署で調達手続きを実施のため",AC512=#REF!),"－",IF(V512&lt;&gt;"",ROUNDDOWN(V512/T512,3),(IFERROR(ROUNDDOWN(U512/T512,3),"－"))))</f>
        <v>#REF!</v>
      </c>
      <c r="X512" s="90"/>
      <c r="Y512" s="92"/>
      <c r="Z512" s="25"/>
      <c r="AA512" s="24"/>
      <c r="AB512" s="25"/>
      <c r="AC512" s="24"/>
      <c r="AD512" s="20"/>
      <c r="AE512" s="20"/>
      <c r="AF512" s="20"/>
      <c r="AG512" s="1"/>
      <c r="AH512" s="1"/>
      <c r="AI512" s="41"/>
      <c r="AJ512" s="41"/>
      <c r="AK512" s="41"/>
      <c r="AL512" s="41"/>
      <c r="AM512" s="41"/>
      <c r="AN512" s="1"/>
      <c r="AO512" s="1"/>
      <c r="AP512" s="1"/>
      <c r="AQ512" s="1"/>
      <c r="AR512" s="1"/>
      <c r="AS512" s="1"/>
      <c r="AT512" s="1"/>
      <c r="AU512" s="1"/>
      <c r="AV512" s="1"/>
      <c r="AW512" s="1"/>
      <c r="AX512" s="35"/>
      <c r="AY512" s="78"/>
      <c r="AZ512" s="37" t="e">
        <f>IF(AC512=#REF!,"年間支払金額",IF(AND(OR(COUNTIF(AE512,"*すべて*"),COUNTIF(AE512,"*全て*")),S512="●",OR(K512=#REF!,K512=#REF!)),"年間支払金額(全官署、契約相手方ごと)",IF(AND(OR(COUNTIF(AE512,"*すべて*"),COUNTIF(AE512,"*全て*")),S512="●"),"年間支払金額(契約相手方ごと)",IF(AND(OR(K512=#REF!,K512=#REF!),AC512=#REF!),"契約総額(全官署)",IF(AND(K512=#REF!,AC512=#REF!),"契約総額(自官署のみ)",IF(K512=#REF!,"年間支払金額(自官署のみ)",IF(AC512=#REF!,"契約総額",IF(AND(COUNTIF(BG512,"&lt;&gt;*単価*"),OR(K512=#REF!,K512=#REF!)),"全官署予定価格",IF(AND(COUNTIF(BG512,"*単価*"),OR(K512=#REF!,K512=#REF!)),"全官署支払金額",IF(COUNTIF(BG512,"*単価*"),"年間支払金額","予定価格"))))))))))</f>
        <v>#REF!</v>
      </c>
      <c r="BA512" s="37" t="str">
        <f>IF(T512="","×",IF(令和8年度契約状況調査票!T512&gt;_xlfn.XLOOKUP(令和8年度契約状況調査票!BF512,#REF!,#REF!),"○","×"))</f>
        <v>×</v>
      </c>
      <c r="BB512" s="37" t="str">
        <f>IF(Y512="","×",IF(令和8年度契約状況調査票!Y512&gt;_xlfn.XLOOKUP(令和8年度契約状況調査票!BF512,#REF!,#REF!),"○","×"))</f>
        <v>×</v>
      </c>
      <c r="BC512" s="37" t="str">
        <f t="shared" si="72"/>
        <v>×</v>
      </c>
      <c r="BD512" s="37" t="str">
        <f t="shared" si="77"/>
        <v>×</v>
      </c>
      <c r="BE512" s="79" t="str">
        <f t="shared" si="73"/>
        <v/>
      </c>
      <c r="BF512" s="38">
        <f t="shared" si="74"/>
        <v>0</v>
      </c>
      <c r="BG512" s="1" t="e">
        <f>IF(AC512=#REF!,"",IF(AND(K512&lt;&gt;"",ISTEXT(U512)),"分担契約/単価契約",IF(ISTEXT(U512),"単価契約",IF(K512&lt;&gt;"","分担契約",""))))</f>
        <v>#REF!</v>
      </c>
      <c r="BH512" s="80"/>
      <c r="BI512" s="81" t="e">
        <f>IF(COUNTIF(T512,"**"),"",IF(AND(T512&gt;=#REF!,OR(H512=#REF!,H512=#REF!)),1,IF(AND(T512&gt;=#REF!,H512&lt;&gt;#REF!,H512&lt;&gt;#REF!),1,"")))</f>
        <v>#REF!</v>
      </c>
      <c r="BJ512" s="82" t="str">
        <f t="shared" si="75"/>
        <v>○</v>
      </c>
      <c r="BK512" s="81" t="b">
        <f t="shared" si="78"/>
        <v>1</v>
      </c>
      <c r="BL512" s="81" t="b">
        <f t="shared" si="79"/>
        <v>1</v>
      </c>
    </row>
    <row r="513" spans="1:64" s="83" customFormat="1" ht="60.65" customHeight="1" x14ac:dyDescent="0.2">
      <c r="A513" s="77">
        <f t="shared" si="71"/>
        <v>508</v>
      </c>
      <c r="B513" s="77" t="str">
        <f t="shared" si="76"/>
        <v/>
      </c>
      <c r="C513" s="77" t="str">
        <f>IF(B513&lt;&gt;1,"",COUNTIF($B$6:B513,1))</f>
        <v/>
      </c>
      <c r="D513" s="77" t="str">
        <f>IF(B513&lt;&gt;2,"",COUNTIF($B$6:B513,2))</f>
        <v/>
      </c>
      <c r="E513" s="77" t="str">
        <f>IF(B513&lt;&gt;3,"",COUNTIF($B$6:B513,3))</f>
        <v/>
      </c>
      <c r="F513" s="77" t="str">
        <f>IF(B513&lt;&gt;4,"",COUNTIF($B$6:B513,4))</f>
        <v/>
      </c>
      <c r="G513" s="1"/>
      <c r="H513" s="20"/>
      <c r="I513" s="20"/>
      <c r="J513" s="20"/>
      <c r="K513" s="1"/>
      <c r="L513" s="1"/>
      <c r="M513" s="21"/>
      <c r="N513" s="20"/>
      <c r="O513" s="22"/>
      <c r="P513" s="26"/>
      <c r="Q513" s="27"/>
      <c r="R513" s="20"/>
      <c r="S513" s="1"/>
      <c r="T513" s="28"/>
      <c r="U513" s="85"/>
      <c r="V513" s="86"/>
      <c r="W513" s="39" t="e">
        <f>IF(OR(T513="他官署で調達手続きを実施のため",AC513=#REF!),"－",IF(V513&lt;&gt;"",ROUNDDOWN(V513/T513,3),(IFERROR(ROUNDDOWN(U513/T513,3),"－"))))</f>
        <v>#REF!</v>
      </c>
      <c r="X513" s="90"/>
      <c r="Y513" s="92"/>
      <c r="Z513" s="25"/>
      <c r="AA513" s="24"/>
      <c r="AB513" s="25"/>
      <c r="AC513" s="24"/>
      <c r="AD513" s="20"/>
      <c r="AE513" s="20"/>
      <c r="AF513" s="20"/>
      <c r="AG513" s="1"/>
      <c r="AH513" s="1"/>
      <c r="AI513" s="41"/>
      <c r="AJ513" s="41"/>
      <c r="AK513" s="41"/>
      <c r="AL513" s="41"/>
      <c r="AM513" s="41"/>
      <c r="AN513" s="1"/>
      <c r="AO513" s="1"/>
      <c r="AP513" s="1"/>
      <c r="AQ513" s="1"/>
      <c r="AR513" s="1"/>
      <c r="AS513" s="1"/>
      <c r="AT513" s="1"/>
      <c r="AU513" s="1"/>
      <c r="AV513" s="1"/>
      <c r="AW513" s="1"/>
      <c r="AX513" s="35"/>
      <c r="AY513" s="78"/>
      <c r="AZ513" s="37" t="e">
        <f>IF(AC513=#REF!,"年間支払金額",IF(AND(OR(COUNTIF(AE513,"*すべて*"),COUNTIF(AE513,"*全て*")),S513="●",OR(K513=#REF!,K513=#REF!)),"年間支払金額(全官署、契約相手方ごと)",IF(AND(OR(COUNTIF(AE513,"*すべて*"),COUNTIF(AE513,"*全て*")),S513="●"),"年間支払金額(契約相手方ごと)",IF(AND(OR(K513=#REF!,K513=#REF!),AC513=#REF!),"契約総額(全官署)",IF(AND(K513=#REF!,AC513=#REF!),"契約総額(自官署のみ)",IF(K513=#REF!,"年間支払金額(自官署のみ)",IF(AC513=#REF!,"契約総額",IF(AND(COUNTIF(BG513,"&lt;&gt;*単価*"),OR(K513=#REF!,K513=#REF!)),"全官署予定価格",IF(AND(COUNTIF(BG513,"*単価*"),OR(K513=#REF!,K513=#REF!)),"全官署支払金額",IF(COUNTIF(BG513,"*単価*"),"年間支払金額","予定価格"))))))))))</f>
        <v>#REF!</v>
      </c>
      <c r="BA513" s="37" t="str">
        <f>IF(T513="","×",IF(令和8年度契約状況調査票!T513&gt;_xlfn.XLOOKUP(令和8年度契約状況調査票!BF513,#REF!,#REF!),"○","×"))</f>
        <v>×</v>
      </c>
      <c r="BB513" s="37" t="str">
        <f>IF(Y513="","×",IF(令和8年度契約状況調査票!Y513&gt;_xlfn.XLOOKUP(令和8年度契約状況調査票!BF513,#REF!,#REF!),"○","×"))</f>
        <v>×</v>
      </c>
      <c r="BC513" s="37" t="str">
        <f t="shared" si="72"/>
        <v>×</v>
      </c>
      <c r="BD513" s="37" t="str">
        <f t="shared" si="77"/>
        <v>×</v>
      </c>
      <c r="BE513" s="79" t="str">
        <f t="shared" si="73"/>
        <v/>
      </c>
      <c r="BF513" s="38">
        <f t="shared" si="74"/>
        <v>0</v>
      </c>
      <c r="BG513" s="1" t="e">
        <f>IF(AC513=#REF!,"",IF(AND(K513&lt;&gt;"",ISTEXT(U513)),"分担契約/単価契約",IF(ISTEXT(U513),"単価契約",IF(K513&lt;&gt;"","分担契約",""))))</f>
        <v>#REF!</v>
      </c>
      <c r="BH513" s="80"/>
      <c r="BI513" s="81" t="e">
        <f>IF(COUNTIF(T513,"**"),"",IF(AND(T513&gt;=#REF!,OR(H513=#REF!,H513=#REF!)),1,IF(AND(T513&gt;=#REF!,H513&lt;&gt;#REF!,H513&lt;&gt;#REF!),1,"")))</f>
        <v>#REF!</v>
      </c>
      <c r="BJ513" s="82" t="str">
        <f t="shared" si="75"/>
        <v>○</v>
      </c>
      <c r="BK513" s="81" t="b">
        <f t="shared" si="78"/>
        <v>1</v>
      </c>
      <c r="BL513" s="81" t="b">
        <f t="shared" si="79"/>
        <v>1</v>
      </c>
    </row>
    <row r="514" spans="1:64" s="83" customFormat="1" ht="60.65" customHeight="1" x14ac:dyDescent="0.2">
      <c r="A514" s="77">
        <f t="shared" si="71"/>
        <v>509</v>
      </c>
      <c r="B514" s="77" t="str">
        <f t="shared" si="76"/>
        <v/>
      </c>
      <c r="C514" s="77" t="str">
        <f>IF(B514&lt;&gt;1,"",COUNTIF($B$6:B514,1))</f>
        <v/>
      </c>
      <c r="D514" s="77" t="str">
        <f>IF(B514&lt;&gt;2,"",COUNTIF($B$6:B514,2))</f>
        <v/>
      </c>
      <c r="E514" s="77" t="str">
        <f>IF(B514&lt;&gt;3,"",COUNTIF($B$6:B514,3))</f>
        <v/>
      </c>
      <c r="F514" s="77" t="str">
        <f>IF(B514&lt;&gt;4,"",COUNTIF($B$6:B514,4))</f>
        <v/>
      </c>
      <c r="G514" s="1"/>
      <c r="H514" s="20"/>
      <c r="I514" s="20"/>
      <c r="J514" s="20"/>
      <c r="K514" s="1"/>
      <c r="L514" s="1"/>
      <c r="M514" s="21"/>
      <c r="N514" s="20"/>
      <c r="O514" s="22"/>
      <c r="P514" s="26"/>
      <c r="Q514" s="27"/>
      <c r="R514" s="20"/>
      <c r="S514" s="1"/>
      <c r="T514" s="23"/>
      <c r="U514" s="84"/>
      <c r="V514" s="86"/>
      <c r="W514" s="39" t="e">
        <f>IF(OR(T514="他官署で調達手続きを実施のため",AC514=#REF!),"－",IF(V514&lt;&gt;"",ROUNDDOWN(V514/T514,3),(IFERROR(ROUNDDOWN(U514/T514,3),"－"))))</f>
        <v>#REF!</v>
      </c>
      <c r="X514" s="90"/>
      <c r="Y514" s="92"/>
      <c r="Z514" s="25"/>
      <c r="AA514" s="24"/>
      <c r="AB514" s="25"/>
      <c r="AC514" s="24"/>
      <c r="AD514" s="20"/>
      <c r="AE514" s="20"/>
      <c r="AF514" s="20"/>
      <c r="AG514" s="1"/>
      <c r="AH514" s="1"/>
      <c r="AI514" s="41"/>
      <c r="AJ514" s="41"/>
      <c r="AK514" s="41"/>
      <c r="AL514" s="41"/>
      <c r="AM514" s="41"/>
      <c r="AN514" s="1"/>
      <c r="AO514" s="1"/>
      <c r="AP514" s="1"/>
      <c r="AQ514" s="1"/>
      <c r="AR514" s="1"/>
      <c r="AS514" s="1"/>
      <c r="AT514" s="1"/>
      <c r="AU514" s="1"/>
      <c r="AV514" s="1"/>
      <c r="AW514" s="1"/>
      <c r="AX514" s="35"/>
      <c r="AY514" s="78"/>
      <c r="AZ514" s="37" t="e">
        <f>IF(AC514=#REF!,"年間支払金額",IF(AND(OR(COUNTIF(AE514,"*すべて*"),COUNTIF(AE514,"*全て*")),S514="●",OR(K514=#REF!,K514=#REF!)),"年間支払金額(全官署、契約相手方ごと)",IF(AND(OR(COUNTIF(AE514,"*すべて*"),COUNTIF(AE514,"*全て*")),S514="●"),"年間支払金額(契約相手方ごと)",IF(AND(OR(K514=#REF!,K514=#REF!),AC514=#REF!),"契約総額(全官署)",IF(AND(K514=#REF!,AC514=#REF!),"契約総額(自官署のみ)",IF(K514=#REF!,"年間支払金額(自官署のみ)",IF(AC514=#REF!,"契約総額",IF(AND(COUNTIF(BG514,"&lt;&gt;*単価*"),OR(K514=#REF!,K514=#REF!)),"全官署予定価格",IF(AND(COUNTIF(BG514,"*単価*"),OR(K514=#REF!,K514=#REF!)),"全官署支払金額",IF(COUNTIF(BG514,"*単価*"),"年間支払金額","予定価格"))))))))))</f>
        <v>#REF!</v>
      </c>
      <c r="BA514" s="37" t="str">
        <f>IF(T514="","×",IF(令和8年度契約状況調査票!T514&gt;_xlfn.XLOOKUP(令和8年度契約状況調査票!BF514,#REF!,#REF!),"○","×"))</f>
        <v>×</v>
      </c>
      <c r="BB514" s="37" t="str">
        <f>IF(Y514="","×",IF(令和8年度契約状況調査票!Y514&gt;_xlfn.XLOOKUP(令和8年度契約状況調査票!BF514,#REF!,#REF!),"○","×"))</f>
        <v>×</v>
      </c>
      <c r="BC514" s="37" t="str">
        <f t="shared" si="72"/>
        <v>×</v>
      </c>
      <c r="BD514" s="37" t="str">
        <f t="shared" si="77"/>
        <v>×</v>
      </c>
      <c r="BE514" s="79" t="str">
        <f t="shared" si="73"/>
        <v/>
      </c>
      <c r="BF514" s="38">
        <f t="shared" si="74"/>
        <v>0</v>
      </c>
      <c r="BG514" s="1" t="e">
        <f>IF(AC514=#REF!,"",IF(AND(K514&lt;&gt;"",ISTEXT(U514)),"分担契約/単価契約",IF(ISTEXT(U514),"単価契約",IF(K514&lt;&gt;"","分担契約",""))))</f>
        <v>#REF!</v>
      </c>
      <c r="BH514" s="80"/>
      <c r="BI514" s="81" t="e">
        <f>IF(COUNTIF(T514,"**"),"",IF(AND(T514&gt;=#REF!,OR(H514=#REF!,H514=#REF!)),1,IF(AND(T514&gt;=#REF!,H514&lt;&gt;#REF!,H514&lt;&gt;#REF!),1,"")))</f>
        <v>#REF!</v>
      </c>
      <c r="BJ514" s="82" t="str">
        <f t="shared" si="75"/>
        <v>○</v>
      </c>
      <c r="BK514" s="81" t="b">
        <f t="shared" si="78"/>
        <v>1</v>
      </c>
      <c r="BL514" s="81" t="b">
        <f t="shared" si="79"/>
        <v>1</v>
      </c>
    </row>
    <row r="515" spans="1:64" s="83" customFormat="1" ht="60.65" customHeight="1" x14ac:dyDescent="0.2">
      <c r="A515" s="77">
        <f t="shared" si="71"/>
        <v>510</v>
      </c>
      <c r="B515" s="77" t="str">
        <f t="shared" si="76"/>
        <v/>
      </c>
      <c r="C515" s="77" t="str">
        <f>IF(B515&lt;&gt;1,"",COUNTIF($B$6:B515,1))</f>
        <v/>
      </c>
      <c r="D515" s="77" t="str">
        <f>IF(B515&lt;&gt;2,"",COUNTIF($B$6:B515,2))</f>
        <v/>
      </c>
      <c r="E515" s="77" t="str">
        <f>IF(B515&lt;&gt;3,"",COUNTIF($B$6:B515,3))</f>
        <v/>
      </c>
      <c r="F515" s="77" t="str">
        <f>IF(B515&lt;&gt;4,"",COUNTIF($B$6:B515,4))</f>
        <v/>
      </c>
      <c r="G515" s="1"/>
      <c r="H515" s="20"/>
      <c r="I515" s="20"/>
      <c r="J515" s="20"/>
      <c r="K515" s="1"/>
      <c r="L515" s="1"/>
      <c r="M515" s="21"/>
      <c r="N515" s="20"/>
      <c r="O515" s="22"/>
      <c r="P515" s="26"/>
      <c r="Q515" s="27"/>
      <c r="R515" s="20"/>
      <c r="S515" s="1"/>
      <c r="T515" s="23"/>
      <c r="U515" s="84"/>
      <c r="V515" s="86"/>
      <c r="W515" s="39" t="e">
        <f>IF(OR(T515="他官署で調達手続きを実施のため",AC515=#REF!),"－",IF(V515&lt;&gt;"",ROUNDDOWN(V515/T515,3),(IFERROR(ROUNDDOWN(U515/T515,3),"－"))))</f>
        <v>#REF!</v>
      </c>
      <c r="X515" s="90"/>
      <c r="Y515" s="92"/>
      <c r="Z515" s="25"/>
      <c r="AA515" s="24"/>
      <c r="AB515" s="25"/>
      <c r="AC515" s="24"/>
      <c r="AD515" s="20"/>
      <c r="AE515" s="20"/>
      <c r="AF515" s="20"/>
      <c r="AG515" s="1"/>
      <c r="AH515" s="1"/>
      <c r="AI515" s="41"/>
      <c r="AJ515" s="41"/>
      <c r="AK515" s="41"/>
      <c r="AL515" s="41"/>
      <c r="AM515" s="41"/>
      <c r="AN515" s="1"/>
      <c r="AO515" s="1"/>
      <c r="AP515" s="1"/>
      <c r="AQ515" s="1"/>
      <c r="AR515" s="1"/>
      <c r="AS515" s="1"/>
      <c r="AT515" s="1"/>
      <c r="AU515" s="1"/>
      <c r="AV515" s="1"/>
      <c r="AW515" s="1"/>
      <c r="AX515" s="35"/>
      <c r="AY515" s="78"/>
      <c r="AZ515" s="37" t="e">
        <f>IF(AC515=#REF!,"年間支払金額",IF(AND(OR(COUNTIF(AE515,"*すべて*"),COUNTIF(AE515,"*全て*")),S515="●",OR(K515=#REF!,K515=#REF!)),"年間支払金額(全官署、契約相手方ごと)",IF(AND(OR(COUNTIF(AE515,"*すべて*"),COUNTIF(AE515,"*全て*")),S515="●"),"年間支払金額(契約相手方ごと)",IF(AND(OR(K515=#REF!,K515=#REF!),AC515=#REF!),"契約総額(全官署)",IF(AND(K515=#REF!,AC515=#REF!),"契約総額(自官署のみ)",IF(K515=#REF!,"年間支払金額(自官署のみ)",IF(AC515=#REF!,"契約総額",IF(AND(COUNTIF(BG515,"&lt;&gt;*単価*"),OR(K515=#REF!,K515=#REF!)),"全官署予定価格",IF(AND(COUNTIF(BG515,"*単価*"),OR(K515=#REF!,K515=#REF!)),"全官署支払金額",IF(COUNTIF(BG515,"*単価*"),"年間支払金額","予定価格"))))))))))</f>
        <v>#REF!</v>
      </c>
      <c r="BA515" s="37" t="str">
        <f>IF(T515="","×",IF(令和8年度契約状況調査票!T515&gt;_xlfn.XLOOKUP(令和8年度契約状況調査票!BF515,#REF!,#REF!),"○","×"))</f>
        <v>×</v>
      </c>
      <c r="BB515" s="37" t="str">
        <f>IF(Y515="","×",IF(令和8年度契約状況調査票!Y515&gt;_xlfn.XLOOKUP(令和8年度契約状況調査票!BF515,#REF!,#REF!),"○","×"))</f>
        <v>×</v>
      </c>
      <c r="BC515" s="37" t="str">
        <f t="shared" si="72"/>
        <v>×</v>
      </c>
      <c r="BD515" s="37" t="str">
        <f t="shared" si="77"/>
        <v>×</v>
      </c>
      <c r="BE515" s="79" t="str">
        <f t="shared" si="73"/>
        <v/>
      </c>
      <c r="BF515" s="38">
        <f t="shared" si="74"/>
        <v>0</v>
      </c>
      <c r="BG515" s="1" t="e">
        <f>IF(AC515=#REF!,"",IF(AND(K515&lt;&gt;"",ISTEXT(U515)),"分担契約/単価契約",IF(ISTEXT(U515),"単価契約",IF(K515&lt;&gt;"","分担契約",""))))</f>
        <v>#REF!</v>
      </c>
      <c r="BH515" s="80"/>
      <c r="BI515" s="81" t="e">
        <f>IF(COUNTIF(T515,"**"),"",IF(AND(T515&gt;=#REF!,OR(H515=#REF!,H515=#REF!)),1,IF(AND(T515&gt;=#REF!,H515&lt;&gt;#REF!,H515&lt;&gt;#REF!),1,"")))</f>
        <v>#REF!</v>
      </c>
      <c r="BJ515" s="82" t="str">
        <f t="shared" si="75"/>
        <v>○</v>
      </c>
      <c r="BK515" s="81" t="b">
        <f t="shared" si="78"/>
        <v>1</v>
      </c>
      <c r="BL515" s="81" t="b">
        <f t="shared" si="79"/>
        <v>1</v>
      </c>
    </row>
    <row r="516" spans="1:64" s="83" customFormat="1" ht="60.65" customHeight="1" x14ac:dyDescent="0.2">
      <c r="A516" s="77">
        <f t="shared" si="71"/>
        <v>511</v>
      </c>
      <c r="B516" s="77" t="str">
        <f t="shared" si="76"/>
        <v/>
      </c>
      <c r="C516" s="77" t="str">
        <f>IF(B516&lt;&gt;1,"",COUNTIF($B$6:B516,1))</f>
        <v/>
      </c>
      <c r="D516" s="77" t="str">
        <f>IF(B516&lt;&gt;2,"",COUNTIF($B$6:B516,2))</f>
        <v/>
      </c>
      <c r="E516" s="77" t="str">
        <f>IF(B516&lt;&gt;3,"",COUNTIF($B$6:B516,3))</f>
        <v/>
      </c>
      <c r="F516" s="77" t="str">
        <f>IF(B516&lt;&gt;4,"",COUNTIF($B$6:B516,4))</f>
        <v/>
      </c>
      <c r="G516" s="1"/>
      <c r="H516" s="20"/>
      <c r="I516" s="20"/>
      <c r="J516" s="20"/>
      <c r="K516" s="1"/>
      <c r="L516" s="1"/>
      <c r="M516" s="21"/>
      <c r="N516" s="20"/>
      <c r="O516" s="22"/>
      <c r="P516" s="26"/>
      <c r="Q516" s="27"/>
      <c r="R516" s="20"/>
      <c r="S516" s="1"/>
      <c r="T516" s="23"/>
      <c r="U516" s="84"/>
      <c r="V516" s="86"/>
      <c r="W516" s="39" t="e">
        <f>IF(OR(T516="他官署で調達手続きを実施のため",AC516=#REF!),"－",IF(V516&lt;&gt;"",ROUNDDOWN(V516/T516,3),(IFERROR(ROUNDDOWN(U516/T516,3),"－"))))</f>
        <v>#REF!</v>
      </c>
      <c r="X516" s="90"/>
      <c r="Y516" s="92"/>
      <c r="Z516" s="25"/>
      <c r="AA516" s="24"/>
      <c r="AB516" s="25"/>
      <c r="AC516" s="24"/>
      <c r="AD516" s="20"/>
      <c r="AE516" s="20"/>
      <c r="AF516" s="20"/>
      <c r="AG516" s="1"/>
      <c r="AH516" s="1"/>
      <c r="AI516" s="41"/>
      <c r="AJ516" s="41"/>
      <c r="AK516" s="41"/>
      <c r="AL516" s="41"/>
      <c r="AM516" s="41"/>
      <c r="AN516" s="1"/>
      <c r="AO516" s="1"/>
      <c r="AP516" s="1"/>
      <c r="AQ516" s="1"/>
      <c r="AR516" s="1"/>
      <c r="AS516" s="1"/>
      <c r="AT516" s="1"/>
      <c r="AU516" s="1"/>
      <c r="AV516" s="1"/>
      <c r="AW516" s="1"/>
      <c r="AX516" s="35"/>
      <c r="AY516" s="78"/>
      <c r="AZ516" s="37" t="e">
        <f>IF(AC516=#REF!,"年間支払金額",IF(AND(OR(COUNTIF(AE516,"*すべて*"),COUNTIF(AE516,"*全て*")),S516="●",OR(K516=#REF!,K516=#REF!)),"年間支払金額(全官署、契約相手方ごと)",IF(AND(OR(COUNTIF(AE516,"*すべて*"),COUNTIF(AE516,"*全て*")),S516="●"),"年間支払金額(契約相手方ごと)",IF(AND(OR(K516=#REF!,K516=#REF!),AC516=#REF!),"契約総額(全官署)",IF(AND(K516=#REF!,AC516=#REF!),"契約総額(自官署のみ)",IF(K516=#REF!,"年間支払金額(自官署のみ)",IF(AC516=#REF!,"契約総額",IF(AND(COUNTIF(BG516,"&lt;&gt;*単価*"),OR(K516=#REF!,K516=#REF!)),"全官署予定価格",IF(AND(COUNTIF(BG516,"*単価*"),OR(K516=#REF!,K516=#REF!)),"全官署支払金額",IF(COUNTIF(BG516,"*単価*"),"年間支払金額","予定価格"))))))))))</f>
        <v>#REF!</v>
      </c>
      <c r="BA516" s="37" t="str">
        <f>IF(T516="","×",IF(令和8年度契約状況調査票!T516&gt;_xlfn.XLOOKUP(令和8年度契約状況調査票!BF516,#REF!,#REF!),"○","×"))</f>
        <v>×</v>
      </c>
      <c r="BB516" s="37" t="str">
        <f>IF(Y516="","×",IF(令和8年度契約状況調査票!Y516&gt;_xlfn.XLOOKUP(令和8年度契約状況調査票!BF516,#REF!,#REF!),"○","×"))</f>
        <v>×</v>
      </c>
      <c r="BC516" s="37" t="str">
        <f t="shared" si="72"/>
        <v>×</v>
      </c>
      <c r="BD516" s="37" t="str">
        <f t="shared" si="77"/>
        <v>×</v>
      </c>
      <c r="BE516" s="79" t="str">
        <f t="shared" si="73"/>
        <v/>
      </c>
      <c r="BF516" s="38">
        <f t="shared" si="74"/>
        <v>0</v>
      </c>
      <c r="BG516" s="1" t="e">
        <f>IF(AC516=#REF!,"",IF(AND(K516&lt;&gt;"",ISTEXT(U516)),"分担契約/単価契約",IF(ISTEXT(U516),"単価契約",IF(K516&lt;&gt;"","分担契約",""))))</f>
        <v>#REF!</v>
      </c>
      <c r="BH516" s="80"/>
      <c r="BI516" s="81" t="e">
        <f>IF(COUNTIF(T516,"**"),"",IF(AND(T516&gt;=#REF!,OR(H516=#REF!,H516=#REF!)),1,IF(AND(T516&gt;=#REF!,H516&lt;&gt;#REF!,H516&lt;&gt;#REF!),1,"")))</f>
        <v>#REF!</v>
      </c>
      <c r="BJ516" s="82" t="str">
        <f t="shared" si="75"/>
        <v>○</v>
      </c>
      <c r="BK516" s="81" t="b">
        <f t="shared" si="78"/>
        <v>1</v>
      </c>
      <c r="BL516" s="81" t="b">
        <f t="shared" si="79"/>
        <v>1</v>
      </c>
    </row>
    <row r="517" spans="1:64" s="83" customFormat="1" ht="60.65" customHeight="1" x14ac:dyDescent="0.2">
      <c r="A517" s="77">
        <f t="shared" si="71"/>
        <v>512</v>
      </c>
      <c r="B517" s="77" t="str">
        <f t="shared" si="76"/>
        <v/>
      </c>
      <c r="C517" s="77" t="str">
        <f>IF(B517&lt;&gt;1,"",COUNTIF($B$6:B517,1))</f>
        <v/>
      </c>
      <c r="D517" s="77" t="str">
        <f>IF(B517&lt;&gt;2,"",COUNTIF($B$6:B517,2))</f>
        <v/>
      </c>
      <c r="E517" s="77" t="str">
        <f>IF(B517&lt;&gt;3,"",COUNTIF($B$6:B517,3))</f>
        <v/>
      </c>
      <c r="F517" s="77" t="str">
        <f>IF(B517&lt;&gt;4,"",COUNTIF($B$6:B517,4))</f>
        <v/>
      </c>
      <c r="G517" s="1"/>
      <c r="H517" s="20"/>
      <c r="I517" s="20"/>
      <c r="J517" s="20"/>
      <c r="K517" s="1"/>
      <c r="L517" s="1"/>
      <c r="M517" s="21"/>
      <c r="N517" s="20"/>
      <c r="O517" s="22"/>
      <c r="P517" s="26"/>
      <c r="Q517" s="27"/>
      <c r="R517" s="20"/>
      <c r="S517" s="1"/>
      <c r="T517" s="23"/>
      <c r="U517" s="84"/>
      <c r="V517" s="86"/>
      <c r="W517" s="39" t="e">
        <f>IF(OR(T517="他官署で調達手続きを実施のため",AC517=#REF!),"－",IF(V517&lt;&gt;"",ROUNDDOWN(V517/T517,3),(IFERROR(ROUNDDOWN(U517/T517,3),"－"))))</f>
        <v>#REF!</v>
      </c>
      <c r="X517" s="90"/>
      <c r="Y517" s="92"/>
      <c r="Z517" s="25"/>
      <c r="AA517" s="24"/>
      <c r="AB517" s="25"/>
      <c r="AC517" s="24"/>
      <c r="AD517" s="20"/>
      <c r="AE517" s="20"/>
      <c r="AF517" s="20"/>
      <c r="AG517" s="1"/>
      <c r="AH517" s="1"/>
      <c r="AI517" s="41"/>
      <c r="AJ517" s="41"/>
      <c r="AK517" s="41"/>
      <c r="AL517" s="41"/>
      <c r="AM517" s="41"/>
      <c r="AN517" s="1"/>
      <c r="AO517" s="1"/>
      <c r="AP517" s="1"/>
      <c r="AQ517" s="1"/>
      <c r="AR517" s="1"/>
      <c r="AS517" s="1"/>
      <c r="AT517" s="1"/>
      <c r="AU517" s="1"/>
      <c r="AV517" s="1"/>
      <c r="AW517" s="1"/>
      <c r="AX517" s="36"/>
      <c r="AY517" s="78"/>
      <c r="AZ517" s="37" t="e">
        <f>IF(AC517=#REF!,"年間支払金額",IF(AND(OR(COUNTIF(AE517,"*すべて*"),COUNTIF(AE517,"*全て*")),S517="●",OR(K517=#REF!,K517=#REF!)),"年間支払金額(全官署、契約相手方ごと)",IF(AND(OR(COUNTIF(AE517,"*すべて*"),COUNTIF(AE517,"*全て*")),S517="●"),"年間支払金額(契約相手方ごと)",IF(AND(OR(K517=#REF!,K517=#REF!),AC517=#REF!),"契約総額(全官署)",IF(AND(K517=#REF!,AC517=#REF!),"契約総額(自官署のみ)",IF(K517=#REF!,"年間支払金額(自官署のみ)",IF(AC517=#REF!,"契約総額",IF(AND(COUNTIF(BG517,"&lt;&gt;*単価*"),OR(K517=#REF!,K517=#REF!)),"全官署予定価格",IF(AND(COUNTIF(BG517,"*単価*"),OR(K517=#REF!,K517=#REF!)),"全官署支払金額",IF(COUNTIF(BG517,"*単価*"),"年間支払金額","予定価格"))))))))))</f>
        <v>#REF!</v>
      </c>
      <c r="BA517" s="37" t="str">
        <f>IF(T517="","×",IF(令和8年度契約状況調査票!T517&gt;_xlfn.XLOOKUP(令和8年度契約状況調査票!BF517,#REF!,#REF!),"○","×"))</f>
        <v>×</v>
      </c>
      <c r="BB517" s="37" t="str">
        <f>IF(Y517="","×",IF(令和8年度契約状況調査票!Y517&gt;_xlfn.XLOOKUP(令和8年度契約状況調査票!BF517,#REF!,#REF!),"○","×"))</f>
        <v>×</v>
      </c>
      <c r="BC517" s="37" t="str">
        <f t="shared" si="72"/>
        <v>×</v>
      </c>
      <c r="BD517" s="37" t="str">
        <f t="shared" si="77"/>
        <v>×</v>
      </c>
      <c r="BE517" s="79" t="str">
        <f t="shared" si="73"/>
        <v/>
      </c>
      <c r="BF517" s="38">
        <f t="shared" si="74"/>
        <v>0</v>
      </c>
      <c r="BG517" s="1" t="e">
        <f>IF(AC517=#REF!,"",IF(AND(K517&lt;&gt;"",ISTEXT(U517)),"分担契約/単価契約",IF(ISTEXT(U517),"単価契約",IF(K517&lt;&gt;"","分担契約",""))))</f>
        <v>#REF!</v>
      </c>
      <c r="BH517" s="80"/>
      <c r="BI517" s="81" t="e">
        <f>IF(COUNTIF(T517,"**"),"",IF(AND(T517&gt;=#REF!,OR(H517=#REF!,H517=#REF!)),1,IF(AND(T517&gt;=#REF!,H517&lt;&gt;#REF!,H517&lt;&gt;#REF!),1,"")))</f>
        <v>#REF!</v>
      </c>
      <c r="BJ517" s="82" t="str">
        <f t="shared" si="75"/>
        <v>○</v>
      </c>
      <c r="BK517" s="81" t="b">
        <f t="shared" si="78"/>
        <v>1</v>
      </c>
      <c r="BL517" s="81" t="b">
        <f t="shared" si="79"/>
        <v>1</v>
      </c>
    </row>
    <row r="518" spans="1:64" s="83" customFormat="1" ht="60.65" customHeight="1" x14ac:dyDescent="0.2">
      <c r="A518" s="77">
        <f t="shared" ref="A518:A581" si="80">ROW()-5</f>
        <v>513</v>
      </c>
      <c r="B518" s="77" t="str">
        <f t="shared" si="76"/>
        <v/>
      </c>
      <c r="C518" s="77" t="str">
        <f>IF(B518&lt;&gt;1,"",COUNTIF($B$6:B518,1))</f>
        <v/>
      </c>
      <c r="D518" s="77" t="str">
        <f>IF(B518&lt;&gt;2,"",COUNTIF($B$6:B518,2))</f>
        <v/>
      </c>
      <c r="E518" s="77" t="str">
        <f>IF(B518&lt;&gt;3,"",COUNTIF($B$6:B518,3))</f>
        <v/>
      </c>
      <c r="F518" s="77" t="str">
        <f>IF(B518&lt;&gt;4,"",COUNTIF($B$6:B518,4))</f>
        <v/>
      </c>
      <c r="G518" s="1"/>
      <c r="H518" s="20"/>
      <c r="I518" s="20"/>
      <c r="J518" s="20"/>
      <c r="K518" s="1"/>
      <c r="L518" s="1"/>
      <c r="M518" s="21"/>
      <c r="N518" s="20"/>
      <c r="O518" s="22"/>
      <c r="P518" s="26"/>
      <c r="Q518" s="27"/>
      <c r="R518" s="20"/>
      <c r="S518" s="1"/>
      <c r="T518" s="23"/>
      <c r="U518" s="84"/>
      <c r="V518" s="86"/>
      <c r="W518" s="39" t="e">
        <f>IF(OR(T518="他官署で調達手続きを実施のため",AC518=#REF!),"－",IF(V518&lt;&gt;"",ROUNDDOWN(V518/T518,3),(IFERROR(ROUNDDOWN(U518/T518,3),"－"))))</f>
        <v>#REF!</v>
      </c>
      <c r="X518" s="90"/>
      <c r="Y518" s="92"/>
      <c r="Z518" s="25"/>
      <c r="AA518" s="24"/>
      <c r="AB518" s="25"/>
      <c r="AC518" s="24"/>
      <c r="AD518" s="20"/>
      <c r="AE518" s="20"/>
      <c r="AF518" s="20"/>
      <c r="AG518" s="1"/>
      <c r="AH518" s="1"/>
      <c r="AI518" s="41"/>
      <c r="AJ518" s="41"/>
      <c r="AK518" s="41"/>
      <c r="AL518" s="41"/>
      <c r="AM518" s="41"/>
      <c r="AN518" s="1"/>
      <c r="AO518" s="1"/>
      <c r="AP518" s="1"/>
      <c r="AQ518" s="1"/>
      <c r="AR518" s="1"/>
      <c r="AS518" s="1"/>
      <c r="AT518" s="1"/>
      <c r="AU518" s="1"/>
      <c r="AV518" s="1"/>
      <c r="AW518" s="1"/>
      <c r="AX518" s="35"/>
      <c r="AY518" s="78"/>
      <c r="AZ518" s="37" t="e">
        <f>IF(AC518=#REF!,"年間支払金額",IF(AND(OR(COUNTIF(AE518,"*すべて*"),COUNTIF(AE518,"*全て*")),S518="●",OR(K518=#REF!,K518=#REF!)),"年間支払金額(全官署、契約相手方ごと)",IF(AND(OR(COUNTIF(AE518,"*すべて*"),COUNTIF(AE518,"*全て*")),S518="●"),"年間支払金額(契約相手方ごと)",IF(AND(OR(K518=#REF!,K518=#REF!),AC518=#REF!),"契約総額(全官署)",IF(AND(K518=#REF!,AC518=#REF!),"契約総額(自官署のみ)",IF(K518=#REF!,"年間支払金額(自官署のみ)",IF(AC518=#REF!,"契約総額",IF(AND(COUNTIF(BG518,"&lt;&gt;*単価*"),OR(K518=#REF!,K518=#REF!)),"全官署予定価格",IF(AND(COUNTIF(BG518,"*単価*"),OR(K518=#REF!,K518=#REF!)),"全官署支払金額",IF(COUNTIF(BG518,"*単価*"),"年間支払金額","予定価格"))))))))))</f>
        <v>#REF!</v>
      </c>
      <c r="BA518" s="37" t="str">
        <f>IF(T518="","×",IF(令和8年度契約状況調査票!T518&gt;_xlfn.XLOOKUP(令和8年度契約状況調査票!BF518,#REF!,#REF!),"○","×"))</f>
        <v>×</v>
      </c>
      <c r="BB518" s="37" t="str">
        <f>IF(Y518="","×",IF(令和8年度契約状況調査票!Y518&gt;_xlfn.XLOOKUP(令和8年度契約状況調査票!BF518,#REF!,#REF!),"○","×"))</f>
        <v>×</v>
      </c>
      <c r="BC518" s="37" t="str">
        <f t="shared" ref="BC518:BC581" si="81">IF(AND(L518="×",BD518="○"),"×",BD518)</f>
        <v>×</v>
      </c>
      <c r="BD518" s="37" t="str">
        <f t="shared" si="77"/>
        <v>×</v>
      </c>
      <c r="BE518" s="79" t="str">
        <f t="shared" ref="BE518:BE581" si="82">IF(BD518="○",X518,"")</f>
        <v/>
      </c>
      <c r="BF518" s="38">
        <f t="shared" ref="BF518:BF581" si="83">IF(H518="③情報システム",IF(COUNTIF(I518,"*借入*")+COUNTIF(I518,"*賃貸*")+COUNTIF(I518,"*リース*"),"⑨物品等賃借",IF(COUNTIF(I518,"*購入*")+COUNTIF(DJ518,"*調達*"),"⑦物品等購入",IF(COUNTIF(I518,"*製造*"),"⑧物品等製造","⑩役務"))),H518)</f>
        <v>0</v>
      </c>
      <c r="BG518" s="1" t="e">
        <f>IF(AC518=#REF!,"",IF(AND(K518&lt;&gt;"",ISTEXT(U518)),"分担契約/単価契約",IF(ISTEXT(U518),"単価契約",IF(K518&lt;&gt;"","分担契約",""))))</f>
        <v>#REF!</v>
      </c>
      <c r="BH518" s="80"/>
      <c r="BI518" s="81" t="e">
        <f>IF(COUNTIF(T518,"**"),"",IF(AND(T518&gt;=#REF!,OR(H518=#REF!,H518=#REF!)),1,IF(AND(T518&gt;=#REF!,H518&lt;&gt;#REF!,H518&lt;&gt;#REF!),1,"")))</f>
        <v>#REF!</v>
      </c>
      <c r="BJ518" s="82" t="str">
        <f t="shared" ref="BJ518:BJ581" si="84">IF(LEN(O518)=0,"○",IF(LEN(O518)=1,"○",IF(LEN(O518)=13,"○",IF(LEN(O518)=27,"○",IF(LEN(O518)=41,"○","×")))))</f>
        <v>○</v>
      </c>
      <c r="BK518" s="81" t="b">
        <f t="shared" si="78"/>
        <v>1</v>
      </c>
      <c r="BL518" s="81" t="b">
        <f t="shared" si="79"/>
        <v>1</v>
      </c>
    </row>
    <row r="519" spans="1:64" s="83" customFormat="1" ht="60.65" customHeight="1" x14ac:dyDescent="0.2">
      <c r="A519" s="77">
        <f t="shared" si="80"/>
        <v>514</v>
      </c>
      <c r="B519" s="77" t="str">
        <f t="shared" si="76"/>
        <v/>
      </c>
      <c r="C519" s="77" t="str">
        <f>IF(B519&lt;&gt;1,"",COUNTIF($B$6:B519,1))</f>
        <v/>
      </c>
      <c r="D519" s="77" t="str">
        <f>IF(B519&lt;&gt;2,"",COUNTIF($B$6:B519,2))</f>
        <v/>
      </c>
      <c r="E519" s="77" t="str">
        <f>IF(B519&lt;&gt;3,"",COUNTIF($B$6:B519,3))</f>
        <v/>
      </c>
      <c r="F519" s="77" t="str">
        <f>IF(B519&lt;&gt;4,"",COUNTIF($B$6:B519,4))</f>
        <v/>
      </c>
      <c r="G519" s="1"/>
      <c r="H519" s="20"/>
      <c r="I519" s="20"/>
      <c r="J519" s="20"/>
      <c r="K519" s="1"/>
      <c r="L519" s="1"/>
      <c r="M519" s="21"/>
      <c r="N519" s="20"/>
      <c r="O519" s="22"/>
      <c r="P519" s="26"/>
      <c r="Q519" s="27"/>
      <c r="R519" s="20"/>
      <c r="S519" s="1"/>
      <c r="T519" s="23"/>
      <c r="U519" s="84"/>
      <c r="V519" s="86"/>
      <c r="W519" s="39" t="e">
        <f>IF(OR(T519="他官署で調達手続きを実施のため",AC519=#REF!),"－",IF(V519&lt;&gt;"",ROUNDDOWN(V519/T519,3),(IFERROR(ROUNDDOWN(U519/T519,3),"－"))))</f>
        <v>#REF!</v>
      </c>
      <c r="X519" s="90"/>
      <c r="Y519" s="92"/>
      <c r="Z519" s="25"/>
      <c r="AA519" s="24"/>
      <c r="AB519" s="25"/>
      <c r="AC519" s="24"/>
      <c r="AD519" s="20"/>
      <c r="AE519" s="20"/>
      <c r="AF519" s="20"/>
      <c r="AG519" s="1"/>
      <c r="AH519" s="1"/>
      <c r="AI519" s="41"/>
      <c r="AJ519" s="41"/>
      <c r="AK519" s="41"/>
      <c r="AL519" s="41"/>
      <c r="AM519" s="41"/>
      <c r="AN519" s="1"/>
      <c r="AO519" s="1"/>
      <c r="AP519" s="1"/>
      <c r="AQ519" s="1"/>
      <c r="AR519" s="1"/>
      <c r="AS519" s="1"/>
      <c r="AT519" s="1"/>
      <c r="AU519" s="1"/>
      <c r="AV519" s="1"/>
      <c r="AW519" s="1"/>
      <c r="AX519" s="35"/>
      <c r="AY519" s="78"/>
      <c r="AZ519" s="37" t="e">
        <f>IF(AC519=#REF!,"年間支払金額",IF(AND(OR(COUNTIF(AE519,"*すべて*"),COUNTIF(AE519,"*全て*")),S519="●",OR(K519=#REF!,K519=#REF!)),"年間支払金額(全官署、契約相手方ごと)",IF(AND(OR(COUNTIF(AE519,"*すべて*"),COUNTIF(AE519,"*全て*")),S519="●"),"年間支払金額(契約相手方ごと)",IF(AND(OR(K519=#REF!,K519=#REF!),AC519=#REF!),"契約総額(全官署)",IF(AND(K519=#REF!,AC519=#REF!),"契約総額(自官署のみ)",IF(K519=#REF!,"年間支払金額(自官署のみ)",IF(AC519=#REF!,"契約総額",IF(AND(COUNTIF(BG519,"&lt;&gt;*単価*"),OR(K519=#REF!,K519=#REF!)),"全官署予定価格",IF(AND(COUNTIF(BG519,"*単価*"),OR(K519=#REF!,K519=#REF!)),"全官署支払金額",IF(COUNTIF(BG519,"*単価*"),"年間支払金額","予定価格"))))))))))</f>
        <v>#REF!</v>
      </c>
      <c r="BA519" s="37" t="str">
        <f>IF(T519="","×",IF(令和8年度契約状況調査票!T519&gt;_xlfn.XLOOKUP(令和8年度契約状況調査票!BF519,#REF!,#REF!),"○","×"))</f>
        <v>×</v>
      </c>
      <c r="BB519" s="37" t="str">
        <f>IF(Y519="","×",IF(令和8年度契約状況調査票!Y519&gt;_xlfn.XLOOKUP(令和8年度契約状況調査票!BF519,#REF!,#REF!),"○","×"))</f>
        <v>×</v>
      </c>
      <c r="BC519" s="37" t="str">
        <f t="shared" si="81"/>
        <v>×</v>
      </c>
      <c r="BD519" s="37" t="str">
        <f t="shared" si="77"/>
        <v>×</v>
      </c>
      <c r="BE519" s="79" t="str">
        <f t="shared" si="82"/>
        <v/>
      </c>
      <c r="BF519" s="38">
        <f t="shared" si="83"/>
        <v>0</v>
      </c>
      <c r="BG519" s="1" t="e">
        <f>IF(AC519=#REF!,"",IF(AND(K519&lt;&gt;"",ISTEXT(U519)),"分担契約/単価契約",IF(ISTEXT(U519),"単価契約",IF(K519&lt;&gt;"","分担契約",""))))</f>
        <v>#REF!</v>
      </c>
      <c r="BH519" s="80"/>
      <c r="BI519" s="81" t="e">
        <f>IF(COUNTIF(T519,"**"),"",IF(AND(T519&gt;=#REF!,OR(H519=#REF!,H519=#REF!)),1,IF(AND(T519&gt;=#REF!,H519&lt;&gt;#REF!,H519&lt;&gt;#REF!),1,"")))</f>
        <v>#REF!</v>
      </c>
      <c r="BJ519" s="82" t="str">
        <f t="shared" si="84"/>
        <v>○</v>
      </c>
      <c r="BK519" s="81" t="b">
        <f t="shared" si="78"/>
        <v>1</v>
      </c>
      <c r="BL519" s="81" t="b">
        <f t="shared" si="79"/>
        <v>1</v>
      </c>
    </row>
    <row r="520" spans="1:64" s="83" customFormat="1" ht="60.65" customHeight="1" x14ac:dyDescent="0.2">
      <c r="A520" s="77">
        <f t="shared" si="80"/>
        <v>515</v>
      </c>
      <c r="B520" s="77" t="str">
        <f t="shared" si="76"/>
        <v/>
      </c>
      <c r="C520" s="77" t="str">
        <f>IF(B520&lt;&gt;1,"",COUNTIF($B$6:B520,1))</f>
        <v/>
      </c>
      <c r="D520" s="77" t="str">
        <f>IF(B520&lt;&gt;2,"",COUNTIF($B$6:B520,2))</f>
        <v/>
      </c>
      <c r="E520" s="77" t="str">
        <f>IF(B520&lt;&gt;3,"",COUNTIF($B$6:B520,3))</f>
        <v/>
      </c>
      <c r="F520" s="77" t="str">
        <f>IF(B520&lt;&gt;4,"",COUNTIF($B$6:B520,4))</f>
        <v/>
      </c>
      <c r="G520" s="1"/>
      <c r="H520" s="20"/>
      <c r="I520" s="20"/>
      <c r="J520" s="20"/>
      <c r="K520" s="1"/>
      <c r="L520" s="1"/>
      <c r="M520" s="21"/>
      <c r="N520" s="20"/>
      <c r="O520" s="22"/>
      <c r="P520" s="26"/>
      <c r="Q520" s="27"/>
      <c r="R520" s="20"/>
      <c r="S520" s="1"/>
      <c r="T520" s="28"/>
      <c r="U520" s="85"/>
      <c r="V520" s="86"/>
      <c r="W520" s="39" t="e">
        <f>IF(OR(T520="他官署で調達手続きを実施のため",AC520=#REF!),"－",IF(V520&lt;&gt;"",ROUNDDOWN(V520/T520,3),(IFERROR(ROUNDDOWN(U520/T520,3),"－"))))</f>
        <v>#REF!</v>
      </c>
      <c r="X520" s="90"/>
      <c r="Y520" s="92"/>
      <c r="Z520" s="25"/>
      <c r="AA520" s="24"/>
      <c r="AB520" s="25"/>
      <c r="AC520" s="24"/>
      <c r="AD520" s="20"/>
      <c r="AE520" s="20"/>
      <c r="AF520" s="20"/>
      <c r="AG520" s="1"/>
      <c r="AH520" s="1"/>
      <c r="AI520" s="41"/>
      <c r="AJ520" s="41"/>
      <c r="AK520" s="41"/>
      <c r="AL520" s="41"/>
      <c r="AM520" s="41"/>
      <c r="AN520" s="1"/>
      <c r="AO520" s="1"/>
      <c r="AP520" s="1"/>
      <c r="AQ520" s="1"/>
      <c r="AR520" s="1"/>
      <c r="AS520" s="1"/>
      <c r="AT520" s="1"/>
      <c r="AU520" s="1"/>
      <c r="AV520" s="1"/>
      <c r="AW520" s="1"/>
      <c r="AX520" s="35"/>
      <c r="AY520" s="78"/>
      <c r="AZ520" s="37" t="e">
        <f>IF(AC520=#REF!,"年間支払金額",IF(AND(OR(COUNTIF(AE520,"*すべて*"),COUNTIF(AE520,"*全て*")),S520="●",OR(K520=#REF!,K520=#REF!)),"年間支払金額(全官署、契約相手方ごと)",IF(AND(OR(COUNTIF(AE520,"*すべて*"),COUNTIF(AE520,"*全て*")),S520="●"),"年間支払金額(契約相手方ごと)",IF(AND(OR(K520=#REF!,K520=#REF!),AC520=#REF!),"契約総額(全官署)",IF(AND(K520=#REF!,AC520=#REF!),"契約総額(自官署のみ)",IF(K520=#REF!,"年間支払金額(自官署のみ)",IF(AC520=#REF!,"契約総額",IF(AND(COUNTIF(BG520,"&lt;&gt;*単価*"),OR(K520=#REF!,K520=#REF!)),"全官署予定価格",IF(AND(COUNTIF(BG520,"*単価*"),OR(K520=#REF!,K520=#REF!)),"全官署支払金額",IF(COUNTIF(BG520,"*単価*"),"年間支払金額","予定価格"))))))))))</f>
        <v>#REF!</v>
      </c>
      <c r="BA520" s="37" t="str">
        <f>IF(T520="","×",IF(令和8年度契約状況調査票!T520&gt;_xlfn.XLOOKUP(令和8年度契約状況調査票!BF520,#REF!,#REF!),"○","×"))</f>
        <v>×</v>
      </c>
      <c r="BB520" s="37" t="str">
        <f>IF(Y520="","×",IF(令和8年度契約状況調査票!Y520&gt;_xlfn.XLOOKUP(令和8年度契約状況調査票!BF520,#REF!,#REF!),"○","×"))</f>
        <v>×</v>
      </c>
      <c r="BC520" s="37" t="str">
        <f t="shared" si="81"/>
        <v>×</v>
      </c>
      <c r="BD520" s="37" t="str">
        <f t="shared" si="77"/>
        <v>×</v>
      </c>
      <c r="BE520" s="79" t="str">
        <f t="shared" si="82"/>
        <v/>
      </c>
      <c r="BF520" s="38">
        <f t="shared" si="83"/>
        <v>0</v>
      </c>
      <c r="BG520" s="1" t="e">
        <f>IF(AC520=#REF!,"",IF(AND(K520&lt;&gt;"",ISTEXT(U520)),"分担契約/単価契約",IF(ISTEXT(U520),"単価契約",IF(K520&lt;&gt;"","分担契約",""))))</f>
        <v>#REF!</v>
      </c>
      <c r="BH520" s="80"/>
      <c r="BI520" s="81" t="e">
        <f>IF(COUNTIF(T520,"**"),"",IF(AND(T520&gt;=#REF!,OR(H520=#REF!,H520=#REF!)),1,IF(AND(T520&gt;=#REF!,H520&lt;&gt;#REF!,H520&lt;&gt;#REF!),1,"")))</f>
        <v>#REF!</v>
      </c>
      <c r="BJ520" s="82" t="str">
        <f t="shared" si="84"/>
        <v>○</v>
      </c>
      <c r="BK520" s="81" t="b">
        <f t="shared" si="78"/>
        <v>1</v>
      </c>
      <c r="BL520" s="81" t="b">
        <f t="shared" si="79"/>
        <v>1</v>
      </c>
    </row>
    <row r="521" spans="1:64" s="83" customFormat="1" ht="60.65" customHeight="1" x14ac:dyDescent="0.2">
      <c r="A521" s="77">
        <f t="shared" si="80"/>
        <v>516</v>
      </c>
      <c r="B521" s="77" t="str">
        <f t="shared" si="76"/>
        <v/>
      </c>
      <c r="C521" s="77" t="str">
        <f>IF(B521&lt;&gt;1,"",COUNTIF($B$6:B521,1))</f>
        <v/>
      </c>
      <c r="D521" s="77" t="str">
        <f>IF(B521&lt;&gt;2,"",COUNTIF($B$6:B521,2))</f>
        <v/>
      </c>
      <c r="E521" s="77" t="str">
        <f>IF(B521&lt;&gt;3,"",COUNTIF($B$6:B521,3))</f>
        <v/>
      </c>
      <c r="F521" s="77" t="str">
        <f>IF(B521&lt;&gt;4,"",COUNTIF($B$6:B521,4))</f>
        <v/>
      </c>
      <c r="G521" s="1"/>
      <c r="H521" s="20"/>
      <c r="I521" s="20"/>
      <c r="J521" s="20"/>
      <c r="K521" s="1"/>
      <c r="L521" s="1"/>
      <c r="M521" s="21"/>
      <c r="N521" s="20"/>
      <c r="O521" s="22"/>
      <c r="P521" s="26"/>
      <c r="Q521" s="27"/>
      <c r="R521" s="20"/>
      <c r="S521" s="1"/>
      <c r="T521" s="23"/>
      <c r="U521" s="84"/>
      <c r="V521" s="86"/>
      <c r="W521" s="39" t="e">
        <f>IF(OR(T521="他官署で調達手続きを実施のため",AC521=#REF!),"－",IF(V521&lt;&gt;"",ROUNDDOWN(V521/T521,3),(IFERROR(ROUNDDOWN(U521/T521,3),"－"))))</f>
        <v>#REF!</v>
      </c>
      <c r="X521" s="90"/>
      <c r="Y521" s="92"/>
      <c r="Z521" s="25"/>
      <c r="AA521" s="24"/>
      <c r="AB521" s="25"/>
      <c r="AC521" s="24"/>
      <c r="AD521" s="20"/>
      <c r="AE521" s="20"/>
      <c r="AF521" s="20"/>
      <c r="AG521" s="1"/>
      <c r="AH521" s="1"/>
      <c r="AI521" s="41"/>
      <c r="AJ521" s="41"/>
      <c r="AK521" s="41"/>
      <c r="AL521" s="41"/>
      <c r="AM521" s="41"/>
      <c r="AN521" s="1"/>
      <c r="AO521" s="1"/>
      <c r="AP521" s="1"/>
      <c r="AQ521" s="1"/>
      <c r="AR521" s="1"/>
      <c r="AS521" s="1"/>
      <c r="AT521" s="1"/>
      <c r="AU521" s="1"/>
      <c r="AV521" s="1"/>
      <c r="AW521" s="1"/>
      <c r="AX521" s="35"/>
      <c r="AY521" s="78"/>
      <c r="AZ521" s="37" t="e">
        <f>IF(AC521=#REF!,"年間支払金額",IF(AND(OR(COUNTIF(AE521,"*すべて*"),COUNTIF(AE521,"*全て*")),S521="●",OR(K521=#REF!,K521=#REF!)),"年間支払金額(全官署、契約相手方ごと)",IF(AND(OR(COUNTIF(AE521,"*すべて*"),COUNTIF(AE521,"*全て*")),S521="●"),"年間支払金額(契約相手方ごと)",IF(AND(OR(K521=#REF!,K521=#REF!),AC521=#REF!),"契約総額(全官署)",IF(AND(K521=#REF!,AC521=#REF!),"契約総額(自官署のみ)",IF(K521=#REF!,"年間支払金額(自官署のみ)",IF(AC521=#REF!,"契約総額",IF(AND(COUNTIF(BG521,"&lt;&gt;*単価*"),OR(K521=#REF!,K521=#REF!)),"全官署予定価格",IF(AND(COUNTIF(BG521,"*単価*"),OR(K521=#REF!,K521=#REF!)),"全官署支払金額",IF(COUNTIF(BG521,"*単価*"),"年間支払金額","予定価格"))))))))))</f>
        <v>#REF!</v>
      </c>
      <c r="BA521" s="37" t="str">
        <f>IF(T521="","×",IF(令和8年度契約状況調査票!T521&gt;_xlfn.XLOOKUP(令和8年度契約状況調査票!BF521,#REF!,#REF!),"○","×"))</f>
        <v>×</v>
      </c>
      <c r="BB521" s="37" t="str">
        <f>IF(Y521="","×",IF(令和8年度契約状況調査票!Y521&gt;_xlfn.XLOOKUP(令和8年度契約状況調査票!BF521,#REF!,#REF!),"○","×"))</f>
        <v>×</v>
      </c>
      <c r="BC521" s="37" t="str">
        <f t="shared" si="81"/>
        <v>×</v>
      </c>
      <c r="BD521" s="37" t="str">
        <f t="shared" si="77"/>
        <v>×</v>
      </c>
      <c r="BE521" s="79" t="str">
        <f t="shared" si="82"/>
        <v/>
      </c>
      <c r="BF521" s="38">
        <f t="shared" si="83"/>
        <v>0</v>
      </c>
      <c r="BG521" s="1" t="e">
        <f>IF(AC521=#REF!,"",IF(AND(K521&lt;&gt;"",ISTEXT(U521)),"分担契約/単価契約",IF(ISTEXT(U521),"単価契約",IF(K521&lt;&gt;"","分担契約",""))))</f>
        <v>#REF!</v>
      </c>
      <c r="BH521" s="80"/>
      <c r="BI521" s="81" t="e">
        <f>IF(COUNTIF(T521,"**"),"",IF(AND(T521&gt;=#REF!,OR(H521=#REF!,H521=#REF!)),1,IF(AND(T521&gt;=#REF!,H521&lt;&gt;#REF!,H521&lt;&gt;#REF!),1,"")))</f>
        <v>#REF!</v>
      </c>
      <c r="BJ521" s="82" t="str">
        <f t="shared" si="84"/>
        <v>○</v>
      </c>
      <c r="BK521" s="81" t="b">
        <f t="shared" si="78"/>
        <v>1</v>
      </c>
      <c r="BL521" s="81" t="b">
        <f t="shared" si="79"/>
        <v>1</v>
      </c>
    </row>
    <row r="522" spans="1:64" s="83" customFormat="1" ht="60.65" customHeight="1" x14ac:dyDescent="0.2">
      <c r="A522" s="77">
        <f t="shared" si="80"/>
        <v>517</v>
      </c>
      <c r="B522" s="77" t="str">
        <f t="shared" si="76"/>
        <v/>
      </c>
      <c r="C522" s="77" t="str">
        <f>IF(B522&lt;&gt;1,"",COUNTIF($B$6:B522,1))</f>
        <v/>
      </c>
      <c r="D522" s="77" t="str">
        <f>IF(B522&lt;&gt;2,"",COUNTIF($B$6:B522,2))</f>
        <v/>
      </c>
      <c r="E522" s="77" t="str">
        <f>IF(B522&lt;&gt;3,"",COUNTIF($B$6:B522,3))</f>
        <v/>
      </c>
      <c r="F522" s="77" t="str">
        <f>IF(B522&lt;&gt;4,"",COUNTIF($B$6:B522,4))</f>
        <v/>
      </c>
      <c r="G522" s="1"/>
      <c r="H522" s="20"/>
      <c r="I522" s="20"/>
      <c r="J522" s="20"/>
      <c r="K522" s="1"/>
      <c r="L522" s="1"/>
      <c r="M522" s="21"/>
      <c r="N522" s="20"/>
      <c r="O522" s="22"/>
      <c r="P522" s="26"/>
      <c r="Q522" s="27"/>
      <c r="R522" s="20"/>
      <c r="S522" s="1"/>
      <c r="T522" s="23"/>
      <c r="U522" s="84"/>
      <c r="V522" s="86"/>
      <c r="W522" s="39" t="e">
        <f>IF(OR(T522="他官署で調達手続きを実施のため",AC522=#REF!),"－",IF(V522&lt;&gt;"",ROUNDDOWN(V522/T522,3),(IFERROR(ROUNDDOWN(U522/T522,3),"－"))))</f>
        <v>#REF!</v>
      </c>
      <c r="X522" s="90"/>
      <c r="Y522" s="92"/>
      <c r="Z522" s="25"/>
      <c r="AA522" s="24"/>
      <c r="AB522" s="25"/>
      <c r="AC522" s="24"/>
      <c r="AD522" s="20"/>
      <c r="AE522" s="20"/>
      <c r="AF522" s="20"/>
      <c r="AG522" s="1"/>
      <c r="AH522" s="1"/>
      <c r="AI522" s="41"/>
      <c r="AJ522" s="41"/>
      <c r="AK522" s="41"/>
      <c r="AL522" s="41"/>
      <c r="AM522" s="41"/>
      <c r="AN522" s="1"/>
      <c r="AO522" s="1"/>
      <c r="AP522" s="1"/>
      <c r="AQ522" s="1"/>
      <c r="AR522" s="1"/>
      <c r="AS522" s="1"/>
      <c r="AT522" s="1"/>
      <c r="AU522" s="1"/>
      <c r="AV522" s="1"/>
      <c r="AW522" s="1"/>
      <c r="AX522" s="35"/>
      <c r="AY522" s="78"/>
      <c r="AZ522" s="37" t="e">
        <f>IF(AC522=#REF!,"年間支払金額",IF(AND(OR(COUNTIF(AE522,"*すべて*"),COUNTIF(AE522,"*全て*")),S522="●",OR(K522=#REF!,K522=#REF!)),"年間支払金額(全官署、契約相手方ごと)",IF(AND(OR(COUNTIF(AE522,"*すべて*"),COUNTIF(AE522,"*全て*")),S522="●"),"年間支払金額(契約相手方ごと)",IF(AND(OR(K522=#REF!,K522=#REF!),AC522=#REF!),"契約総額(全官署)",IF(AND(K522=#REF!,AC522=#REF!),"契約総額(自官署のみ)",IF(K522=#REF!,"年間支払金額(自官署のみ)",IF(AC522=#REF!,"契約総額",IF(AND(COUNTIF(BG522,"&lt;&gt;*単価*"),OR(K522=#REF!,K522=#REF!)),"全官署予定価格",IF(AND(COUNTIF(BG522,"*単価*"),OR(K522=#REF!,K522=#REF!)),"全官署支払金額",IF(COUNTIF(BG522,"*単価*"),"年間支払金額","予定価格"))))))))))</f>
        <v>#REF!</v>
      </c>
      <c r="BA522" s="37" t="str">
        <f>IF(T522="","×",IF(令和8年度契約状況調査票!T522&gt;_xlfn.XLOOKUP(令和8年度契約状況調査票!BF522,#REF!,#REF!),"○","×"))</f>
        <v>×</v>
      </c>
      <c r="BB522" s="37" t="str">
        <f>IF(Y522="","×",IF(令和8年度契約状況調査票!Y522&gt;_xlfn.XLOOKUP(令和8年度契約状況調査票!BF522,#REF!,#REF!),"○","×"))</f>
        <v>×</v>
      </c>
      <c r="BC522" s="37" t="str">
        <f t="shared" si="81"/>
        <v>×</v>
      </c>
      <c r="BD522" s="37" t="str">
        <f t="shared" si="77"/>
        <v>×</v>
      </c>
      <c r="BE522" s="79" t="str">
        <f t="shared" si="82"/>
        <v/>
      </c>
      <c r="BF522" s="38">
        <f t="shared" si="83"/>
        <v>0</v>
      </c>
      <c r="BG522" s="1" t="e">
        <f>IF(AC522=#REF!,"",IF(AND(K522&lt;&gt;"",ISTEXT(U522)),"分担契約/単価契約",IF(ISTEXT(U522),"単価契約",IF(K522&lt;&gt;"","分担契約",""))))</f>
        <v>#REF!</v>
      </c>
      <c r="BH522" s="80"/>
      <c r="BI522" s="81" t="e">
        <f>IF(COUNTIF(T522,"**"),"",IF(AND(T522&gt;=#REF!,OR(H522=#REF!,H522=#REF!)),1,IF(AND(T522&gt;=#REF!,H522&lt;&gt;#REF!,H522&lt;&gt;#REF!),1,"")))</f>
        <v>#REF!</v>
      </c>
      <c r="BJ522" s="82" t="str">
        <f t="shared" si="84"/>
        <v>○</v>
      </c>
      <c r="BK522" s="81" t="b">
        <f t="shared" si="78"/>
        <v>1</v>
      </c>
      <c r="BL522" s="81" t="b">
        <f t="shared" si="79"/>
        <v>1</v>
      </c>
    </row>
    <row r="523" spans="1:64" s="83" customFormat="1" ht="60.65" customHeight="1" x14ac:dyDescent="0.2">
      <c r="A523" s="77">
        <f t="shared" si="80"/>
        <v>518</v>
      </c>
      <c r="B523" s="77" t="str">
        <f t="shared" si="76"/>
        <v/>
      </c>
      <c r="C523" s="77" t="str">
        <f>IF(B523&lt;&gt;1,"",COUNTIF($B$6:B523,1))</f>
        <v/>
      </c>
      <c r="D523" s="77" t="str">
        <f>IF(B523&lt;&gt;2,"",COUNTIF($B$6:B523,2))</f>
        <v/>
      </c>
      <c r="E523" s="77" t="str">
        <f>IF(B523&lt;&gt;3,"",COUNTIF($B$6:B523,3))</f>
        <v/>
      </c>
      <c r="F523" s="77" t="str">
        <f>IF(B523&lt;&gt;4,"",COUNTIF($B$6:B523,4))</f>
        <v/>
      </c>
      <c r="G523" s="1"/>
      <c r="H523" s="20"/>
      <c r="I523" s="20"/>
      <c r="J523" s="20"/>
      <c r="K523" s="1"/>
      <c r="L523" s="1"/>
      <c r="M523" s="21"/>
      <c r="N523" s="20"/>
      <c r="O523" s="22"/>
      <c r="P523" s="26"/>
      <c r="Q523" s="27"/>
      <c r="R523" s="20"/>
      <c r="S523" s="1"/>
      <c r="T523" s="23"/>
      <c r="U523" s="84"/>
      <c r="V523" s="86"/>
      <c r="W523" s="39" t="e">
        <f>IF(OR(T523="他官署で調達手続きを実施のため",AC523=#REF!),"－",IF(V523&lt;&gt;"",ROUNDDOWN(V523/T523,3),(IFERROR(ROUNDDOWN(U523/T523,3),"－"))))</f>
        <v>#REF!</v>
      </c>
      <c r="X523" s="90"/>
      <c r="Y523" s="92"/>
      <c r="Z523" s="25"/>
      <c r="AA523" s="24"/>
      <c r="AB523" s="25"/>
      <c r="AC523" s="24"/>
      <c r="AD523" s="20"/>
      <c r="AE523" s="20"/>
      <c r="AF523" s="20"/>
      <c r="AG523" s="1"/>
      <c r="AH523" s="1"/>
      <c r="AI523" s="41"/>
      <c r="AJ523" s="41"/>
      <c r="AK523" s="41"/>
      <c r="AL523" s="41"/>
      <c r="AM523" s="41"/>
      <c r="AN523" s="1"/>
      <c r="AO523" s="1"/>
      <c r="AP523" s="1"/>
      <c r="AQ523" s="1"/>
      <c r="AR523" s="1"/>
      <c r="AS523" s="1"/>
      <c r="AT523" s="1"/>
      <c r="AU523" s="1"/>
      <c r="AV523" s="1"/>
      <c r="AW523" s="1"/>
      <c r="AX523" s="35"/>
      <c r="AY523" s="78"/>
      <c r="AZ523" s="37" t="e">
        <f>IF(AC523=#REF!,"年間支払金額",IF(AND(OR(COUNTIF(AE523,"*すべて*"),COUNTIF(AE523,"*全て*")),S523="●",OR(K523=#REF!,K523=#REF!)),"年間支払金額(全官署、契約相手方ごと)",IF(AND(OR(COUNTIF(AE523,"*すべて*"),COUNTIF(AE523,"*全て*")),S523="●"),"年間支払金額(契約相手方ごと)",IF(AND(OR(K523=#REF!,K523=#REF!),AC523=#REF!),"契約総額(全官署)",IF(AND(K523=#REF!,AC523=#REF!),"契約総額(自官署のみ)",IF(K523=#REF!,"年間支払金額(自官署のみ)",IF(AC523=#REF!,"契約総額",IF(AND(COUNTIF(BG523,"&lt;&gt;*単価*"),OR(K523=#REF!,K523=#REF!)),"全官署予定価格",IF(AND(COUNTIF(BG523,"*単価*"),OR(K523=#REF!,K523=#REF!)),"全官署支払金額",IF(COUNTIF(BG523,"*単価*"),"年間支払金額","予定価格"))))))))))</f>
        <v>#REF!</v>
      </c>
      <c r="BA523" s="37" t="str">
        <f>IF(T523="","×",IF(令和8年度契約状況調査票!T523&gt;_xlfn.XLOOKUP(令和8年度契約状況調査票!BF523,#REF!,#REF!),"○","×"))</f>
        <v>×</v>
      </c>
      <c r="BB523" s="37" t="str">
        <f>IF(Y523="","×",IF(令和8年度契約状況調査票!Y523&gt;_xlfn.XLOOKUP(令和8年度契約状況調査票!BF523,#REF!,#REF!),"○","×"))</f>
        <v>×</v>
      </c>
      <c r="BC523" s="37" t="str">
        <f t="shared" si="81"/>
        <v>×</v>
      </c>
      <c r="BD523" s="37" t="str">
        <f t="shared" si="77"/>
        <v>×</v>
      </c>
      <c r="BE523" s="79" t="str">
        <f t="shared" si="82"/>
        <v/>
      </c>
      <c r="BF523" s="38">
        <f t="shared" si="83"/>
        <v>0</v>
      </c>
      <c r="BG523" s="1" t="e">
        <f>IF(AC523=#REF!,"",IF(AND(K523&lt;&gt;"",ISTEXT(U523)),"分担契約/単価契約",IF(ISTEXT(U523),"単価契約",IF(K523&lt;&gt;"","分担契約",""))))</f>
        <v>#REF!</v>
      </c>
      <c r="BH523" s="80"/>
      <c r="BI523" s="81" t="e">
        <f>IF(COUNTIF(T523,"**"),"",IF(AND(T523&gt;=#REF!,OR(H523=#REF!,H523=#REF!)),1,IF(AND(T523&gt;=#REF!,H523&lt;&gt;#REF!,H523&lt;&gt;#REF!),1,"")))</f>
        <v>#REF!</v>
      </c>
      <c r="BJ523" s="82" t="str">
        <f t="shared" si="84"/>
        <v>○</v>
      </c>
      <c r="BK523" s="81" t="b">
        <f t="shared" si="78"/>
        <v>1</v>
      </c>
      <c r="BL523" s="81" t="b">
        <f t="shared" si="79"/>
        <v>1</v>
      </c>
    </row>
    <row r="524" spans="1:64" s="83" customFormat="1" ht="60.65" customHeight="1" x14ac:dyDescent="0.2">
      <c r="A524" s="77">
        <f t="shared" si="80"/>
        <v>519</v>
      </c>
      <c r="B524" s="77" t="str">
        <f t="shared" si="76"/>
        <v/>
      </c>
      <c r="C524" s="77" t="str">
        <f>IF(B524&lt;&gt;1,"",COUNTIF($B$6:B524,1))</f>
        <v/>
      </c>
      <c r="D524" s="77" t="str">
        <f>IF(B524&lt;&gt;2,"",COUNTIF($B$6:B524,2))</f>
        <v/>
      </c>
      <c r="E524" s="77" t="str">
        <f>IF(B524&lt;&gt;3,"",COUNTIF($B$6:B524,3))</f>
        <v/>
      </c>
      <c r="F524" s="77" t="str">
        <f>IF(B524&lt;&gt;4,"",COUNTIF($B$6:B524,4))</f>
        <v/>
      </c>
      <c r="G524" s="1"/>
      <c r="H524" s="20"/>
      <c r="I524" s="20"/>
      <c r="J524" s="20"/>
      <c r="K524" s="1"/>
      <c r="L524" s="1"/>
      <c r="M524" s="21"/>
      <c r="N524" s="20"/>
      <c r="O524" s="22"/>
      <c r="P524" s="26"/>
      <c r="Q524" s="27"/>
      <c r="R524" s="20"/>
      <c r="S524" s="1"/>
      <c r="T524" s="23"/>
      <c r="U524" s="84"/>
      <c r="V524" s="86"/>
      <c r="W524" s="39" t="e">
        <f>IF(OR(T524="他官署で調達手続きを実施のため",AC524=#REF!),"－",IF(V524&lt;&gt;"",ROUNDDOWN(V524/T524,3),(IFERROR(ROUNDDOWN(U524/T524,3),"－"))))</f>
        <v>#REF!</v>
      </c>
      <c r="X524" s="90"/>
      <c r="Y524" s="92"/>
      <c r="Z524" s="25"/>
      <c r="AA524" s="24"/>
      <c r="AB524" s="25"/>
      <c r="AC524" s="24"/>
      <c r="AD524" s="20"/>
      <c r="AE524" s="20"/>
      <c r="AF524" s="20"/>
      <c r="AG524" s="1"/>
      <c r="AH524" s="1"/>
      <c r="AI524" s="41"/>
      <c r="AJ524" s="41"/>
      <c r="AK524" s="41"/>
      <c r="AL524" s="41"/>
      <c r="AM524" s="41"/>
      <c r="AN524" s="1"/>
      <c r="AO524" s="1"/>
      <c r="AP524" s="1"/>
      <c r="AQ524" s="1"/>
      <c r="AR524" s="1"/>
      <c r="AS524" s="1"/>
      <c r="AT524" s="1"/>
      <c r="AU524" s="1"/>
      <c r="AV524" s="1"/>
      <c r="AW524" s="1"/>
      <c r="AX524" s="36"/>
      <c r="AY524" s="78"/>
      <c r="AZ524" s="37" t="e">
        <f>IF(AC524=#REF!,"年間支払金額",IF(AND(OR(COUNTIF(AE524,"*すべて*"),COUNTIF(AE524,"*全て*")),S524="●",OR(K524=#REF!,K524=#REF!)),"年間支払金額(全官署、契約相手方ごと)",IF(AND(OR(COUNTIF(AE524,"*すべて*"),COUNTIF(AE524,"*全て*")),S524="●"),"年間支払金額(契約相手方ごと)",IF(AND(OR(K524=#REF!,K524=#REF!),AC524=#REF!),"契約総額(全官署)",IF(AND(K524=#REF!,AC524=#REF!),"契約総額(自官署のみ)",IF(K524=#REF!,"年間支払金額(自官署のみ)",IF(AC524=#REF!,"契約総額",IF(AND(COUNTIF(BG524,"&lt;&gt;*単価*"),OR(K524=#REF!,K524=#REF!)),"全官署予定価格",IF(AND(COUNTIF(BG524,"*単価*"),OR(K524=#REF!,K524=#REF!)),"全官署支払金額",IF(COUNTIF(BG524,"*単価*"),"年間支払金額","予定価格"))))))))))</f>
        <v>#REF!</v>
      </c>
      <c r="BA524" s="37" t="str">
        <f>IF(T524="","×",IF(令和8年度契約状況調査票!T524&gt;_xlfn.XLOOKUP(令和8年度契約状況調査票!BF524,#REF!,#REF!),"○","×"))</f>
        <v>×</v>
      </c>
      <c r="BB524" s="37" t="str">
        <f>IF(Y524="","×",IF(令和8年度契約状況調査票!Y524&gt;_xlfn.XLOOKUP(令和8年度契約状況調査票!BF524,#REF!,#REF!),"○","×"))</f>
        <v>×</v>
      </c>
      <c r="BC524" s="37" t="str">
        <f t="shared" si="81"/>
        <v>×</v>
      </c>
      <c r="BD524" s="37" t="str">
        <f t="shared" si="77"/>
        <v>×</v>
      </c>
      <c r="BE524" s="79" t="str">
        <f t="shared" si="82"/>
        <v/>
      </c>
      <c r="BF524" s="38">
        <f t="shared" si="83"/>
        <v>0</v>
      </c>
      <c r="BG524" s="1" t="e">
        <f>IF(AC524=#REF!,"",IF(AND(K524&lt;&gt;"",ISTEXT(U524)),"分担契約/単価契約",IF(ISTEXT(U524),"単価契約",IF(K524&lt;&gt;"","分担契約",""))))</f>
        <v>#REF!</v>
      </c>
      <c r="BH524" s="80"/>
      <c r="BI524" s="81" t="e">
        <f>IF(COUNTIF(T524,"**"),"",IF(AND(T524&gt;=#REF!,OR(H524=#REF!,H524=#REF!)),1,IF(AND(T524&gt;=#REF!,H524&lt;&gt;#REF!,H524&lt;&gt;#REF!),1,"")))</f>
        <v>#REF!</v>
      </c>
      <c r="BJ524" s="82" t="str">
        <f t="shared" si="84"/>
        <v>○</v>
      </c>
      <c r="BK524" s="81" t="b">
        <f t="shared" si="78"/>
        <v>1</v>
      </c>
      <c r="BL524" s="81" t="b">
        <f t="shared" si="79"/>
        <v>1</v>
      </c>
    </row>
    <row r="525" spans="1:64" s="83" customFormat="1" ht="60.65" customHeight="1" x14ac:dyDescent="0.2">
      <c r="A525" s="77">
        <f t="shared" si="80"/>
        <v>520</v>
      </c>
      <c r="B525" s="77" t="str">
        <f t="shared" si="76"/>
        <v/>
      </c>
      <c r="C525" s="77" t="str">
        <f>IF(B525&lt;&gt;1,"",COUNTIF($B$6:B525,1))</f>
        <v/>
      </c>
      <c r="D525" s="77" t="str">
        <f>IF(B525&lt;&gt;2,"",COUNTIF($B$6:B525,2))</f>
        <v/>
      </c>
      <c r="E525" s="77" t="str">
        <f>IF(B525&lt;&gt;3,"",COUNTIF($B$6:B525,3))</f>
        <v/>
      </c>
      <c r="F525" s="77" t="str">
        <f>IF(B525&lt;&gt;4,"",COUNTIF($B$6:B525,4))</f>
        <v/>
      </c>
      <c r="G525" s="1"/>
      <c r="H525" s="20"/>
      <c r="I525" s="20"/>
      <c r="J525" s="20"/>
      <c r="K525" s="1"/>
      <c r="L525" s="1"/>
      <c r="M525" s="21"/>
      <c r="N525" s="20"/>
      <c r="O525" s="22"/>
      <c r="P525" s="26"/>
      <c r="Q525" s="27"/>
      <c r="R525" s="20"/>
      <c r="S525" s="1"/>
      <c r="T525" s="23"/>
      <c r="U525" s="84"/>
      <c r="V525" s="86"/>
      <c r="W525" s="39" t="e">
        <f>IF(OR(T525="他官署で調達手続きを実施のため",AC525=#REF!),"－",IF(V525&lt;&gt;"",ROUNDDOWN(V525/T525,3),(IFERROR(ROUNDDOWN(U525/T525,3),"－"))))</f>
        <v>#REF!</v>
      </c>
      <c r="X525" s="90"/>
      <c r="Y525" s="92"/>
      <c r="Z525" s="25"/>
      <c r="AA525" s="24"/>
      <c r="AB525" s="25"/>
      <c r="AC525" s="24"/>
      <c r="AD525" s="20"/>
      <c r="AE525" s="20"/>
      <c r="AF525" s="20"/>
      <c r="AG525" s="1"/>
      <c r="AH525" s="1"/>
      <c r="AI525" s="41"/>
      <c r="AJ525" s="41"/>
      <c r="AK525" s="41"/>
      <c r="AL525" s="41"/>
      <c r="AM525" s="41"/>
      <c r="AN525" s="1"/>
      <c r="AO525" s="1"/>
      <c r="AP525" s="1"/>
      <c r="AQ525" s="1"/>
      <c r="AR525" s="1"/>
      <c r="AS525" s="1"/>
      <c r="AT525" s="1"/>
      <c r="AU525" s="1"/>
      <c r="AV525" s="1"/>
      <c r="AW525" s="1"/>
      <c r="AX525" s="35"/>
      <c r="AY525" s="78"/>
      <c r="AZ525" s="37" t="e">
        <f>IF(AC525=#REF!,"年間支払金額",IF(AND(OR(COUNTIF(AE525,"*すべて*"),COUNTIF(AE525,"*全て*")),S525="●",OR(K525=#REF!,K525=#REF!)),"年間支払金額(全官署、契約相手方ごと)",IF(AND(OR(COUNTIF(AE525,"*すべて*"),COUNTIF(AE525,"*全て*")),S525="●"),"年間支払金額(契約相手方ごと)",IF(AND(OR(K525=#REF!,K525=#REF!),AC525=#REF!),"契約総額(全官署)",IF(AND(K525=#REF!,AC525=#REF!),"契約総額(自官署のみ)",IF(K525=#REF!,"年間支払金額(自官署のみ)",IF(AC525=#REF!,"契約総額",IF(AND(COUNTIF(BG525,"&lt;&gt;*単価*"),OR(K525=#REF!,K525=#REF!)),"全官署予定価格",IF(AND(COUNTIF(BG525,"*単価*"),OR(K525=#REF!,K525=#REF!)),"全官署支払金額",IF(COUNTIF(BG525,"*単価*"),"年間支払金額","予定価格"))))))))))</f>
        <v>#REF!</v>
      </c>
      <c r="BA525" s="37" t="str">
        <f>IF(T525="","×",IF(令和8年度契約状況調査票!T525&gt;_xlfn.XLOOKUP(令和8年度契約状況調査票!BF525,#REF!,#REF!),"○","×"))</f>
        <v>×</v>
      </c>
      <c r="BB525" s="37" t="str">
        <f>IF(Y525="","×",IF(令和8年度契約状況調査票!Y525&gt;_xlfn.XLOOKUP(令和8年度契約状況調査票!BF525,#REF!,#REF!),"○","×"))</f>
        <v>×</v>
      </c>
      <c r="BC525" s="37" t="str">
        <f t="shared" si="81"/>
        <v>×</v>
      </c>
      <c r="BD525" s="37" t="str">
        <f t="shared" si="77"/>
        <v>×</v>
      </c>
      <c r="BE525" s="79" t="str">
        <f t="shared" si="82"/>
        <v/>
      </c>
      <c r="BF525" s="38">
        <f t="shared" si="83"/>
        <v>0</v>
      </c>
      <c r="BG525" s="1" t="e">
        <f>IF(AC525=#REF!,"",IF(AND(K525&lt;&gt;"",ISTEXT(U525)),"分担契約/単価契約",IF(ISTEXT(U525),"単価契約",IF(K525&lt;&gt;"","分担契約",""))))</f>
        <v>#REF!</v>
      </c>
      <c r="BH525" s="80"/>
      <c r="BI525" s="81" t="e">
        <f>IF(COUNTIF(T525,"**"),"",IF(AND(T525&gt;=#REF!,OR(H525=#REF!,H525=#REF!)),1,IF(AND(T525&gt;=#REF!,H525&lt;&gt;#REF!,H525&lt;&gt;#REF!),1,"")))</f>
        <v>#REF!</v>
      </c>
      <c r="BJ525" s="82" t="str">
        <f t="shared" si="84"/>
        <v>○</v>
      </c>
      <c r="BK525" s="81" t="b">
        <f t="shared" si="78"/>
        <v>1</v>
      </c>
      <c r="BL525" s="81" t="b">
        <f t="shared" si="79"/>
        <v>1</v>
      </c>
    </row>
    <row r="526" spans="1:64" s="83" customFormat="1" ht="60.65" customHeight="1" x14ac:dyDescent="0.2">
      <c r="A526" s="77">
        <f t="shared" si="80"/>
        <v>521</v>
      </c>
      <c r="B526" s="77" t="str">
        <f t="shared" si="76"/>
        <v/>
      </c>
      <c r="C526" s="77" t="str">
        <f>IF(B526&lt;&gt;1,"",COUNTIF($B$6:B526,1))</f>
        <v/>
      </c>
      <c r="D526" s="77" t="str">
        <f>IF(B526&lt;&gt;2,"",COUNTIF($B$6:B526,2))</f>
        <v/>
      </c>
      <c r="E526" s="77" t="str">
        <f>IF(B526&lt;&gt;3,"",COUNTIF($B$6:B526,3))</f>
        <v/>
      </c>
      <c r="F526" s="77" t="str">
        <f>IF(B526&lt;&gt;4,"",COUNTIF($B$6:B526,4))</f>
        <v/>
      </c>
      <c r="G526" s="1"/>
      <c r="H526" s="20"/>
      <c r="I526" s="20"/>
      <c r="J526" s="20"/>
      <c r="K526" s="1"/>
      <c r="L526" s="1"/>
      <c r="M526" s="21"/>
      <c r="N526" s="20"/>
      <c r="O526" s="22"/>
      <c r="P526" s="26"/>
      <c r="Q526" s="27"/>
      <c r="R526" s="20"/>
      <c r="S526" s="1"/>
      <c r="T526" s="23"/>
      <c r="U526" s="84"/>
      <c r="V526" s="86"/>
      <c r="W526" s="39" t="e">
        <f>IF(OR(T526="他官署で調達手続きを実施のため",AC526=#REF!),"－",IF(V526&lt;&gt;"",ROUNDDOWN(V526/T526,3),(IFERROR(ROUNDDOWN(U526/T526,3),"－"))))</f>
        <v>#REF!</v>
      </c>
      <c r="X526" s="90"/>
      <c r="Y526" s="92"/>
      <c r="Z526" s="25"/>
      <c r="AA526" s="24"/>
      <c r="AB526" s="25"/>
      <c r="AC526" s="24"/>
      <c r="AD526" s="20"/>
      <c r="AE526" s="20"/>
      <c r="AF526" s="20"/>
      <c r="AG526" s="1"/>
      <c r="AH526" s="1"/>
      <c r="AI526" s="41"/>
      <c r="AJ526" s="41"/>
      <c r="AK526" s="41"/>
      <c r="AL526" s="41"/>
      <c r="AM526" s="41"/>
      <c r="AN526" s="1"/>
      <c r="AO526" s="1"/>
      <c r="AP526" s="1"/>
      <c r="AQ526" s="1"/>
      <c r="AR526" s="1"/>
      <c r="AS526" s="1"/>
      <c r="AT526" s="1"/>
      <c r="AU526" s="1"/>
      <c r="AV526" s="1"/>
      <c r="AW526" s="1"/>
      <c r="AX526" s="35"/>
      <c r="AY526" s="78"/>
      <c r="AZ526" s="37" t="e">
        <f>IF(AC526=#REF!,"年間支払金額",IF(AND(OR(COUNTIF(AE526,"*すべて*"),COUNTIF(AE526,"*全て*")),S526="●",OR(K526=#REF!,K526=#REF!)),"年間支払金額(全官署、契約相手方ごと)",IF(AND(OR(COUNTIF(AE526,"*すべて*"),COUNTIF(AE526,"*全て*")),S526="●"),"年間支払金額(契約相手方ごと)",IF(AND(OR(K526=#REF!,K526=#REF!),AC526=#REF!),"契約総額(全官署)",IF(AND(K526=#REF!,AC526=#REF!),"契約総額(自官署のみ)",IF(K526=#REF!,"年間支払金額(自官署のみ)",IF(AC526=#REF!,"契約総額",IF(AND(COUNTIF(BG526,"&lt;&gt;*単価*"),OR(K526=#REF!,K526=#REF!)),"全官署予定価格",IF(AND(COUNTIF(BG526,"*単価*"),OR(K526=#REF!,K526=#REF!)),"全官署支払金額",IF(COUNTIF(BG526,"*単価*"),"年間支払金額","予定価格"))))))))))</f>
        <v>#REF!</v>
      </c>
      <c r="BA526" s="37" t="str">
        <f>IF(T526="","×",IF(令和8年度契約状況調査票!T526&gt;_xlfn.XLOOKUP(令和8年度契約状況調査票!BF526,#REF!,#REF!),"○","×"))</f>
        <v>×</v>
      </c>
      <c r="BB526" s="37" t="str">
        <f>IF(Y526="","×",IF(令和8年度契約状況調査票!Y526&gt;_xlfn.XLOOKUP(令和8年度契約状況調査票!BF526,#REF!,#REF!),"○","×"))</f>
        <v>×</v>
      </c>
      <c r="BC526" s="37" t="str">
        <f t="shared" si="81"/>
        <v>×</v>
      </c>
      <c r="BD526" s="37" t="str">
        <f t="shared" si="77"/>
        <v>×</v>
      </c>
      <c r="BE526" s="79" t="str">
        <f t="shared" si="82"/>
        <v/>
      </c>
      <c r="BF526" s="38">
        <f t="shared" si="83"/>
        <v>0</v>
      </c>
      <c r="BG526" s="1" t="e">
        <f>IF(AC526=#REF!,"",IF(AND(K526&lt;&gt;"",ISTEXT(U526)),"分担契約/単価契約",IF(ISTEXT(U526),"単価契約",IF(K526&lt;&gt;"","分担契約",""))))</f>
        <v>#REF!</v>
      </c>
      <c r="BH526" s="80"/>
      <c r="BI526" s="81" t="e">
        <f>IF(COUNTIF(T526,"**"),"",IF(AND(T526&gt;=#REF!,OR(H526=#REF!,H526=#REF!)),1,IF(AND(T526&gt;=#REF!,H526&lt;&gt;#REF!,H526&lt;&gt;#REF!),1,"")))</f>
        <v>#REF!</v>
      </c>
      <c r="BJ526" s="82" t="str">
        <f t="shared" si="84"/>
        <v>○</v>
      </c>
      <c r="BK526" s="81" t="b">
        <f t="shared" si="78"/>
        <v>1</v>
      </c>
      <c r="BL526" s="81" t="b">
        <f t="shared" si="79"/>
        <v>1</v>
      </c>
    </row>
    <row r="527" spans="1:64" s="83" customFormat="1" ht="60.65" customHeight="1" x14ac:dyDescent="0.2">
      <c r="A527" s="77">
        <f t="shared" si="80"/>
        <v>522</v>
      </c>
      <c r="B527" s="77" t="str">
        <f t="shared" si="76"/>
        <v/>
      </c>
      <c r="C527" s="77" t="str">
        <f>IF(B527&lt;&gt;1,"",COUNTIF($B$6:B527,1))</f>
        <v/>
      </c>
      <c r="D527" s="77" t="str">
        <f>IF(B527&lt;&gt;2,"",COUNTIF($B$6:B527,2))</f>
        <v/>
      </c>
      <c r="E527" s="77" t="str">
        <f>IF(B527&lt;&gt;3,"",COUNTIF($B$6:B527,3))</f>
        <v/>
      </c>
      <c r="F527" s="77" t="str">
        <f>IF(B527&lt;&gt;4,"",COUNTIF($B$6:B527,4))</f>
        <v/>
      </c>
      <c r="G527" s="1"/>
      <c r="H527" s="20"/>
      <c r="I527" s="20"/>
      <c r="J527" s="20"/>
      <c r="K527" s="1"/>
      <c r="L527" s="1"/>
      <c r="M527" s="21"/>
      <c r="N527" s="20"/>
      <c r="O527" s="22"/>
      <c r="P527" s="26"/>
      <c r="Q527" s="27"/>
      <c r="R527" s="20"/>
      <c r="S527" s="1"/>
      <c r="T527" s="28"/>
      <c r="U527" s="85"/>
      <c r="V527" s="86"/>
      <c r="W527" s="39" t="e">
        <f>IF(OR(T527="他官署で調達手続きを実施のため",AC527=#REF!),"－",IF(V527&lt;&gt;"",ROUNDDOWN(V527/T527,3),(IFERROR(ROUNDDOWN(U527/T527,3),"－"))))</f>
        <v>#REF!</v>
      </c>
      <c r="X527" s="90"/>
      <c r="Y527" s="92"/>
      <c r="Z527" s="25"/>
      <c r="AA527" s="24"/>
      <c r="AB527" s="25"/>
      <c r="AC527" s="24"/>
      <c r="AD527" s="20"/>
      <c r="AE527" s="20"/>
      <c r="AF527" s="20"/>
      <c r="AG527" s="1"/>
      <c r="AH527" s="1"/>
      <c r="AI527" s="41"/>
      <c r="AJ527" s="41"/>
      <c r="AK527" s="41"/>
      <c r="AL527" s="41"/>
      <c r="AM527" s="41"/>
      <c r="AN527" s="1"/>
      <c r="AO527" s="1"/>
      <c r="AP527" s="1"/>
      <c r="AQ527" s="1"/>
      <c r="AR527" s="1"/>
      <c r="AS527" s="1"/>
      <c r="AT527" s="1"/>
      <c r="AU527" s="1"/>
      <c r="AV527" s="1"/>
      <c r="AW527" s="1"/>
      <c r="AX527" s="35"/>
      <c r="AY527" s="78"/>
      <c r="AZ527" s="37" t="e">
        <f>IF(AC527=#REF!,"年間支払金額",IF(AND(OR(COUNTIF(AE527,"*すべて*"),COUNTIF(AE527,"*全て*")),S527="●",OR(K527=#REF!,K527=#REF!)),"年間支払金額(全官署、契約相手方ごと)",IF(AND(OR(COUNTIF(AE527,"*すべて*"),COUNTIF(AE527,"*全て*")),S527="●"),"年間支払金額(契約相手方ごと)",IF(AND(OR(K527=#REF!,K527=#REF!),AC527=#REF!),"契約総額(全官署)",IF(AND(K527=#REF!,AC527=#REF!),"契約総額(自官署のみ)",IF(K527=#REF!,"年間支払金額(自官署のみ)",IF(AC527=#REF!,"契約総額",IF(AND(COUNTIF(BG527,"&lt;&gt;*単価*"),OR(K527=#REF!,K527=#REF!)),"全官署予定価格",IF(AND(COUNTIF(BG527,"*単価*"),OR(K527=#REF!,K527=#REF!)),"全官署支払金額",IF(COUNTIF(BG527,"*単価*"),"年間支払金額","予定価格"))))))))))</f>
        <v>#REF!</v>
      </c>
      <c r="BA527" s="37" t="str">
        <f>IF(T527="","×",IF(令和8年度契約状況調査票!T527&gt;_xlfn.XLOOKUP(令和8年度契約状況調査票!BF527,#REF!,#REF!),"○","×"))</f>
        <v>×</v>
      </c>
      <c r="BB527" s="37" t="str">
        <f>IF(Y527="","×",IF(令和8年度契約状況調査票!Y527&gt;_xlfn.XLOOKUP(令和8年度契約状況調査票!BF527,#REF!,#REF!),"○","×"))</f>
        <v>×</v>
      </c>
      <c r="BC527" s="37" t="str">
        <f t="shared" si="81"/>
        <v>×</v>
      </c>
      <c r="BD527" s="37" t="str">
        <f t="shared" si="77"/>
        <v>×</v>
      </c>
      <c r="BE527" s="79" t="str">
        <f t="shared" si="82"/>
        <v/>
      </c>
      <c r="BF527" s="38">
        <f t="shared" si="83"/>
        <v>0</v>
      </c>
      <c r="BG527" s="1" t="e">
        <f>IF(AC527=#REF!,"",IF(AND(K527&lt;&gt;"",ISTEXT(U527)),"分担契約/単価契約",IF(ISTEXT(U527),"単価契約",IF(K527&lt;&gt;"","分担契約",""))))</f>
        <v>#REF!</v>
      </c>
      <c r="BH527" s="80"/>
      <c r="BI527" s="81" t="e">
        <f>IF(COUNTIF(T527,"**"),"",IF(AND(T527&gt;=#REF!,OR(H527=#REF!,H527=#REF!)),1,IF(AND(T527&gt;=#REF!,H527&lt;&gt;#REF!,H527&lt;&gt;#REF!),1,"")))</f>
        <v>#REF!</v>
      </c>
      <c r="BJ527" s="82" t="str">
        <f t="shared" si="84"/>
        <v>○</v>
      </c>
      <c r="BK527" s="81" t="b">
        <f t="shared" si="78"/>
        <v>1</v>
      </c>
      <c r="BL527" s="81" t="b">
        <f t="shared" si="79"/>
        <v>1</v>
      </c>
    </row>
    <row r="528" spans="1:64" s="83" customFormat="1" ht="60.65" customHeight="1" x14ac:dyDescent="0.2">
      <c r="A528" s="77">
        <f t="shared" si="80"/>
        <v>523</v>
      </c>
      <c r="B528" s="77" t="str">
        <f t="shared" si="76"/>
        <v/>
      </c>
      <c r="C528" s="77" t="str">
        <f>IF(B528&lt;&gt;1,"",COUNTIF($B$6:B528,1))</f>
        <v/>
      </c>
      <c r="D528" s="77" t="str">
        <f>IF(B528&lt;&gt;2,"",COUNTIF($B$6:B528,2))</f>
        <v/>
      </c>
      <c r="E528" s="77" t="str">
        <f>IF(B528&lt;&gt;3,"",COUNTIF($B$6:B528,3))</f>
        <v/>
      </c>
      <c r="F528" s="77" t="str">
        <f>IF(B528&lt;&gt;4,"",COUNTIF($B$6:B528,4))</f>
        <v/>
      </c>
      <c r="G528" s="1"/>
      <c r="H528" s="20"/>
      <c r="I528" s="20"/>
      <c r="J528" s="20"/>
      <c r="K528" s="1"/>
      <c r="L528" s="1"/>
      <c r="M528" s="21"/>
      <c r="N528" s="20"/>
      <c r="O528" s="22"/>
      <c r="P528" s="26"/>
      <c r="Q528" s="27"/>
      <c r="R528" s="20"/>
      <c r="S528" s="1"/>
      <c r="T528" s="23"/>
      <c r="U528" s="84"/>
      <c r="V528" s="86"/>
      <c r="W528" s="39" t="e">
        <f>IF(OR(T528="他官署で調達手続きを実施のため",AC528=#REF!),"－",IF(V528&lt;&gt;"",ROUNDDOWN(V528/T528,3),(IFERROR(ROUNDDOWN(U528/T528,3),"－"))))</f>
        <v>#REF!</v>
      </c>
      <c r="X528" s="90"/>
      <c r="Y528" s="92"/>
      <c r="Z528" s="25"/>
      <c r="AA528" s="24"/>
      <c r="AB528" s="25"/>
      <c r="AC528" s="24"/>
      <c r="AD528" s="20"/>
      <c r="AE528" s="20"/>
      <c r="AF528" s="20"/>
      <c r="AG528" s="1"/>
      <c r="AH528" s="1"/>
      <c r="AI528" s="41"/>
      <c r="AJ528" s="41"/>
      <c r="AK528" s="41"/>
      <c r="AL528" s="41"/>
      <c r="AM528" s="41"/>
      <c r="AN528" s="1"/>
      <c r="AO528" s="1"/>
      <c r="AP528" s="1"/>
      <c r="AQ528" s="1"/>
      <c r="AR528" s="1"/>
      <c r="AS528" s="1"/>
      <c r="AT528" s="1"/>
      <c r="AU528" s="1"/>
      <c r="AV528" s="1"/>
      <c r="AW528" s="1"/>
      <c r="AX528" s="35"/>
      <c r="AY528" s="78"/>
      <c r="AZ528" s="37" t="e">
        <f>IF(AC528=#REF!,"年間支払金額",IF(AND(OR(COUNTIF(AE528,"*すべて*"),COUNTIF(AE528,"*全て*")),S528="●",OR(K528=#REF!,K528=#REF!)),"年間支払金額(全官署、契約相手方ごと)",IF(AND(OR(COUNTIF(AE528,"*すべて*"),COUNTIF(AE528,"*全て*")),S528="●"),"年間支払金額(契約相手方ごと)",IF(AND(OR(K528=#REF!,K528=#REF!),AC528=#REF!),"契約総額(全官署)",IF(AND(K528=#REF!,AC528=#REF!),"契約総額(自官署のみ)",IF(K528=#REF!,"年間支払金額(自官署のみ)",IF(AC528=#REF!,"契約総額",IF(AND(COUNTIF(BG528,"&lt;&gt;*単価*"),OR(K528=#REF!,K528=#REF!)),"全官署予定価格",IF(AND(COUNTIF(BG528,"*単価*"),OR(K528=#REF!,K528=#REF!)),"全官署支払金額",IF(COUNTIF(BG528,"*単価*"),"年間支払金額","予定価格"))))))))))</f>
        <v>#REF!</v>
      </c>
      <c r="BA528" s="37" t="str">
        <f>IF(T528="","×",IF(令和8年度契約状況調査票!T528&gt;_xlfn.XLOOKUP(令和8年度契約状況調査票!BF528,#REF!,#REF!),"○","×"))</f>
        <v>×</v>
      </c>
      <c r="BB528" s="37" t="str">
        <f>IF(Y528="","×",IF(令和8年度契約状況調査票!Y528&gt;_xlfn.XLOOKUP(令和8年度契約状況調査票!BF528,#REF!,#REF!),"○","×"))</f>
        <v>×</v>
      </c>
      <c r="BC528" s="37" t="str">
        <f t="shared" si="81"/>
        <v>×</v>
      </c>
      <c r="BD528" s="37" t="str">
        <f t="shared" si="77"/>
        <v>×</v>
      </c>
      <c r="BE528" s="79" t="str">
        <f t="shared" si="82"/>
        <v/>
      </c>
      <c r="BF528" s="38">
        <f t="shared" si="83"/>
        <v>0</v>
      </c>
      <c r="BG528" s="1" t="e">
        <f>IF(AC528=#REF!,"",IF(AND(K528&lt;&gt;"",ISTEXT(U528)),"分担契約/単価契約",IF(ISTEXT(U528),"単価契約",IF(K528&lt;&gt;"","分担契約",""))))</f>
        <v>#REF!</v>
      </c>
      <c r="BH528" s="80"/>
      <c r="BI528" s="81" t="e">
        <f>IF(COUNTIF(T528,"**"),"",IF(AND(T528&gt;=#REF!,OR(H528=#REF!,H528=#REF!)),1,IF(AND(T528&gt;=#REF!,H528&lt;&gt;#REF!,H528&lt;&gt;#REF!),1,"")))</f>
        <v>#REF!</v>
      </c>
      <c r="BJ528" s="82" t="str">
        <f t="shared" si="84"/>
        <v>○</v>
      </c>
      <c r="BK528" s="81" t="b">
        <f t="shared" si="78"/>
        <v>1</v>
      </c>
      <c r="BL528" s="81" t="b">
        <f t="shared" si="79"/>
        <v>1</v>
      </c>
    </row>
    <row r="529" spans="1:64" s="83" customFormat="1" ht="60.65" customHeight="1" x14ac:dyDescent="0.2">
      <c r="A529" s="77">
        <f t="shared" si="80"/>
        <v>524</v>
      </c>
      <c r="B529" s="77" t="str">
        <f t="shared" si="76"/>
        <v/>
      </c>
      <c r="C529" s="77" t="str">
        <f>IF(B529&lt;&gt;1,"",COUNTIF($B$6:B529,1))</f>
        <v/>
      </c>
      <c r="D529" s="77" t="str">
        <f>IF(B529&lt;&gt;2,"",COUNTIF($B$6:B529,2))</f>
        <v/>
      </c>
      <c r="E529" s="77" t="str">
        <f>IF(B529&lt;&gt;3,"",COUNTIF($B$6:B529,3))</f>
        <v/>
      </c>
      <c r="F529" s="77" t="str">
        <f>IF(B529&lt;&gt;4,"",COUNTIF($B$6:B529,4))</f>
        <v/>
      </c>
      <c r="G529" s="1"/>
      <c r="H529" s="20"/>
      <c r="I529" s="20"/>
      <c r="J529" s="20"/>
      <c r="K529" s="1"/>
      <c r="L529" s="1"/>
      <c r="M529" s="21"/>
      <c r="N529" s="20"/>
      <c r="O529" s="22"/>
      <c r="P529" s="26"/>
      <c r="Q529" s="27"/>
      <c r="R529" s="20"/>
      <c r="S529" s="1"/>
      <c r="T529" s="23"/>
      <c r="U529" s="84"/>
      <c r="V529" s="86"/>
      <c r="W529" s="39" t="e">
        <f>IF(OR(T529="他官署で調達手続きを実施のため",AC529=#REF!),"－",IF(V529&lt;&gt;"",ROUNDDOWN(V529/T529,3),(IFERROR(ROUNDDOWN(U529/T529,3),"－"))))</f>
        <v>#REF!</v>
      </c>
      <c r="X529" s="90"/>
      <c r="Y529" s="92"/>
      <c r="Z529" s="25"/>
      <c r="AA529" s="24"/>
      <c r="AB529" s="25"/>
      <c r="AC529" s="24"/>
      <c r="AD529" s="20"/>
      <c r="AE529" s="20"/>
      <c r="AF529" s="20"/>
      <c r="AG529" s="1"/>
      <c r="AH529" s="1"/>
      <c r="AI529" s="41"/>
      <c r="AJ529" s="41"/>
      <c r="AK529" s="41"/>
      <c r="AL529" s="41"/>
      <c r="AM529" s="41"/>
      <c r="AN529" s="1"/>
      <c r="AO529" s="1"/>
      <c r="AP529" s="1"/>
      <c r="AQ529" s="1"/>
      <c r="AR529" s="1"/>
      <c r="AS529" s="1"/>
      <c r="AT529" s="1"/>
      <c r="AU529" s="1"/>
      <c r="AV529" s="1"/>
      <c r="AW529" s="1"/>
      <c r="AX529" s="35"/>
      <c r="AY529" s="78"/>
      <c r="AZ529" s="37" t="e">
        <f>IF(AC529=#REF!,"年間支払金額",IF(AND(OR(COUNTIF(AE529,"*すべて*"),COUNTIF(AE529,"*全て*")),S529="●",OR(K529=#REF!,K529=#REF!)),"年間支払金額(全官署、契約相手方ごと)",IF(AND(OR(COUNTIF(AE529,"*すべて*"),COUNTIF(AE529,"*全て*")),S529="●"),"年間支払金額(契約相手方ごと)",IF(AND(OR(K529=#REF!,K529=#REF!),AC529=#REF!),"契約総額(全官署)",IF(AND(K529=#REF!,AC529=#REF!),"契約総額(自官署のみ)",IF(K529=#REF!,"年間支払金額(自官署のみ)",IF(AC529=#REF!,"契約総額",IF(AND(COUNTIF(BG529,"&lt;&gt;*単価*"),OR(K529=#REF!,K529=#REF!)),"全官署予定価格",IF(AND(COUNTIF(BG529,"*単価*"),OR(K529=#REF!,K529=#REF!)),"全官署支払金額",IF(COUNTIF(BG529,"*単価*"),"年間支払金額","予定価格"))))))))))</f>
        <v>#REF!</v>
      </c>
      <c r="BA529" s="37" t="str">
        <f>IF(T529="","×",IF(令和8年度契約状況調査票!T529&gt;_xlfn.XLOOKUP(令和8年度契約状況調査票!BF529,#REF!,#REF!),"○","×"))</f>
        <v>×</v>
      </c>
      <c r="BB529" s="37" t="str">
        <f>IF(Y529="","×",IF(令和8年度契約状況調査票!Y529&gt;_xlfn.XLOOKUP(令和8年度契約状況調査票!BF529,#REF!,#REF!),"○","×"))</f>
        <v>×</v>
      </c>
      <c r="BC529" s="37" t="str">
        <f t="shared" si="81"/>
        <v>×</v>
      </c>
      <c r="BD529" s="37" t="str">
        <f t="shared" si="77"/>
        <v>×</v>
      </c>
      <c r="BE529" s="79" t="str">
        <f t="shared" si="82"/>
        <v/>
      </c>
      <c r="BF529" s="38">
        <f t="shared" si="83"/>
        <v>0</v>
      </c>
      <c r="BG529" s="1" t="e">
        <f>IF(AC529=#REF!,"",IF(AND(K529&lt;&gt;"",ISTEXT(U529)),"分担契約/単価契約",IF(ISTEXT(U529),"単価契約",IF(K529&lt;&gt;"","分担契約",""))))</f>
        <v>#REF!</v>
      </c>
      <c r="BH529" s="80"/>
      <c r="BI529" s="81" t="e">
        <f>IF(COUNTIF(T529,"**"),"",IF(AND(T529&gt;=#REF!,OR(H529=#REF!,H529=#REF!)),1,IF(AND(T529&gt;=#REF!,H529&lt;&gt;#REF!,H529&lt;&gt;#REF!),1,"")))</f>
        <v>#REF!</v>
      </c>
      <c r="BJ529" s="82" t="str">
        <f t="shared" si="84"/>
        <v>○</v>
      </c>
      <c r="BK529" s="81" t="b">
        <f t="shared" si="78"/>
        <v>1</v>
      </c>
      <c r="BL529" s="81" t="b">
        <f t="shared" si="79"/>
        <v>1</v>
      </c>
    </row>
    <row r="530" spans="1:64" s="83" customFormat="1" ht="60.65" customHeight="1" x14ac:dyDescent="0.2">
      <c r="A530" s="77">
        <f t="shared" si="80"/>
        <v>525</v>
      </c>
      <c r="B530" s="77" t="str">
        <f t="shared" si="76"/>
        <v/>
      </c>
      <c r="C530" s="77" t="str">
        <f>IF(B530&lt;&gt;1,"",COUNTIF($B$6:B530,1))</f>
        <v/>
      </c>
      <c r="D530" s="77" t="str">
        <f>IF(B530&lt;&gt;2,"",COUNTIF($B$6:B530,2))</f>
        <v/>
      </c>
      <c r="E530" s="77" t="str">
        <f>IF(B530&lt;&gt;3,"",COUNTIF($B$6:B530,3))</f>
        <v/>
      </c>
      <c r="F530" s="77" t="str">
        <f>IF(B530&lt;&gt;4,"",COUNTIF($B$6:B530,4))</f>
        <v/>
      </c>
      <c r="G530" s="1"/>
      <c r="H530" s="20"/>
      <c r="I530" s="20"/>
      <c r="J530" s="20"/>
      <c r="K530" s="1"/>
      <c r="L530" s="1"/>
      <c r="M530" s="21"/>
      <c r="N530" s="20"/>
      <c r="O530" s="22"/>
      <c r="P530" s="26"/>
      <c r="Q530" s="27"/>
      <c r="R530" s="20"/>
      <c r="S530" s="1"/>
      <c r="T530" s="23"/>
      <c r="U530" s="84"/>
      <c r="V530" s="86"/>
      <c r="W530" s="39" t="e">
        <f>IF(OR(T530="他官署で調達手続きを実施のため",AC530=#REF!),"－",IF(V530&lt;&gt;"",ROUNDDOWN(V530/T530,3),(IFERROR(ROUNDDOWN(U530/T530,3),"－"))))</f>
        <v>#REF!</v>
      </c>
      <c r="X530" s="90"/>
      <c r="Y530" s="92"/>
      <c r="Z530" s="25"/>
      <c r="AA530" s="24"/>
      <c r="AB530" s="25"/>
      <c r="AC530" s="24"/>
      <c r="AD530" s="20"/>
      <c r="AE530" s="20"/>
      <c r="AF530" s="20"/>
      <c r="AG530" s="1"/>
      <c r="AH530" s="1"/>
      <c r="AI530" s="41"/>
      <c r="AJ530" s="41"/>
      <c r="AK530" s="41"/>
      <c r="AL530" s="41"/>
      <c r="AM530" s="41"/>
      <c r="AN530" s="1"/>
      <c r="AO530" s="1"/>
      <c r="AP530" s="1"/>
      <c r="AQ530" s="1"/>
      <c r="AR530" s="1"/>
      <c r="AS530" s="1"/>
      <c r="AT530" s="1"/>
      <c r="AU530" s="1"/>
      <c r="AV530" s="1"/>
      <c r="AW530" s="1"/>
      <c r="AX530" s="35"/>
      <c r="AY530" s="78"/>
      <c r="AZ530" s="37" t="e">
        <f>IF(AC530=#REF!,"年間支払金額",IF(AND(OR(COUNTIF(AE530,"*すべて*"),COUNTIF(AE530,"*全て*")),S530="●",OR(K530=#REF!,K530=#REF!)),"年間支払金額(全官署、契約相手方ごと)",IF(AND(OR(COUNTIF(AE530,"*すべて*"),COUNTIF(AE530,"*全て*")),S530="●"),"年間支払金額(契約相手方ごと)",IF(AND(OR(K530=#REF!,K530=#REF!),AC530=#REF!),"契約総額(全官署)",IF(AND(K530=#REF!,AC530=#REF!),"契約総額(自官署のみ)",IF(K530=#REF!,"年間支払金額(自官署のみ)",IF(AC530=#REF!,"契約総額",IF(AND(COUNTIF(BG530,"&lt;&gt;*単価*"),OR(K530=#REF!,K530=#REF!)),"全官署予定価格",IF(AND(COUNTIF(BG530,"*単価*"),OR(K530=#REF!,K530=#REF!)),"全官署支払金額",IF(COUNTIF(BG530,"*単価*"),"年間支払金額","予定価格"))))))))))</f>
        <v>#REF!</v>
      </c>
      <c r="BA530" s="37" t="str">
        <f>IF(T530="","×",IF(令和8年度契約状況調査票!T530&gt;_xlfn.XLOOKUP(令和8年度契約状況調査票!BF530,#REF!,#REF!),"○","×"))</f>
        <v>×</v>
      </c>
      <c r="BB530" s="37" t="str">
        <f>IF(Y530="","×",IF(令和8年度契約状況調査票!Y530&gt;_xlfn.XLOOKUP(令和8年度契約状況調査票!BF530,#REF!,#REF!),"○","×"))</f>
        <v>×</v>
      </c>
      <c r="BC530" s="37" t="str">
        <f t="shared" si="81"/>
        <v>×</v>
      </c>
      <c r="BD530" s="37" t="str">
        <f t="shared" si="77"/>
        <v>×</v>
      </c>
      <c r="BE530" s="79" t="str">
        <f t="shared" si="82"/>
        <v/>
      </c>
      <c r="BF530" s="38">
        <f t="shared" si="83"/>
        <v>0</v>
      </c>
      <c r="BG530" s="1" t="e">
        <f>IF(AC530=#REF!,"",IF(AND(K530&lt;&gt;"",ISTEXT(U530)),"分担契約/単価契約",IF(ISTEXT(U530),"単価契約",IF(K530&lt;&gt;"","分担契約",""))))</f>
        <v>#REF!</v>
      </c>
      <c r="BH530" s="80"/>
      <c r="BI530" s="81" t="e">
        <f>IF(COUNTIF(T530,"**"),"",IF(AND(T530&gt;=#REF!,OR(H530=#REF!,H530=#REF!)),1,IF(AND(T530&gt;=#REF!,H530&lt;&gt;#REF!,H530&lt;&gt;#REF!),1,"")))</f>
        <v>#REF!</v>
      </c>
      <c r="BJ530" s="82" t="str">
        <f t="shared" si="84"/>
        <v>○</v>
      </c>
      <c r="BK530" s="81" t="b">
        <f t="shared" si="78"/>
        <v>1</v>
      </c>
      <c r="BL530" s="81" t="b">
        <f t="shared" si="79"/>
        <v>1</v>
      </c>
    </row>
    <row r="531" spans="1:64" s="83" customFormat="1" ht="60.65" customHeight="1" x14ac:dyDescent="0.2">
      <c r="A531" s="77">
        <f t="shared" si="80"/>
        <v>526</v>
      </c>
      <c r="B531" s="77" t="str">
        <f t="shared" si="76"/>
        <v/>
      </c>
      <c r="C531" s="77" t="str">
        <f>IF(B531&lt;&gt;1,"",COUNTIF($B$6:B531,1))</f>
        <v/>
      </c>
      <c r="D531" s="77" t="str">
        <f>IF(B531&lt;&gt;2,"",COUNTIF($B$6:B531,2))</f>
        <v/>
      </c>
      <c r="E531" s="77" t="str">
        <f>IF(B531&lt;&gt;3,"",COUNTIF($B$6:B531,3))</f>
        <v/>
      </c>
      <c r="F531" s="77" t="str">
        <f>IF(B531&lt;&gt;4,"",COUNTIF($B$6:B531,4))</f>
        <v/>
      </c>
      <c r="G531" s="1"/>
      <c r="H531" s="20"/>
      <c r="I531" s="20"/>
      <c r="J531" s="20"/>
      <c r="K531" s="1"/>
      <c r="L531" s="1"/>
      <c r="M531" s="21"/>
      <c r="N531" s="20"/>
      <c r="O531" s="22"/>
      <c r="P531" s="26"/>
      <c r="Q531" s="27"/>
      <c r="R531" s="20"/>
      <c r="S531" s="1"/>
      <c r="T531" s="23"/>
      <c r="U531" s="84"/>
      <c r="V531" s="86"/>
      <c r="W531" s="39" t="e">
        <f>IF(OR(T531="他官署で調達手続きを実施のため",AC531=#REF!),"－",IF(V531&lt;&gt;"",ROUNDDOWN(V531/T531,3),(IFERROR(ROUNDDOWN(U531/T531,3),"－"))))</f>
        <v>#REF!</v>
      </c>
      <c r="X531" s="90"/>
      <c r="Y531" s="92"/>
      <c r="Z531" s="25"/>
      <c r="AA531" s="24"/>
      <c r="AB531" s="25"/>
      <c r="AC531" s="24"/>
      <c r="AD531" s="20"/>
      <c r="AE531" s="20"/>
      <c r="AF531" s="20"/>
      <c r="AG531" s="1"/>
      <c r="AH531" s="1"/>
      <c r="AI531" s="41"/>
      <c r="AJ531" s="41"/>
      <c r="AK531" s="41"/>
      <c r="AL531" s="41"/>
      <c r="AM531" s="41"/>
      <c r="AN531" s="1"/>
      <c r="AO531" s="1"/>
      <c r="AP531" s="1"/>
      <c r="AQ531" s="1"/>
      <c r="AR531" s="1"/>
      <c r="AS531" s="1"/>
      <c r="AT531" s="1"/>
      <c r="AU531" s="1"/>
      <c r="AV531" s="1"/>
      <c r="AW531" s="1"/>
      <c r="AX531" s="36"/>
      <c r="AY531" s="78"/>
      <c r="AZ531" s="37" t="e">
        <f>IF(AC531=#REF!,"年間支払金額",IF(AND(OR(COUNTIF(AE531,"*すべて*"),COUNTIF(AE531,"*全て*")),S531="●",OR(K531=#REF!,K531=#REF!)),"年間支払金額(全官署、契約相手方ごと)",IF(AND(OR(COUNTIF(AE531,"*すべて*"),COUNTIF(AE531,"*全て*")),S531="●"),"年間支払金額(契約相手方ごと)",IF(AND(OR(K531=#REF!,K531=#REF!),AC531=#REF!),"契約総額(全官署)",IF(AND(K531=#REF!,AC531=#REF!),"契約総額(自官署のみ)",IF(K531=#REF!,"年間支払金額(自官署のみ)",IF(AC531=#REF!,"契約総額",IF(AND(COUNTIF(BG531,"&lt;&gt;*単価*"),OR(K531=#REF!,K531=#REF!)),"全官署予定価格",IF(AND(COUNTIF(BG531,"*単価*"),OR(K531=#REF!,K531=#REF!)),"全官署支払金額",IF(COUNTIF(BG531,"*単価*"),"年間支払金額","予定価格"))))))))))</f>
        <v>#REF!</v>
      </c>
      <c r="BA531" s="37" t="str">
        <f>IF(T531="","×",IF(令和8年度契約状況調査票!T531&gt;_xlfn.XLOOKUP(令和8年度契約状況調査票!BF531,#REF!,#REF!),"○","×"))</f>
        <v>×</v>
      </c>
      <c r="BB531" s="37" t="str">
        <f>IF(Y531="","×",IF(令和8年度契約状況調査票!Y531&gt;_xlfn.XLOOKUP(令和8年度契約状況調査票!BF531,#REF!,#REF!),"○","×"))</f>
        <v>×</v>
      </c>
      <c r="BC531" s="37" t="str">
        <f t="shared" si="81"/>
        <v>×</v>
      </c>
      <c r="BD531" s="37" t="str">
        <f t="shared" si="77"/>
        <v>×</v>
      </c>
      <c r="BE531" s="79" t="str">
        <f t="shared" si="82"/>
        <v/>
      </c>
      <c r="BF531" s="38">
        <f t="shared" si="83"/>
        <v>0</v>
      </c>
      <c r="BG531" s="1" t="e">
        <f>IF(AC531=#REF!,"",IF(AND(K531&lt;&gt;"",ISTEXT(U531)),"分担契約/単価契約",IF(ISTEXT(U531),"単価契約",IF(K531&lt;&gt;"","分担契約",""))))</f>
        <v>#REF!</v>
      </c>
      <c r="BH531" s="80"/>
      <c r="BI531" s="81" t="e">
        <f>IF(COUNTIF(T531,"**"),"",IF(AND(T531&gt;=#REF!,OR(H531=#REF!,H531=#REF!)),1,IF(AND(T531&gt;=#REF!,H531&lt;&gt;#REF!,H531&lt;&gt;#REF!),1,"")))</f>
        <v>#REF!</v>
      </c>
      <c r="BJ531" s="82" t="str">
        <f t="shared" si="84"/>
        <v>○</v>
      </c>
      <c r="BK531" s="81" t="b">
        <f t="shared" si="78"/>
        <v>1</v>
      </c>
      <c r="BL531" s="81" t="b">
        <f t="shared" si="79"/>
        <v>1</v>
      </c>
    </row>
    <row r="532" spans="1:64" s="83" customFormat="1" ht="60.65" customHeight="1" x14ac:dyDescent="0.2">
      <c r="A532" s="77">
        <f t="shared" si="80"/>
        <v>527</v>
      </c>
      <c r="B532" s="77" t="str">
        <f t="shared" si="76"/>
        <v/>
      </c>
      <c r="C532" s="77" t="str">
        <f>IF(B532&lt;&gt;1,"",COUNTIF($B$6:B532,1))</f>
        <v/>
      </c>
      <c r="D532" s="77" t="str">
        <f>IF(B532&lt;&gt;2,"",COUNTIF($B$6:B532,2))</f>
        <v/>
      </c>
      <c r="E532" s="77" t="str">
        <f>IF(B532&lt;&gt;3,"",COUNTIF($B$6:B532,3))</f>
        <v/>
      </c>
      <c r="F532" s="77" t="str">
        <f>IF(B532&lt;&gt;4,"",COUNTIF($B$6:B532,4))</f>
        <v/>
      </c>
      <c r="G532" s="1"/>
      <c r="H532" s="20"/>
      <c r="I532" s="20"/>
      <c r="J532" s="20"/>
      <c r="K532" s="1"/>
      <c r="L532" s="1"/>
      <c r="M532" s="21"/>
      <c r="N532" s="20"/>
      <c r="O532" s="22"/>
      <c r="P532" s="26"/>
      <c r="Q532" s="27"/>
      <c r="R532" s="20"/>
      <c r="S532" s="1"/>
      <c r="T532" s="23"/>
      <c r="U532" s="84"/>
      <c r="V532" s="86"/>
      <c r="W532" s="39" t="e">
        <f>IF(OR(T532="他官署で調達手続きを実施のため",AC532=#REF!),"－",IF(V532&lt;&gt;"",ROUNDDOWN(V532/T532,3),(IFERROR(ROUNDDOWN(U532/T532,3),"－"))))</f>
        <v>#REF!</v>
      </c>
      <c r="X532" s="90"/>
      <c r="Y532" s="92"/>
      <c r="Z532" s="25"/>
      <c r="AA532" s="24"/>
      <c r="AB532" s="25"/>
      <c r="AC532" s="24"/>
      <c r="AD532" s="20"/>
      <c r="AE532" s="20"/>
      <c r="AF532" s="20"/>
      <c r="AG532" s="1"/>
      <c r="AH532" s="1"/>
      <c r="AI532" s="41"/>
      <c r="AJ532" s="41"/>
      <c r="AK532" s="41"/>
      <c r="AL532" s="41"/>
      <c r="AM532" s="41"/>
      <c r="AN532" s="1"/>
      <c r="AO532" s="1"/>
      <c r="AP532" s="1"/>
      <c r="AQ532" s="1"/>
      <c r="AR532" s="1"/>
      <c r="AS532" s="1"/>
      <c r="AT532" s="1"/>
      <c r="AU532" s="1"/>
      <c r="AV532" s="1"/>
      <c r="AW532" s="1"/>
      <c r="AX532" s="35"/>
      <c r="AY532" s="78"/>
      <c r="AZ532" s="37" t="e">
        <f>IF(AC532=#REF!,"年間支払金額",IF(AND(OR(COUNTIF(AE532,"*すべて*"),COUNTIF(AE532,"*全て*")),S532="●",OR(K532=#REF!,K532=#REF!)),"年間支払金額(全官署、契約相手方ごと)",IF(AND(OR(COUNTIF(AE532,"*すべて*"),COUNTIF(AE532,"*全て*")),S532="●"),"年間支払金額(契約相手方ごと)",IF(AND(OR(K532=#REF!,K532=#REF!),AC532=#REF!),"契約総額(全官署)",IF(AND(K532=#REF!,AC532=#REF!),"契約総額(自官署のみ)",IF(K532=#REF!,"年間支払金額(自官署のみ)",IF(AC532=#REF!,"契約総額",IF(AND(COUNTIF(BG532,"&lt;&gt;*単価*"),OR(K532=#REF!,K532=#REF!)),"全官署予定価格",IF(AND(COUNTIF(BG532,"*単価*"),OR(K532=#REF!,K532=#REF!)),"全官署支払金額",IF(COUNTIF(BG532,"*単価*"),"年間支払金額","予定価格"))))))))))</f>
        <v>#REF!</v>
      </c>
      <c r="BA532" s="37" t="str">
        <f>IF(T532="","×",IF(令和8年度契約状況調査票!T532&gt;_xlfn.XLOOKUP(令和8年度契約状況調査票!BF532,#REF!,#REF!),"○","×"))</f>
        <v>×</v>
      </c>
      <c r="BB532" s="37" t="str">
        <f>IF(Y532="","×",IF(令和8年度契約状況調査票!Y532&gt;_xlfn.XLOOKUP(令和8年度契約状況調査票!BF532,#REF!,#REF!),"○","×"))</f>
        <v>×</v>
      </c>
      <c r="BC532" s="37" t="str">
        <f t="shared" si="81"/>
        <v>×</v>
      </c>
      <c r="BD532" s="37" t="str">
        <f t="shared" si="77"/>
        <v>×</v>
      </c>
      <c r="BE532" s="79" t="str">
        <f t="shared" si="82"/>
        <v/>
      </c>
      <c r="BF532" s="38">
        <f t="shared" si="83"/>
        <v>0</v>
      </c>
      <c r="BG532" s="1" t="e">
        <f>IF(AC532=#REF!,"",IF(AND(K532&lt;&gt;"",ISTEXT(U532)),"分担契約/単価契約",IF(ISTEXT(U532),"単価契約",IF(K532&lt;&gt;"","分担契約",""))))</f>
        <v>#REF!</v>
      </c>
      <c r="BH532" s="80"/>
      <c r="BI532" s="81" t="e">
        <f>IF(COUNTIF(T532,"**"),"",IF(AND(T532&gt;=#REF!,OR(H532=#REF!,H532=#REF!)),1,IF(AND(T532&gt;=#REF!,H532&lt;&gt;#REF!,H532&lt;&gt;#REF!),1,"")))</f>
        <v>#REF!</v>
      </c>
      <c r="BJ532" s="82" t="str">
        <f t="shared" si="84"/>
        <v>○</v>
      </c>
      <c r="BK532" s="81" t="b">
        <f t="shared" si="78"/>
        <v>1</v>
      </c>
      <c r="BL532" s="81" t="b">
        <f t="shared" si="79"/>
        <v>1</v>
      </c>
    </row>
    <row r="533" spans="1:64" s="83" customFormat="1" ht="60.65" customHeight="1" x14ac:dyDescent="0.2">
      <c r="A533" s="77">
        <f t="shared" si="80"/>
        <v>528</v>
      </c>
      <c r="B533" s="77" t="str">
        <f t="shared" ref="B533:B596" si="85">IF(AND(COUNTIF(H533,"*工事*"),COUNTIF(R533,"*入札*")),1,IF(AND(COUNTIF(H533,"*工事*"),COUNTIF(R533,"*随意契約*")),2,IF(AND(R533&lt;&gt;"*工事*",COUNTIF(R533,"*入札*")),3,IF(AND(H533&lt;&gt;"*工事*",COUNTIF(R533,"*随意契約*")),4,""))))</f>
        <v/>
      </c>
      <c r="C533" s="77" t="str">
        <f>IF(B533&lt;&gt;1,"",COUNTIF($B$6:B533,1))</f>
        <v/>
      </c>
      <c r="D533" s="77" t="str">
        <f>IF(B533&lt;&gt;2,"",COUNTIF($B$6:B533,2))</f>
        <v/>
      </c>
      <c r="E533" s="77" t="str">
        <f>IF(B533&lt;&gt;3,"",COUNTIF($B$6:B533,3))</f>
        <v/>
      </c>
      <c r="F533" s="77" t="str">
        <f>IF(B533&lt;&gt;4,"",COUNTIF($B$6:B533,4))</f>
        <v/>
      </c>
      <c r="G533" s="1"/>
      <c r="H533" s="20"/>
      <c r="I533" s="20"/>
      <c r="J533" s="20"/>
      <c r="K533" s="1"/>
      <c r="L533" s="1"/>
      <c r="M533" s="21"/>
      <c r="N533" s="20"/>
      <c r="O533" s="22"/>
      <c r="P533" s="26"/>
      <c r="Q533" s="27"/>
      <c r="R533" s="20"/>
      <c r="S533" s="1"/>
      <c r="T533" s="23"/>
      <c r="U533" s="84"/>
      <c r="V533" s="86"/>
      <c r="W533" s="39" t="e">
        <f>IF(OR(T533="他官署で調達手続きを実施のため",AC533=#REF!),"－",IF(V533&lt;&gt;"",ROUNDDOWN(V533/T533,3),(IFERROR(ROUNDDOWN(U533/T533,3),"－"))))</f>
        <v>#REF!</v>
      </c>
      <c r="X533" s="90"/>
      <c r="Y533" s="92"/>
      <c r="Z533" s="25"/>
      <c r="AA533" s="24"/>
      <c r="AB533" s="25"/>
      <c r="AC533" s="24"/>
      <c r="AD533" s="20"/>
      <c r="AE533" s="20"/>
      <c r="AF533" s="20"/>
      <c r="AG533" s="1"/>
      <c r="AH533" s="1"/>
      <c r="AI533" s="41"/>
      <c r="AJ533" s="41"/>
      <c r="AK533" s="41"/>
      <c r="AL533" s="41"/>
      <c r="AM533" s="41"/>
      <c r="AN533" s="1"/>
      <c r="AO533" s="1"/>
      <c r="AP533" s="1"/>
      <c r="AQ533" s="1"/>
      <c r="AR533" s="1"/>
      <c r="AS533" s="1"/>
      <c r="AT533" s="1"/>
      <c r="AU533" s="1"/>
      <c r="AV533" s="1"/>
      <c r="AW533" s="1"/>
      <c r="AX533" s="35"/>
      <c r="AY533" s="78"/>
      <c r="AZ533" s="37" t="e">
        <f>IF(AC533=#REF!,"年間支払金額",IF(AND(OR(COUNTIF(AE533,"*すべて*"),COUNTIF(AE533,"*全て*")),S533="●",OR(K533=#REF!,K533=#REF!)),"年間支払金額(全官署、契約相手方ごと)",IF(AND(OR(COUNTIF(AE533,"*すべて*"),COUNTIF(AE533,"*全て*")),S533="●"),"年間支払金額(契約相手方ごと)",IF(AND(OR(K533=#REF!,K533=#REF!),AC533=#REF!),"契約総額(全官署)",IF(AND(K533=#REF!,AC533=#REF!),"契約総額(自官署のみ)",IF(K533=#REF!,"年間支払金額(自官署のみ)",IF(AC533=#REF!,"契約総額",IF(AND(COUNTIF(BG533,"&lt;&gt;*単価*"),OR(K533=#REF!,K533=#REF!)),"全官署予定価格",IF(AND(COUNTIF(BG533,"*単価*"),OR(K533=#REF!,K533=#REF!)),"全官署支払金額",IF(COUNTIF(BG533,"*単価*"),"年間支払金額","予定価格"))))))))))</f>
        <v>#REF!</v>
      </c>
      <c r="BA533" s="37" t="str">
        <f>IF(T533="","×",IF(令和8年度契約状況調査票!T533&gt;_xlfn.XLOOKUP(令和8年度契約状況調査票!BF533,#REF!,#REF!),"○","×"))</f>
        <v>×</v>
      </c>
      <c r="BB533" s="37" t="str">
        <f>IF(Y533="","×",IF(令和8年度契約状況調査票!Y533&gt;_xlfn.XLOOKUP(令和8年度契約状況調査票!BF533,#REF!,#REF!),"○","×"))</f>
        <v>×</v>
      </c>
      <c r="BC533" s="37" t="str">
        <f t="shared" si="81"/>
        <v>×</v>
      </c>
      <c r="BD533" s="37" t="str">
        <f t="shared" si="77"/>
        <v>×</v>
      </c>
      <c r="BE533" s="79" t="str">
        <f t="shared" si="82"/>
        <v/>
      </c>
      <c r="BF533" s="38">
        <f t="shared" si="83"/>
        <v>0</v>
      </c>
      <c r="BG533" s="1" t="e">
        <f>IF(AC533=#REF!,"",IF(AND(K533&lt;&gt;"",ISTEXT(U533)),"分担契約/単価契約",IF(ISTEXT(U533),"単価契約",IF(K533&lt;&gt;"","分担契約",""))))</f>
        <v>#REF!</v>
      </c>
      <c r="BH533" s="80"/>
      <c r="BI533" s="81" t="e">
        <f>IF(COUNTIF(T533,"**"),"",IF(AND(T533&gt;=#REF!,OR(H533=#REF!,H533=#REF!)),1,IF(AND(T533&gt;=#REF!,H533&lt;&gt;#REF!,H533&lt;&gt;#REF!),1,"")))</f>
        <v>#REF!</v>
      </c>
      <c r="BJ533" s="82" t="str">
        <f t="shared" si="84"/>
        <v>○</v>
      </c>
      <c r="BK533" s="81" t="b">
        <f t="shared" si="78"/>
        <v>1</v>
      </c>
      <c r="BL533" s="81" t="b">
        <f t="shared" si="79"/>
        <v>1</v>
      </c>
    </row>
    <row r="534" spans="1:64" s="83" customFormat="1" ht="60.65" customHeight="1" x14ac:dyDescent="0.2">
      <c r="A534" s="77">
        <f t="shared" si="80"/>
        <v>529</v>
      </c>
      <c r="B534" s="77" t="str">
        <f t="shared" si="85"/>
        <v/>
      </c>
      <c r="C534" s="77" t="str">
        <f>IF(B534&lt;&gt;1,"",COUNTIF($B$6:B534,1))</f>
        <v/>
      </c>
      <c r="D534" s="77" t="str">
        <f>IF(B534&lt;&gt;2,"",COUNTIF($B$6:B534,2))</f>
        <v/>
      </c>
      <c r="E534" s="77" t="str">
        <f>IF(B534&lt;&gt;3,"",COUNTIF($B$6:B534,3))</f>
        <v/>
      </c>
      <c r="F534" s="77" t="str">
        <f>IF(B534&lt;&gt;4,"",COUNTIF($B$6:B534,4))</f>
        <v/>
      </c>
      <c r="G534" s="1"/>
      <c r="H534" s="20"/>
      <c r="I534" s="20"/>
      <c r="J534" s="20"/>
      <c r="K534" s="1"/>
      <c r="L534" s="1"/>
      <c r="M534" s="21"/>
      <c r="N534" s="20"/>
      <c r="O534" s="22"/>
      <c r="P534" s="26"/>
      <c r="Q534" s="27"/>
      <c r="R534" s="20"/>
      <c r="S534" s="1"/>
      <c r="T534" s="28"/>
      <c r="U534" s="85"/>
      <c r="V534" s="86"/>
      <c r="W534" s="39" t="e">
        <f>IF(OR(T534="他官署で調達手続きを実施のため",AC534=#REF!),"－",IF(V534&lt;&gt;"",ROUNDDOWN(V534/T534,3),(IFERROR(ROUNDDOWN(U534/T534,3),"－"))))</f>
        <v>#REF!</v>
      </c>
      <c r="X534" s="90"/>
      <c r="Y534" s="92"/>
      <c r="Z534" s="25"/>
      <c r="AA534" s="24"/>
      <c r="AB534" s="25"/>
      <c r="AC534" s="24"/>
      <c r="AD534" s="20"/>
      <c r="AE534" s="20"/>
      <c r="AF534" s="20"/>
      <c r="AG534" s="1"/>
      <c r="AH534" s="1"/>
      <c r="AI534" s="41"/>
      <c r="AJ534" s="41"/>
      <c r="AK534" s="41"/>
      <c r="AL534" s="41"/>
      <c r="AM534" s="41"/>
      <c r="AN534" s="1"/>
      <c r="AO534" s="1"/>
      <c r="AP534" s="1"/>
      <c r="AQ534" s="1"/>
      <c r="AR534" s="1"/>
      <c r="AS534" s="1"/>
      <c r="AT534" s="1"/>
      <c r="AU534" s="1"/>
      <c r="AV534" s="1"/>
      <c r="AW534" s="1"/>
      <c r="AX534" s="35"/>
      <c r="AY534" s="78"/>
      <c r="AZ534" s="37" t="e">
        <f>IF(AC534=#REF!,"年間支払金額",IF(AND(OR(COUNTIF(AE534,"*すべて*"),COUNTIF(AE534,"*全て*")),S534="●",OR(K534=#REF!,K534=#REF!)),"年間支払金額(全官署、契約相手方ごと)",IF(AND(OR(COUNTIF(AE534,"*すべて*"),COUNTIF(AE534,"*全て*")),S534="●"),"年間支払金額(契約相手方ごと)",IF(AND(OR(K534=#REF!,K534=#REF!),AC534=#REF!),"契約総額(全官署)",IF(AND(K534=#REF!,AC534=#REF!),"契約総額(自官署のみ)",IF(K534=#REF!,"年間支払金額(自官署のみ)",IF(AC534=#REF!,"契約総額",IF(AND(COUNTIF(BG534,"&lt;&gt;*単価*"),OR(K534=#REF!,K534=#REF!)),"全官署予定価格",IF(AND(COUNTIF(BG534,"*単価*"),OR(K534=#REF!,K534=#REF!)),"全官署支払金額",IF(COUNTIF(BG534,"*単価*"),"年間支払金額","予定価格"))))))))))</f>
        <v>#REF!</v>
      </c>
      <c r="BA534" s="37" t="str">
        <f>IF(T534="","×",IF(令和8年度契約状況調査票!T534&gt;_xlfn.XLOOKUP(令和8年度契約状況調査票!BF534,#REF!,#REF!),"○","×"))</f>
        <v>×</v>
      </c>
      <c r="BB534" s="37" t="str">
        <f>IF(Y534="","×",IF(令和8年度契約状況調査票!Y534&gt;_xlfn.XLOOKUP(令和8年度契約状況調査票!BF534,#REF!,#REF!),"○","×"))</f>
        <v>×</v>
      </c>
      <c r="BC534" s="37" t="str">
        <f t="shared" si="81"/>
        <v>×</v>
      </c>
      <c r="BD534" s="37" t="str">
        <f t="shared" si="77"/>
        <v>×</v>
      </c>
      <c r="BE534" s="79" t="str">
        <f t="shared" si="82"/>
        <v/>
      </c>
      <c r="BF534" s="38">
        <f t="shared" si="83"/>
        <v>0</v>
      </c>
      <c r="BG534" s="1" t="e">
        <f>IF(AC534=#REF!,"",IF(AND(K534&lt;&gt;"",ISTEXT(U534)),"分担契約/単価契約",IF(ISTEXT(U534),"単価契約",IF(K534&lt;&gt;"","分担契約",""))))</f>
        <v>#REF!</v>
      </c>
      <c r="BH534" s="80"/>
      <c r="BI534" s="81" t="e">
        <f>IF(COUNTIF(T534,"**"),"",IF(AND(T534&gt;=#REF!,OR(H534=#REF!,H534=#REF!)),1,IF(AND(T534&gt;=#REF!,H534&lt;&gt;#REF!,H534&lt;&gt;#REF!),1,"")))</f>
        <v>#REF!</v>
      </c>
      <c r="BJ534" s="82" t="str">
        <f t="shared" si="84"/>
        <v>○</v>
      </c>
      <c r="BK534" s="81" t="b">
        <f t="shared" si="78"/>
        <v>1</v>
      </c>
      <c r="BL534" s="81" t="b">
        <f t="shared" si="79"/>
        <v>1</v>
      </c>
    </row>
    <row r="535" spans="1:64" s="83" customFormat="1" ht="60.65" customHeight="1" x14ac:dyDescent="0.2">
      <c r="A535" s="77">
        <f t="shared" si="80"/>
        <v>530</v>
      </c>
      <c r="B535" s="77" t="str">
        <f t="shared" si="85"/>
        <v/>
      </c>
      <c r="C535" s="77" t="str">
        <f>IF(B535&lt;&gt;1,"",COUNTIF($B$6:B535,1))</f>
        <v/>
      </c>
      <c r="D535" s="77" t="str">
        <f>IF(B535&lt;&gt;2,"",COUNTIF($B$6:B535,2))</f>
        <v/>
      </c>
      <c r="E535" s="77" t="str">
        <f>IF(B535&lt;&gt;3,"",COUNTIF($B$6:B535,3))</f>
        <v/>
      </c>
      <c r="F535" s="77" t="str">
        <f>IF(B535&lt;&gt;4,"",COUNTIF($B$6:B535,4))</f>
        <v/>
      </c>
      <c r="G535" s="1"/>
      <c r="H535" s="20"/>
      <c r="I535" s="20"/>
      <c r="J535" s="20"/>
      <c r="K535" s="1"/>
      <c r="L535" s="1"/>
      <c r="M535" s="21"/>
      <c r="N535" s="20"/>
      <c r="O535" s="22"/>
      <c r="P535" s="26"/>
      <c r="Q535" s="27"/>
      <c r="R535" s="20"/>
      <c r="S535" s="1"/>
      <c r="T535" s="23"/>
      <c r="U535" s="84"/>
      <c r="V535" s="86"/>
      <c r="W535" s="39" t="e">
        <f>IF(OR(T535="他官署で調達手続きを実施のため",AC535=#REF!),"－",IF(V535&lt;&gt;"",ROUNDDOWN(V535/T535,3),(IFERROR(ROUNDDOWN(U535/T535,3),"－"))))</f>
        <v>#REF!</v>
      </c>
      <c r="X535" s="90"/>
      <c r="Y535" s="92"/>
      <c r="Z535" s="25"/>
      <c r="AA535" s="24"/>
      <c r="AB535" s="25"/>
      <c r="AC535" s="24"/>
      <c r="AD535" s="20"/>
      <c r="AE535" s="20"/>
      <c r="AF535" s="20"/>
      <c r="AG535" s="1"/>
      <c r="AH535" s="1"/>
      <c r="AI535" s="41"/>
      <c r="AJ535" s="41"/>
      <c r="AK535" s="41"/>
      <c r="AL535" s="41"/>
      <c r="AM535" s="41"/>
      <c r="AN535" s="1"/>
      <c r="AO535" s="1"/>
      <c r="AP535" s="1"/>
      <c r="AQ535" s="1"/>
      <c r="AR535" s="1"/>
      <c r="AS535" s="1"/>
      <c r="AT535" s="1"/>
      <c r="AU535" s="1"/>
      <c r="AV535" s="1"/>
      <c r="AW535" s="1"/>
      <c r="AX535" s="35"/>
      <c r="AY535" s="78"/>
      <c r="AZ535" s="37" t="e">
        <f>IF(AC535=#REF!,"年間支払金額",IF(AND(OR(COUNTIF(AE535,"*すべて*"),COUNTIF(AE535,"*全て*")),S535="●",OR(K535=#REF!,K535=#REF!)),"年間支払金額(全官署、契約相手方ごと)",IF(AND(OR(COUNTIF(AE535,"*すべて*"),COUNTIF(AE535,"*全て*")),S535="●"),"年間支払金額(契約相手方ごと)",IF(AND(OR(K535=#REF!,K535=#REF!),AC535=#REF!),"契約総額(全官署)",IF(AND(K535=#REF!,AC535=#REF!),"契約総額(自官署のみ)",IF(K535=#REF!,"年間支払金額(自官署のみ)",IF(AC535=#REF!,"契約総額",IF(AND(COUNTIF(BG535,"&lt;&gt;*単価*"),OR(K535=#REF!,K535=#REF!)),"全官署予定価格",IF(AND(COUNTIF(BG535,"*単価*"),OR(K535=#REF!,K535=#REF!)),"全官署支払金額",IF(COUNTIF(BG535,"*単価*"),"年間支払金額","予定価格"))))))))))</f>
        <v>#REF!</v>
      </c>
      <c r="BA535" s="37" t="str">
        <f>IF(T535="","×",IF(令和8年度契約状況調査票!T535&gt;_xlfn.XLOOKUP(令和8年度契約状況調査票!BF535,#REF!,#REF!),"○","×"))</f>
        <v>×</v>
      </c>
      <c r="BB535" s="37" t="str">
        <f>IF(Y535="","×",IF(令和8年度契約状況調査票!Y535&gt;_xlfn.XLOOKUP(令和8年度契約状況調査票!BF535,#REF!,#REF!),"○","×"))</f>
        <v>×</v>
      </c>
      <c r="BC535" s="37" t="str">
        <f t="shared" si="81"/>
        <v>×</v>
      </c>
      <c r="BD535" s="37" t="str">
        <f t="shared" si="77"/>
        <v>×</v>
      </c>
      <c r="BE535" s="79" t="str">
        <f t="shared" si="82"/>
        <v/>
      </c>
      <c r="BF535" s="38">
        <f t="shared" si="83"/>
        <v>0</v>
      </c>
      <c r="BG535" s="1" t="e">
        <f>IF(AC535=#REF!,"",IF(AND(K535&lt;&gt;"",ISTEXT(U535)),"分担契約/単価契約",IF(ISTEXT(U535),"単価契約",IF(K535&lt;&gt;"","分担契約",""))))</f>
        <v>#REF!</v>
      </c>
      <c r="BH535" s="80"/>
      <c r="BI535" s="81" t="e">
        <f>IF(COUNTIF(T535,"**"),"",IF(AND(T535&gt;=#REF!,OR(H535=#REF!,H535=#REF!)),1,IF(AND(T535&gt;=#REF!,H535&lt;&gt;#REF!,H535&lt;&gt;#REF!),1,"")))</f>
        <v>#REF!</v>
      </c>
      <c r="BJ535" s="82" t="str">
        <f t="shared" si="84"/>
        <v>○</v>
      </c>
      <c r="BK535" s="81" t="b">
        <f t="shared" si="78"/>
        <v>1</v>
      </c>
      <c r="BL535" s="81" t="b">
        <f t="shared" si="79"/>
        <v>1</v>
      </c>
    </row>
    <row r="536" spans="1:64" s="83" customFormat="1" ht="60.65" customHeight="1" x14ac:dyDescent="0.2">
      <c r="A536" s="77">
        <f t="shared" si="80"/>
        <v>531</v>
      </c>
      <c r="B536" s="77" t="str">
        <f t="shared" si="85"/>
        <v/>
      </c>
      <c r="C536" s="77" t="str">
        <f>IF(B536&lt;&gt;1,"",COUNTIF($B$6:B536,1))</f>
        <v/>
      </c>
      <c r="D536" s="77" t="str">
        <f>IF(B536&lt;&gt;2,"",COUNTIF($B$6:B536,2))</f>
        <v/>
      </c>
      <c r="E536" s="77" t="str">
        <f>IF(B536&lt;&gt;3,"",COUNTIF($B$6:B536,3))</f>
        <v/>
      </c>
      <c r="F536" s="77" t="str">
        <f>IF(B536&lt;&gt;4,"",COUNTIF($B$6:B536,4))</f>
        <v/>
      </c>
      <c r="G536" s="1"/>
      <c r="H536" s="20"/>
      <c r="I536" s="20"/>
      <c r="J536" s="20"/>
      <c r="K536" s="1"/>
      <c r="L536" s="1"/>
      <c r="M536" s="21"/>
      <c r="N536" s="20"/>
      <c r="O536" s="22"/>
      <c r="P536" s="26"/>
      <c r="Q536" s="27"/>
      <c r="R536" s="20"/>
      <c r="S536" s="1"/>
      <c r="T536" s="23"/>
      <c r="U536" s="84"/>
      <c r="V536" s="86"/>
      <c r="W536" s="39" t="e">
        <f>IF(OR(T536="他官署で調達手続きを実施のため",AC536=#REF!),"－",IF(V536&lt;&gt;"",ROUNDDOWN(V536/T536,3),(IFERROR(ROUNDDOWN(U536/T536,3),"－"))))</f>
        <v>#REF!</v>
      </c>
      <c r="X536" s="90"/>
      <c r="Y536" s="92"/>
      <c r="Z536" s="25"/>
      <c r="AA536" s="24"/>
      <c r="AB536" s="25"/>
      <c r="AC536" s="24"/>
      <c r="AD536" s="20"/>
      <c r="AE536" s="20"/>
      <c r="AF536" s="20"/>
      <c r="AG536" s="1"/>
      <c r="AH536" s="1"/>
      <c r="AI536" s="41"/>
      <c r="AJ536" s="41"/>
      <c r="AK536" s="41"/>
      <c r="AL536" s="41"/>
      <c r="AM536" s="41"/>
      <c r="AN536" s="1"/>
      <c r="AO536" s="1"/>
      <c r="AP536" s="1"/>
      <c r="AQ536" s="1"/>
      <c r="AR536" s="1"/>
      <c r="AS536" s="1"/>
      <c r="AT536" s="1"/>
      <c r="AU536" s="1"/>
      <c r="AV536" s="1"/>
      <c r="AW536" s="1"/>
      <c r="AX536" s="35"/>
      <c r="AY536" s="78"/>
      <c r="AZ536" s="37" t="e">
        <f>IF(AC536=#REF!,"年間支払金額",IF(AND(OR(COUNTIF(AE536,"*すべて*"),COUNTIF(AE536,"*全て*")),S536="●",OR(K536=#REF!,K536=#REF!)),"年間支払金額(全官署、契約相手方ごと)",IF(AND(OR(COUNTIF(AE536,"*すべて*"),COUNTIF(AE536,"*全て*")),S536="●"),"年間支払金額(契約相手方ごと)",IF(AND(OR(K536=#REF!,K536=#REF!),AC536=#REF!),"契約総額(全官署)",IF(AND(K536=#REF!,AC536=#REF!),"契約総額(自官署のみ)",IF(K536=#REF!,"年間支払金額(自官署のみ)",IF(AC536=#REF!,"契約総額",IF(AND(COUNTIF(BG536,"&lt;&gt;*単価*"),OR(K536=#REF!,K536=#REF!)),"全官署予定価格",IF(AND(COUNTIF(BG536,"*単価*"),OR(K536=#REF!,K536=#REF!)),"全官署支払金額",IF(COUNTIF(BG536,"*単価*"),"年間支払金額","予定価格"))))))))))</f>
        <v>#REF!</v>
      </c>
      <c r="BA536" s="37" t="str">
        <f>IF(T536="","×",IF(令和8年度契約状況調査票!T536&gt;_xlfn.XLOOKUP(令和8年度契約状況調査票!BF536,#REF!,#REF!),"○","×"))</f>
        <v>×</v>
      </c>
      <c r="BB536" s="37" t="str">
        <f>IF(Y536="","×",IF(令和8年度契約状況調査票!Y536&gt;_xlfn.XLOOKUP(令和8年度契約状況調査票!BF536,#REF!,#REF!),"○","×"))</f>
        <v>×</v>
      </c>
      <c r="BC536" s="37" t="str">
        <f t="shared" si="81"/>
        <v>×</v>
      </c>
      <c r="BD536" s="37" t="str">
        <f t="shared" si="77"/>
        <v>×</v>
      </c>
      <c r="BE536" s="79" t="str">
        <f t="shared" si="82"/>
        <v/>
      </c>
      <c r="BF536" s="38">
        <f t="shared" si="83"/>
        <v>0</v>
      </c>
      <c r="BG536" s="1" t="e">
        <f>IF(AC536=#REF!,"",IF(AND(K536&lt;&gt;"",ISTEXT(U536)),"分担契約/単価契約",IF(ISTEXT(U536),"単価契約",IF(K536&lt;&gt;"","分担契約",""))))</f>
        <v>#REF!</v>
      </c>
      <c r="BH536" s="80"/>
      <c r="BI536" s="81" t="e">
        <f>IF(COUNTIF(T536,"**"),"",IF(AND(T536&gt;=#REF!,OR(H536=#REF!,H536=#REF!)),1,IF(AND(T536&gt;=#REF!,H536&lt;&gt;#REF!,H536&lt;&gt;#REF!),1,"")))</f>
        <v>#REF!</v>
      </c>
      <c r="BJ536" s="82" t="str">
        <f t="shared" si="84"/>
        <v>○</v>
      </c>
      <c r="BK536" s="81" t="b">
        <f t="shared" si="78"/>
        <v>1</v>
      </c>
      <c r="BL536" s="81" t="b">
        <f t="shared" si="79"/>
        <v>1</v>
      </c>
    </row>
    <row r="537" spans="1:64" s="83" customFormat="1" ht="60.65" customHeight="1" x14ac:dyDescent="0.2">
      <c r="A537" s="77">
        <f t="shared" si="80"/>
        <v>532</v>
      </c>
      <c r="B537" s="77" t="str">
        <f t="shared" si="85"/>
        <v/>
      </c>
      <c r="C537" s="77" t="str">
        <f>IF(B537&lt;&gt;1,"",COUNTIF($B$6:B537,1))</f>
        <v/>
      </c>
      <c r="D537" s="77" t="str">
        <f>IF(B537&lt;&gt;2,"",COUNTIF($B$6:B537,2))</f>
        <v/>
      </c>
      <c r="E537" s="77" t="str">
        <f>IF(B537&lt;&gt;3,"",COUNTIF($B$6:B537,3))</f>
        <v/>
      </c>
      <c r="F537" s="77" t="str">
        <f>IF(B537&lt;&gt;4,"",COUNTIF($B$6:B537,4))</f>
        <v/>
      </c>
      <c r="G537" s="1"/>
      <c r="H537" s="20"/>
      <c r="I537" s="20"/>
      <c r="J537" s="20"/>
      <c r="K537" s="1"/>
      <c r="L537" s="1"/>
      <c r="M537" s="21"/>
      <c r="N537" s="20"/>
      <c r="O537" s="22"/>
      <c r="P537" s="26"/>
      <c r="Q537" s="27"/>
      <c r="R537" s="20"/>
      <c r="S537" s="1"/>
      <c r="T537" s="23"/>
      <c r="U537" s="84"/>
      <c r="V537" s="86"/>
      <c r="W537" s="39" t="e">
        <f>IF(OR(T537="他官署で調達手続きを実施のため",AC537=#REF!),"－",IF(V537&lt;&gt;"",ROUNDDOWN(V537/T537,3),(IFERROR(ROUNDDOWN(U537/T537,3),"－"))))</f>
        <v>#REF!</v>
      </c>
      <c r="X537" s="90"/>
      <c r="Y537" s="92"/>
      <c r="Z537" s="25"/>
      <c r="AA537" s="24"/>
      <c r="AB537" s="25"/>
      <c r="AC537" s="24"/>
      <c r="AD537" s="20"/>
      <c r="AE537" s="20"/>
      <c r="AF537" s="20"/>
      <c r="AG537" s="1"/>
      <c r="AH537" s="1"/>
      <c r="AI537" s="41"/>
      <c r="AJ537" s="41"/>
      <c r="AK537" s="41"/>
      <c r="AL537" s="41"/>
      <c r="AM537" s="41"/>
      <c r="AN537" s="1"/>
      <c r="AO537" s="1"/>
      <c r="AP537" s="1"/>
      <c r="AQ537" s="1"/>
      <c r="AR537" s="1"/>
      <c r="AS537" s="1"/>
      <c r="AT537" s="1"/>
      <c r="AU537" s="1"/>
      <c r="AV537" s="1"/>
      <c r="AW537" s="1"/>
      <c r="AX537" s="35"/>
      <c r="AY537" s="78"/>
      <c r="AZ537" s="37" t="e">
        <f>IF(AC537=#REF!,"年間支払金額",IF(AND(OR(COUNTIF(AE537,"*すべて*"),COUNTIF(AE537,"*全て*")),S537="●",OR(K537=#REF!,K537=#REF!)),"年間支払金額(全官署、契約相手方ごと)",IF(AND(OR(COUNTIF(AE537,"*すべて*"),COUNTIF(AE537,"*全て*")),S537="●"),"年間支払金額(契約相手方ごと)",IF(AND(OR(K537=#REF!,K537=#REF!),AC537=#REF!),"契約総額(全官署)",IF(AND(K537=#REF!,AC537=#REF!),"契約総額(自官署のみ)",IF(K537=#REF!,"年間支払金額(自官署のみ)",IF(AC537=#REF!,"契約総額",IF(AND(COUNTIF(BG537,"&lt;&gt;*単価*"),OR(K537=#REF!,K537=#REF!)),"全官署予定価格",IF(AND(COUNTIF(BG537,"*単価*"),OR(K537=#REF!,K537=#REF!)),"全官署支払金額",IF(COUNTIF(BG537,"*単価*"),"年間支払金額","予定価格"))))))))))</f>
        <v>#REF!</v>
      </c>
      <c r="BA537" s="37" t="str">
        <f>IF(T537="","×",IF(令和8年度契約状況調査票!T537&gt;_xlfn.XLOOKUP(令和8年度契約状況調査票!BF537,#REF!,#REF!),"○","×"))</f>
        <v>×</v>
      </c>
      <c r="BB537" s="37" t="str">
        <f>IF(Y537="","×",IF(令和8年度契約状況調査票!Y537&gt;_xlfn.XLOOKUP(令和8年度契約状況調査票!BF537,#REF!,#REF!),"○","×"))</f>
        <v>×</v>
      </c>
      <c r="BC537" s="37" t="str">
        <f t="shared" si="81"/>
        <v>×</v>
      </c>
      <c r="BD537" s="37" t="str">
        <f t="shared" si="77"/>
        <v>×</v>
      </c>
      <c r="BE537" s="79" t="str">
        <f t="shared" si="82"/>
        <v/>
      </c>
      <c r="BF537" s="38">
        <f t="shared" si="83"/>
        <v>0</v>
      </c>
      <c r="BG537" s="1" t="e">
        <f>IF(AC537=#REF!,"",IF(AND(K537&lt;&gt;"",ISTEXT(U537)),"分担契約/単価契約",IF(ISTEXT(U537),"単価契約",IF(K537&lt;&gt;"","分担契約",""))))</f>
        <v>#REF!</v>
      </c>
      <c r="BH537" s="80"/>
      <c r="BI537" s="81" t="e">
        <f>IF(COUNTIF(T537,"**"),"",IF(AND(T537&gt;=#REF!,OR(H537=#REF!,H537=#REF!)),1,IF(AND(T537&gt;=#REF!,H537&lt;&gt;#REF!,H537&lt;&gt;#REF!),1,"")))</f>
        <v>#REF!</v>
      </c>
      <c r="BJ537" s="82" t="str">
        <f t="shared" si="84"/>
        <v>○</v>
      </c>
      <c r="BK537" s="81" t="b">
        <f t="shared" si="78"/>
        <v>1</v>
      </c>
      <c r="BL537" s="81" t="b">
        <f t="shared" si="79"/>
        <v>1</v>
      </c>
    </row>
    <row r="538" spans="1:64" s="83" customFormat="1" ht="60.65" customHeight="1" x14ac:dyDescent="0.2">
      <c r="A538" s="77">
        <f t="shared" si="80"/>
        <v>533</v>
      </c>
      <c r="B538" s="77" t="str">
        <f t="shared" si="85"/>
        <v/>
      </c>
      <c r="C538" s="77" t="str">
        <f>IF(B538&lt;&gt;1,"",COUNTIF($B$6:B538,1))</f>
        <v/>
      </c>
      <c r="D538" s="77" t="str">
        <f>IF(B538&lt;&gt;2,"",COUNTIF($B$6:B538,2))</f>
        <v/>
      </c>
      <c r="E538" s="77" t="str">
        <f>IF(B538&lt;&gt;3,"",COUNTIF($B$6:B538,3))</f>
        <v/>
      </c>
      <c r="F538" s="77" t="str">
        <f>IF(B538&lt;&gt;4,"",COUNTIF($B$6:B538,4))</f>
        <v/>
      </c>
      <c r="G538" s="1"/>
      <c r="H538" s="20"/>
      <c r="I538" s="20"/>
      <c r="J538" s="20"/>
      <c r="K538" s="1"/>
      <c r="L538" s="1"/>
      <c r="M538" s="21"/>
      <c r="N538" s="20"/>
      <c r="O538" s="22"/>
      <c r="P538" s="26"/>
      <c r="Q538" s="27"/>
      <c r="R538" s="20"/>
      <c r="S538" s="1"/>
      <c r="T538" s="23"/>
      <c r="U538" s="84"/>
      <c r="V538" s="86"/>
      <c r="W538" s="39" t="e">
        <f>IF(OR(T538="他官署で調達手続きを実施のため",AC538=#REF!),"－",IF(V538&lt;&gt;"",ROUNDDOWN(V538/T538,3),(IFERROR(ROUNDDOWN(U538/T538,3),"－"))))</f>
        <v>#REF!</v>
      </c>
      <c r="X538" s="90"/>
      <c r="Y538" s="92"/>
      <c r="Z538" s="25"/>
      <c r="AA538" s="24"/>
      <c r="AB538" s="25"/>
      <c r="AC538" s="24"/>
      <c r="AD538" s="20"/>
      <c r="AE538" s="20"/>
      <c r="AF538" s="20"/>
      <c r="AG538" s="1"/>
      <c r="AH538" s="1"/>
      <c r="AI538" s="41"/>
      <c r="AJ538" s="41"/>
      <c r="AK538" s="41"/>
      <c r="AL538" s="41"/>
      <c r="AM538" s="41"/>
      <c r="AN538" s="1"/>
      <c r="AO538" s="1"/>
      <c r="AP538" s="1"/>
      <c r="AQ538" s="1"/>
      <c r="AR538" s="1"/>
      <c r="AS538" s="1"/>
      <c r="AT538" s="1"/>
      <c r="AU538" s="1"/>
      <c r="AV538" s="1"/>
      <c r="AW538" s="1"/>
      <c r="AX538" s="36"/>
      <c r="AY538" s="78"/>
      <c r="AZ538" s="37" t="e">
        <f>IF(AC538=#REF!,"年間支払金額",IF(AND(OR(COUNTIF(AE538,"*すべて*"),COUNTIF(AE538,"*全て*")),S538="●",OR(K538=#REF!,K538=#REF!)),"年間支払金額(全官署、契約相手方ごと)",IF(AND(OR(COUNTIF(AE538,"*すべて*"),COUNTIF(AE538,"*全て*")),S538="●"),"年間支払金額(契約相手方ごと)",IF(AND(OR(K538=#REF!,K538=#REF!),AC538=#REF!),"契約総額(全官署)",IF(AND(K538=#REF!,AC538=#REF!),"契約総額(自官署のみ)",IF(K538=#REF!,"年間支払金額(自官署のみ)",IF(AC538=#REF!,"契約総額",IF(AND(COUNTIF(BG538,"&lt;&gt;*単価*"),OR(K538=#REF!,K538=#REF!)),"全官署予定価格",IF(AND(COUNTIF(BG538,"*単価*"),OR(K538=#REF!,K538=#REF!)),"全官署支払金額",IF(COUNTIF(BG538,"*単価*"),"年間支払金額","予定価格"))))))))))</f>
        <v>#REF!</v>
      </c>
      <c r="BA538" s="37" t="str">
        <f>IF(T538="","×",IF(令和8年度契約状況調査票!T538&gt;_xlfn.XLOOKUP(令和8年度契約状況調査票!BF538,#REF!,#REF!),"○","×"))</f>
        <v>×</v>
      </c>
      <c r="BB538" s="37" t="str">
        <f>IF(Y538="","×",IF(令和8年度契約状況調査票!Y538&gt;_xlfn.XLOOKUP(令和8年度契約状況調査票!BF538,#REF!,#REF!),"○","×"))</f>
        <v>×</v>
      </c>
      <c r="BC538" s="37" t="str">
        <f t="shared" si="81"/>
        <v>×</v>
      </c>
      <c r="BD538" s="37" t="str">
        <f t="shared" si="77"/>
        <v>×</v>
      </c>
      <c r="BE538" s="79" t="str">
        <f t="shared" si="82"/>
        <v/>
      </c>
      <c r="BF538" s="38">
        <f t="shared" si="83"/>
        <v>0</v>
      </c>
      <c r="BG538" s="1" t="e">
        <f>IF(AC538=#REF!,"",IF(AND(K538&lt;&gt;"",ISTEXT(U538)),"分担契約/単価契約",IF(ISTEXT(U538),"単価契約",IF(K538&lt;&gt;"","分担契約",""))))</f>
        <v>#REF!</v>
      </c>
      <c r="BH538" s="80"/>
      <c r="BI538" s="81" t="e">
        <f>IF(COUNTIF(T538,"**"),"",IF(AND(T538&gt;=#REF!,OR(H538=#REF!,H538=#REF!)),1,IF(AND(T538&gt;=#REF!,H538&lt;&gt;#REF!,H538&lt;&gt;#REF!),1,"")))</f>
        <v>#REF!</v>
      </c>
      <c r="BJ538" s="82" t="str">
        <f t="shared" si="84"/>
        <v>○</v>
      </c>
      <c r="BK538" s="81" t="b">
        <f t="shared" si="78"/>
        <v>1</v>
      </c>
      <c r="BL538" s="81" t="b">
        <f t="shared" si="79"/>
        <v>1</v>
      </c>
    </row>
    <row r="539" spans="1:64" s="83" customFormat="1" ht="60.65" customHeight="1" x14ac:dyDescent="0.2">
      <c r="A539" s="77">
        <f t="shared" si="80"/>
        <v>534</v>
      </c>
      <c r="B539" s="77" t="str">
        <f t="shared" si="85"/>
        <v/>
      </c>
      <c r="C539" s="77" t="str">
        <f>IF(B539&lt;&gt;1,"",COUNTIF($B$6:B539,1))</f>
        <v/>
      </c>
      <c r="D539" s="77" t="str">
        <f>IF(B539&lt;&gt;2,"",COUNTIF($B$6:B539,2))</f>
        <v/>
      </c>
      <c r="E539" s="77" t="str">
        <f>IF(B539&lt;&gt;3,"",COUNTIF($B$6:B539,3))</f>
        <v/>
      </c>
      <c r="F539" s="77" t="str">
        <f>IF(B539&lt;&gt;4,"",COUNTIF($B$6:B539,4))</f>
        <v/>
      </c>
      <c r="G539" s="1"/>
      <c r="H539" s="20"/>
      <c r="I539" s="20"/>
      <c r="J539" s="20"/>
      <c r="K539" s="1"/>
      <c r="L539" s="1"/>
      <c r="M539" s="21"/>
      <c r="N539" s="20"/>
      <c r="O539" s="22"/>
      <c r="P539" s="26"/>
      <c r="Q539" s="27"/>
      <c r="R539" s="20"/>
      <c r="S539" s="1"/>
      <c r="T539" s="23"/>
      <c r="U539" s="84"/>
      <c r="V539" s="86"/>
      <c r="W539" s="39" t="e">
        <f>IF(OR(T539="他官署で調達手続きを実施のため",AC539=#REF!),"－",IF(V539&lt;&gt;"",ROUNDDOWN(V539/T539,3),(IFERROR(ROUNDDOWN(U539/T539,3),"－"))))</f>
        <v>#REF!</v>
      </c>
      <c r="X539" s="90"/>
      <c r="Y539" s="92"/>
      <c r="Z539" s="25"/>
      <c r="AA539" s="24"/>
      <c r="AB539" s="25"/>
      <c r="AC539" s="24"/>
      <c r="AD539" s="20"/>
      <c r="AE539" s="20"/>
      <c r="AF539" s="20"/>
      <c r="AG539" s="1"/>
      <c r="AH539" s="1"/>
      <c r="AI539" s="41"/>
      <c r="AJ539" s="41"/>
      <c r="AK539" s="41"/>
      <c r="AL539" s="41"/>
      <c r="AM539" s="41"/>
      <c r="AN539" s="1"/>
      <c r="AO539" s="1"/>
      <c r="AP539" s="1"/>
      <c r="AQ539" s="1"/>
      <c r="AR539" s="1"/>
      <c r="AS539" s="1"/>
      <c r="AT539" s="1"/>
      <c r="AU539" s="1"/>
      <c r="AV539" s="1"/>
      <c r="AW539" s="1"/>
      <c r="AX539" s="35"/>
      <c r="AY539" s="78"/>
      <c r="AZ539" s="37" t="e">
        <f>IF(AC539=#REF!,"年間支払金額",IF(AND(OR(COUNTIF(AE539,"*すべて*"),COUNTIF(AE539,"*全て*")),S539="●",OR(K539=#REF!,K539=#REF!)),"年間支払金額(全官署、契約相手方ごと)",IF(AND(OR(COUNTIF(AE539,"*すべて*"),COUNTIF(AE539,"*全て*")),S539="●"),"年間支払金額(契約相手方ごと)",IF(AND(OR(K539=#REF!,K539=#REF!),AC539=#REF!),"契約総額(全官署)",IF(AND(K539=#REF!,AC539=#REF!),"契約総額(自官署のみ)",IF(K539=#REF!,"年間支払金額(自官署のみ)",IF(AC539=#REF!,"契約総額",IF(AND(COUNTIF(BG539,"&lt;&gt;*単価*"),OR(K539=#REF!,K539=#REF!)),"全官署予定価格",IF(AND(COUNTIF(BG539,"*単価*"),OR(K539=#REF!,K539=#REF!)),"全官署支払金額",IF(COUNTIF(BG539,"*単価*"),"年間支払金額","予定価格"))))))))))</f>
        <v>#REF!</v>
      </c>
      <c r="BA539" s="37" t="str">
        <f>IF(T539="","×",IF(令和8年度契約状況調査票!T539&gt;_xlfn.XLOOKUP(令和8年度契約状況調査票!BF539,#REF!,#REF!),"○","×"))</f>
        <v>×</v>
      </c>
      <c r="BB539" s="37" t="str">
        <f>IF(Y539="","×",IF(令和8年度契約状況調査票!Y539&gt;_xlfn.XLOOKUP(令和8年度契約状況調査票!BF539,#REF!,#REF!),"○","×"))</f>
        <v>×</v>
      </c>
      <c r="BC539" s="37" t="str">
        <f t="shared" si="81"/>
        <v>×</v>
      </c>
      <c r="BD539" s="37" t="str">
        <f t="shared" ref="BD539:BD602" si="86">IF(AY539&lt;&gt;"",AY539,IF(COUNTIF(AZ539,"*予定価格*"),BA539,BB539))</f>
        <v>×</v>
      </c>
      <c r="BE539" s="79" t="str">
        <f t="shared" si="82"/>
        <v/>
      </c>
      <c r="BF539" s="38">
        <f t="shared" si="83"/>
        <v>0</v>
      </c>
      <c r="BG539" s="1" t="e">
        <f>IF(AC539=#REF!,"",IF(AND(K539&lt;&gt;"",ISTEXT(U539)),"分担契約/単価契約",IF(ISTEXT(U539),"単価契約",IF(K539&lt;&gt;"","分担契約",""))))</f>
        <v>#REF!</v>
      </c>
      <c r="BH539" s="80"/>
      <c r="BI539" s="81" t="e">
        <f>IF(COUNTIF(T539,"**"),"",IF(AND(T539&gt;=#REF!,OR(H539=#REF!,H539=#REF!)),1,IF(AND(T539&gt;=#REF!,H539&lt;&gt;#REF!,H539&lt;&gt;#REF!),1,"")))</f>
        <v>#REF!</v>
      </c>
      <c r="BJ539" s="82" t="str">
        <f t="shared" si="84"/>
        <v>○</v>
      </c>
      <c r="BK539" s="81" t="b">
        <f t="shared" ref="BK539:BK602" si="87">_xlfn.ISFORMULA(BF539)</f>
        <v>1</v>
      </c>
      <c r="BL539" s="81" t="b">
        <f t="shared" ref="BL539:BL602" si="88">_xlfn.ISFORMULA(BG539)</f>
        <v>1</v>
      </c>
    </row>
    <row r="540" spans="1:64" s="83" customFormat="1" ht="60.65" customHeight="1" x14ac:dyDescent="0.2">
      <c r="A540" s="77">
        <f t="shared" si="80"/>
        <v>535</v>
      </c>
      <c r="B540" s="77" t="str">
        <f t="shared" si="85"/>
        <v/>
      </c>
      <c r="C540" s="77" t="str">
        <f>IF(B540&lt;&gt;1,"",COUNTIF($B$6:B540,1))</f>
        <v/>
      </c>
      <c r="D540" s="77" t="str">
        <f>IF(B540&lt;&gt;2,"",COUNTIF($B$6:B540,2))</f>
        <v/>
      </c>
      <c r="E540" s="77" t="str">
        <f>IF(B540&lt;&gt;3,"",COUNTIF($B$6:B540,3))</f>
        <v/>
      </c>
      <c r="F540" s="77" t="str">
        <f>IF(B540&lt;&gt;4,"",COUNTIF($B$6:B540,4))</f>
        <v/>
      </c>
      <c r="G540" s="1"/>
      <c r="H540" s="20"/>
      <c r="I540" s="20"/>
      <c r="J540" s="20"/>
      <c r="K540" s="1"/>
      <c r="L540" s="1"/>
      <c r="M540" s="21"/>
      <c r="N540" s="20"/>
      <c r="O540" s="22"/>
      <c r="P540" s="26"/>
      <c r="Q540" s="27"/>
      <c r="R540" s="20"/>
      <c r="S540" s="1"/>
      <c r="T540" s="23"/>
      <c r="U540" s="84"/>
      <c r="V540" s="86"/>
      <c r="W540" s="39" t="e">
        <f>IF(OR(T540="他官署で調達手続きを実施のため",AC540=#REF!),"－",IF(V540&lt;&gt;"",ROUNDDOWN(V540/T540,3),(IFERROR(ROUNDDOWN(U540/T540,3),"－"))))</f>
        <v>#REF!</v>
      </c>
      <c r="X540" s="90"/>
      <c r="Y540" s="92"/>
      <c r="Z540" s="25"/>
      <c r="AA540" s="24"/>
      <c r="AB540" s="25"/>
      <c r="AC540" s="24"/>
      <c r="AD540" s="20"/>
      <c r="AE540" s="20"/>
      <c r="AF540" s="20"/>
      <c r="AG540" s="1"/>
      <c r="AH540" s="1"/>
      <c r="AI540" s="41"/>
      <c r="AJ540" s="41"/>
      <c r="AK540" s="41"/>
      <c r="AL540" s="41"/>
      <c r="AM540" s="41"/>
      <c r="AN540" s="1"/>
      <c r="AO540" s="1"/>
      <c r="AP540" s="1"/>
      <c r="AQ540" s="1"/>
      <c r="AR540" s="1"/>
      <c r="AS540" s="1"/>
      <c r="AT540" s="1"/>
      <c r="AU540" s="1"/>
      <c r="AV540" s="1"/>
      <c r="AW540" s="1"/>
      <c r="AX540" s="35"/>
      <c r="AY540" s="78"/>
      <c r="AZ540" s="37" t="e">
        <f>IF(AC540=#REF!,"年間支払金額",IF(AND(OR(COUNTIF(AE540,"*すべて*"),COUNTIF(AE540,"*全て*")),S540="●",OR(K540=#REF!,K540=#REF!)),"年間支払金額(全官署、契約相手方ごと)",IF(AND(OR(COUNTIF(AE540,"*すべて*"),COUNTIF(AE540,"*全て*")),S540="●"),"年間支払金額(契約相手方ごと)",IF(AND(OR(K540=#REF!,K540=#REF!),AC540=#REF!),"契約総額(全官署)",IF(AND(K540=#REF!,AC540=#REF!),"契約総額(自官署のみ)",IF(K540=#REF!,"年間支払金額(自官署のみ)",IF(AC540=#REF!,"契約総額",IF(AND(COUNTIF(BG540,"&lt;&gt;*単価*"),OR(K540=#REF!,K540=#REF!)),"全官署予定価格",IF(AND(COUNTIF(BG540,"*単価*"),OR(K540=#REF!,K540=#REF!)),"全官署支払金額",IF(COUNTIF(BG540,"*単価*"),"年間支払金額","予定価格"))))))))))</f>
        <v>#REF!</v>
      </c>
      <c r="BA540" s="37" t="str">
        <f>IF(T540="","×",IF(令和8年度契約状況調査票!T540&gt;_xlfn.XLOOKUP(令和8年度契約状況調査票!BF540,#REF!,#REF!),"○","×"))</f>
        <v>×</v>
      </c>
      <c r="BB540" s="37" t="str">
        <f>IF(Y540="","×",IF(令和8年度契約状況調査票!Y540&gt;_xlfn.XLOOKUP(令和8年度契約状況調査票!BF540,#REF!,#REF!),"○","×"))</f>
        <v>×</v>
      </c>
      <c r="BC540" s="37" t="str">
        <f t="shared" si="81"/>
        <v>×</v>
      </c>
      <c r="BD540" s="37" t="str">
        <f t="shared" si="86"/>
        <v>×</v>
      </c>
      <c r="BE540" s="79" t="str">
        <f t="shared" si="82"/>
        <v/>
      </c>
      <c r="BF540" s="38">
        <f t="shared" si="83"/>
        <v>0</v>
      </c>
      <c r="BG540" s="1" t="e">
        <f>IF(AC540=#REF!,"",IF(AND(K540&lt;&gt;"",ISTEXT(U540)),"分担契約/単価契約",IF(ISTEXT(U540),"単価契約",IF(K540&lt;&gt;"","分担契約",""))))</f>
        <v>#REF!</v>
      </c>
      <c r="BH540" s="80"/>
      <c r="BI540" s="81" t="e">
        <f>IF(COUNTIF(T540,"**"),"",IF(AND(T540&gt;=#REF!,OR(H540=#REF!,H540=#REF!)),1,IF(AND(T540&gt;=#REF!,H540&lt;&gt;#REF!,H540&lt;&gt;#REF!),1,"")))</f>
        <v>#REF!</v>
      </c>
      <c r="BJ540" s="82" t="str">
        <f t="shared" si="84"/>
        <v>○</v>
      </c>
      <c r="BK540" s="81" t="b">
        <f t="shared" si="87"/>
        <v>1</v>
      </c>
      <c r="BL540" s="81" t="b">
        <f t="shared" si="88"/>
        <v>1</v>
      </c>
    </row>
    <row r="541" spans="1:64" s="83" customFormat="1" ht="60.65" customHeight="1" x14ac:dyDescent="0.2">
      <c r="A541" s="77">
        <f t="shared" si="80"/>
        <v>536</v>
      </c>
      <c r="B541" s="77" t="str">
        <f t="shared" si="85"/>
        <v/>
      </c>
      <c r="C541" s="77" t="str">
        <f>IF(B541&lt;&gt;1,"",COUNTIF($B$6:B541,1))</f>
        <v/>
      </c>
      <c r="D541" s="77" t="str">
        <f>IF(B541&lt;&gt;2,"",COUNTIF($B$6:B541,2))</f>
        <v/>
      </c>
      <c r="E541" s="77" t="str">
        <f>IF(B541&lt;&gt;3,"",COUNTIF($B$6:B541,3))</f>
        <v/>
      </c>
      <c r="F541" s="77" t="str">
        <f>IF(B541&lt;&gt;4,"",COUNTIF($B$6:B541,4))</f>
        <v/>
      </c>
      <c r="G541" s="1"/>
      <c r="H541" s="20"/>
      <c r="I541" s="20"/>
      <c r="J541" s="20"/>
      <c r="K541" s="1"/>
      <c r="L541" s="1"/>
      <c r="M541" s="21"/>
      <c r="N541" s="20"/>
      <c r="O541" s="22"/>
      <c r="P541" s="26"/>
      <c r="Q541" s="27"/>
      <c r="R541" s="20"/>
      <c r="S541" s="1"/>
      <c r="T541" s="28"/>
      <c r="U541" s="85"/>
      <c r="V541" s="86"/>
      <c r="W541" s="39" t="e">
        <f>IF(OR(T541="他官署で調達手続きを実施のため",AC541=#REF!),"－",IF(V541&lt;&gt;"",ROUNDDOWN(V541/T541,3),(IFERROR(ROUNDDOWN(U541/T541,3),"－"))))</f>
        <v>#REF!</v>
      </c>
      <c r="X541" s="90"/>
      <c r="Y541" s="92"/>
      <c r="Z541" s="25"/>
      <c r="AA541" s="24"/>
      <c r="AB541" s="25"/>
      <c r="AC541" s="24"/>
      <c r="AD541" s="20"/>
      <c r="AE541" s="20"/>
      <c r="AF541" s="20"/>
      <c r="AG541" s="1"/>
      <c r="AH541" s="1"/>
      <c r="AI541" s="41"/>
      <c r="AJ541" s="41"/>
      <c r="AK541" s="41"/>
      <c r="AL541" s="41"/>
      <c r="AM541" s="41"/>
      <c r="AN541" s="1"/>
      <c r="AO541" s="1"/>
      <c r="AP541" s="1"/>
      <c r="AQ541" s="1"/>
      <c r="AR541" s="1"/>
      <c r="AS541" s="1"/>
      <c r="AT541" s="1"/>
      <c r="AU541" s="1"/>
      <c r="AV541" s="1"/>
      <c r="AW541" s="1"/>
      <c r="AX541" s="35"/>
      <c r="AY541" s="78"/>
      <c r="AZ541" s="37" t="e">
        <f>IF(AC541=#REF!,"年間支払金額",IF(AND(OR(COUNTIF(AE541,"*すべて*"),COUNTIF(AE541,"*全て*")),S541="●",OR(K541=#REF!,K541=#REF!)),"年間支払金額(全官署、契約相手方ごと)",IF(AND(OR(COUNTIF(AE541,"*すべて*"),COUNTIF(AE541,"*全て*")),S541="●"),"年間支払金額(契約相手方ごと)",IF(AND(OR(K541=#REF!,K541=#REF!),AC541=#REF!),"契約総額(全官署)",IF(AND(K541=#REF!,AC541=#REF!),"契約総額(自官署のみ)",IF(K541=#REF!,"年間支払金額(自官署のみ)",IF(AC541=#REF!,"契約総額",IF(AND(COUNTIF(BG541,"&lt;&gt;*単価*"),OR(K541=#REF!,K541=#REF!)),"全官署予定価格",IF(AND(COUNTIF(BG541,"*単価*"),OR(K541=#REF!,K541=#REF!)),"全官署支払金額",IF(COUNTIF(BG541,"*単価*"),"年間支払金額","予定価格"))))))))))</f>
        <v>#REF!</v>
      </c>
      <c r="BA541" s="37" t="str">
        <f>IF(T541="","×",IF(令和8年度契約状況調査票!T541&gt;_xlfn.XLOOKUP(令和8年度契約状況調査票!BF541,#REF!,#REF!),"○","×"))</f>
        <v>×</v>
      </c>
      <c r="BB541" s="37" t="str">
        <f>IF(Y541="","×",IF(令和8年度契約状況調査票!Y541&gt;_xlfn.XLOOKUP(令和8年度契約状況調査票!BF541,#REF!,#REF!),"○","×"))</f>
        <v>×</v>
      </c>
      <c r="BC541" s="37" t="str">
        <f t="shared" si="81"/>
        <v>×</v>
      </c>
      <c r="BD541" s="37" t="str">
        <f t="shared" si="86"/>
        <v>×</v>
      </c>
      <c r="BE541" s="79" t="str">
        <f t="shared" si="82"/>
        <v/>
      </c>
      <c r="BF541" s="38">
        <f t="shared" si="83"/>
        <v>0</v>
      </c>
      <c r="BG541" s="1" t="e">
        <f>IF(AC541=#REF!,"",IF(AND(K541&lt;&gt;"",ISTEXT(U541)),"分担契約/単価契約",IF(ISTEXT(U541),"単価契約",IF(K541&lt;&gt;"","分担契約",""))))</f>
        <v>#REF!</v>
      </c>
      <c r="BH541" s="80"/>
      <c r="BI541" s="81" t="e">
        <f>IF(COUNTIF(T541,"**"),"",IF(AND(T541&gt;=#REF!,OR(H541=#REF!,H541=#REF!)),1,IF(AND(T541&gt;=#REF!,H541&lt;&gt;#REF!,H541&lt;&gt;#REF!),1,"")))</f>
        <v>#REF!</v>
      </c>
      <c r="BJ541" s="82" t="str">
        <f t="shared" si="84"/>
        <v>○</v>
      </c>
      <c r="BK541" s="81" t="b">
        <f t="shared" si="87"/>
        <v>1</v>
      </c>
      <c r="BL541" s="81" t="b">
        <f t="shared" si="88"/>
        <v>1</v>
      </c>
    </row>
    <row r="542" spans="1:64" s="83" customFormat="1" ht="60.65" customHeight="1" x14ac:dyDescent="0.2">
      <c r="A542" s="77">
        <f t="shared" si="80"/>
        <v>537</v>
      </c>
      <c r="B542" s="77" t="str">
        <f t="shared" si="85"/>
        <v/>
      </c>
      <c r="C542" s="77" t="str">
        <f>IF(B542&lt;&gt;1,"",COUNTIF($B$6:B542,1))</f>
        <v/>
      </c>
      <c r="D542" s="77" t="str">
        <f>IF(B542&lt;&gt;2,"",COUNTIF($B$6:B542,2))</f>
        <v/>
      </c>
      <c r="E542" s="77" t="str">
        <f>IF(B542&lt;&gt;3,"",COUNTIF($B$6:B542,3))</f>
        <v/>
      </c>
      <c r="F542" s="77" t="str">
        <f>IF(B542&lt;&gt;4,"",COUNTIF($B$6:B542,4))</f>
        <v/>
      </c>
      <c r="G542" s="1"/>
      <c r="H542" s="20"/>
      <c r="I542" s="20"/>
      <c r="J542" s="20"/>
      <c r="K542" s="1"/>
      <c r="L542" s="1"/>
      <c r="M542" s="21"/>
      <c r="N542" s="20"/>
      <c r="O542" s="22"/>
      <c r="P542" s="26"/>
      <c r="Q542" s="27"/>
      <c r="R542" s="20"/>
      <c r="S542" s="1"/>
      <c r="T542" s="23"/>
      <c r="U542" s="84"/>
      <c r="V542" s="86"/>
      <c r="W542" s="39" t="e">
        <f>IF(OR(T542="他官署で調達手続きを実施のため",AC542=#REF!),"－",IF(V542&lt;&gt;"",ROUNDDOWN(V542/T542,3),(IFERROR(ROUNDDOWN(U542/T542,3),"－"))))</f>
        <v>#REF!</v>
      </c>
      <c r="X542" s="90"/>
      <c r="Y542" s="92"/>
      <c r="Z542" s="25"/>
      <c r="AA542" s="24"/>
      <c r="AB542" s="25"/>
      <c r="AC542" s="24"/>
      <c r="AD542" s="20"/>
      <c r="AE542" s="20"/>
      <c r="AF542" s="20"/>
      <c r="AG542" s="1"/>
      <c r="AH542" s="1"/>
      <c r="AI542" s="41"/>
      <c r="AJ542" s="41"/>
      <c r="AK542" s="41"/>
      <c r="AL542" s="41"/>
      <c r="AM542" s="41"/>
      <c r="AN542" s="1"/>
      <c r="AO542" s="1"/>
      <c r="AP542" s="1"/>
      <c r="AQ542" s="1"/>
      <c r="AR542" s="1"/>
      <c r="AS542" s="1"/>
      <c r="AT542" s="1"/>
      <c r="AU542" s="1"/>
      <c r="AV542" s="1"/>
      <c r="AW542" s="1"/>
      <c r="AX542" s="35"/>
      <c r="AY542" s="78"/>
      <c r="AZ542" s="37" t="e">
        <f>IF(AC542=#REF!,"年間支払金額",IF(AND(OR(COUNTIF(AE542,"*すべて*"),COUNTIF(AE542,"*全て*")),S542="●",OR(K542=#REF!,K542=#REF!)),"年間支払金額(全官署、契約相手方ごと)",IF(AND(OR(COUNTIF(AE542,"*すべて*"),COUNTIF(AE542,"*全て*")),S542="●"),"年間支払金額(契約相手方ごと)",IF(AND(OR(K542=#REF!,K542=#REF!),AC542=#REF!),"契約総額(全官署)",IF(AND(K542=#REF!,AC542=#REF!),"契約総額(自官署のみ)",IF(K542=#REF!,"年間支払金額(自官署のみ)",IF(AC542=#REF!,"契約総額",IF(AND(COUNTIF(BG542,"&lt;&gt;*単価*"),OR(K542=#REF!,K542=#REF!)),"全官署予定価格",IF(AND(COUNTIF(BG542,"*単価*"),OR(K542=#REF!,K542=#REF!)),"全官署支払金額",IF(COUNTIF(BG542,"*単価*"),"年間支払金額","予定価格"))))))))))</f>
        <v>#REF!</v>
      </c>
      <c r="BA542" s="37" t="str">
        <f>IF(T542="","×",IF(令和8年度契約状況調査票!T542&gt;_xlfn.XLOOKUP(令和8年度契約状況調査票!BF542,#REF!,#REF!),"○","×"))</f>
        <v>×</v>
      </c>
      <c r="BB542" s="37" t="str">
        <f>IF(Y542="","×",IF(令和8年度契約状況調査票!Y542&gt;_xlfn.XLOOKUP(令和8年度契約状況調査票!BF542,#REF!,#REF!),"○","×"))</f>
        <v>×</v>
      </c>
      <c r="BC542" s="37" t="str">
        <f t="shared" si="81"/>
        <v>×</v>
      </c>
      <c r="BD542" s="37" t="str">
        <f t="shared" si="86"/>
        <v>×</v>
      </c>
      <c r="BE542" s="79" t="str">
        <f t="shared" si="82"/>
        <v/>
      </c>
      <c r="BF542" s="38">
        <f t="shared" si="83"/>
        <v>0</v>
      </c>
      <c r="BG542" s="1" t="e">
        <f>IF(AC542=#REF!,"",IF(AND(K542&lt;&gt;"",ISTEXT(U542)),"分担契約/単価契約",IF(ISTEXT(U542),"単価契約",IF(K542&lt;&gt;"","分担契約",""))))</f>
        <v>#REF!</v>
      </c>
      <c r="BH542" s="80"/>
      <c r="BI542" s="81" t="e">
        <f>IF(COUNTIF(T542,"**"),"",IF(AND(T542&gt;=#REF!,OR(H542=#REF!,H542=#REF!)),1,IF(AND(T542&gt;=#REF!,H542&lt;&gt;#REF!,H542&lt;&gt;#REF!),1,"")))</f>
        <v>#REF!</v>
      </c>
      <c r="BJ542" s="82" t="str">
        <f t="shared" si="84"/>
        <v>○</v>
      </c>
      <c r="BK542" s="81" t="b">
        <f t="shared" si="87"/>
        <v>1</v>
      </c>
      <c r="BL542" s="81" t="b">
        <f t="shared" si="88"/>
        <v>1</v>
      </c>
    </row>
    <row r="543" spans="1:64" s="83" customFormat="1" ht="60.65" customHeight="1" x14ac:dyDescent="0.2">
      <c r="A543" s="77">
        <f t="shared" si="80"/>
        <v>538</v>
      </c>
      <c r="B543" s="77" t="str">
        <f t="shared" si="85"/>
        <v/>
      </c>
      <c r="C543" s="77" t="str">
        <f>IF(B543&lt;&gt;1,"",COUNTIF($B$6:B543,1))</f>
        <v/>
      </c>
      <c r="D543" s="77" t="str">
        <f>IF(B543&lt;&gt;2,"",COUNTIF($B$6:B543,2))</f>
        <v/>
      </c>
      <c r="E543" s="77" t="str">
        <f>IF(B543&lt;&gt;3,"",COUNTIF($B$6:B543,3))</f>
        <v/>
      </c>
      <c r="F543" s="77" t="str">
        <f>IF(B543&lt;&gt;4,"",COUNTIF($B$6:B543,4))</f>
        <v/>
      </c>
      <c r="G543" s="1"/>
      <c r="H543" s="20"/>
      <c r="I543" s="20"/>
      <c r="J543" s="20"/>
      <c r="K543" s="1"/>
      <c r="L543" s="1"/>
      <c r="M543" s="21"/>
      <c r="N543" s="20"/>
      <c r="O543" s="22"/>
      <c r="P543" s="26"/>
      <c r="Q543" s="27"/>
      <c r="R543" s="20"/>
      <c r="S543" s="1"/>
      <c r="T543" s="23"/>
      <c r="U543" s="84"/>
      <c r="V543" s="86"/>
      <c r="W543" s="39" t="e">
        <f>IF(OR(T543="他官署で調達手続きを実施のため",AC543=#REF!),"－",IF(V543&lt;&gt;"",ROUNDDOWN(V543/T543,3),(IFERROR(ROUNDDOWN(U543/T543,3),"－"))))</f>
        <v>#REF!</v>
      </c>
      <c r="X543" s="90"/>
      <c r="Y543" s="92"/>
      <c r="Z543" s="25"/>
      <c r="AA543" s="24"/>
      <c r="AB543" s="25"/>
      <c r="AC543" s="24"/>
      <c r="AD543" s="20"/>
      <c r="AE543" s="20"/>
      <c r="AF543" s="20"/>
      <c r="AG543" s="1"/>
      <c r="AH543" s="1"/>
      <c r="AI543" s="41"/>
      <c r="AJ543" s="41"/>
      <c r="AK543" s="41"/>
      <c r="AL543" s="41"/>
      <c r="AM543" s="41"/>
      <c r="AN543" s="1"/>
      <c r="AO543" s="1"/>
      <c r="AP543" s="1"/>
      <c r="AQ543" s="1"/>
      <c r="AR543" s="1"/>
      <c r="AS543" s="1"/>
      <c r="AT543" s="1"/>
      <c r="AU543" s="1"/>
      <c r="AV543" s="1"/>
      <c r="AW543" s="1"/>
      <c r="AX543" s="35"/>
      <c r="AY543" s="78"/>
      <c r="AZ543" s="37" t="e">
        <f>IF(AC543=#REF!,"年間支払金額",IF(AND(OR(COUNTIF(AE543,"*すべて*"),COUNTIF(AE543,"*全て*")),S543="●",OR(K543=#REF!,K543=#REF!)),"年間支払金額(全官署、契約相手方ごと)",IF(AND(OR(COUNTIF(AE543,"*すべて*"),COUNTIF(AE543,"*全て*")),S543="●"),"年間支払金額(契約相手方ごと)",IF(AND(OR(K543=#REF!,K543=#REF!),AC543=#REF!),"契約総額(全官署)",IF(AND(K543=#REF!,AC543=#REF!),"契約総額(自官署のみ)",IF(K543=#REF!,"年間支払金額(自官署のみ)",IF(AC543=#REF!,"契約総額",IF(AND(COUNTIF(BG543,"&lt;&gt;*単価*"),OR(K543=#REF!,K543=#REF!)),"全官署予定価格",IF(AND(COUNTIF(BG543,"*単価*"),OR(K543=#REF!,K543=#REF!)),"全官署支払金額",IF(COUNTIF(BG543,"*単価*"),"年間支払金額","予定価格"))))))))))</f>
        <v>#REF!</v>
      </c>
      <c r="BA543" s="37" t="str">
        <f>IF(T543="","×",IF(令和8年度契約状況調査票!T543&gt;_xlfn.XLOOKUP(令和8年度契約状況調査票!BF543,#REF!,#REF!),"○","×"))</f>
        <v>×</v>
      </c>
      <c r="BB543" s="37" t="str">
        <f>IF(Y543="","×",IF(令和8年度契約状況調査票!Y543&gt;_xlfn.XLOOKUP(令和8年度契約状況調査票!BF543,#REF!,#REF!),"○","×"))</f>
        <v>×</v>
      </c>
      <c r="BC543" s="37" t="str">
        <f t="shared" si="81"/>
        <v>×</v>
      </c>
      <c r="BD543" s="37" t="str">
        <f t="shared" si="86"/>
        <v>×</v>
      </c>
      <c r="BE543" s="79" t="str">
        <f t="shared" si="82"/>
        <v/>
      </c>
      <c r="BF543" s="38">
        <f t="shared" si="83"/>
        <v>0</v>
      </c>
      <c r="BG543" s="1" t="e">
        <f>IF(AC543=#REF!,"",IF(AND(K543&lt;&gt;"",ISTEXT(U543)),"分担契約/単価契約",IF(ISTEXT(U543),"単価契約",IF(K543&lt;&gt;"","分担契約",""))))</f>
        <v>#REF!</v>
      </c>
      <c r="BH543" s="80"/>
      <c r="BI543" s="81" t="e">
        <f>IF(COUNTIF(T543,"**"),"",IF(AND(T543&gt;=#REF!,OR(H543=#REF!,H543=#REF!)),1,IF(AND(T543&gt;=#REF!,H543&lt;&gt;#REF!,H543&lt;&gt;#REF!),1,"")))</f>
        <v>#REF!</v>
      </c>
      <c r="BJ543" s="82" t="str">
        <f t="shared" si="84"/>
        <v>○</v>
      </c>
      <c r="BK543" s="81" t="b">
        <f t="shared" si="87"/>
        <v>1</v>
      </c>
      <c r="BL543" s="81" t="b">
        <f t="shared" si="88"/>
        <v>1</v>
      </c>
    </row>
    <row r="544" spans="1:64" s="83" customFormat="1" ht="60.65" customHeight="1" x14ac:dyDescent="0.2">
      <c r="A544" s="77">
        <f t="shared" si="80"/>
        <v>539</v>
      </c>
      <c r="B544" s="77" t="str">
        <f t="shared" si="85"/>
        <v/>
      </c>
      <c r="C544" s="77" t="str">
        <f>IF(B544&lt;&gt;1,"",COUNTIF($B$6:B544,1))</f>
        <v/>
      </c>
      <c r="D544" s="77" t="str">
        <f>IF(B544&lt;&gt;2,"",COUNTIF($B$6:B544,2))</f>
        <v/>
      </c>
      <c r="E544" s="77" t="str">
        <f>IF(B544&lt;&gt;3,"",COUNTIF($B$6:B544,3))</f>
        <v/>
      </c>
      <c r="F544" s="77" t="str">
        <f>IF(B544&lt;&gt;4,"",COUNTIF($B$6:B544,4))</f>
        <v/>
      </c>
      <c r="G544" s="1"/>
      <c r="H544" s="20"/>
      <c r="I544" s="20"/>
      <c r="J544" s="20"/>
      <c r="K544" s="1"/>
      <c r="L544" s="1"/>
      <c r="M544" s="21"/>
      <c r="N544" s="20"/>
      <c r="O544" s="22"/>
      <c r="P544" s="26"/>
      <c r="Q544" s="27"/>
      <c r="R544" s="20"/>
      <c r="S544" s="1"/>
      <c r="T544" s="23"/>
      <c r="U544" s="84"/>
      <c r="V544" s="86"/>
      <c r="W544" s="39" t="e">
        <f>IF(OR(T544="他官署で調達手続きを実施のため",AC544=#REF!),"－",IF(V544&lt;&gt;"",ROUNDDOWN(V544/T544,3),(IFERROR(ROUNDDOWN(U544/T544,3),"－"))))</f>
        <v>#REF!</v>
      </c>
      <c r="X544" s="90"/>
      <c r="Y544" s="92"/>
      <c r="Z544" s="25"/>
      <c r="AA544" s="24"/>
      <c r="AB544" s="25"/>
      <c r="AC544" s="24"/>
      <c r="AD544" s="20"/>
      <c r="AE544" s="20"/>
      <c r="AF544" s="20"/>
      <c r="AG544" s="1"/>
      <c r="AH544" s="1"/>
      <c r="AI544" s="41"/>
      <c r="AJ544" s="41"/>
      <c r="AK544" s="41"/>
      <c r="AL544" s="41"/>
      <c r="AM544" s="41"/>
      <c r="AN544" s="1"/>
      <c r="AO544" s="1"/>
      <c r="AP544" s="1"/>
      <c r="AQ544" s="1"/>
      <c r="AR544" s="1"/>
      <c r="AS544" s="1"/>
      <c r="AT544" s="1"/>
      <c r="AU544" s="1"/>
      <c r="AV544" s="1"/>
      <c r="AW544" s="1"/>
      <c r="AX544" s="35"/>
      <c r="AY544" s="78"/>
      <c r="AZ544" s="37" t="e">
        <f>IF(AC544=#REF!,"年間支払金額",IF(AND(OR(COUNTIF(AE544,"*すべて*"),COUNTIF(AE544,"*全て*")),S544="●",OR(K544=#REF!,K544=#REF!)),"年間支払金額(全官署、契約相手方ごと)",IF(AND(OR(COUNTIF(AE544,"*すべて*"),COUNTIF(AE544,"*全て*")),S544="●"),"年間支払金額(契約相手方ごと)",IF(AND(OR(K544=#REF!,K544=#REF!),AC544=#REF!),"契約総額(全官署)",IF(AND(K544=#REF!,AC544=#REF!),"契約総額(自官署のみ)",IF(K544=#REF!,"年間支払金額(自官署のみ)",IF(AC544=#REF!,"契約総額",IF(AND(COUNTIF(BG544,"&lt;&gt;*単価*"),OR(K544=#REF!,K544=#REF!)),"全官署予定価格",IF(AND(COUNTIF(BG544,"*単価*"),OR(K544=#REF!,K544=#REF!)),"全官署支払金額",IF(COUNTIF(BG544,"*単価*"),"年間支払金額","予定価格"))))))))))</f>
        <v>#REF!</v>
      </c>
      <c r="BA544" s="37" t="str">
        <f>IF(T544="","×",IF(令和8年度契約状況調査票!T544&gt;_xlfn.XLOOKUP(令和8年度契約状況調査票!BF544,#REF!,#REF!),"○","×"))</f>
        <v>×</v>
      </c>
      <c r="BB544" s="37" t="str">
        <f>IF(Y544="","×",IF(令和8年度契約状況調査票!Y544&gt;_xlfn.XLOOKUP(令和8年度契約状況調査票!BF544,#REF!,#REF!),"○","×"))</f>
        <v>×</v>
      </c>
      <c r="BC544" s="37" t="str">
        <f t="shared" si="81"/>
        <v>×</v>
      </c>
      <c r="BD544" s="37" t="str">
        <f t="shared" si="86"/>
        <v>×</v>
      </c>
      <c r="BE544" s="79" t="str">
        <f t="shared" si="82"/>
        <v/>
      </c>
      <c r="BF544" s="38">
        <f t="shared" si="83"/>
        <v>0</v>
      </c>
      <c r="BG544" s="1" t="e">
        <f>IF(AC544=#REF!,"",IF(AND(K544&lt;&gt;"",ISTEXT(U544)),"分担契約/単価契約",IF(ISTEXT(U544),"単価契約",IF(K544&lt;&gt;"","分担契約",""))))</f>
        <v>#REF!</v>
      </c>
      <c r="BH544" s="80"/>
      <c r="BI544" s="81" t="e">
        <f>IF(COUNTIF(T544,"**"),"",IF(AND(T544&gt;=#REF!,OR(H544=#REF!,H544=#REF!)),1,IF(AND(T544&gt;=#REF!,H544&lt;&gt;#REF!,H544&lt;&gt;#REF!),1,"")))</f>
        <v>#REF!</v>
      </c>
      <c r="BJ544" s="82" t="str">
        <f t="shared" si="84"/>
        <v>○</v>
      </c>
      <c r="BK544" s="81" t="b">
        <f t="shared" si="87"/>
        <v>1</v>
      </c>
      <c r="BL544" s="81" t="b">
        <f t="shared" si="88"/>
        <v>1</v>
      </c>
    </row>
    <row r="545" spans="1:64" s="83" customFormat="1" ht="60.65" customHeight="1" x14ac:dyDescent="0.2">
      <c r="A545" s="77">
        <f t="shared" si="80"/>
        <v>540</v>
      </c>
      <c r="B545" s="77" t="str">
        <f t="shared" si="85"/>
        <v/>
      </c>
      <c r="C545" s="77" t="str">
        <f>IF(B545&lt;&gt;1,"",COUNTIF($B$6:B545,1))</f>
        <v/>
      </c>
      <c r="D545" s="77" t="str">
        <f>IF(B545&lt;&gt;2,"",COUNTIF($B$6:B545,2))</f>
        <v/>
      </c>
      <c r="E545" s="77" t="str">
        <f>IF(B545&lt;&gt;3,"",COUNTIF($B$6:B545,3))</f>
        <v/>
      </c>
      <c r="F545" s="77" t="str">
        <f>IF(B545&lt;&gt;4,"",COUNTIF($B$6:B545,4))</f>
        <v/>
      </c>
      <c r="G545" s="1"/>
      <c r="H545" s="20"/>
      <c r="I545" s="20"/>
      <c r="J545" s="20"/>
      <c r="K545" s="1"/>
      <c r="L545" s="1"/>
      <c r="M545" s="21"/>
      <c r="N545" s="20"/>
      <c r="O545" s="22"/>
      <c r="P545" s="26"/>
      <c r="Q545" s="27"/>
      <c r="R545" s="20"/>
      <c r="S545" s="1"/>
      <c r="T545" s="23"/>
      <c r="U545" s="84"/>
      <c r="V545" s="86"/>
      <c r="W545" s="39" t="e">
        <f>IF(OR(T545="他官署で調達手続きを実施のため",AC545=#REF!),"－",IF(V545&lt;&gt;"",ROUNDDOWN(V545/T545,3),(IFERROR(ROUNDDOWN(U545/T545,3),"－"))))</f>
        <v>#REF!</v>
      </c>
      <c r="X545" s="90"/>
      <c r="Y545" s="92"/>
      <c r="Z545" s="25"/>
      <c r="AA545" s="24"/>
      <c r="AB545" s="25"/>
      <c r="AC545" s="24"/>
      <c r="AD545" s="20"/>
      <c r="AE545" s="20"/>
      <c r="AF545" s="20"/>
      <c r="AG545" s="1"/>
      <c r="AH545" s="1"/>
      <c r="AI545" s="41"/>
      <c r="AJ545" s="41"/>
      <c r="AK545" s="41"/>
      <c r="AL545" s="41"/>
      <c r="AM545" s="41"/>
      <c r="AN545" s="1"/>
      <c r="AO545" s="1"/>
      <c r="AP545" s="1"/>
      <c r="AQ545" s="1"/>
      <c r="AR545" s="1"/>
      <c r="AS545" s="1"/>
      <c r="AT545" s="1"/>
      <c r="AU545" s="1"/>
      <c r="AV545" s="1"/>
      <c r="AW545" s="1"/>
      <c r="AX545" s="36"/>
      <c r="AY545" s="78"/>
      <c r="AZ545" s="37" t="e">
        <f>IF(AC545=#REF!,"年間支払金額",IF(AND(OR(COUNTIF(AE545,"*すべて*"),COUNTIF(AE545,"*全て*")),S545="●",OR(K545=#REF!,K545=#REF!)),"年間支払金額(全官署、契約相手方ごと)",IF(AND(OR(COUNTIF(AE545,"*すべて*"),COUNTIF(AE545,"*全て*")),S545="●"),"年間支払金額(契約相手方ごと)",IF(AND(OR(K545=#REF!,K545=#REF!),AC545=#REF!),"契約総額(全官署)",IF(AND(K545=#REF!,AC545=#REF!),"契約総額(自官署のみ)",IF(K545=#REF!,"年間支払金額(自官署のみ)",IF(AC545=#REF!,"契約総額",IF(AND(COUNTIF(BG545,"&lt;&gt;*単価*"),OR(K545=#REF!,K545=#REF!)),"全官署予定価格",IF(AND(COUNTIF(BG545,"*単価*"),OR(K545=#REF!,K545=#REF!)),"全官署支払金額",IF(COUNTIF(BG545,"*単価*"),"年間支払金額","予定価格"))))))))))</f>
        <v>#REF!</v>
      </c>
      <c r="BA545" s="37" t="str">
        <f>IF(T545="","×",IF(令和8年度契約状況調査票!T545&gt;_xlfn.XLOOKUP(令和8年度契約状況調査票!BF545,#REF!,#REF!),"○","×"))</f>
        <v>×</v>
      </c>
      <c r="BB545" s="37" t="str">
        <f>IF(Y545="","×",IF(令和8年度契約状況調査票!Y545&gt;_xlfn.XLOOKUP(令和8年度契約状況調査票!BF545,#REF!,#REF!),"○","×"))</f>
        <v>×</v>
      </c>
      <c r="BC545" s="37" t="str">
        <f t="shared" si="81"/>
        <v>×</v>
      </c>
      <c r="BD545" s="37" t="str">
        <f t="shared" si="86"/>
        <v>×</v>
      </c>
      <c r="BE545" s="79" t="str">
        <f t="shared" si="82"/>
        <v/>
      </c>
      <c r="BF545" s="38">
        <f t="shared" si="83"/>
        <v>0</v>
      </c>
      <c r="BG545" s="1" t="e">
        <f>IF(AC545=#REF!,"",IF(AND(K545&lt;&gt;"",ISTEXT(U545)),"分担契約/単価契約",IF(ISTEXT(U545),"単価契約",IF(K545&lt;&gt;"","分担契約",""))))</f>
        <v>#REF!</v>
      </c>
      <c r="BH545" s="80"/>
      <c r="BI545" s="81" t="e">
        <f>IF(COUNTIF(T545,"**"),"",IF(AND(T545&gt;=#REF!,OR(H545=#REF!,H545=#REF!)),1,IF(AND(T545&gt;=#REF!,H545&lt;&gt;#REF!,H545&lt;&gt;#REF!),1,"")))</f>
        <v>#REF!</v>
      </c>
      <c r="BJ545" s="82" t="str">
        <f t="shared" si="84"/>
        <v>○</v>
      </c>
      <c r="BK545" s="81" t="b">
        <f t="shared" si="87"/>
        <v>1</v>
      </c>
      <c r="BL545" s="81" t="b">
        <f t="shared" si="88"/>
        <v>1</v>
      </c>
    </row>
    <row r="546" spans="1:64" s="83" customFormat="1" ht="60.65" customHeight="1" x14ac:dyDescent="0.2">
      <c r="A546" s="77">
        <f t="shared" si="80"/>
        <v>541</v>
      </c>
      <c r="B546" s="77" t="str">
        <f t="shared" si="85"/>
        <v/>
      </c>
      <c r="C546" s="77" t="str">
        <f>IF(B546&lt;&gt;1,"",COUNTIF($B$6:B546,1))</f>
        <v/>
      </c>
      <c r="D546" s="77" t="str">
        <f>IF(B546&lt;&gt;2,"",COUNTIF($B$6:B546,2))</f>
        <v/>
      </c>
      <c r="E546" s="77" t="str">
        <f>IF(B546&lt;&gt;3,"",COUNTIF($B$6:B546,3))</f>
        <v/>
      </c>
      <c r="F546" s="77" t="str">
        <f>IF(B546&lt;&gt;4,"",COUNTIF($B$6:B546,4))</f>
        <v/>
      </c>
      <c r="G546" s="1"/>
      <c r="H546" s="20"/>
      <c r="I546" s="20"/>
      <c r="J546" s="20"/>
      <c r="K546" s="1"/>
      <c r="L546" s="1"/>
      <c r="M546" s="21"/>
      <c r="N546" s="20"/>
      <c r="O546" s="22"/>
      <c r="P546" s="26"/>
      <c r="Q546" s="27"/>
      <c r="R546" s="20"/>
      <c r="S546" s="1"/>
      <c r="T546" s="23"/>
      <c r="U546" s="84"/>
      <c r="V546" s="86"/>
      <c r="W546" s="39" t="e">
        <f>IF(OR(T546="他官署で調達手続きを実施のため",AC546=#REF!),"－",IF(V546&lt;&gt;"",ROUNDDOWN(V546/T546,3),(IFERROR(ROUNDDOWN(U546/T546,3),"－"))))</f>
        <v>#REF!</v>
      </c>
      <c r="X546" s="90"/>
      <c r="Y546" s="92"/>
      <c r="Z546" s="25"/>
      <c r="AA546" s="24"/>
      <c r="AB546" s="25"/>
      <c r="AC546" s="24"/>
      <c r="AD546" s="20"/>
      <c r="AE546" s="20"/>
      <c r="AF546" s="20"/>
      <c r="AG546" s="1"/>
      <c r="AH546" s="1"/>
      <c r="AI546" s="41"/>
      <c r="AJ546" s="41"/>
      <c r="AK546" s="41"/>
      <c r="AL546" s="41"/>
      <c r="AM546" s="41"/>
      <c r="AN546" s="1"/>
      <c r="AO546" s="1"/>
      <c r="AP546" s="1"/>
      <c r="AQ546" s="1"/>
      <c r="AR546" s="1"/>
      <c r="AS546" s="1"/>
      <c r="AT546" s="1"/>
      <c r="AU546" s="1"/>
      <c r="AV546" s="1"/>
      <c r="AW546" s="1"/>
      <c r="AX546" s="35"/>
      <c r="AY546" s="78"/>
      <c r="AZ546" s="37" t="e">
        <f>IF(AC546=#REF!,"年間支払金額",IF(AND(OR(COUNTIF(AE546,"*すべて*"),COUNTIF(AE546,"*全て*")),S546="●",OR(K546=#REF!,K546=#REF!)),"年間支払金額(全官署、契約相手方ごと)",IF(AND(OR(COUNTIF(AE546,"*すべて*"),COUNTIF(AE546,"*全て*")),S546="●"),"年間支払金額(契約相手方ごと)",IF(AND(OR(K546=#REF!,K546=#REF!),AC546=#REF!),"契約総額(全官署)",IF(AND(K546=#REF!,AC546=#REF!),"契約総額(自官署のみ)",IF(K546=#REF!,"年間支払金額(自官署のみ)",IF(AC546=#REF!,"契約総額",IF(AND(COUNTIF(BG546,"&lt;&gt;*単価*"),OR(K546=#REF!,K546=#REF!)),"全官署予定価格",IF(AND(COUNTIF(BG546,"*単価*"),OR(K546=#REF!,K546=#REF!)),"全官署支払金額",IF(COUNTIF(BG546,"*単価*"),"年間支払金額","予定価格"))))))))))</f>
        <v>#REF!</v>
      </c>
      <c r="BA546" s="37" t="str">
        <f>IF(T546="","×",IF(令和8年度契約状況調査票!T546&gt;_xlfn.XLOOKUP(令和8年度契約状況調査票!BF546,#REF!,#REF!),"○","×"))</f>
        <v>×</v>
      </c>
      <c r="BB546" s="37" t="str">
        <f>IF(Y546="","×",IF(令和8年度契約状況調査票!Y546&gt;_xlfn.XLOOKUP(令和8年度契約状況調査票!BF546,#REF!,#REF!),"○","×"))</f>
        <v>×</v>
      </c>
      <c r="BC546" s="37" t="str">
        <f t="shared" si="81"/>
        <v>×</v>
      </c>
      <c r="BD546" s="37" t="str">
        <f t="shared" si="86"/>
        <v>×</v>
      </c>
      <c r="BE546" s="79" t="str">
        <f t="shared" si="82"/>
        <v/>
      </c>
      <c r="BF546" s="38">
        <f t="shared" si="83"/>
        <v>0</v>
      </c>
      <c r="BG546" s="1" t="e">
        <f>IF(AC546=#REF!,"",IF(AND(K546&lt;&gt;"",ISTEXT(U546)),"分担契約/単価契約",IF(ISTEXT(U546),"単価契約",IF(K546&lt;&gt;"","分担契約",""))))</f>
        <v>#REF!</v>
      </c>
      <c r="BH546" s="80"/>
      <c r="BI546" s="81" t="e">
        <f>IF(COUNTIF(T546,"**"),"",IF(AND(T546&gt;=#REF!,OR(H546=#REF!,H546=#REF!)),1,IF(AND(T546&gt;=#REF!,H546&lt;&gt;#REF!,H546&lt;&gt;#REF!),1,"")))</f>
        <v>#REF!</v>
      </c>
      <c r="BJ546" s="82" t="str">
        <f t="shared" si="84"/>
        <v>○</v>
      </c>
      <c r="BK546" s="81" t="b">
        <f t="shared" si="87"/>
        <v>1</v>
      </c>
      <c r="BL546" s="81" t="b">
        <f t="shared" si="88"/>
        <v>1</v>
      </c>
    </row>
    <row r="547" spans="1:64" s="83" customFormat="1" ht="60.65" customHeight="1" x14ac:dyDescent="0.2">
      <c r="A547" s="77">
        <f t="shared" si="80"/>
        <v>542</v>
      </c>
      <c r="B547" s="77" t="str">
        <f t="shared" si="85"/>
        <v/>
      </c>
      <c r="C547" s="77" t="str">
        <f>IF(B547&lt;&gt;1,"",COUNTIF($B$6:B547,1))</f>
        <v/>
      </c>
      <c r="D547" s="77" t="str">
        <f>IF(B547&lt;&gt;2,"",COUNTIF($B$6:B547,2))</f>
        <v/>
      </c>
      <c r="E547" s="77" t="str">
        <f>IF(B547&lt;&gt;3,"",COUNTIF($B$6:B547,3))</f>
        <v/>
      </c>
      <c r="F547" s="77" t="str">
        <f>IF(B547&lt;&gt;4,"",COUNTIF($B$6:B547,4))</f>
        <v/>
      </c>
      <c r="G547" s="1"/>
      <c r="H547" s="20"/>
      <c r="I547" s="20"/>
      <c r="J547" s="20"/>
      <c r="K547" s="1"/>
      <c r="L547" s="1"/>
      <c r="M547" s="21"/>
      <c r="N547" s="20"/>
      <c r="O547" s="22"/>
      <c r="P547" s="26"/>
      <c r="Q547" s="27"/>
      <c r="R547" s="20"/>
      <c r="S547" s="1"/>
      <c r="T547" s="23"/>
      <c r="U547" s="84"/>
      <c r="V547" s="86"/>
      <c r="W547" s="39" t="e">
        <f>IF(OR(T547="他官署で調達手続きを実施のため",AC547=#REF!),"－",IF(V547&lt;&gt;"",ROUNDDOWN(V547/T547,3),(IFERROR(ROUNDDOWN(U547/T547,3),"－"))))</f>
        <v>#REF!</v>
      </c>
      <c r="X547" s="90"/>
      <c r="Y547" s="92"/>
      <c r="Z547" s="25"/>
      <c r="AA547" s="24"/>
      <c r="AB547" s="25"/>
      <c r="AC547" s="24"/>
      <c r="AD547" s="20"/>
      <c r="AE547" s="20"/>
      <c r="AF547" s="20"/>
      <c r="AG547" s="1"/>
      <c r="AH547" s="1"/>
      <c r="AI547" s="41"/>
      <c r="AJ547" s="41"/>
      <c r="AK547" s="41"/>
      <c r="AL547" s="41"/>
      <c r="AM547" s="41"/>
      <c r="AN547" s="1"/>
      <c r="AO547" s="1"/>
      <c r="AP547" s="1"/>
      <c r="AQ547" s="1"/>
      <c r="AR547" s="1"/>
      <c r="AS547" s="1"/>
      <c r="AT547" s="1"/>
      <c r="AU547" s="1"/>
      <c r="AV547" s="1"/>
      <c r="AW547" s="1"/>
      <c r="AX547" s="35"/>
      <c r="AY547" s="78"/>
      <c r="AZ547" s="37" t="e">
        <f>IF(AC547=#REF!,"年間支払金額",IF(AND(OR(COUNTIF(AE547,"*すべて*"),COUNTIF(AE547,"*全て*")),S547="●",OR(K547=#REF!,K547=#REF!)),"年間支払金額(全官署、契約相手方ごと)",IF(AND(OR(COUNTIF(AE547,"*すべて*"),COUNTIF(AE547,"*全て*")),S547="●"),"年間支払金額(契約相手方ごと)",IF(AND(OR(K547=#REF!,K547=#REF!),AC547=#REF!),"契約総額(全官署)",IF(AND(K547=#REF!,AC547=#REF!),"契約総額(自官署のみ)",IF(K547=#REF!,"年間支払金額(自官署のみ)",IF(AC547=#REF!,"契約総額",IF(AND(COUNTIF(BG547,"&lt;&gt;*単価*"),OR(K547=#REF!,K547=#REF!)),"全官署予定価格",IF(AND(COUNTIF(BG547,"*単価*"),OR(K547=#REF!,K547=#REF!)),"全官署支払金額",IF(COUNTIF(BG547,"*単価*"),"年間支払金額","予定価格"))))))))))</f>
        <v>#REF!</v>
      </c>
      <c r="BA547" s="37" t="str">
        <f>IF(T547="","×",IF(令和8年度契約状況調査票!T547&gt;_xlfn.XLOOKUP(令和8年度契約状況調査票!BF547,#REF!,#REF!),"○","×"))</f>
        <v>×</v>
      </c>
      <c r="BB547" s="37" t="str">
        <f>IF(Y547="","×",IF(令和8年度契約状況調査票!Y547&gt;_xlfn.XLOOKUP(令和8年度契約状況調査票!BF547,#REF!,#REF!),"○","×"))</f>
        <v>×</v>
      </c>
      <c r="BC547" s="37" t="str">
        <f t="shared" si="81"/>
        <v>×</v>
      </c>
      <c r="BD547" s="37" t="str">
        <f t="shared" si="86"/>
        <v>×</v>
      </c>
      <c r="BE547" s="79" t="str">
        <f t="shared" si="82"/>
        <v/>
      </c>
      <c r="BF547" s="38">
        <f t="shared" si="83"/>
        <v>0</v>
      </c>
      <c r="BG547" s="1" t="e">
        <f>IF(AC547=#REF!,"",IF(AND(K547&lt;&gt;"",ISTEXT(U547)),"分担契約/単価契約",IF(ISTEXT(U547),"単価契約",IF(K547&lt;&gt;"","分担契約",""))))</f>
        <v>#REF!</v>
      </c>
      <c r="BH547" s="80"/>
      <c r="BI547" s="81" t="e">
        <f>IF(COUNTIF(T547,"**"),"",IF(AND(T547&gt;=#REF!,OR(H547=#REF!,H547=#REF!)),1,IF(AND(T547&gt;=#REF!,H547&lt;&gt;#REF!,H547&lt;&gt;#REF!),1,"")))</f>
        <v>#REF!</v>
      </c>
      <c r="BJ547" s="82" t="str">
        <f t="shared" si="84"/>
        <v>○</v>
      </c>
      <c r="BK547" s="81" t="b">
        <f t="shared" si="87"/>
        <v>1</v>
      </c>
      <c r="BL547" s="81" t="b">
        <f t="shared" si="88"/>
        <v>1</v>
      </c>
    </row>
    <row r="548" spans="1:64" s="83" customFormat="1" ht="60.65" customHeight="1" x14ac:dyDescent="0.2">
      <c r="A548" s="77">
        <f t="shared" si="80"/>
        <v>543</v>
      </c>
      <c r="B548" s="77" t="str">
        <f t="shared" si="85"/>
        <v/>
      </c>
      <c r="C548" s="77" t="str">
        <f>IF(B548&lt;&gt;1,"",COUNTIF($B$6:B548,1))</f>
        <v/>
      </c>
      <c r="D548" s="77" t="str">
        <f>IF(B548&lt;&gt;2,"",COUNTIF($B$6:B548,2))</f>
        <v/>
      </c>
      <c r="E548" s="77" t="str">
        <f>IF(B548&lt;&gt;3,"",COUNTIF($B$6:B548,3))</f>
        <v/>
      </c>
      <c r="F548" s="77" t="str">
        <f>IF(B548&lt;&gt;4,"",COUNTIF($B$6:B548,4))</f>
        <v/>
      </c>
      <c r="G548" s="1"/>
      <c r="H548" s="20"/>
      <c r="I548" s="20"/>
      <c r="J548" s="20"/>
      <c r="K548" s="1"/>
      <c r="L548" s="1"/>
      <c r="M548" s="21"/>
      <c r="N548" s="20"/>
      <c r="O548" s="22"/>
      <c r="P548" s="26"/>
      <c r="Q548" s="27"/>
      <c r="R548" s="20"/>
      <c r="S548" s="1"/>
      <c r="T548" s="28"/>
      <c r="U548" s="85"/>
      <c r="V548" s="86"/>
      <c r="W548" s="39" t="e">
        <f>IF(OR(T548="他官署で調達手続きを実施のため",AC548=#REF!),"－",IF(V548&lt;&gt;"",ROUNDDOWN(V548/T548,3),(IFERROR(ROUNDDOWN(U548/T548,3),"－"))))</f>
        <v>#REF!</v>
      </c>
      <c r="X548" s="90"/>
      <c r="Y548" s="92"/>
      <c r="Z548" s="25"/>
      <c r="AA548" s="24"/>
      <c r="AB548" s="25"/>
      <c r="AC548" s="24"/>
      <c r="AD548" s="20"/>
      <c r="AE548" s="20"/>
      <c r="AF548" s="20"/>
      <c r="AG548" s="1"/>
      <c r="AH548" s="1"/>
      <c r="AI548" s="41"/>
      <c r="AJ548" s="41"/>
      <c r="AK548" s="41"/>
      <c r="AL548" s="41"/>
      <c r="AM548" s="41"/>
      <c r="AN548" s="1"/>
      <c r="AO548" s="1"/>
      <c r="AP548" s="1"/>
      <c r="AQ548" s="1"/>
      <c r="AR548" s="1"/>
      <c r="AS548" s="1"/>
      <c r="AT548" s="1"/>
      <c r="AU548" s="1"/>
      <c r="AV548" s="1"/>
      <c r="AW548" s="1"/>
      <c r="AX548" s="35"/>
      <c r="AY548" s="78"/>
      <c r="AZ548" s="37" t="e">
        <f>IF(AC548=#REF!,"年間支払金額",IF(AND(OR(COUNTIF(AE548,"*すべて*"),COUNTIF(AE548,"*全て*")),S548="●",OR(K548=#REF!,K548=#REF!)),"年間支払金額(全官署、契約相手方ごと)",IF(AND(OR(COUNTIF(AE548,"*すべて*"),COUNTIF(AE548,"*全て*")),S548="●"),"年間支払金額(契約相手方ごと)",IF(AND(OR(K548=#REF!,K548=#REF!),AC548=#REF!),"契約総額(全官署)",IF(AND(K548=#REF!,AC548=#REF!),"契約総額(自官署のみ)",IF(K548=#REF!,"年間支払金額(自官署のみ)",IF(AC548=#REF!,"契約総額",IF(AND(COUNTIF(BG548,"&lt;&gt;*単価*"),OR(K548=#REF!,K548=#REF!)),"全官署予定価格",IF(AND(COUNTIF(BG548,"*単価*"),OR(K548=#REF!,K548=#REF!)),"全官署支払金額",IF(COUNTIF(BG548,"*単価*"),"年間支払金額","予定価格"))))))))))</f>
        <v>#REF!</v>
      </c>
      <c r="BA548" s="37" t="str">
        <f>IF(T548="","×",IF(令和8年度契約状況調査票!T548&gt;_xlfn.XLOOKUP(令和8年度契約状況調査票!BF548,#REF!,#REF!),"○","×"))</f>
        <v>×</v>
      </c>
      <c r="BB548" s="37" t="str">
        <f>IF(Y548="","×",IF(令和8年度契約状況調査票!Y548&gt;_xlfn.XLOOKUP(令和8年度契約状況調査票!BF548,#REF!,#REF!),"○","×"))</f>
        <v>×</v>
      </c>
      <c r="BC548" s="37" t="str">
        <f t="shared" si="81"/>
        <v>×</v>
      </c>
      <c r="BD548" s="37" t="str">
        <f t="shared" si="86"/>
        <v>×</v>
      </c>
      <c r="BE548" s="79" t="str">
        <f t="shared" si="82"/>
        <v/>
      </c>
      <c r="BF548" s="38">
        <f t="shared" si="83"/>
        <v>0</v>
      </c>
      <c r="BG548" s="1" t="e">
        <f>IF(AC548=#REF!,"",IF(AND(K548&lt;&gt;"",ISTEXT(U548)),"分担契約/単価契約",IF(ISTEXT(U548),"単価契約",IF(K548&lt;&gt;"","分担契約",""))))</f>
        <v>#REF!</v>
      </c>
      <c r="BH548" s="80"/>
      <c r="BI548" s="81" t="e">
        <f>IF(COUNTIF(T548,"**"),"",IF(AND(T548&gt;=#REF!,OR(H548=#REF!,H548=#REF!)),1,IF(AND(T548&gt;=#REF!,H548&lt;&gt;#REF!,H548&lt;&gt;#REF!),1,"")))</f>
        <v>#REF!</v>
      </c>
      <c r="BJ548" s="82" t="str">
        <f t="shared" si="84"/>
        <v>○</v>
      </c>
      <c r="BK548" s="81" t="b">
        <f t="shared" si="87"/>
        <v>1</v>
      </c>
      <c r="BL548" s="81" t="b">
        <f t="shared" si="88"/>
        <v>1</v>
      </c>
    </row>
    <row r="549" spans="1:64" s="83" customFormat="1" ht="60.65" customHeight="1" x14ac:dyDescent="0.2">
      <c r="A549" s="77">
        <f t="shared" si="80"/>
        <v>544</v>
      </c>
      <c r="B549" s="77" t="str">
        <f t="shared" si="85"/>
        <v/>
      </c>
      <c r="C549" s="77" t="str">
        <f>IF(B549&lt;&gt;1,"",COUNTIF($B$6:B549,1))</f>
        <v/>
      </c>
      <c r="D549" s="77" t="str">
        <f>IF(B549&lt;&gt;2,"",COUNTIF($B$6:B549,2))</f>
        <v/>
      </c>
      <c r="E549" s="77" t="str">
        <f>IF(B549&lt;&gt;3,"",COUNTIF($B$6:B549,3))</f>
        <v/>
      </c>
      <c r="F549" s="77" t="str">
        <f>IF(B549&lt;&gt;4,"",COUNTIF($B$6:B549,4))</f>
        <v/>
      </c>
      <c r="G549" s="1"/>
      <c r="H549" s="20"/>
      <c r="I549" s="20"/>
      <c r="J549" s="20"/>
      <c r="K549" s="1"/>
      <c r="L549" s="1"/>
      <c r="M549" s="21"/>
      <c r="N549" s="20"/>
      <c r="O549" s="22"/>
      <c r="P549" s="26"/>
      <c r="Q549" s="27"/>
      <c r="R549" s="20"/>
      <c r="S549" s="1"/>
      <c r="T549" s="23"/>
      <c r="U549" s="84"/>
      <c r="V549" s="86"/>
      <c r="W549" s="39" t="e">
        <f>IF(OR(T549="他官署で調達手続きを実施のため",AC549=#REF!),"－",IF(V549&lt;&gt;"",ROUNDDOWN(V549/T549,3),(IFERROR(ROUNDDOWN(U549/T549,3),"－"))))</f>
        <v>#REF!</v>
      </c>
      <c r="X549" s="90"/>
      <c r="Y549" s="92"/>
      <c r="Z549" s="25"/>
      <c r="AA549" s="24"/>
      <c r="AB549" s="25"/>
      <c r="AC549" s="24"/>
      <c r="AD549" s="20"/>
      <c r="AE549" s="20"/>
      <c r="AF549" s="20"/>
      <c r="AG549" s="1"/>
      <c r="AH549" s="1"/>
      <c r="AI549" s="41"/>
      <c r="AJ549" s="41"/>
      <c r="AK549" s="41"/>
      <c r="AL549" s="41"/>
      <c r="AM549" s="41"/>
      <c r="AN549" s="1"/>
      <c r="AO549" s="1"/>
      <c r="AP549" s="1"/>
      <c r="AQ549" s="1"/>
      <c r="AR549" s="1"/>
      <c r="AS549" s="1"/>
      <c r="AT549" s="1"/>
      <c r="AU549" s="1"/>
      <c r="AV549" s="1"/>
      <c r="AW549" s="1"/>
      <c r="AX549" s="35"/>
      <c r="AY549" s="78"/>
      <c r="AZ549" s="37" t="e">
        <f>IF(AC549=#REF!,"年間支払金額",IF(AND(OR(COUNTIF(AE549,"*すべて*"),COUNTIF(AE549,"*全て*")),S549="●",OR(K549=#REF!,K549=#REF!)),"年間支払金額(全官署、契約相手方ごと)",IF(AND(OR(COUNTIF(AE549,"*すべて*"),COUNTIF(AE549,"*全て*")),S549="●"),"年間支払金額(契約相手方ごと)",IF(AND(OR(K549=#REF!,K549=#REF!),AC549=#REF!),"契約総額(全官署)",IF(AND(K549=#REF!,AC549=#REF!),"契約総額(自官署のみ)",IF(K549=#REF!,"年間支払金額(自官署のみ)",IF(AC549=#REF!,"契約総額",IF(AND(COUNTIF(BG549,"&lt;&gt;*単価*"),OR(K549=#REF!,K549=#REF!)),"全官署予定価格",IF(AND(COUNTIF(BG549,"*単価*"),OR(K549=#REF!,K549=#REF!)),"全官署支払金額",IF(COUNTIF(BG549,"*単価*"),"年間支払金額","予定価格"))))))))))</f>
        <v>#REF!</v>
      </c>
      <c r="BA549" s="37" t="str">
        <f>IF(T549="","×",IF(令和8年度契約状況調査票!T549&gt;_xlfn.XLOOKUP(令和8年度契約状況調査票!BF549,#REF!,#REF!),"○","×"))</f>
        <v>×</v>
      </c>
      <c r="BB549" s="37" t="str">
        <f>IF(Y549="","×",IF(令和8年度契約状況調査票!Y549&gt;_xlfn.XLOOKUP(令和8年度契約状況調査票!BF549,#REF!,#REF!),"○","×"))</f>
        <v>×</v>
      </c>
      <c r="BC549" s="37" t="str">
        <f t="shared" si="81"/>
        <v>×</v>
      </c>
      <c r="BD549" s="37" t="str">
        <f t="shared" si="86"/>
        <v>×</v>
      </c>
      <c r="BE549" s="79" t="str">
        <f t="shared" si="82"/>
        <v/>
      </c>
      <c r="BF549" s="38">
        <f t="shared" si="83"/>
        <v>0</v>
      </c>
      <c r="BG549" s="1" t="e">
        <f>IF(AC549=#REF!,"",IF(AND(K549&lt;&gt;"",ISTEXT(U549)),"分担契約/単価契約",IF(ISTEXT(U549),"単価契約",IF(K549&lt;&gt;"","分担契約",""))))</f>
        <v>#REF!</v>
      </c>
      <c r="BH549" s="80"/>
      <c r="BI549" s="81" t="e">
        <f>IF(COUNTIF(T549,"**"),"",IF(AND(T549&gt;=#REF!,OR(H549=#REF!,H549=#REF!)),1,IF(AND(T549&gt;=#REF!,H549&lt;&gt;#REF!,H549&lt;&gt;#REF!),1,"")))</f>
        <v>#REF!</v>
      </c>
      <c r="BJ549" s="82" t="str">
        <f t="shared" si="84"/>
        <v>○</v>
      </c>
      <c r="BK549" s="81" t="b">
        <f t="shared" si="87"/>
        <v>1</v>
      </c>
      <c r="BL549" s="81" t="b">
        <f t="shared" si="88"/>
        <v>1</v>
      </c>
    </row>
    <row r="550" spans="1:64" s="83" customFormat="1" ht="60.65" customHeight="1" x14ac:dyDescent="0.2">
      <c r="A550" s="77">
        <f t="shared" si="80"/>
        <v>545</v>
      </c>
      <c r="B550" s="77" t="str">
        <f t="shared" si="85"/>
        <v/>
      </c>
      <c r="C550" s="77" t="str">
        <f>IF(B550&lt;&gt;1,"",COUNTIF($B$6:B550,1))</f>
        <v/>
      </c>
      <c r="D550" s="77" t="str">
        <f>IF(B550&lt;&gt;2,"",COUNTIF($B$6:B550,2))</f>
        <v/>
      </c>
      <c r="E550" s="77" t="str">
        <f>IF(B550&lt;&gt;3,"",COUNTIF($B$6:B550,3))</f>
        <v/>
      </c>
      <c r="F550" s="77" t="str">
        <f>IF(B550&lt;&gt;4,"",COUNTIF($B$6:B550,4))</f>
        <v/>
      </c>
      <c r="G550" s="1"/>
      <c r="H550" s="20"/>
      <c r="I550" s="20"/>
      <c r="J550" s="20"/>
      <c r="K550" s="1"/>
      <c r="L550" s="1"/>
      <c r="M550" s="21"/>
      <c r="N550" s="20"/>
      <c r="O550" s="22"/>
      <c r="P550" s="26"/>
      <c r="Q550" s="27"/>
      <c r="R550" s="20"/>
      <c r="S550" s="1"/>
      <c r="T550" s="23"/>
      <c r="U550" s="84"/>
      <c r="V550" s="86"/>
      <c r="W550" s="39" t="e">
        <f>IF(OR(T550="他官署で調達手続きを実施のため",AC550=#REF!),"－",IF(V550&lt;&gt;"",ROUNDDOWN(V550/T550,3),(IFERROR(ROUNDDOWN(U550/T550,3),"－"))))</f>
        <v>#REF!</v>
      </c>
      <c r="X550" s="90"/>
      <c r="Y550" s="92"/>
      <c r="Z550" s="25"/>
      <c r="AA550" s="24"/>
      <c r="AB550" s="25"/>
      <c r="AC550" s="24"/>
      <c r="AD550" s="20"/>
      <c r="AE550" s="20"/>
      <c r="AF550" s="20"/>
      <c r="AG550" s="1"/>
      <c r="AH550" s="1"/>
      <c r="AI550" s="41"/>
      <c r="AJ550" s="41"/>
      <c r="AK550" s="41"/>
      <c r="AL550" s="41"/>
      <c r="AM550" s="41"/>
      <c r="AN550" s="1"/>
      <c r="AO550" s="1"/>
      <c r="AP550" s="1"/>
      <c r="AQ550" s="1"/>
      <c r="AR550" s="1"/>
      <c r="AS550" s="1"/>
      <c r="AT550" s="1"/>
      <c r="AU550" s="1"/>
      <c r="AV550" s="1"/>
      <c r="AW550" s="1"/>
      <c r="AX550" s="35"/>
      <c r="AY550" s="78"/>
      <c r="AZ550" s="37" t="e">
        <f>IF(AC550=#REF!,"年間支払金額",IF(AND(OR(COUNTIF(AE550,"*すべて*"),COUNTIF(AE550,"*全て*")),S550="●",OR(K550=#REF!,K550=#REF!)),"年間支払金額(全官署、契約相手方ごと)",IF(AND(OR(COUNTIF(AE550,"*すべて*"),COUNTIF(AE550,"*全て*")),S550="●"),"年間支払金額(契約相手方ごと)",IF(AND(OR(K550=#REF!,K550=#REF!),AC550=#REF!),"契約総額(全官署)",IF(AND(K550=#REF!,AC550=#REF!),"契約総額(自官署のみ)",IF(K550=#REF!,"年間支払金額(自官署のみ)",IF(AC550=#REF!,"契約総額",IF(AND(COUNTIF(BG550,"&lt;&gt;*単価*"),OR(K550=#REF!,K550=#REF!)),"全官署予定価格",IF(AND(COUNTIF(BG550,"*単価*"),OR(K550=#REF!,K550=#REF!)),"全官署支払金額",IF(COUNTIF(BG550,"*単価*"),"年間支払金額","予定価格"))))))))))</f>
        <v>#REF!</v>
      </c>
      <c r="BA550" s="37" t="str">
        <f>IF(T550="","×",IF(令和8年度契約状況調査票!T550&gt;_xlfn.XLOOKUP(令和8年度契約状況調査票!BF550,#REF!,#REF!),"○","×"))</f>
        <v>×</v>
      </c>
      <c r="BB550" s="37" t="str">
        <f>IF(Y550="","×",IF(令和8年度契約状況調査票!Y550&gt;_xlfn.XLOOKUP(令和8年度契約状況調査票!BF550,#REF!,#REF!),"○","×"))</f>
        <v>×</v>
      </c>
      <c r="BC550" s="37" t="str">
        <f t="shared" si="81"/>
        <v>×</v>
      </c>
      <c r="BD550" s="37" t="str">
        <f t="shared" si="86"/>
        <v>×</v>
      </c>
      <c r="BE550" s="79" t="str">
        <f t="shared" si="82"/>
        <v/>
      </c>
      <c r="BF550" s="38">
        <f t="shared" si="83"/>
        <v>0</v>
      </c>
      <c r="BG550" s="1" t="e">
        <f>IF(AC550=#REF!,"",IF(AND(K550&lt;&gt;"",ISTEXT(U550)),"分担契約/単価契約",IF(ISTEXT(U550),"単価契約",IF(K550&lt;&gt;"","分担契約",""))))</f>
        <v>#REF!</v>
      </c>
      <c r="BH550" s="80"/>
      <c r="BI550" s="81" t="e">
        <f>IF(COUNTIF(T550,"**"),"",IF(AND(T550&gt;=#REF!,OR(H550=#REF!,H550=#REF!)),1,IF(AND(T550&gt;=#REF!,H550&lt;&gt;#REF!,H550&lt;&gt;#REF!),1,"")))</f>
        <v>#REF!</v>
      </c>
      <c r="BJ550" s="82" t="str">
        <f t="shared" si="84"/>
        <v>○</v>
      </c>
      <c r="BK550" s="81" t="b">
        <f t="shared" si="87"/>
        <v>1</v>
      </c>
      <c r="BL550" s="81" t="b">
        <f t="shared" si="88"/>
        <v>1</v>
      </c>
    </row>
    <row r="551" spans="1:64" s="83" customFormat="1" ht="60.65" customHeight="1" x14ac:dyDescent="0.2">
      <c r="A551" s="77">
        <f t="shared" si="80"/>
        <v>546</v>
      </c>
      <c r="B551" s="77" t="str">
        <f t="shared" si="85"/>
        <v/>
      </c>
      <c r="C551" s="77" t="str">
        <f>IF(B551&lt;&gt;1,"",COUNTIF($B$6:B551,1))</f>
        <v/>
      </c>
      <c r="D551" s="77" t="str">
        <f>IF(B551&lt;&gt;2,"",COUNTIF($B$6:B551,2))</f>
        <v/>
      </c>
      <c r="E551" s="77" t="str">
        <f>IF(B551&lt;&gt;3,"",COUNTIF($B$6:B551,3))</f>
        <v/>
      </c>
      <c r="F551" s="77" t="str">
        <f>IF(B551&lt;&gt;4,"",COUNTIF($B$6:B551,4))</f>
        <v/>
      </c>
      <c r="G551" s="1"/>
      <c r="H551" s="20"/>
      <c r="I551" s="20"/>
      <c r="J551" s="20"/>
      <c r="K551" s="1"/>
      <c r="L551" s="1"/>
      <c r="M551" s="21"/>
      <c r="N551" s="20"/>
      <c r="O551" s="22"/>
      <c r="P551" s="26"/>
      <c r="Q551" s="27"/>
      <c r="R551" s="20"/>
      <c r="S551" s="1"/>
      <c r="T551" s="23"/>
      <c r="U551" s="84"/>
      <c r="V551" s="86"/>
      <c r="W551" s="39" t="e">
        <f>IF(OR(T551="他官署で調達手続きを実施のため",AC551=#REF!),"－",IF(V551&lt;&gt;"",ROUNDDOWN(V551/T551,3),(IFERROR(ROUNDDOWN(U551/T551,3),"－"))))</f>
        <v>#REF!</v>
      </c>
      <c r="X551" s="90"/>
      <c r="Y551" s="92"/>
      <c r="Z551" s="25"/>
      <c r="AA551" s="24"/>
      <c r="AB551" s="25"/>
      <c r="AC551" s="24"/>
      <c r="AD551" s="20"/>
      <c r="AE551" s="20"/>
      <c r="AF551" s="20"/>
      <c r="AG551" s="1"/>
      <c r="AH551" s="1"/>
      <c r="AI551" s="41"/>
      <c r="AJ551" s="41"/>
      <c r="AK551" s="41"/>
      <c r="AL551" s="41"/>
      <c r="AM551" s="41"/>
      <c r="AN551" s="1"/>
      <c r="AO551" s="1"/>
      <c r="AP551" s="1"/>
      <c r="AQ551" s="1"/>
      <c r="AR551" s="1"/>
      <c r="AS551" s="1"/>
      <c r="AT551" s="1"/>
      <c r="AU551" s="1"/>
      <c r="AV551" s="1"/>
      <c r="AW551" s="1"/>
      <c r="AX551" s="35"/>
      <c r="AY551" s="78"/>
      <c r="AZ551" s="37" t="e">
        <f>IF(AC551=#REF!,"年間支払金額",IF(AND(OR(COUNTIF(AE551,"*すべて*"),COUNTIF(AE551,"*全て*")),S551="●",OR(K551=#REF!,K551=#REF!)),"年間支払金額(全官署、契約相手方ごと)",IF(AND(OR(COUNTIF(AE551,"*すべて*"),COUNTIF(AE551,"*全て*")),S551="●"),"年間支払金額(契約相手方ごと)",IF(AND(OR(K551=#REF!,K551=#REF!),AC551=#REF!),"契約総額(全官署)",IF(AND(K551=#REF!,AC551=#REF!),"契約総額(自官署のみ)",IF(K551=#REF!,"年間支払金額(自官署のみ)",IF(AC551=#REF!,"契約総額",IF(AND(COUNTIF(BG551,"&lt;&gt;*単価*"),OR(K551=#REF!,K551=#REF!)),"全官署予定価格",IF(AND(COUNTIF(BG551,"*単価*"),OR(K551=#REF!,K551=#REF!)),"全官署支払金額",IF(COUNTIF(BG551,"*単価*"),"年間支払金額","予定価格"))))))))))</f>
        <v>#REF!</v>
      </c>
      <c r="BA551" s="37" t="str">
        <f>IF(T551="","×",IF(令和8年度契約状況調査票!T551&gt;_xlfn.XLOOKUP(令和8年度契約状況調査票!BF551,#REF!,#REF!),"○","×"))</f>
        <v>×</v>
      </c>
      <c r="BB551" s="37" t="str">
        <f>IF(Y551="","×",IF(令和8年度契約状況調査票!Y551&gt;_xlfn.XLOOKUP(令和8年度契約状況調査票!BF551,#REF!,#REF!),"○","×"))</f>
        <v>×</v>
      </c>
      <c r="BC551" s="37" t="str">
        <f t="shared" si="81"/>
        <v>×</v>
      </c>
      <c r="BD551" s="37" t="str">
        <f t="shared" si="86"/>
        <v>×</v>
      </c>
      <c r="BE551" s="79" t="str">
        <f t="shared" si="82"/>
        <v/>
      </c>
      <c r="BF551" s="38">
        <f t="shared" si="83"/>
        <v>0</v>
      </c>
      <c r="BG551" s="1" t="e">
        <f>IF(AC551=#REF!,"",IF(AND(K551&lt;&gt;"",ISTEXT(U551)),"分担契約/単価契約",IF(ISTEXT(U551),"単価契約",IF(K551&lt;&gt;"","分担契約",""))))</f>
        <v>#REF!</v>
      </c>
      <c r="BH551" s="80"/>
      <c r="BI551" s="81" t="e">
        <f>IF(COUNTIF(T551,"**"),"",IF(AND(T551&gt;=#REF!,OR(H551=#REF!,H551=#REF!)),1,IF(AND(T551&gt;=#REF!,H551&lt;&gt;#REF!,H551&lt;&gt;#REF!),1,"")))</f>
        <v>#REF!</v>
      </c>
      <c r="BJ551" s="82" t="str">
        <f t="shared" si="84"/>
        <v>○</v>
      </c>
      <c r="BK551" s="81" t="b">
        <f t="shared" si="87"/>
        <v>1</v>
      </c>
      <c r="BL551" s="81" t="b">
        <f t="shared" si="88"/>
        <v>1</v>
      </c>
    </row>
    <row r="552" spans="1:64" s="83" customFormat="1" ht="60.65" customHeight="1" x14ac:dyDescent="0.2">
      <c r="A552" s="77">
        <f t="shared" si="80"/>
        <v>547</v>
      </c>
      <c r="B552" s="77" t="str">
        <f t="shared" si="85"/>
        <v/>
      </c>
      <c r="C552" s="77" t="str">
        <f>IF(B552&lt;&gt;1,"",COUNTIF($B$6:B552,1))</f>
        <v/>
      </c>
      <c r="D552" s="77" t="str">
        <f>IF(B552&lt;&gt;2,"",COUNTIF($B$6:B552,2))</f>
        <v/>
      </c>
      <c r="E552" s="77" t="str">
        <f>IF(B552&lt;&gt;3,"",COUNTIF($B$6:B552,3))</f>
        <v/>
      </c>
      <c r="F552" s="77" t="str">
        <f>IF(B552&lt;&gt;4,"",COUNTIF($B$6:B552,4))</f>
        <v/>
      </c>
      <c r="G552" s="1"/>
      <c r="H552" s="20"/>
      <c r="I552" s="20"/>
      <c r="J552" s="20"/>
      <c r="K552" s="1"/>
      <c r="L552" s="1"/>
      <c r="M552" s="21"/>
      <c r="N552" s="20"/>
      <c r="O552" s="22"/>
      <c r="P552" s="26"/>
      <c r="Q552" s="27"/>
      <c r="R552" s="20"/>
      <c r="S552" s="1"/>
      <c r="T552" s="23"/>
      <c r="U552" s="84"/>
      <c r="V552" s="86"/>
      <c r="W552" s="39" t="e">
        <f>IF(OR(T552="他官署で調達手続きを実施のため",AC552=#REF!),"－",IF(V552&lt;&gt;"",ROUNDDOWN(V552/T552,3),(IFERROR(ROUNDDOWN(U552/T552,3),"－"))))</f>
        <v>#REF!</v>
      </c>
      <c r="X552" s="90"/>
      <c r="Y552" s="92"/>
      <c r="Z552" s="25"/>
      <c r="AA552" s="24"/>
      <c r="AB552" s="25"/>
      <c r="AC552" s="24"/>
      <c r="AD552" s="20"/>
      <c r="AE552" s="20"/>
      <c r="AF552" s="20"/>
      <c r="AG552" s="1"/>
      <c r="AH552" s="1"/>
      <c r="AI552" s="41"/>
      <c r="AJ552" s="41"/>
      <c r="AK552" s="41"/>
      <c r="AL552" s="41"/>
      <c r="AM552" s="41"/>
      <c r="AN552" s="1"/>
      <c r="AO552" s="1"/>
      <c r="AP552" s="1"/>
      <c r="AQ552" s="1"/>
      <c r="AR552" s="1"/>
      <c r="AS552" s="1"/>
      <c r="AT552" s="1"/>
      <c r="AU552" s="1"/>
      <c r="AV552" s="1"/>
      <c r="AW552" s="1"/>
      <c r="AX552" s="36"/>
      <c r="AY552" s="78"/>
      <c r="AZ552" s="37" t="e">
        <f>IF(AC552=#REF!,"年間支払金額",IF(AND(OR(COUNTIF(AE552,"*すべて*"),COUNTIF(AE552,"*全て*")),S552="●",OR(K552=#REF!,K552=#REF!)),"年間支払金額(全官署、契約相手方ごと)",IF(AND(OR(COUNTIF(AE552,"*すべて*"),COUNTIF(AE552,"*全て*")),S552="●"),"年間支払金額(契約相手方ごと)",IF(AND(OR(K552=#REF!,K552=#REF!),AC552=#REF!),"契約総額(全官署)",IF(AND(K552=#REF!,AC552=#REF!),"契約総額(自官署のみ)",IF(K552=#REF!,"年間支払金額(自官署のみ)",IF(AC552=#REF!,"契約総額",IF(AND(COUNTIF(BG552,"&lt;&gt;*単価*"),OR(K552=#REF!,K552=#REF!)),"全官署予定価格",IF(AND(COUNTIF(BG552,"*単価*"),OR(K552=#REF!,K552=#REF!)),"全官署支払金額",IF(COUNTIF(BG552,"*単価*"),"年間支払金額","予定価格"))))))))))</f>
        <v>#REF!</v>
      </c>
      <c r="BA552" s="37" t="str">
        <f>IF(T552="","×",IF(令和8年度契約状況調査票!T552&gt;_xlfn.XLOOKUP(令和8年度契約状況調査票!BF552,#REF!,#REF!),"○","×"))</f>
        <v>×</v>
      </c>
      <c r="BB552" s="37" t="str">
        <f>IF(Y552="","×",IF(令和8年度契約状況調査票!Y552&gt;_xlfn.XLOOKUP(令和8年度契約状況調査票!BF552,#REF!,#REF!),"○","×"))</f>
        <v>×</v>
      </c>
      <c r="BC552" s="37" t="str">
        <f t="shared" si="81"/>
        <v>×</v>
      </c>
      <c r="BD552" s="37" t="str">
        <f t="shared" si="86"/>
        <v>×</v>
      </c>
      <c r="BE552" s="79" t="str">
        <f t="shared" si="82"/>
        <v/>
      </c>
      <c r="BF552" s="38">
        <f t="shared" si="83"/>
        <v>0</v>
      </c>
      <c r="BG552" s="1" t="e">
        <f>IF(AC552=#REF!,"",IF(AND(K552&lt;&gt;"",ISTEXT(U552)),"分担契約/単価契約",IF(ISTEXT(U552),"単価契約",IF(K552&lt;&gt;"","分担契約",""))))</f>
        <v>#REF!</v>
      </c>
      <c r="BH552" s="80"/>
      <c r="BI552" s="81" t="e">
        <f>IF(COUNTIF(T552,"**"),"",IF(AND(T552&gt;=#REF!,OR(H552=#REF!,H552=#REF!)),1,IF(AND(T552&gt;=#REF!,H552&lt;&gt;#REF!,H552&lt;&gt;#REF!),1,"")))</f>
        <v>#REF!</v>
      </c>
      <c r="BJ552" s="82" t="str">
        <f t="shared" si="84"/>
        <v>○</v>
      </c>
      <c r="BK552" s="81" t="b">
        <f t="shared" si="87"/>
        <v>1</v>
      </c>
      <c r="BL552" s="81" t="b">
        <f t="shared" si="88"/>
        <v>1</v>
      </c>
    </row>
    <row r="553" spans="1:64" s="83" customFormat="1" ht="60.65" customHeight="1" x14ac:dyDescent="0.2">
      <c r="A553" s="77">
        <f t="shared" si="80"/>
        <v>548</v>
      </c>
      <c r="B553" s="77" t="str">
        <f t="shared" si="85"/>
        <v/>
      </c>
      <c r="C553" s="77" t="str">
        <f>IF(B553&lt;&gt;1,"",COUNTIF($B$6:B553,1))</f>
        <v/>
      </c>
      <c r="D553" s="77" t="str">
        <f>IF(B553&lt;&gt;2,"",COUNTIF($B$6:B553,2))</f>
        <v/>
      </c>
      <c r="E553" s="77" t="str">
        <f>IF(B553&lt;&gt;3,"",COUNTIF($B$6:B553,3))</f>
        <v/>
      </c>
      <c r="F553" s="77" t="str">
        <f>IF(B553&lt;&gt;4,"",COUNTIF($B$6:B553,4))</f>
        <v/>
      </c>
      <c r="G553" s="1"/>
      <c r="H553" s="20"/>
      <c r="I553" s="20"/>
      <c r="J553" s="20"/>
      <c r="K553" s="1"/>
      <c r="L553" s="1"/>
      <c r="M553" s="21"/>
      <c r="N553" s="20"/>
      <c r="O553" s="22"/>
      <c r="P553" s="26"/>
      <c r="Q553" s="27"/>
      <c r="R553" s="20"/>
      <c r="S553" s="1"/>
      <c r="T553" s="23"/>
      <c r="U553" s="84"/>
      <c r="V553" s="86"/>
      <c r="W553" s="39" t="e">
        <f>IF(OR(T553="他官署で調達手続きを実施のため",AC553=#REF!),"－",IF(V553&lt;&gt;"",ROUNDDOWN(V553/T553,3),(IFERROR(ROUNDDOWN(U553/T553,3),"－"))))</f>
        <v>#REF!</v>
      </c>
      <c r="X553" s="90"/>
      <c r="Y553" s="92"/>
      <c r="Z553" s="25"/>
      <c r="AA553" s="24"/>
      <c r="AB553" s="25"/>
      <c r="AC553" s="24"/>
      <c r="AD553" s="20"/>
      <c r="AE553" s="20"/>
      <c r="AF553" s="20"/>
      <c r="AG553" s="1"/>
      <c r="AH553" s="1"/>
      <c r="AI553" s="41"/>
      <c r="AJ553" s="41"/>
      <c r="AK553" s="41"/>
      <c r="AL553" s="41"/>
      <c r="AM553" s="41"/>
      <c r="AN553" s="1"/>
      <c r="AO553" s="1"/>
      <c r="AP553" s="1"/>
      <c r="AQ553" s="1"/>
      <c r="AR553" s="1"/>
      <c r="AS553" s="1"/>
      <c r="AT553" s="1"/>
      <c r="AU553" s="1"/>
      <c r="AV553" s="1"/>
      <c r="AW553" s="1"/>
      <c r="AX553" s="35"/>
      <c r="AY553" s="78"/>
      <c r="AZ553" s="37" t="e">
        <f>IF(AC553=#REF!,"年間支払金額",IF(AND(OR(COUNTIF(AE553,"*すべて*"),COUNTIF(AE553,"*全て*")),S553="●",OR(K553=#REF!,K553=#REF!)),"年間支払金額(全官署、契約相手方ごと)",IF(AND(OR(COUNTIF(AE553,"*すべて*"),COUNTIF(AE553,"*全て*")),S553="●"),"年間支払金額(契約相手方ごと)",IF(AND(OR(K553=#REF!,K553=#REF!),AC553=#REF!),"契約総額(全官署)",IF(AND(K553=#REF!,AC553=#REF!),"契約総額(自官署のみ)",IF(K553=#REF!,"年間支払金額(自官署のみ)",IF(AC553=#REF!,"契約総額",IF(AND(COUNTIF(BG553,"&lt;&gt;*単価*"),OR(K553=#REF!,K553=#REF!)),"全官署予定価格",IF(AND(COUNTIF(BG553,"*単価*"),OR(K553=#REF!,K553=#REF!)),"全官署支払金額",IF(COUNTIF(BG553,"*単価*"),"年間支払金額","予定価格"))))))))))</f>
        <v>#REF!</v>
      </c>
      <c r="BA553" s="37" t="str">
        <f>IF(T553="","×",IF(令和8年度契約状況調査票!T553&gt;_xlfn.XLOOKUP(令和8年度契約状況調査票!BF553,#REF!,#REF!),"○","×"))</f>
        <v>×</v>
      </c>
      <c r="BB553" s="37" t="str">
        <f>IF(Y553="","×",IF(令和8年度契約状況調査票!Y553&gt;_xlfn.XLOOKUP(令和8年度契約状況調査票!BF553,#REF!,#REF!),"○","×"))</f>
        <v>×</v>
      </c>
      <c r="BC553" s="37" t="str">
        <f t="shared" si="81"/>
        <v>×</v>
      </c>
      <c r="BD553" s="37" t="str">
        <f t="shared" si="86"/>
        <v>×</v>
      </c>
      <c r="BE553" s="79" t="str">
        <f t="shared" si="82"/>
        <v/>
      </c>
      <c r="BF553" s="38">
        <f t="shared" si="83"/>
        <v>0</v>
      </c>
      <c r="BG553" s="1" t="e">
        <f>IF(AC553=#REF!,"",IF(AND(K553&lt;&gt;"",ISTEXT(U553)),"分担契約/単価契約",IF(ISTEXT(U553),"単価契約",IF(K553&lt;&gt;"","分担契約",""))))</f>
        <v>#REF!</v>
      </c>
      <c r="BH553" s="80"/>
      <c r="BI553" s="81" t="e">
        <f>IF(COUNTIF(T553,"**"),"",IF(AND(T553&gt;=#REF!,OR(H553=#REF!,H553=#REF!)),1,IF(AND(T553&gt;=#REF!,H553&lt;&gt;#REF!,H553&lt;&gt;#REF!),1,"")))</f>
        <v>#REF!</v>
      </c>
      <c r="BJ553" s="82" t="str">
        <f t="shared" si="84"/>
        <v>○</v>
      </c>
      <c r="BK553" s="81" t="b">
        <f t="shared" si="87"/>
        <v>1</v>
      </c>
      <c r="BL553" s="81" t="b">
        <f t="shared" si="88"/>
        <v>1</v>
      </c>
    </row>
    <row r="554" spans="1:64" s="83" customFormat="1" ht="60.65" customHeight="1" x14ac:dyDescent="0.2">
      <c r="A554" s="77">
        <f t="shared" si="80"/>
        <v>549</v>
      </c>
      <c r="B554" s="77" t="str">
        <f t="shared" si="85"/>
        <v/>
      </c>
      <c r="C554" s="77" t="str">
        <f>IF(B554&lt;&gt;1,"",COUNTIF($B$6:B554,1))</f>
        <v/>
      </c>
      <c r="D554" s="77" t="str">
        <f>IF(B554&lt;&gt;2,"",COUNTIF($B$6:B554,2))</f>
        <v/>
      </c>
      <c r="E554" s="77" t="str">
        <f>IF(B554&lt;&gt;3,"",COUNTIF($B$6:B554,3))</f>
        <v/>
      </c>
      <c r="F554" s="77" t="str">
        <f>IF(B554&lt;&gt;4,"",COUNTIF($B$6:B554,4))</f>
        <v/>
      </c>
      <c r="G554" s="1"/>
      <c r="H554" s="20"/>
      <c r="I554" s="20"/>
      <c r="J554" s="20"/>
      <c r="K554" s="1"/>
      <c r="L554" s="1"/>
      <c r="M554" s="21"/>
      <c r="N554" s="20"/>
      <c r="O554" s="22"/>
      <c r="P554" s="26"/>
      <c r="Q554" s="27"/>
      <c r="R554" s="20"/>
      <c r="S554" s="1"/>
      <c r="T554" s="23"/>
      <c r="U554" s="84"/>
      <c r="V554" s="86"/>
      <c r="W554" s="39" t="e">
        <f>IF(OR(T554="他官署で調達手続きを実施のため",AC554=#REF!),"－",IF(V554&lt;&gt;"",ROUNDDOWN(V554/T554,3),(IFERROR(ROUNDDOWN(U554/T554,3),"－"))))</f>
        <v>#REF!</v>
      </c>
      <c r="X554" s="90"/>
      <c r="Y554" s="92"/>
      <c r="Z554" s="25"/>
      <c r="AA554" s="24"/>
      <c r="AB554" s="25"/>
      <c r="AC554" s="24"/>
      <c r="AD554" s="20"/>
      <c r="AE554" s="20"/>
      <c r="AF554" s="20"/>
      <c r="AG554" s="1"/>
      <c r="AH554" s="1"/>
      <c r="AI554" s="41"/>
      <c r="AJ554" s="41"/>
      <c r="AK554" s="41"/>
      <c r="AL554" s="41"/>
      <c r="AM554" s="41"/>
      <c r="AN554" s="1"/>
      <c r="AO554" s="1"/>
      <c r="AP554" s="1"/>
      <c r="AQ554" s="1"/>
      <c r="AR554" s="1"/>
      <c r="AS554" s="1"/>
      <c r="AT554" s="1"/>
      <c r="AU554" s="1"/>
      <c r="AV554" s="1"/>
      <c r="AW554" s="1"/>
      <c r="AX554" s="35"/>
      <c r="AY554" s="78"/>
      <c r="AZ554" s="37" t="e">
        <f>IF(AC554=#REF!,"年間支払金額",IF(AND(OR(COUNTIF(AE554,"*すべて*"),COUNTIF(AE554,"*全て*")),S554="●",OR(K554=#REF!,K554=#REF!)),"年間支払金額(全官署、契約相手方ごと)",IF(AND(OR(COUNTIF(AE554,"*すべて*"),COUNTIF(AE554,"*全て*")),S554="●"),"年間支払金額(契約相手方ごと)",IF(AND(OR(K554=#REF!,K554=#REF!),AC554=#REF!),"契約総額(全官署)",IF(AND(K554=#REF!,AC554=#REF!),"契約総額(自官署のみ)",IF(K554=#REF!,"年間支払金額(自官署のみ)",IF(AC554=#REF!,"契約総額",IF(AND(COUNTIF(BG554,"&lt;&gt;*単価*"),OR(K554=#REF!,K554=#REF!)),"全官署予定価格",IF(AND(COUNTIF(BG554,"*単価*"),OR(K554=#REF!,K554=#REF!)),"全官署支払金額",IF(COUNTIF(BG554,"*単価*"),"年間支払金額","予定価格"))))))))))</f>
        <v>#REF!</v>
      </c>
      <c r="BA554" s="37" t="str">
        <f>IF(T554="","×",IF(令和8年度契約状況調査票!T554&gt;_xlfn.XLOOKUP(令和8年度契約状況調査票!BF554,#REF!,#REF!),"○","×"))</f>
        <v>×</v>
      </c>
      <c r="BB554" s="37" t="str">
        <f>IF(Y554="","×",IF(令和8年度契約状況調査票!Y554&gt;_xlfn.XLOOKUP(令和8年度契約状況調査票!BF554,#REF!,#REF!),"○","×"))</f>
        <v>×</v>
      </c>
      <c r="BC554" s="37" t="str">
        <f t="shared" si="81"/>
        <v>×</v>
      </c>
      <c r="BD554" s="37" t="str">
        <f t="shared" si="86"/>
        <v>×</v>
      </c>
      <c r="BE554" s="79" t="str">
        <f t="shared" si="82"/>
        <v/>
      </c>
      <c r="BF554" s="38">
        <f t="shared" si="83"/>
        <v>0</v>
      </c>
      <c r="BG554" s="1" t="e">
        <f>IF(AC554=#REF!,"",IF(AND(K554&lt;&gt;"",ISTEXT(U554)),"分担契約/単価契約",IF(ISTEXT(U554),"単価契約",IF(K554&lt;&gt;"","分担契約",""))))</f>
        <v>#REF!</v>
      </c>
      <c r="BH554" s="80"/>
      <c r="BI554" s="81" t="e">
        <f>IF(COUNTIF(T554,"**"),"",IF(AND(T554&gt;=#REF!,OR(H554=#REF!,H554=#REF!)),1,IF(AND(T554&gt;=#REF!,H554&lt;&gt;#REF!,H554&lt;&gt;#REF!),1,"")))</f>
        <v>#REF!</v>
      </c>
      <c r="BJ554" s="82" t="str">
        <f t="shared" si="84"/>
        <v>○</v>
      </c>
      <c r="BK554" s="81" t="b">
        <f t="shared" si="87"/>
        <v>1</v>
      </c>
      <c r="BL554" s="81" t="b">
        <f t="shared" si="88"/>
        <v>1</v>
      </c>
    </row>
    <row r="555" spans="1:64" s="83" customFormat="1" ht="60.65" customHeight="1" x14ac:dyDescent="0.2">
      <c r="A555" s="77">
        <f t="shared" si="80"/>
        <v>550</v>
      </c>
      <c r="B555" s="77" t="str">
        <f t="shared" si="85"/>
        <v/>
      </c>
      <c r="C555" s="77" t="str">
        <f>IF(B555&lt;&gt;1,"",COUNTIF($B$6:B555,1))</f>
        <v/>
      </c>
      <c r="D555" s="77" t="str">
        <f>IF(B555&lt;&gt;2,"",COUNTIF($B$6:B555,2))</f>
        <v/>
      </c>
      <c r="E555" s="77" t="str">
        <f>IF(B555&lt;&gt;3,"",COUNTIF($B$6:B555,3))</f>
        <v/>
      </c>
      <c r="F555" s="77" t="str">
        <f>IF(B555&lt;&gt;4,"",COUNTIF($B$6:B555,4))</f>
        <v/>
      </c>
      <c r="G555" s="1"/>
      <c r="H555" s="20"/>
      <c r="I555" s="20"/>
      <c r="J555" s="20"/>
      <c r="K555" s="1"/>
      <c r="L555" s="1"/>
      <c r="M555" s="21"/>
      <c r="N555" s="20"/>
      <c r="O555" s="22"/>
      <c r="P555" s="26"/>
      <c r="Q555" s="27"/>
      <c r="R555" s="20"/>
      <c r="S555" s="1"/>
      <c r="T555" s="28"/>
      <c r="U555" s="85"/>
      <c r="V555" s="86"/>
      <c r="W555" s="39" t="e">
        <f>IF(OR(T555="他官署で調達手続きを実施のため",AC555=#REF!),"－",IF(V555&lt;&gt;"",ROUNDDOWN(V555/T555,3),(IFERROR(ROUNDDOWN(U555/T555,3),"－"))))</f>
        <v>#REF!</v>
      </c>
      <c r="X555" s="90"/>
      <c r="Y555" s="92"/>
      <c r="Z555" s="25"/>
      <c r="AA555" s="24"/>
      <c r="AB555" s="25"/>
      <c r="AC555" s="24"/>
      <c r="AD555" s="20"/>
      <c r="AE555" s="20"/>
      <c r="AF555" s="20"/>
      <c r="AG555" s="1"/>
      <c r="AH555" s="1"/>
      <c r="AI555" s="41"/>
      <c r="AJ555" s="41"/>
      <c r="AK555" s="41"/>
      <c r="AL555" s="41"/>
      <c r="AM555" s="41"/>
      <c r="AN555" s="1"/>
      <c r="AO555" s="1"/>
      <c r="AP555" s="1"/>
      <c r="AQ555" s="1"/>
      <c r="AR555" s="1"/>
      <c r="AS555" s="1"/>
      <c r="AT555" s="1"/>
      <c r="AU555" s="1"/>
      <c r="AV555" s="1"/>
      <c r="AW555" s="1"/>
      <c r="AX555" s="35"/>
      <c r="AY555" s="78"/>
      <c r="AZ555" s="37" t="e">
        <f>IF(AC555=#REF!,"年間支払金額",IF(AND(OR(COUNTIF(AE555,"*すべて*"),COUNTIF(AE555,"*全て*")),S555="●",OR(K555=#REF!,K555=#REF!)),"年間支払金額(全官署、契約相手方ごと)",IF(AND(OR(COUNTIF(AE555,"*すべて*"),COUNTIF(AE555,"*全て*")),S555="●"),"年間支払金額(契約相手方ごと)",IF(AND(OR(K555=#REF!,K555=#REF!),AC555=#REF!),"契約総額(全官署)",IF(AND(K555=#REF!,AC555=#REF!),"契約総額(自官署のみ)",IF(K555=#REF!,"年間支払金額(自官署のみ)",IF(AC555=#REF!,"契約総額",IF(AND(COUNTIF(BG555,"&lt;&gt;*単価*"),OR(K555=#REF!,K555=#REF!)),"全官署予定価格",IF(AND(COUNTIF(BG555,"*単価*"),OR(K555=#REF!,K555=#REF!)),"全官署支払金額",IF(COUNTIF(BG555,"*単価*"),"年間支払金額","予定価格"))))))))))</f>
        <v>#REF!</v>
      </c>
      <c r="BA555" s="37" t="str">
        <f>IF(T555="","×",IF(令和8年度契約状況調査票!T555&gt;_xlfn.XLOOKUP(令和8年度契約状況調査票!BF555,#REF!,#REF!),"○","×"))</f>
        <v>×</v>
      </c>
      <c r="BB555" s="37" t="str">
        <f>IF(Y555="","×",IF(令和8年度契約状況調査票!Y555&gt;_xlfn.XLOOKUP(令和8年度契約状況調査票!BF555,#REF!,#REF!),"○","×"))</f>
        <v>×</v>
      </c>
      <c r="BC555" s="37" t="str">
        <f t="shared" si="81"/>
        <v>×</v>
      </c>
      <c r="BD555" s="37" t="str">
        <f t="shared" si="86"/>
        <v>×</v>
      </c>
      <c r="BE555" s="79" t="str">
        <f t="shared" si="82"/>
        <v/>
      </c>
      <c r="BF555" s="38">
        <f t="shared" si="83"/>
        <v>0</v>
      </c>
      <c r="BG555" s="1" t="e">
        <f>IF(AC555=#REF!,"",IF(AND(K555&lt;&gt;"",ISTEXT(U555)),"分担契約/単価契約",IF(ISTEXT(U555),"単価契約",IF(K555&lt;&gt;"","分担契約",""))))</f>
        <v>#REF!</v>
      </c>
      <c r="BH555" s="80"/>
      <c r="BI555" s="81" t="e">
        <f>IF(COUNTIF(T555,"**"),"",IF(AND(T555&gt;=#REF!,OR(H555=#REF!,H555=#REF!)),1,IF(AND(T555&gt;=#REF!,H555&lt;&gt;#REF!,H555&lt;&gt;#REF!),1,"")))</f>
        <v>#REF!</v>
      </c>
      <c r="BJ555" s="82" t="str">
        <f t="shared" si="84"/>
        <v>○</v>
      </c>
      <c r="BK555" s="81" t="b">
        <f t="shared" si="87"/>
        <v>1</v>
      </c>
      <c r="BL555" s="81" t="b">
        <f t="shared" si="88"/>
        <v>1</v>
      </c>
    </row>
    <row r="556" spans="1:64" s="83" customFormat="1" ht="60.65" customHeight="1" x14ac:dyDescent="0.2">
      <c r="A556" s="77">
        <f t="shared" si="80"/>
        <v>551</v>
      </c>
      <c r="B556" s="77" t="str">
        <f t="shared" si="85"/>
        <v/>
      </c>
      <c r="C556" s="77" t="str">
        <f>IF(B556&lt;&gt;1,"",COUNTIF($B$6:B556,1))</f>
        <v/>
      </c>
      <c r="D556" s="77" t="str">
        <f>IF(B556&lt;&gt;2,"",COUNTIF($B$6:B556,2))</f>
        <v/>
      </c>
      <c r="E556" s="77" t="str">
        <f>IF(B556&lt;&gt;3,"",COUNTIF($B$6:B556,3))</f>
        <v/>
      </c>
      <c r="F556" s="77" t="str">
        <f>IF(B556&lt;&gt;4,"",COUNTIF($B$6:B556,4))</f>
        <v/>
      </c>
      <c r="G556" s="1"/>
      <c r="H556" s="20"/>
      <c r="I556" s="20"/>
      <c r="J556" s="20"/>
      <c r="K556" s="1"/>
      <c r="L556" s="1"/>
      <c r="M556" s="21"/>
      <c r="N556" s="20"/>
      <c r="O556" s="22"/>
      <c r="P556" s="26"/>
      <c r="Q556" s="27"/>
      <c r="R556" s="20"/>
      <c r="S556" s="1"/>
      <c r="T556" s="23"/>
      <c r="U556" s="84"/>
      <c r="V556" s="86"/>
      <c r="W556" s="39" t="e">
        <f>IF(OR(T556="他官署で調達手続きを実施のため",AC556=#REF!),"－",IF(V556&lt;&gt;"",ROUNDDOWN(V556/T556,3),(IFERROR(ROUNDDOWN(U556/T556,3),"－"))))</f>
        <v>#REF!</v>
      </c>
      <c r="X556" s="90"/>
      <c r="Y556" s="92"/>
      <c r="Z556" s="25"/>
      <c r="AA556" s="24"/>
      <c r="AB556" s="25"/>
      <c r="AC556" s="24"/>
      <c r="AD556" s="20"/>
      <c r="AE556" s="20"/>
      <c r="AF556" s="20"/>
      <c r="AG556" s="1"/>
      <c r="AH556" s="1"/>
      <c r="AI556" s="41"/>
      <c r="AJ556" s="41"/>
      <c r="AK556" s="41"/>
      <c r="AL556" s="41"/>
      <c r="AM556" s="41"/>
      <c r="AN556" s="1"/>
      <c r="AO556" s="1"/>
      <c r="AP556" s="1"/>
      <c r="AQ556" s="1"/>
      <c r="AR556" s="1"/>
      <c r="AS556" s="1"/>
      <c r="AT556" s="1"/>
      <c r="AU556" s="1"/>
      <c r="AV556" s="1"/>
      <c r="AW556" s="1"/>
      <c r="AX556" s="35"/>
      <c r="AY556" s="78"/>
      <c r="AZ556" s="37" t="e">
        <f>IF(AC556=#REF!,"年間支払金額",IF(AND(OR(COUNTIF(AE556,"*すべて*"),COUNTIF(AE556,"*全て*")),S556="●",OR(K556=#REF!,K556=#REF!)),"年間支払金額(全官署、契約相手方ごと)",IF(AND(OR(COUNTIF(AE556,"*すべて*"),COUNTIF(AE556,"*全て*")),S556="●"),"年間支払金額(契約相手方ごと)",IF(AND(OR(K556=#REF!,K556=#REF!),AC556=#REF!),"契約総額(全官署)",IF(AND(K556=#REF!,AC556=#REF!),"契約総額(自官署のみ)",IF(K556=#REF!,"年間支払金額(自官署のみ)",IF(AC556=#REF!,"契約総額",IF(AND(COUNTIF(BG556,"&lt;&gt;*単価*"),OR(K556=#REF!,K556=#REF!)),"全官署予定価格",IF(AND(COUNTIF(BG556,"*単価*"),OR(K556=#REF!,K556=#REF!)),"全官署支払金額",IF(COUNTIF(BG556,"*単価*"),"年間支払金額","予定価格"))))))))))</f>
        <v>#REF!</v>
      </c>
      <c r="BA556" s="37" t="str">
        <f>IF(T556="","×",IF(令和8年度契約状況調査票!T556&gt;_xlfn.XLOOKUP(令和8年度契約状況調査票!BF556,#REF!,#REF!),"○","×"))</f>
        <v>×</v>
      </c>
      <c r="BB556" s="37" t="str">
        <f>IF(Y556="","×",IF(令和8年度契約状況調査票!Y556&gt;_xlfn.XLOOKUP(令和8年度契約状況調査票!BF556,#REF!,#REF!),"○","×"))</f>
        <v>×</v>
      </c>
      <c r="BC556" s="37" t="str">
        <f t="shared" si="81"/>
        <v>×</v>
      </c>
      <c r="BD556" s="37" t="str">
        <f t="shared" si="86"/>
        <v>×</v>
      </c>
      <c r="BE556" s="79" t="str">
        <f t="shared" si="82"/>
        <v/>
      </c>
      <c r="BF556" s="38">
        <f t="shared" si="83"/>
        <v>0</v>
      </c>
      <c r="BG556" s="1" t="e">
        <f>IF(AC556=#REF!,"",IF(AND(K556&lt;&gt;"",ISTEXT(U556)),"分担契約/単価契約",IF(ISTEXT(U556),"単価契約",IF(K556&lt;&gt;"","分担契約",""))))</f>
        <v>#REF!</v>
      </c>
      <c r="BH556" s="80"/>
      <c r="BI556" s="81" t="e">
        <f>IF(COUNTIF(T556,"**"),"",IF(AND(T556&gt;=#REF!,OR(H556=#REF!,H556=#REF!)),1,IF(AND(T556&gt;=#REF!,H556&lt;&gt;#REF!,H556&lt;&gt;#REF!),1,"")))</f>
        <v>#REF!</v>
      </c>
      <c r="BJ556" s="82" t="str">
        <f t="shared" si="84"/>
        <v>○</v>
      </c>
      <c r="BK556" s="81" t="b">
        <f t="shared" si="87"/>
        <v>1</v>
      </c>
      <c r="BL556" s="81" t="b">
        <f t="shared" si="88"/>
        <v>1</v>
      </c>
    </row>
    <row r="557" spans="1:64" s="83" customFormat="1" ht="60.65" customHeight="1" x14ac:dyDescent="0.2">
      <c r="A557" s="77">
        <f t="shared" si="80"/>
        <v>552</v>
      </c>
      <c r="B557" s="77" t="str">
        <f t="shared" si="85"/>
        <v/>
      </c>
      <c r="C557" s="77" t="str">
        <f>IF(B557&lt;&gt;1,"",COUNTIF($B$6:B557,1))</f>
        <v/>
      </c>
      <c r="D557" s="77" t="str">
        <f>IF(B557&lt;&gt;2,"",COUNTIF($B$6:B557,2))</f>
        <v/>
      </c>
      <c r="E557" s="77" t="str">
        <f>IF(B557&lt;&gt;3,"",COUNTIF($B$6:B557,3))</f>
        <v/>
      </c>
      <c r="F557" s="77" t="str">
        <f>IF(B557&lt;&gt;4,"",COUNTIF($B$6:B557,4))</f>
        <v/>
      </c>
      <c r="G557" s="1"/>
      <c r="H557" s="20"/>
      <c r="I557" s="20"/>
      <c r="J557" s="20"/>
      <c r="K557" s="1"/>
      <c r="L557" s="1"/>
      <c r="M557" s="21"/>
      <c r="N557" s="20"/>
      <c r="O557" s="22"/>
      <c r="P557" s="26"/>
      <c r="Q557" s="27"/>
      <c r="R557" s="20"/>
      <c r="S557" s="1"/>
      <c r="T557" s="23"/>
      <c r="U557" s="84"/>
      <c r="V557" s="86"/>
      <c r="W557" s="39" t="e">
        <f>IF(OR(T557="他官署で調達手続きを実施のため",AC557=#REF!),"－",IF(V557&lt;&gt;"",ROUNDDOWN(V557/T557,3),(IFERROR(ROUNDDOWN(U557/T557,3),"－"))))</f>
        <v>#REF!</v>
      </c>
      <c r="X557" s="90"/>
      <c r="Y557" s="92"/>
      <c r="Z557" s="25"/>
      <c r="AA557" s="24"/>
      <c r="AB557" s="25"/>
      <c r="AC557" s="24"/>
      <c r="AD557" s="20"/>
      <c r="AE557" s="20"/>
      <c r="AF557" s="20"/>
      <c r="AG557" s="1"/>
      <c r="AH557" s="1"/>
      <c r="AI557" s="41"/>
      <c r="AJ557" s="41"/>
      <c r="AK557" s="41"/>
      <c r="AL557" s="41"/>
      <c r="AM557" s="41"/>
      <c r="AN557" s="1"/>
      <c r="AO557" s="1"/>
      <c r="AP557" s="1"/>
      <c r="AQ557" s="1"/>
      <c r="AR557" s="1"/>
      <c r="AS557" s="1"/>
      <c r="AT557" s="1"/>
      <c r="AU557" s="1"/>
      <c r="AV557" s="1"/>
      <c r="AW557" s="1"/>
      <c r="AX557" s="35"/>
      <c r="AY557" s="78"/>
      <c r="AZ557" s="37" t="e">
        <f>IF(AC557=#REF!,"年間支払金額",IF(AND(OR(COUNTIF(AE557,"*すべて*"),COUNTIF(AE557,"*全て*")),S557="●",OR(K557=#REF!,K557=#REF!)),"年間支払金額(全官署、契約相手方ごと)",IF(AND(OR(COUNTIF(AE557,"*すべて*"),COUNTIF(AE557,"*全て*")),S557="●"),"年間支払金額(契約相手方ごと)",IF(AND(OR(K557=#REF!,K557=#REF!),AC557=#REF!),"契約総額(全官署)",IF(AND(K557=#REF!,AC557=#REF!),"契約総額(自官署のみ)",IF(K557=#REF!,"年間支払金額(自官署のみ)",IF(AC557=#REF!,"契約総額",IF(AND(COUNTIF(BG557,"&lt;&gt;*単価*"),OR(K557=#REF!,K557=#REF!)),"全官署予定価格",IF(AND(COUNTIF(BG557,"*単価*"),OR(K557=#REF!,K557=#REF!)),"全官署支払金額",IF(COUNTIF(BG557,"*単価*"),"年間支払金額","予定価格"))))))))))</f>
        <v>#REF!</v>
      </c>
      <c r="BA557" s="37" t="str">
        <f>IF(T557="","×",IF(令和8年度契約状況調査票!T557&gt;_xlfn.XLOOKUP(令和8年度契約状況調査票!BF557,#REF!,#REF!),"○","×"))</f>
        <v>×</v>
      </c>
      <c r="BB557" s="37" t="str">
        <f>IF(Y557="","×",IF(令和8年度契約状況調査票!Y557&gt;_xlfn.XLOOKUP(令和8年度契約状況調査票!BF557,#REF!,#REF!),"○","×"))</f>
        <v>×</v>
      </c>
      <c r="BC557" s="37" t="str">
        <f t="shared" si="81"/>
        <v>×</v>
      </c>
      <c r="BD557" s="37" t="str">
        <f t="shared" si="86"/>
        <v>×</v>
      </c>
      <c r="BE557" s="79" t="str">
        <f t="shared" si="82"/>
        <v/>
      </c>
      <c r="BF557" s="38">
        <f t="shared" si="83"/>
        <v>0</v>
      </c>
      <c r="BG557" s="1" t="e">
        <f>IF(AC557=#REF!,"",IF(AND(K557&lt;&gt;"",ISTEXT(U557)),"分担契約/単価契約",IF(ISTEXT(U557),"単価契約",IF(K557&lt;&gt;"","分担契約",""))))</f>
        <v>#REF!</v>
      </c>
      <c r="BH557" s="80"/>
      <c r="BI557" s="81" t="e">
        <f>IF(COUNTIF(T557,"**"),"",IF(AND(T557&gt;=#REF!,OR(H557=#REF!,H557=#REF!)),1,IF(AND(T557&gt;=#REF!,H557&lt;&gt;#REF!,H557&lt;&gt;#REF!),1,"")))</f>
        <v>#REF!</v>
      </c>
      <c r="BJ557" s="82" t="str">
        <f t="shared" si="84"/>
        <v>○</v>
      </c>
      <c r="BK557" s="81" t="b">
        <f t="shared" si="87"/>
        <v>1</v>
      </c>
      <c r="BL557" s="81" t="b">
        <f t="shared" si="88"/>
        <v>1</v>
      </c>
    </row>
    <row r="558" spans="1:64" s="83" customFormat="1" ht="60.65" customHeight="1" x14ac:dyDescent="0.2">
      <c r="A558" s="77">
        <f t="shared" si="80"/>
        <v>553</v>
      </c>
      <c r="B558" s="77" t="str">
        <f t="shared" si="85"/>
        <v/>
      </c>
      <c r="C558" s="77" t="str">
        <f>IF(B558&lt;&gt;1,"",COUNTIF($B$6:B558,1))</f>
        <v/>
      </c>
      <c r="D558" s="77" t="str">
        <f>IF(B558&lt;&gt;2,"",COUNTIF($B$6:B558,2))</f>
        <v/>
      </c>
      <c r="E558" s="77" t="str">
        <f>IF(B558&lt;&gt;3,"",COUNTIF($B$6:B558,3))</f>
        <v/>
      </c>
      <c r="F558" s="77" t="str">
        <f>IF(B558&lt;&gt;4,"",COUNTIF($B$6:B558,4))</f>
        <v/>
      </c>
      <c r="G558" s="1"/>
      <c r="H558" s="20"/>
      <c r="I558" s="20"/>
      <c r="J558" s="20"/>
      <c r="K558" s="1"/>
      <c r="L558" s="1"/>
      <c r="M558" s="21"/>
      <c r="N558" s="20"/>
      <c r="O558" s="22"/>
      <c r="P558" s="26"/>
      <c r="Q558" s="27"/>
      <c r="R558" s="20"/>
      <c r="S558" s="1"/>
      <c r="T558" s="23"/>
      <c r="U558" s="84"/>
      <c r="V558" s="86"/>
      <c r="W558" s="39" t="e">
        <f>IF(OR(T558="他官署で調達手続きを実施のため",AC558=#REF!),"－",IF(V558&lt;&gt;"",ROUNDDOWN(V558/T558,3),(IFERROR(ROUNDDOWN(U558/T558,3),"－"))))</f>
        <v>#REF!</v>
      </c>
      <c r="X558" s="90"/>
      <c r="Y558" s="92"/>
      <c r="Z558" s="25"/>
      <c r="AA558" s="24"/>
      <c r="AB558" s="25"/>
      <c r="AC558" s="24"/>
      <c r="AD558" s="20"/>
      <c r="AE558" s="20"/>
      <c r="AF558" s="20"/>
      <c r="AG558" s="1"/>
      <c r="AH558" s="1"/>
      <c r="AI558" s="41"/>
      <c r="AJ558" s="41"/>
      <c r="AK558" s="41"/>
      <c r="AL558" s="41"/>
      <c r="AM558" s="41"/>
      <c r="AN558" s="1"/>
      <c r="AO558" s="1"/>
      <c r="AP558" s="1"/>
      <c r="AQ558" s="1"/>
      <c r="AR558" s="1"/>
      <c r="AS558" s="1"/>
      <c r="AT558" s="1"/>
      <c r="AU558" s="1"/>
      <c r="AV558" s="1"/>
      <c r="AW558" s="1"/>
      <c r="AX558" s="35"/>
      <c r="AY558" s="78"/>
      <c r="AZ558" s="37" t="e">
        <f>IF(AC558=#REF!,"年間支払金額",IF(AND(OR(COUNTIF(AE558,"*すべて*"),COUNTIF(AE558,"*全て*")),S558="●",OR(K558=#REF!,K558=#REF!)),"年間支払金額(全官署、契約相手方ごと)",IF(AND(OR(COUNTIF(AE558,"*すべて*"),COUNTIF(AE558,"*全て*")),S558="●"),"年間支払金額(契約相手方ごと)",IF(AND(OR(K558=#REF!,K558=#REF!),AC558=#REF!),"契約総額(全官署)",IF(AND(K558=#REF!,AC558=#REF!),"契約総額(自官署のみ)",IF(K558=#REF!,"年間支払金額(自官署のみ)",IF(AC558=#REF!,"契約総額",IF(AND(COUNTIF(BG558,"&lt;&gt;*単価*"),OR(K558=#REF!,K558=#REF!)),"全官署予定価格",IF(AND(COUNTIF(BG558,"*単価*"),OR(K558=#REF!,K558=#REF!)),"全官署支払金額",IF(COUNTIF(BG558,"*単価*"),"年間支払金額","予定価格"))))))))))</f>
        <v>#REF!</v>
      </c>
      <c r="BA558" s="37" t="str">
        <f>IF(T558="","×",IF(令和8年度契約状況調査票!T558&gt;_xlfn.XLOOKUP(令和8年度契約状況調査票!BF558,#REF!,#REF!),"○","×"))</f>
        <v>×</v>
      </c>
      <c r="BB558" s="37" t="str">
        <f>IF(Y558="","×",IF(令和8年度契約状況調査票!Y558&gt;_xlfn.XLOOKUP(令和8年度契約状況調査票!BF558,#REF!,#REF!),"○","×"))</f>
        <v>×</v>
      </c>
      <c r="BC558" s="37" t="str">
        <f t="shared" si="81"/>
        <v>×</v>
      </c>
      <c r="BD558" s="37" t="str">
        <f t="shared" si="86"/>
        <v>×</v>
      </c>
      <c r="BE558" s="79" t="str">
        <f t="shared" si="82"/>
        <v/>
      </c>
      <c r="BF558" s="38">
        <f t="shared" si="83"/>
        <v>0</v>
      </c>
      <c r="BG558" s="1" t="e">
        <f>IF(AC558=#REF!,"",IF(AND(K558&lt;&gt;"",ISTEXT(U558)),"分担契約/単価契約",IF(ISTEXT(U558),"単価契約",IF(K558&lt;&gt;"","分担契約",""))))</f>
        <v>#REF!</v>
      </c>
      <c r="BH558" s="80"/>
      <c r="BI558" s="81" t="e">
        <f>IF(COUNTIF(T558,"**"),"",IF(AND(T558&gt;=#REF!,OR(H558=#REF!,H558=#REF!)),1,IF(AND(T558&gt;=#REF!,H558&lt;&gt;#REF!,H558&lt;&gt;#REF!),1,"")))</f>
        <v>#REF!</v>
      </c>
      <c r="BJ558" s="82" t="str">
        <f t="shared" si="84"/>
        <v>○</v>
      </c>
      <c r="BK558" s="81" t="b">
        <f t="shared" si="87"/>
        <v>1</v>
      </c>
      <c r="BL558" s="81" t="b">
        <f t="shared" si="88"/>
        <v>1</v>
      </c>
    </row>
    <row r="559" spans="1:64" s="83" customFormat="1" ht="60.65" customHeight="1" x14ac:dyDescent="0.2">
      <c r="A559" s="77">
        <f t="shared" si="80"/>
        <v>554</v>
      </c>
      <c r="B559" s="77" t="str">
        <f t="shared" si="85"/>
        <v/>
      </c>
      <c r="C559" s="77" t="str">
        <f>IF(B559&lt;&gt;1,"",COUNTIF($B$6:B559,1))</f>
        <v/>
      </c>
      <c r="D559" s="77" t="str">
        <f>IF(B559&lt;&gt;2,"",COUNTIF($B$6:B559,2))</f>
        <v/>
      </c>
      <c r="E559" s="77" t="str">
        <f>IF(B559&lt;&gt;3,"",COUNTIF($B$6:B559,3))</f>
        <v/>
      </c>
      <c r="F559" s="77" t="str">
        <f>IF(B559&lt;&gt;4,"",COUNTIF($B$6:B559,4))</f>
        <v/>
      </c>
      <c r="G559" s="1"/>
      <c r="H559" s="20"/>
      <c r="I559" s="20"/>
      <c r="J559" s="20"/>
      <c r="K559" s="1"/>
      <c r="L559" s="1"/>
      <c r="M559" s="21"/>
      <c r="N559" s="20"/>
      <c r="O559" s="22"/>
      <c r="P559" s="26"/>
      <c r="Q559" s="27"/>
      <c r="R559" s="20"/>
      <c r="S559" s="1"/>
      <c r="T559" s="23"/>
      <c r="U559" s="84"/>
      <c r="V559" s="86"/>
      <c r="W559" s="39" t="e">
        <f>IF(OR(T559="他官署で調達手続きを実施のため",AC559=#REF!),"－",IF(V559&lt;&gt;"",ROUNDDOWN(V559/T559,3),(IFERROR(ROUNDDOWN(U559/T559,3),"－"))))</f>
        <v>#REF!</v>
      </c>
      <c r="X559" s="90"/>
      <c r="Y559" s="92"/>
      <c r="Z559" s="25"/>
      <c r="AA559" s="24"/>
      <c r="AB559" s="25"/>
      <c r="AC559" s="24"/>
      <c r="AD559" s="20"/>
      <c r="AE559" s="20"/>
      <c r="AF559" s="20"/>
      <c r="AG559" s="1"/>
      <c r="AH559" s="1"/>
      <c r="AI559" s="41"/>
      <c r="AJ559" s="41"/>
      <c r="AK559" s="41"/>
      <c r="AL559" s="41"/>
      <c r="AM559" s="41"/>
      <c r="AN559" s="1"/>
      <c r="AO559" s="1"/>
      <c r="AP559" s="1"/>
      <c r="AQ559" s="1"/>
      <c r="AR559" s="1"/>
      <c r="AS559" s="1"/>
      <c r="AT559" s="1"/>
      <c r="AU559" s="1"/>
      <c r="AV559" s="1"/>
      <c r="AW559" s="1"/>
      <c r="AX559" s="36"/>
      <c r="AY559" s="78"/>
      <c r="AZ559" s="37" t="e">
        <f>IF(AC559=#REF!,"年間支払金額",IF(AND(OR(COUNTIF(AE559,"*すべて*"),COUNTIF(AE559,"*全て*")),S559="●",OR(K559=#REF!,K559=#REF!)),"年間支払金額(全官署、契約相手方ごと)",IF(AND(OR(COUNTIF(AE559,"*すべて*"),COUNTIF(AE559,"*全て*")),S559="●"),"年間支払金額(契約相手方ごと)",IF(AND(OR(K559=#REF!,K559=#REF!),AC559=#REF!),"契約総額(全官署)",IF(AND(K559=#REF!,AC559=#REF!),"契約総額(自官署のみ)",IF(K559=#REF!,"年間支払金額(自官署のみ)",IF(AC559=#REF!,"契約総額",IF(AND(COUNTIF(BG559,"&lt;&gt;*単価*"),OR(K559=#REF!,K559=#REF!)),"全官署予定価格",IF(AND(COUNTIF(BG559,"*単価*"),OR(K559=#REF!,K559=#REF!)),"全官署支払金額",IF(COUNTIF(BG559,"*単価*"),"年間支払金額","予定価格"))))))))))</f>
        <v>#REF!</v>
      </c>
      <c r="BA559" s="37" t="str">
        <f>IF(T559="","×",IF(令和8年度契約状況調査票!T559&gt;_xlfn.XLOOKUP(令和8年度契約状況調査票!BF559,#REF!,#REF!),"○","×"))</f>
        <v>×</v>
      </c>
      <c r="BB559" s="37" t="str">
        <f>IF(Y559="","×",IF(令和8年度契約状況調査票!Y559&gt;_xlfn.XLOOKUP(令和8年度契約状況調査票!BF559,#REF!,#REF!),"○","×"))</f>
        <v>×</v>
      </c>
      <c r="BC559" s="37" t="str">
        <f t="shared" si="81"/>
        <v>×</v>
      </c>
      <c r="BD559" s="37" t="str">
        <f t="shared" si="86"/>
        <v>×</v>
      </c>
      <c r="BE559" s="79" t="str">
        <f t="shared" si="82"/>
        <v/>
      </c>
      <c r="BF559" s="38">
        <f t="shared" si="83"/>
        <v>0</v>
      </c>
      <c r="BG559" s="1" t="e">
        <f>IF(AC559=#REF!,"",IF(AND(K559&lt;&gt;"",ISTEXT(U559)),"分担契約/単価契約",IF(ISTEXT(U559),"単価契約",IF(K559&lt;&gt;"","分担契約",""))))</f>
        <v>#REF!</v>
      </c>
      <c r="BH559" s="80"/>
      <c r="BI559" s="81" t="e">
        <f>IF(COUNTIF(T559,"**"),"",IF(AND(T559&gt;=#REF!,OR(H559=#REF!,H559=#REF!)),1,IF(AND(T559&gt;=#REF!,H559&lt;&gt;#REF!,H559&lt;&gt;#REF!),1,"")))</f>
        <v>#REF!</v>
      </c>
      <c r="BJ559" s="82" t="str">
        <f t="shared" si="84"/>
        <v>○</v>
      </c>
      <c r="BK559" s="81" t="b">
        <f t="shared" si="87"/>
        <v>1</v>
      </c>
      <c r="BL559" s="81" t="b">
        <f t="shared" si="88"/>
        <v>1</v>
      </c>
    </row>
    <row r="560" spans="1:64" s="83" customFormat="1" ht="60.65" customHeight="1" x14ac:dyDescent="0.2">
      <c r="A560" s="77">
        <f t="shared" si="80"/>
        <v>555</v>
      </c>
      <c r="B560" s="77" t="str">
        <f t="shared" si="85"/>
        <v/>
      </c>
      <c r="C560" s="77" t="str">
        <f>IF(B560&lt;&gt;1,"",COUNTIF($B$6:B560,1))</f>
        <v/>
      </c>
      <c r="D560" s="77" t="str">
        <f>IF(B560&lt;&gt;2,"",COUNTIF($B$6:B560,2))</f>
        <v/>
      </c>
      <c r="E560" s="77" t="str">
        <f>IF(B560&lt;&gt;3,"",COUNTIF($B$6:B560,3))</f>
        <v/>
      </c>
      <c r="F560" s="77" t="str">
        <f>IF(B560&lt;&gt;4,"",COUNTIF($B$6:B560,4))</f>
        <v/>
      </c>
      <c r="G560" s="1"/>
      <c r="H560" s="20"/>
      <c r="I560" s="20"/>
      <c r="J560" s="20"/>
      <c r="K560" s="1"/>
      <c r="L560" s="1"/>
      <c r="M560" s="21"/>
      <c r="N560" s="20"/>
      <c r="O560" s="22"/>
      <c r="P560" s="26"/>
      <c r="Q560" s="27"/>
      <c r="R560" s="20"/>
      <c r="S560" s="1"/>
      <c r="T560" s="23"/>
      <c r="U560" s="84"/>
      <c r="V560" s="86"/>
      <c r="W560" s="39" t="e">
        <f>IF(OR(T560="他官署で調達手続きを実施のため",AC560=#REF!),"－",IF(V560&lt;&gt;"",ROUNDDOWN(V560/T560,3),(IFERROR(ROUNDDOWN(U560/T560,3),"－"))))</f>
        <v>#REF!</v>
      </c>
      <c r="X560" s="90"/>
      <c r="Y560" s="92"/>
      <c r="Z560" s="25"/>
      <c r="AA560" s="24"/>
      <c r="AB560" s="25"/>
      <c r="AC560" s="24"/>
      <c r="AD560" s="20"/>
      <c r="AE560" s="20"/>
      <c r="AF560" s="20"/>
      <c r="AG560" s="1"/>
      <c r="AH560" s="1"/>
      <c r="AI560" s="41"/>
      <c r="AJ560" s="41"/>
      <c r="AK560" s="41"/>
      <c r="AL560" s="41"/>
      <c r="AM560" s="41"/>
      <c r="AN560" s="1"/>
      <c r="AO560" s="1"/>
      <c r="AP560" s="1"/>
      <c r="AQ560" s="1"/>
      <c r="AR560" s="1"/>
      <c r="AS560" s="1"/>
      <c r="AT560" s="1"/>
      <c r="AU560" s="1"/>
      <c r="AV560" s="1"/>
      <c r="AW560" s="1"/>
      <c r="AX560" s="35"/>
      <c r="AY560" s="78"/>
      <c r="AZ560" s="37" t="e">
        <f>IF(AC560=#REF!,"年間支払金額",IF(AND(OR(COUNTIF(AE560,"*すべて*"),COUNTIF(AE560,"*全て*")),S560="●",OR(K560=#REF!,K560=#REF!)),"年間支払金額(全官署、契約相手方ごと)",IF(AND(OR(COUNTIF(AE560,"*すべて*"),COUNTIF(AE560,"*全て*")),S560="●"),"年間支払金額(契約相手方ごと)",IF(AND(OR(K560=#REF!,K560=#REF!),AC560=#REF!),"契約総額(全官署)",IF(AND(K560=#REF!,AC560=#REF!),"契約総額(自官署のみ)",IF(K560=#REF!,"年間支払金額(自官署のみ)",IF(AC560=#REF!,"契約総額",IF(AND(COUNTIF(BG560,"&lt;&gt;*単価*"),OR(K560=#REF!,K560=#REF!)),"全官署予定価格",IF(AND(COUNTIF(BG560,"*単価*"),OR(K560=#REF!,K560=#REF!)),"全官署支払金額",IF(COUNTIF(BG560,"*単価*"),"年間支払金額","予定価格"))))))))))</f>
        <v>#REF!</v>
      </c>
      <c r="BA560" s="37" t="str">
        <f>IF(T560="","×",IF(令和8年度契約状況調査票!T560&gt;_xlfn.XLOOKUP(令和8年度契約状況調査票!BF560,#REF!,#REF!),"○","×"))</f>
        <v>×</v>
      </c>
      <c r="BB560" s="37" t="str">
        <f>IF(Y560="","×",IF(令和8年度契約状況調査票!Y560&gt;_xlfn.XLOOKUP(令和8年度契約状況調査票!BF560,#REF!,#REF!),"○","×"))</f>
        <v>×</v>
      </c>
      <c r="BC560" s="37" t="str">
        <f t="shared" si="81"/>
        <v>×</v>
      </c>
      <c r="BD560" s="37" t="str">
        <f t="shared" si="86"/>
        <v>×</v>
      </c>
      <c r="BE560" s="79" t="str">
        <f t="shared" si="82"/>
        <v/>
      </c>
      <c r="BF560" s="38">
        <f t="shared" si="83"/>
        <v>0</v>
      </c>
      <c r="BG560" s="1" t="e">
        <f>IF(AC560=#REF!,"",IF(AND(K560&lt;&gt;"",ISTEXT(U560)),"分担契約/単価契約",IF(ISTEXT(U560),"単価契約",IF(K560&lt;&gt;"","分担契約",""))))</f>
        <v>#REF!</v>
      </c>
      <c r="BH560" s="80"/>
      <c r="BI560" s="81" t="e">
        <f>IF(COUNTIF(T560,"**"),"",IF(AND(T560&gt;=#REF!,OR(H560=#REF!,H560=#REF!)),1,IF(AND(T560&gt;=#REF!,H560&lt;&gt;#REF!,H560&lt;&gt;#REF!),1,"")))</f>
        <v>#REF!</v>
      </c>
      <c r="BJ560" s="82" t="str">
        <f t="shared" si="84"/>
        <v>○</v>
      </c>
      <c r="BK560" s="81" t="b">
        <f t="shared" si="87"/>
        <v>1</v>
      </c>
      <c r="BL560" s="81" t="b">
        <f t="shared" si="88"/>
        <v>1</v>
      </c>
    </row>
    <row r="561" spans="1:64" s="83" customFormat="1" ht="60.65" customHeight="1" x14ac:dyDescent="0.2">
      <c r="A561" s="77">
        <f t="shared" si="80"/>
        <v>556</v>
      </c>
      <c r="B561" s="77" t="str">
        <f t="shared" si="85"/>
        <v/>
      </c>
      <c r="C561" s="77" t="str">
        <f>IF(B561&lt;&gt;1,"",COUNTIF($B$6:B561,1))</f>
        <v/>
      </c>
      <c r="D561" s="77" t="str">
        <f>IF(B561&lt;&gt;2,"",COUNTIF($B$6:B561,2))</f>
        <v/>
      </c>
      <c r="E561" s="77" t="str">
        <f>IF(B561&lt;&gt;3,"",COUNTIF($B$6:B561,3))</f>
        <v/>
      </c>
      <c r="F561" s="77" t="str">
        <f>IF(B561&lt;&gt;4,"",COUNTIF($B$6:B561,4))</f>
        <v/>
      </c>
      <c r="G561" s="1"/>
      <c r="H561" s="20"/>
      <c r="I561" s="20"/>
      <c r="J561" s="20"/>
      <c r="K561" s="1"/>
      <c r="L561" s="1"/>
      <c r="M561" s="21"/>
      <c r="N561" s="20"/>
      <c r="O561" s="22"/>
      <c r="P561" s="26"/>
      <c r="Q561" s="27"/>
      <c r="R561" s="20"/>
      <c r="S561" s="1"/>
      <c r="T561" s="23"/>
      <c r="U561" s="84"/>
      <c r="V561" s="86"/>
      <c r="W561" s="39" t="e">
        <f>IF(OR(T561="他官署で調達手続きを実施のため",AC561=#REF!),"－",IF(V561&lt;&gt;"",ROUNDDOWN(V561/T561,3),(IFERROR(ROUNDDOWN(U561/T561,3),"－"))))</f>
        <v>#REF!</v>
      </c>
      <c r="X561" s="90"/>
      <c r="Y561" s="92"/>
      <c r="Z561" s="25"/>
      <c r="AA561" s="24"/>
      <c r="AB561" s="25"/>
      <c r="AC561" s="24"/>
      <c r="AD561" s="20"/>
      <c r="AE561" s="20"/>
      <c r="AF561" s="20"/>
      <c r="AG561" s="1"/>
      <c r="AH561" s="1"/>
      <c r="AI561" s="41"/>
      <c r="AJ561" s="41"/>
      <c r="AK561" s="41"/>
      <c r="AL561" s="41"/>
      <c r="AM561" s="41"/>
      <c r="AN561" s="1"/>
      <c r="AO561" s="1"/>
      <c r="AP561" s="1"/>
      <c r="AQ561" s="1"/>
      <c r="AR561" s="1"/>
      <c r="AS561" s="1"/>
      <c r="AT561" s="1"/>
      <c r="AU561" s="1"/>
      <c r="AV561" s="1"/>
      <c r="AW561" s="1"/>
      <c r="AX561" s="35"/>
      <c r="AY561" s="78"/>
      <c r="AZ561" s="37" t="e">
        <f>IF(AC561=#REF!,"年間支払金額",IF(AND(OR(COUNTIF(AE561,"*すべて*"),COUNTIF(AE561,"*全て*")),S561="●",OR(K561=#REF!,K561=#REF!)),"年間支払金額(全官署、契約相手方ごと)",IF(AND(OR(COUNTIF(AE561,"*すべて*"),COUNTIF(AE561,"*全て*")),S561="●"),"年間支払金額(契約相手方ごと)",IF(AND(OR(K561=#REF!,K561=#REF!),AC561=#REF!),"契約総額(全官署)",IF(AND(K561=#REF!,AC561=#REF!),"契約総額(自官署のみ)",IF(K561=#REF!,"年間支払金額(自官署のみ)",IF(AC561=#REF!,"契約総額",IF(AND(COUNTIF(BG561,"&lt;&gt;*単価*"),OR(K561=#REF!,K561=#REF!)),"全官署予定価格",IF(AND(COUNTIF(BG561,"*単価*"),OR(K561=#REF!,K561=#REF!)),"全官署支払金額",IF(COUNTIF(BG561,"*単価*"),"年間支払金額","予定価格"))))))))))</f>
        <v>#REF!</v>
      </c>
      <c r="BA561" s="37" t="str">
        <f>IF(T561="","×",IF(令和8年度契約状況調査票!T561&gt;_xlfn.XLOOKUP(令和8年度契約状況調査票!BF561,#REF!,#REF!),"○","×"))</f>
        <v>×</v>
      </c>
      <c r="BB561" s="37" t="str">
        <f>IF(Y561="","×",IF(令和8年度契約状況調査票!Y561&gt;_xlfn.XLOOKUP(令和8年度契約状況調査票!BF561,#REF!,#REF!),"○","×"))</f>
        <v>×</v>
      </c>
      <c r="BC561" s="37" t="str">
        <f t="shared" si="81"/>
        <v>×</v>
      </c>
      <c r="BD561" s="37" t="str">
        <f t="shared" si="86"/>
        <v>×</v>
      </c>
      <c r="BE561" s="79" t="str">
        <f t="shared" si="82"/>
        <v/>
      </c>
      <c r="BF561" s="38">
        <f t="shared" si="83"/>
        <v>0</v>
      </c>
      <c r="BG561" s="1" t="e">
        <f>IF(AC561=#REF!,"",IF(AND(K561&lt;&gt;"",ISTEXT(U561)),"分担契約/単価契約",IF(ISTEXT(U561),"単価契約",IF(K561&lt;&gt;"","分担契約",""))))</f>
        <v>#REF!</v>
      </c>
      <c r="BH561" s="80"/>
      <c r="BI561" s="81" t="e">
        <f>IF(COUNTIF(T561,"**"),"",IF(AND(T561&gt;=#REF!,OR(H561=#REF!,H561=#REF!)),1,IF(AND(T561&gt;=#REF!,H561&lt;&gt;#REF!,H561&lt;&gt;#REF!),1,"")))</f>
        <v>#REF!</v>
      </c>
      <c r="BJ561" s="82" t="str">
        <f t="shared" si="84"/>
        <v>○</v>
      </c>
      <c r="BK561" s="81" t="b">
        <f t="shared" si="87"/>
        <v>1</v>
      </c>
      <c r="BL561" s="81" t="b">
        <f t="shared" si="88"/>
        <v>1</v>
      </c>
    </row>
    <row r="562" spans="1:64" s="83" customFormat="1" ht="60.65" customHeight="1" x14ac:dyDescent="0.2">
      <c r="A562" s="77">
        <f t="shared" si="80"/>
        <v>557</v>
      </c>
      <c r="B562" s="77" t="str">
        <f t="shared" si="85"/>
        <v/>
      </c>
      <c r="C562" s="77" t="str">
        <f>IF(B562&lt;&gt;1,"",COUNTIF($B$6:B562,1))</f>
        <v/>
      </c>
      <c r="D562" s="77" t="str">
        <f>IF(B562&lt;&gt;2,"",COUNTIF($B$6:B562,2))</f>
        <v/>
      </c>
      <c r="E562" s="77" t="str">
        <f>IF(B562&lt;&gt;3,"",COUNTIF($B$6:B562,3))</f>
        <v/>
      </c>
      <c r="F562" s="77" t="str">
        <f>IF(B562&lt;&gt;4,"",COUNTIF($B$6:B562,4))</f>
        <v/>
      </c>
      <c r="G562" s="1"/>
      <c r="H562" s="20"/>
      <c r="I562" s="20"/>
      <c r="J562" s="20"/>
      <c r="K562" s="1"/>
      <c r="L562" s="1"/>
      <c r="M562" s="21"/>
      <c r="N562" s="20"/>
      <c r="O562" s="22"/>
      <c r="P562" s="26"/>
      <c r="Q562" s="27"/>
      <c r="R562" s="20"/>
      <c r="S562" s="1"/>
      <c r="T562" s="28"/>
      <c r="U562" s="85"/>
      <c r="V562" s="86"/>
      <c r="W562" s="39" t="e">
        <f>IF(OR(T562="他官署で調達手続きを実施のため",AC562=#REF!),"－",IF(V562&lt;&gt;"",ROUNDDOWN(V562/T562,3),(IFERROR(ROUNDDOWN(U562/T562,3),"－"))))</f>
        <v>#REF!</v>
      </c>
      <c r="X562" s="90"/>
      <c r="Y562" s="92"/>
      <c r="Z562" s="25"/>
      <c r="AA562" s="24"/>
      <c r="AB562" s="25"/>
      <c r="AC562" s="24"/>
      <c r="AD562" s="20"/>
      <c r="AE562" s="20"/>
      <c r="AF562" s="20"/>
      <c r="AG562" s="1"/>
      <c r="AH562" s="1"/>
      <c r="AI562" s="41"/>
      <c r="AJ562" s="41"/>
      <c r="AK562" s="41"/>
      <c r="AL562" s="41"/>
      <c r="AM562" s="41"/>
      <c r="AN562" s="1"/>
      <c r="AO562" s="1"/>
      <c r="AP562" s="1"/>
      <c r="AQ562" s="1"/>
      <c r="AR562" s="1"/>
      <c r="AS562" s="1"/>
      <c r="AT562" s="1"/>
      <c r="AU562" s="1"/>
      <c r="AV562" s="1"/>
      <c r="AW562" s="1"/>
      <c r="AX562" s="35"/>
      <c r="AY562" s="78"/>
      <c r="AZ562" s="37" t="e">
        <f>IF(AC562=#REF!,"年間支払金額",IF(AND(OR(COUNTIF(AE562,"*すべて*"),COUNTIF(AE562,"*全て*")),S562="●",OR(K562=#REF!,K562=#REF!)),"年間支払金額(全官署、契約相手方ごと)",IF(AND(OR(COUNTIF(AE562,"*すべて*"),COUNTIF(AE562,"*全て*")),S562="●"),"年間支払金額(契約相手方ごと)",IF(AND(OR(K562=#REF!,K562=#REF!),AC562=#REF!),"契約総額(全官署)",IF(AND(K562=#REF!,AC562=#REF!),"契約総額(自官署のみ)",IF(K562=#REF!,"年間支払金額(自官署のみ)",IF(AC562=#REF!,"契約総額",IF(AND(COUNTIF(BG562,"&lt;&gt;*単価*"),OR(K562=#REF!,K562=#REF!)),"全官署予定価格",IF(AND(COUNTIF(BG562,"*単価*"),OR(K562=#REF!,K562=#REF!)),"全官署支払金額",IF(COUNTIF(BG562,"*単価*"),"年間支払金額","予定価格"))))))))))</f>
        <v>#REF!</v>
      </c>
      <c r="BA562" s="37" t="str">
        <f>IF(T562="","×",IF(令和8年度契約状況調査票!T562&gt;_xlfn.XLOOKUP(令和8年度契約状況調査票!BF562,#REF!,#REF!),"○","×"))</f>
        <v>×</v>
      </c>
      <c r="BB562" s="37" t="str">
        <f>IF(Y562="","×",IF(令和8年度契約状況調査票!Y562&gt;_xlfn.XLOOKUP(令和8年度契約状況調査票!BF562,#REF!,#REF!),"○","×"))</f>
        <v>×</v>
      </c>
      <c r="BC562" s="37" t="str">
        <f t="shared" si="81"/>
        <v>×</v>
      </c>
      <c r="BD562" s="37" t="str">
        <f t="shared" si="86"/>
        <v>×</v>
      </c>
      <c r="BE562" s="79" t="str">
        <f t="shared" si="82"/>
        <v/>
      </c>
      <c r="BF562" s="38">
        <f t="shared" si="83"/>
        <v>0</v>
      </c>
      <c r="BG562" s="1" t="e">
        <f>IF(AC562=#REF!,"",IF(AND(K562&lt;&gt;"",ISTEXT(U562)),"分担契約/単価契約",IF(ISTEXT(U562),"単価契約",IF(K562&lt;&gt;"","分担契約",""))))</f>
        <v>#REF!</v>
      </c>
      <c r="BH562" s="80"/>
      <c r="BI562" s="81" t="e">
        <f>IF(COUNTIF(T562,"**"),"",IF(AND(T562&gt;=#REF!,OR(H562=#REF!,H562=#REF!)),1,IF(AND(T562&gt;=#REF!,H562&lt;&gt;#REF!,H562&lt;&gt;#REF!),1,"")))</f>
        <v>#REF!</v>
      </c>
      <c r="BJ562" s="82" t="str">
        <f t="shared" si="84"/>
        <v>○</v>
      </c>
      <c r="BK562" s="81" t="b">
        <f t="shared" si="87"/>
        <v>1</v>
      </c>
      <c r="BL562" s="81" t="b">
        <f t="shared" si="88"/>
        <v>1</v>
      </c>
    </row>
    <row r="563" spans="1:64" s="83" customFormat="1" ht="60.65" customHeight="1" x14ac:dyDescent="0.2">
      <c r="A563" s="77">
        <f t="shared" si="80"/>
        <v>558</v>
      </c>
      <c r="B563" s="77" t="str">
        <f t="shared" si="85"/>
        <v/>
      </c>
      <c r="C563" s="77" t="str">
        <f>IF(B563&lt;&gt;1,"",COUNTIF($B$6:B563,1))</f>
        <v/>
      </c>
      <c r="D563" s="77" t="str">
        <f>IF(B563&lt;&gt;2,"",COUNTIF($B$6:B563,2))</f>
        <v/>
      </c>
      <c r="E563" s="77" t="str">
        <f>IF(B563&lt;&gt;3,"",COUNTIF($B$6:B563,3))</f>
        <v/>
      </c>
      <c r="F563" s="77" t="str">
        <f>IF(B563&lt;&gt;4,"",COUNTIF($B$6:B563,4))</f>
        <v/>
      </c>
      <c r="G563" s="1"/>
      <c r="H563" s="20"/>
      <c r="I563" s="20"/>
      <c r="J563" s="20"/>
      <c r="K563" s="1"/>
      <c r="L563" s="1"/>
      <c r="M563" s="21"/>
      <c r="N563" s="20"/>
      <c r="O563" s="22"/>
      <c r="P563" s="26"/>
      <c r="Q563" s="27"/>
      <c r="R563" s="20"/>
      <c r="S563" s="1"/>
      <c r="T563" s="23"/>
      <c r="U563" s="84"/>
      <c r="V563" s="86"/>
      <c r="W563" s="39" t="e">
        <f>IF(OR(T563="他官署で調達手続きを実施のため",AC563=#REF!),"－",IF(V563&lt;&gt;"",ROUNDDOWN(V563/T563,3),(IFERROR(ROUNDDOWN(U563/T563,3),"－"))))</f>
        <v>#REF!</v>
      </c>
      <c r="X563" s="90"/>
      <c r="Y563" s="92"/>
      <c r="Z563" s="25"/>
      <c r="AA563" s="24"/>
      <c r="AB563" s="25"/>
      <c r="AC563" s="24"/>
      <c r="AD563" s="20"/>
      <c r="AE563" s="20"/>
      <c r="AF563" s="20"/>
      <c r="AG563" s="1"/>
      <c r="AH563" s="1"/>
      <c r="AI563" s="41"/>
      <c r="AJ563" s="41"/>
      <c r="AK563" s="41"/>
      <c r="AL563" s="41"/>
      <c r="AM563" s="41"/>
      <c r="AN563" s="1"/>
      <c r="AO563" s="1"/>
      <c r="AP563" s="1"/>
      <c r="AQ563" s="1"/>
      <c r="AR563" s="1"/>
      <c r="AS563" s="1"/>
      <c r="AT563" s="1"/>
      <c r="AU563" s="1"/>
      <c r="AV563" s="1"/>
      <c r="AW563" s="1"/>
      <c r="AX563" s="35"/>
      <c r="AY563" s="78"/>
      <c r="AZ563" s="37" t="e">
        <f>IF(AC563=#REF!,"年間支払金額",IF(AND(OR(COUNTIF(AE563,"*すべて*"),COUNTIF(AE563,"*全て*")),S563="●",OR(K563=#REF!,K563=#REF!)),"年間支払金額(全官署、契約相手方ごと)",IF(AND(OR(COUNTIF(AE563,"*すべて*"),COUNTIF(AE563,"*全て*")),S563="●"),"年間支払金額(契約相手方ごと)",IF(AND(OR(K563=#REF!,K563=#REF!),AC563=#REF!),"契約総額(全官署)",IF(AND(K563=#REF!,AC563=#REF!),"契約総額(自官署のみ)",IF(K563=#REF!,"年間支払金額(自官署のみ)",IF(AC563=#REF!,"契約総額",IF(AND(COUNTIF(BG563,"&lt;&gt;*単価*"),OR(K563=#REF!,K563=#REF!)),"全官署予定価格",IF(AND(COUNTIF(BG563,"*単価*"),OR(K563=#REF!,K563=#REF!)),"全官署支払金額",IF(COUNTIF(BG563,"*単価*"),"年間支払金額","予定価格"))))))))))</f>
        <v>#REF!</v>
      </c>
      <c r="BA563" s="37" t="str">
        <f>IF(T563="","×",IF(令和8年度契約状況調査票!T563&gt;_xlfn.XLOOKUP(令和8年度契約状況調査票!BF563,#REF!,#REF!),"○","×"))</f>
        <v>×</v>
      </c>
      <c r="BB563" s="37" t="str">
        <f>IF(Y563="","×",IF(令和8年度契約状況調査票!Y563&gt;_xlfn.XLOOKUP(令和8年度契約状況調査票!BF563,#REF!,#REF!),"○","×"))</f>
        <v>×</v>
      </c>
      <c r="BC563" s="37" t="str">
        <f t="shared" si="81"/>
        <v>×</v>
      </c>
      <c r="BD563" s="37" t="str">
        <f t="shared" si="86"/>
        <v>×</v>
      </c>
      <c r="BE563" s="79" t="str">
        <f t="shared" si="82"/>
        <v/>
      </c>
      <c r="BF563" s="38">
        <f t="shared" si="83"/>
        <v>0</v>
      </c>
      <c r="BG563" s="1" t="e">
        <f>IF(AC563=#REF!,"",IF(AND(K563&lt;&gt;"",ISTEXT(U563)),"分担契約/単価契約",IF(ISTEXT(U563),"単価契約",IF(K563&lt;&gt;"","分担契約",""))))</f>
        <v>#REF!</v>
      </c>
      <c r="BH563" s="80"/>
      <c r="BI563" s="81" t="e">
        <f>IF(COUNTIF(T563,"**"),"",IF(AND(T563&gt;=#REF!,OR(H563=#REF!,H563=#REF!)),1,IF(AND(T563&gt;=#REF!,H563&lt;&gt;#REF!,H563&lt;&gt;#REF!),1,"")))</f>
        <v>#REF!</v>
      </c>
      <c r="BJ563" s="82" t="str">
        <f t="shared" si="84"/>
        <v>○</v>
      </c>
      <c r="BK563" s="81" t="b">
        <f t="shared" si="87"/>
        <v>1</v>
      </c>
      <c r="BL563" s="81" t="b">
        <f t="shared" si="88"/>
        <v>1</v>
      </c>
    </row>
    <row r="564" spans="1:64" s="83" customFormat="1" ht="60.65" customHeight="1" x14ac:dyDescent="0.2">
      <c r="A564" s="77">
        <f t="shared" si="80"/>
        <v>559</v>
      </c>
      <c r="B564" s="77" t="str">
        <f t="shared" si="85"/>
        <v/>
      </c>
      <c r="C564" s="77" t="str">
        <f>IF(B564&lt;&gt;1,"",COUNTIF($B$6:B564,1))</f>
        <v/>
      </c>
      <c r="D564" s="77" t="str">
        <f>IF(B564&lt;&gt;2,"",COUNTIF($B$6:B564,2))</f>
        <v/>
      </c>
      <c r="E564" s="77" t="str">
        <f>IF(B564&lt;&gt;3,"",COUNTIF($B$6:B564,3))</f>
        <v/>
      </c>
      <c r="F564" s="77" t="str">
        <f>IF(B564&lt;&gt;4,"",COUNTIF($B$6:B564,4))</f>
        <v/>
      </c>
      <c r="G564" s="1"/>
      <c r="H564" s="20"/>
      <c r="I564" s="20"/>
      <c r="J564" s="20"/>
      <c r="K564" s="1"/>
      <c r="L564" s="1"/>
      <c r="M564" s="21"/>
      <c r="N564" s="20"/>
      <c r="O564" s="22"/>
      <c r="P564" s="26"/>
      <c r="Q564" s="27"/>
      <c r="R564" s="20"/>
      <c r="S564" s="1"/>
      <c r="T564" s="23"/>
      <c r="U564" s="84"/>
      <c r="V564" s="86"/>
      <c r="W564" s="39" t="e">
        <f>IF(OR(T564="他官署で調達手続きを実施のため",AC564=#REF!),"－",IF(V564&lt;&gt;"",ROUNDDOWN(V564/T564,3),(IFERROR(ROUNDDOWN(U564/T564,3),"－"))))</f>
        <v>#REF!</v>
      </c>
      <c r="X564" s="90"/>
      <c r="Y564" s="92"/>
      <c r="Z564" s="25"/>
      <c r="AA564" s="24"/>
      <c r="AB564" s="25"/>
      <c r="AC564" s="24"/>
      <c r="AD564" s="20"/>
      <c r="AE564" s="20"/>
      <c r="AF564" s="20"/>
      <c r="AG564" s="1"/>
      <c r="AH564" s="1"/>
      <c r="AI564" s="41"/>
      <c r="AJ564" s="41"/>
      <c r="AK564" s="41"/>
      <c r="AL564" s="41"/>
      <c r="AM564" s="41"/>
      <c r="AN564" s="1"/>
      <c r="AO564" s="1"/>
      <c r="AP564" s="1"/>
      <c r="AQ564" s="1"/>
      <c r="AR564" s="1"/>
      <c r="AS564" s="1"/>
      <c r="AT564" s="1"/>
      <c r="AU564" s="1"/>
      <c r="AV564" s="1"/>
      <c r="AW564" s="1"/>
      <c r="AX564" s="35"/>
      <c r="AY564" s="78"/>
      <c r="AZ564" s="37" t="e">
        <f>IF(AC564=#REF!,"年間支払金額",IF(AND(OR(COUNTIF(AE564,"*すべて*"),COUNTIF(AE564,"*全て*")),S564="●",OR(K564=#REF!,K564=#REF!)),"年間支払金額(全官署、契約相手方ごと)",IF(AND(OR(COUNTIF(AE564,"*すべて*"),COUNTIF(AE564,"*全て*")),S564="●"),"年間支払金額(契約相手方ごと)",IF(AND(OR(K564=#REF!,K564=#REF!),AC564=#REF!),"契約総額(全官署)",IF(AND(K564=#REF!,AC564=#REF!),"契約総額(自官署のみ)",IF(K564=#REF!,"年間支払金額(自官署のみ)",IF(AC564=#REF!,"契約総額",IF(AND(COUNTIF(BG564,"&lt;&gt;*単価*"),OR(K564=#REF!,K564=#REF!)),"全官署予定価格",IF(AND(COUNTIF(BG564,"*単価*"),OR(K564=#REF!,K564=#REF!)),"全官署支払金額",IF(COUNTIF(BG564,"*単価*"),"年間支払金額","予定価格"))))))))))</f>
        <v>#REF!</v>
      </c>
      <c r="BA564" s="37" t="str">
        <f>IF(T564="","×",IF(令和8年度契約状況調査票!T564&gt;_xlfn.XLOOKUP(令和8年度契約状況調査票!BF564,#REF!,#REF!),"○","×"))</f>
        <v>×</v>
      </c>
      <c r="BB564" s="37" t="str">
        <f>IF(Y564="","×",IF(令和8年度契約状況調査票!Y564&gt;_xlfn.XLOOKUP(令和8年度契約状況調査票!BF564,#REF!,#REF!),"○","×"))</f>
        <v>×</v>
      </c>
      <c r="BC564" s="37" t="str">
        <f t="shared" si="81"/>
        <v>×</v>
      </c>
      <c r="BD564" s="37" t="str">
        <f t="shared" si="86"/>
        <v>×</v>
      </c>
      <c r="BE564" s="79" t="str">
        <f t="shared" si="82"/>
        <v/>
      </c>
      <c r="BF564" s="38">
        <f t="shared" si="83"/>
        <v>0</v>
      </c>
      <c r="BG564" s="1" t="e">
        <f>IF(AC564=#REF!,"",IF(AND(K564&lt;&gt;"",ISTEXT(U564)),"分担契約/単価契約",IF(ISTEXT(U564),"単価契約",IF(K564&lt;&gt;"","分担契約",""))))</f>
        <v>#REF!</v>
      </c>
      <c r="BH564" s="80"/>
      <c r="BI564" s="81" t="e">
        <f>IF(COUNTIF(T564,"**"),"",IF(AND(T564&gt;=#REF!,OR(H564=#REF!,H564=#REF!)),1,IF(AND(T564&gt;=#REF!,H564&lt;&gt;#REF!,H564&lt;&gt;#REF!),1,"")))</f>
        <v>#REF!</v>
      </c>
      <c r="BJ564" s="82" t="str">
        <f t="shared" si="84"/>
        <v>○</v>
      </c>
      <c r="BK564" s="81" t="b">
        <f t="shared" si="87"/>
        <v>1</v>
      </c>
      <c r="BL564" s="81" t="b">
        <f t="shared" si="88"/>
        <v>1</v>
      </c>
    </row>
    <row r="565" spans="1:64" s="83" customFormat="1" ht="60.65" customHeight="1" x14ac:dyDescent="0.2">
      <c r="A565" s="77">
        <f t="shared" si="80"/>
        <v>560</v>
      </c>
      <c r="B565" s="77" t="str">
        <f t="shared" si="85"/>
        <v/>
      </c>
      <c r="C565" s="77" t="str">
        <f>IF(B565&lt;&gt;1,"",COUNTIF($B$6:B565,1))</f>
        <v/>
      </c>
      <c r="D565" s="77" t="str">
        <f>IF(B565&lt;&gt;2,"",COUNTIF($B$6:B565,2))</f>
        <v/>
      </c>
      <c r="E565" s="77" t="str">
        <f>IF(B565&lt;&gt;3,"",COUNTIF($B$6:B565,3))</f>
        <v/>
      </c>
      <c r="F565" s="77" t="str">
        <f>IF(B565&lt;&gt;4,"",COUNTIF($B$6:B565,4))</f>
        <v/>
      </c>
      <c r="G565" s="1"/>
      <c r="H565" s="20"/>
      <c r="I565" s="20"/>
      <c r="J565" s="20"/>
      <c r="K565" s="1"/>
      <c r="L565" s="1"/>
      <c r="M565" s="21"/>
      <c r="N565" s="20"/>
      <c r="O565" s="22"/>
      <c r="P565" s="26"/>
      <c r="Q565" s="27"/>
      <c r="R565" s="20"/>
      <c r="S565" s="1"/>
      <c r="T565" s="23"/>
      <c r="U565" s="84"/>
      <c r="V565" s="86"/>
      <c r="W565" s="39" t="e">
        <f>IF(OR(T565="他官署で調達手続きを実施のため",AC565=#REF!),"－",IF(V565&lt;&gt;"",ROUNDDOWN(V565/T565,3),(IFERROR(ROUNDDOWN(U565/T565,3),"－"))))</f>
        <v>#REF!</v>
      </c>
      <c r="X565" s="90"/>
      <c r="Y565" s="92"/>
      <c r="Z565" s="25"/>
      <c r="AA565" s="24"/>
      <c r="AB565" s="25"/>
      <c r="AC565" s="24"/>
      <c r="AD565" s="20"/>
      <c r="AE565" s="20"/>
      <c r="AF565" s="20"/>
      <c r="AG565" s="1"/>
      <c r="AH565" s="1"/>
      <c r="AI565" s="41"/>
      <c r="AJ565" s="41"/>
      <c r="AK565" s="41"/>
      <c r="AL565" s="41"/>
      <c r="AM565" s="41"/>
      <c r="AN565" s="1"/>
      <c r="AO565" s="1"/>
      <c r="AP565" s="1"/>
      <c r="AQ565" s="1"/>
      <c r="AR565" s="1"/>
      <c r="AS565" s="1"/>
      <c r="AT565" s="1"/>
      <c r="AU565" s="1"/>
      <c r="AV565" s="1"/>
      <c r="AW565" s="1"/>
      <c r="AX565" s="35"/>
      <c r="AY565" s="78"/>
      <c r="AZ565" s="37" t="e">
        <f>IF(AC565=#REF!,"年間支払金額",IF(AND(OR(COUNTIF(AE565,"*すべて*"),COUNTIF(AE565,"*全て*")),S565="●",OR(K565=#REF!,K565=#REF!)),"年間支払金額(全官署、契約相手方ごと)",IF(AND(OR(COUNTIF(AE565,"*すべて*"),COUNTIF(AE565,"*全て*")),S565="●"),"年間支払金額(契約相手方ごと)",IF(AND(OR(K565=#REF!,K565=#REF!),AC565=#REF!),"契約総額(全官署)",IF(AND(K565=#REF!,AC565=#REF!),"契約総額(自官署のみ)",IF(K565=#REF!,"年間支払金額(自官署のみ)",IF(AC565=#REF!,"契約総額",IF(AND(COUNTIF(BG565,"&lt;&gt;*単価*"),OR(K565=#REF!,K565=#REF!)),"全官署予定価格",IF(AND(COUNTIF(BG565,"*単価*"),OR(K565=#REF!,K565=#REF!)),"全官署支払金額",IF(COUNTIF(BG565,"*単価*"),"年間支払金額","予定価格"))))))))))</f>
        <v>#REF!</v>
      </c>
      <c r="BA565" s="37" t="str">
        <f>IF(T565="","×",IF(令和8年度契約状況調査票!T565&gt;_xlfn.XLOOKUP(令和8年度契約状況調査票!BF565,#REF!,#REF!),"○","×"))</f>
        <v>×</v>
      </c>
      <c r="BB565" s="37" t="str">
        <f>IF(Y565="","×",IF(令和8年度契約状況調査票!Y565&gt;_xlfn.XLOOKUP(令和8年度契約状況調査票!BF565,#REF!,#REF!),"○","×"))</f>
        <v>×</v>
      </c>
      <c r="BC565" s="37" t="str">
        <f t="shared" si="81"/>
        <v>×</v>
      </c>
      <c r="BD565" s="37" t="str">
        <f t="shared" si="86"/>
        <v>×</v>
      </c>
      <c r="BE565" s="79" t="str">
        <f t="shared" si="82"/>
        <v/>
      </c>
      <c r="BF565" s="38">
        <f t="shared" si="83"/>
        <v>0</v>
      </c>
      <c r="BG565" s="1" t="e">
        <f>IF(AC565=#REF!,"",IF(AND(K565&lt;&gt;"",ISTEXT(U565)),"分担契約/単価契約",IF(ISTEXT(U565),"単価契約",IF(K565&lt;&gt;"","分担契約",""))))</f>
        <v>#REF!</v>
      </c>
      <c r="BH565" s="80"/>
      <c r="BI565" s="81" t="e">
        <f>IF(COUNTIF(T565,"**"),"",IF(AND(T565&gt;=#REF!,OR(H565=#REF!,H565=#REF!)),1,IF(AND(T565&gt;=#REF!,H565&lt;&gt;#REF!,H565&lt;&gt;#REF!),1,"")))</f>
        <v>#REF!</v>
      </c>
      <c r="BJ565" s="82" t="str">
        <f t="shared" si="84"/>
        <v>○</v>
      </c>
      <c r="BK565" s="81" t="b">
        <f t="shared" si="87"/>
        <v>1</v>
      </c>
      <c r="BL565" s="81" t="b">
        <f t="shared" si="88"/>
        <v>1</v>
      </c>
    </row>
    <row r="566" spans="1:64" s="83" customFormat="1" ht="60.65" customHeight="1" x14ac:dyDescent="0.2">
      <c r="A566" s="77">
        <f t="shared" si="80"/>
        <v>561</v>
      </c>
      <c r="B566" s="77" t="str">
        <f t="shared" si="85"/>
        <v/>
      </c>
      <c r="C566" s="77" t="str">
        <f>IF(B566&lt;&gt;1,"",COUNTIF($B$6:B566,1))</f>
        <v/>
      </c>
      <c r="D566" s="77" t="str">
        <f>IF(B566&lt;&gt;2,"",COUNTIF($B$6:B566,2))</f>
        <v/>
      </c>
      <c r="E566" s="77" t="str">
        <f>IF(B566&lt;&gt;3,"",COUNTIF($B$6:B566,3))</f>
        <v/>
      </c>
      <c r="F566" s="77" t="str">
        <f>IF(B566&lt;&gt;4,"",COUNTIF($B$6:B566,4))</f>
        <v/>
      </c>
      <c r="G566" s="1"/>
      <c r="H566" s="20"/>
      <c r="I566" s="20"/>
      <c r="J566" s="20"/>
      <c r="K566" s="1"/>
      <c r="L566" s="1"/>
      <c r="M566" s="21"/>
      <c r="N566" s="20"/>
      <c r="O566" s="22"/>
      <c r="P566" s="26"/>
      <c r="Q566" s="27"/>
      <c r="R566" s="20"/>
      <c r="S566" s="1"/>
      <c r="T566" s="23"/>
      <c r="U566" s="84"/>
      <c r="V566" s="86"/>
      <c r="W566" s="39" t="e">
        <f>IF(OR(T566="他官署で調達手続きを実施のため",AC566=#REF!),"－",IF(V566&lt;&gt;"",ROUNDDOWN(V566/T566,3),(IFERROR(ROUNDDOWN(U566/T566,3),"－"))))</f>
        <v>#REF!</v>
      </c>
      <c r="X566" s="90"/>
      <c r="Y566" s="92"/>
      <c r="Z566" s="25"/>
      <c r="AA566" s="24"/>
      <c r="AB566" s="25"/>
      <c r="AC566" s="24"/>
      <c r="AD566" s="20"/>
      <c r="AE566" s="20"/>
      <c r="AF566" s="20"/>
      <c r="AG566" s="1"/>
      <c r="AH566" s="1"/>
      <c r="AI566" s="41"/>
      <c r="AJ566" s="41"/>
      <c r="AK566" s="41"/>
      <c r="AL566" s="41"/>
      <c r="AM566" s="41"/>
      <c r="AN566" s="1"/>
      <c r="AO566" s="1"/>
      <c r="AP566" s="1"/>
      <c r="AQ566" s="1"/>
      <c r="AR566" s="1"/>
      <c r="AS566" s="1"/>
      <c r="AT566" s="1"/>
      <c r="AU566" s="1"/>
      <c r="AV566" s="1"/>
      <c r="AW566" s="1"/>
      <c r="AX566" s="36"/>
      <c r="AY566" s="78"/>
      <c r="AZ566" s="37" t="e">
        <f>IF(AC566=#REF!,"年間支払金額",IF(AND(OR(COUNTIF(AE566,"*すべて*"),COUNTIF(AE566,"*全て*")),S566="●",OR(K566=#REF!,K566=#REF!)),"年間支払金額(全官署、契約相手方ごと)",IF(AND(OR(COUNTIF(AE566,"*すべて*"),COUNTIF(AE566,"*全て*")),S566="●"),"年間支払金額(契約相手方ごと)",IF(AND(OR(K566=#REF!,K566=#REF!),AC566=#REF!),"契約総額(全官署)",IF(AND(K566=#REF!,AC566=#REF!),"契約総額(自官署のみ)",IF(K566=#REF!,"年間支払金額(自官署のみ)",IF(AC566=#REF!,"契約総額",IF(AND(COUNTIF(BG566,"&lt;&gt;*単価*"),OR(K566=#REF!,K566=#REF!)),"全官署予定価格",IF(AND(COUNTIF(BG566,"*単価*"),OR(K566=#REF!,K566=#REF!)),"全官署支払金額",IF(COUNTIF(BG566,"*単価*"),"年間支払金額","予定価格"))))))))))</f>
        <v>#REF!</v>
      </c>
      <c r="BA566" s="37" t="str">
        <f>IF(T566="","×",IF(令和8年度契約状況調査票!T566&gt;_xlfn.XLOOKUP(令和8年度契約状況調査票!BF566,#REF!,#REF!),"○","×"))</f>
        <v>×</v>
      </c>
      <c r="BB566" s="37" t="str">
        <f>IF(Y566="","×",IF(令和8年度契約状況調査票!Y566&gt;_xlfn.XLOOKUP(令和8年度契約状況調査票!BF566,#REF!,#REF!),"○","×"))</f>
        <v>×</v>
      </c>
      <c r="BC566" s="37" t="str">
        <f t="shared" si="81"/>
        <v>×</v>
      </c>
      <c r="BD566" s="37" t="str">
        <f t="shared" si="86"/>
        <v>×</v>
      </c>
      <c r="BE566" s="79" t="str">
        <f t="shared" si="82"/>
        <v/>
      </c>
      <c r="BF566" s="38">
        <f t="shared" si="83"/>
        <v>0</v>
      </c>
      <c r="BG566" s="1" t="e">
        <f>IF(AC566=#REF!,"",IF(AND(K566&lt;&gt;"",ISTEXT(U566)),"分担契約/単価契約",IF(ISTEXT(U566),"単価契約",IF(K566&lt;&gt;"","分担契約",""))))</f>
        <v>#REF!</v>
      </c>
      <c r="BH566" s="80"/>
      <c r="BI566" s="81" t="e">
        <f>IF(COUNTIF(T566,"**"),"",IF(AND(T566&gt;=#REF!,OR(H566=#REF!,H566=#REF!)),1,IF(AND(T566&gt;=#REF!,H566&lt;&gt;#REF!,H566&lt;&gt;#REF!),1,"")))</f>
        <v>#REF!</v>
      </c>
      <c r="BJ566" s="82" t="str">
        <f t="shared" si="84"/>
        <v>○</v>
      </c>
      <c r="BK566" s="81" t="b">
        <f t="shared" si="87"/>
        <v>1</v>
      </c>
      <c r="BL566" s="81" t="b">
        <f t="shared" si="88"/>
        <v>1</v>
      </c>
    </row>
    <row r="567" spans="1:64" s="83" customFormat="1" ht="60.65" customHeight="1" x14ac:dyDescent="0.2">
      <c r="A567" s="77">
        <f t="shared" si="80"/>
        <v>562</v>
      </c>
      <c r="B567" s="77" t="str">
        <f t="shared" si="85"/>
        <v/>
      </c>
      <c r="C567" s="77" t="str">
        <f>IF(B567&lt;&gt;1,"",COUNTIF($B$6:B567,1))</f>
        <v/>
      </c>
      <c r="D567" s="77" t="str">
        <f>IF(B567&lt;&gt;2,"",COUNTIF($B$6:B567,2))</f>
        <v/>
      </c>
      <c r="E567" s="77" t="str">
        <f>IF(B567&lt;&gt;3,"",COUNTIF($B$6:B567,3))</f>
        <v/>
      </c>
      <c r="F567" s="77" t="str">
        <f>IF(B567&lt;&gt;4,"",COUNTIF($B$6:B567,4))</f>
        <v/>
      </c>
      <c r="G567" s="1"/>
      <c r="H567" s="20"/>
      <c r="I567" s="20"/>
      <c r="J567" s="20"/>
      <c r="K567" s="1"/>
      <c r="L567" s="1"/>
      <c r="M567" s="21"/>
      <c r="N567" s="20"/>
      <c r="O567" s="22"/>
      <c r="P567" s="26"/>
      <c r="Q567" s="27"/>
      <c r="R567" s="20"/>
      <c r="S567" s="1"/>
      <c r="T567" s="23"/>
      <c r="U567" s="84"/>
      <c r="V567" s="86"/>
      <c r="W567" s="39" t="e">
        <f>IF(OR(T567="他官署で調達手続きを実施のため",AC567=#REF!),"－",IF(V567&lt;&gt;"",ROUNDDOWN(V567/T567,3),(IFERROR(ROUNDDOWN(U567/T567,3),"－"))))</f>
        <v>#REF!</v>
      </c>
      <c r="X567" s="90"/>
      <c r="Y567" s="92"/>
      <c r="Z567" s="25"/>
      <c r="AA567" s="24"/>
      <c r="AB567" s="25"/>
      <c r="AC567" s="24"/>
      <c r="AD567" s="20"/>
      <c r="AE567" s="20"/>
      <c r="AF567" s="20"/>
      <c r="AG567" s="1"/>
      <c r="AH567" s="1"/>
      <c r="AI567" s="41"/>
      <c r="AJ567" s="41"/>
      <c r="AK567" s="41"/>
      <c r="AL567" s="41"/>
      <c r="AM567" s="41"/>
      <c r="AN567" s="1"/>
      <c r="AO567" s="1"/>
      <c r="AP567" s="1"/>
      <c r="AQ567" s="1"/>
      <c r="AR567" s="1"/>
      <c r="AS567" s="1"/>
      <c r="AT567" s="1"/>
      <c r="AU567" s="1"/>
      <c r="AV567" s="1"/>
      <c r="AW567" s="1"/>
      <c r="AX567" s="35"/>
      <c r="AY567" s="78"/>
      <c r="AZ567" s="37" t="e">
        <f>IF(AC567=#REF!,"年間支払金額",IF(AND(OR(COUNTIF(AE567,"*すべて*"),COUNTIF(AE567,"*全て*")),S567="●",OR(K567=#REF!,K567=#REF!)),"年間支払金額(全官署、契約相手方ごと)",IF(AND(OR(COUNTIF(AE567,"*すべて*"),COUNTIF(AE567,"*全て*")),S567="●"),"年間支払金額(契約相手方ごと)",IF(AND(OR(K567=#REF!,K567=#REF!),AC567=#REF!),"契約総額(全官署)",IF(AND(K567=#REF!,AC567=#REF!),"契約総額(自官署のみ)",IF(K567=#REF!,"年間支払金額(自官署のみ)",IF(AC567=#REF!,"契約総額",IF(AND(COUNTIF(BG567,"&lt;&gt;*単価*"),OR(K567=#REF!,K567=#REF!)),"全官署予定価格",IF(AND(COUNTIF(BG567,"*単価*"),OR(K567=#REF!,K567=#REF!)),"全官署支払金額",IF(COUNTIF(BG567,"*単価*"),"年間支払金額","予定価格"))))))))))</f>
        <v>#REF!</v>
      </c>
      <c r="BA567" s="37" t="str">
        <f>IF(T567="","×",IF(令和8年度契約状況調査票!T567&gt;_xlfn.XLOOKUP(令和8年度契約状況調査票!BF567,#REF!,#REF!),"○","×"))</f>
        <v>×</v>
      </c>
      <c r="BB567" s="37" t="str">
        <f>IF(Y567="","×",IF(令和8年度契約状況調査票!Y567&gt;_xlfn.XLOOKUP(令和8年度契約状況調査票!BF567,#REF!,#REF!),"○","×"))</f>
        <v>×</v>
      </c>
      <c r="BC567" s="37" t="str">
        <f t="shared" si="81"/>
        <v>×</v>
      </c>
      <c r="BD567" s="37" t="str">
        <f t="shared" si="86"/>
        <v>×</v>
      </c>
      <c r="BE567" s="79" t="str">
        <f t="shared" si="82"/>
        <v/>
      </c>
      <c r="BF567" s="38">
        <f t="shared" si="83"/>
        <v>0</v>
      </c>
      <c r="BG567" s="1" t="e">
        <f>IF(AC567=#REF!,"",IF(AND(K567&lt;&gt;"",ISTEXT(U567)),"分担契約/単価契約",IF(ISTEXT(U567),"単価契約",IF(K567&lt;&gt;"","分担契約",""))))</f>
        <v>#REF!</v>
      </c>
      <c r="BH567" s="80"/>
      <c r="BI567" s="81" t="e">
        <f>IF(COUNTIF(T567,"**"),"",IF(AND(T567&gt;=#REF!,OR(H567=#REF!,H567=#REF!)),1,IF(AND(T567&gt;=#REF!,H567&lt;&gt;#REF!,H567&lt;&gt;#REF!),1,"")))</f>
        <v>#REF!</v>
      </c>
      <c r="BJ567" s="82" t="str">
        <f t="shared" si="84"/>
        <v>○</v>
      </c>
      <c r="BK567" s="81" t="b">
        <f t="shared" si="87"/>
        <v>1</v>
      </c>
      <c r="BL567" s="81" t="b">
        <f t="shared" si="88"/>
        <v>1</v>
      </c>
    </row>
    <row r="568" spans="1:64" s="83" customFormat="1" ht="60.65" customHeight="1" x14ac:dyDescent="0.2">
      <c r="A568" s="77">
        <f t="shared" si="80"/>
        <v>563</v>
      </c>
      <c r="B568" s="77" t="str">
        <f t="shared" si="85"/>
        <v/>
      </c>
      <c r="C568" s="77" t="str">
        <f>IF(B568&lt;&gt;1,"",COUNTIF($B$6:B568,1))</f>
        <v/>
      </c>
      <c r="D568" s="77" t="str">
        <f>IF(B568&lt;&gt;2,"",COUNTIF($B$6:B568,2))</f>
        <v/>
      </c>
      <c r="E568" s="77" t="str">
        <f>IF(B568&lt;&gt;3,"",COUNTIF($B$6:B568,3))</f>
        <v/>
      </c>
      <c r="F568" s="77" t="str">
        <f>IF(B568&lt;&gt;4,"",COUNTIF($B$6:B568,4))</f>
        <v/>
      </c>
      <c r="G568" s="1"/>
      <c r="H568" s="20"/>
      <c r="I568" s="20"/>
      <c r="J568" s="20"/>
      <c r="K568" s="1"/>
      <c r="L568" s="1"/>
      <c r="M568" s="21"/>
      <c r="N568" s="20"/>
      <c r="O568" s="22"/>
      <c r="P568" s="26"/>
      <c r="Q568" s="27"/>
      <c r="R568" s="20"/>
      <c r="S568" s="1"/>
      <c r="T568" s="23"/>
      <c r="U568" s="84"/>
      <c r="V568" s="86"/>
      <c r="W568" s="39" t="e">
        <f>IF(OR(T568="他官署で調達手続きを実施のため",AC568=#REF!),"－",IF(V568&lt;&gt;"",ROUNDDOWN(V568/T568,3),(IFERROR(ROUNDDOWN(U568/T568,3),"－"))))</f>
        <v>#REF!</v>
      </c>
      <c r="X568" s="90"/>
      <c r="Y568" s="92"/>
      <c r="Z568" s="25"/>
      <c r="AA568" s="24"/>
      <c r="AB568" s="25"/>
      <c r="AC568" s="24"/>
      <c r="AD568" s="20"/>
      <c r="AE568" s="20"/>
      <c r="AF568" s="20"/>
      <c r="AG568" s="1"/>
      <c r="AH568" s="1"/>
      <c r="AI568" s="41"/>
      <c r="AJ568" s="41"/>
      <c r="AK568" s="41"/>
      <c r="AL568" s="41"/>
      <c r="AM568" s="41"/>
      <c r="AN568" s="1"/>
      <c r="AO568" s="1"/>
      <c r="AP568" s="1"/>
      <c r="AQ568" s="1"/>
      <c r="AR568" s="1"/>
      <c r="AS568" s="1"/>
      <c r="AT568" s="1"/>
      <c r="AU568" s="1"/>
      <c r="AV568" s="1"/>
      <c r="AW568" s="1"/>
      <c r="AX568" s="35"/>
      <c r="AY568" s="78"/>
      <c r="AZ568" s="37" t="e">
        <f>IF(AC568=#REF!,"年間支払金額",IF(AND(OR(COUNTIF(AE568,"*すべて*"),COUNTIF(AE568,"*全て*")),S568="●",OR(K568=#REF!,K568=#REF!)),"年間支払金額(全官署、契約相手方ごと)",IF(AND(OR(COUNTIF(AE568,"*すべて*"),COUNTIF(AE568,"*全て*")),S568="●"),"年間支払金額(契約相手方ごと)",IF(AND(OR(K568=#REF!,K568=#REF!),AC568=#REF!),"契約総額(全官署)",IF(AND(K568=#REF!,AC568=#REF!),"契約総額(自官署のみ)",IF(K568=#REF!,"年間支払金額(自官署のみ)",IF(AC568=#REF!,"契約総額",IF(AND(COUNTIF(BG568,"&lt;&gt;*単価*"),OR(K568=#REF!,K568=#REF!)),"全官署予定価格",IF(AND(COUNTIF(BG568,"*単価*"),OR(K568=#REF!,K568=#REF!)),"全官署支払金額",IF(COUNTIF(BG568,"*単価*"),"年間支払金額","予定価格"))))))))))</f>
        <v>#REF!</v>
      </c>
      <c r="BA568" s="37" t="str">
        <f>IF(T568="","×",IF(令和8年度契約状況調査票!T568&gt;_xlfn.XLOOKUP(令和8年度契約状況調査票!BF568,#REF!,#REF!),"○","×"))</f>
        <v>×</v>
      </c>
      <c r="BB568" s="37" t="str">
        <f>IF(Y568="","×",IF(令和8年度契約状況調査票!Y568&gt;_xlfn.XLOOKUP(令和8年度契約状況調査票!BF568,#REF!,#REF!),"○","×"))</f>
        <v>×</v>
      </c>
      <c r="BC568" s="37" t="str">
        <f t="shared" si="81"/>
        <v>×</v>
      </c>
      <c r="BD568" s="37" t="str">
        <f t="shared" si="86"/>
        <v>×</v>
      </c>
      <c r="BE568" s="79" t="str">
        <f t="shared" si="82"/>
        <v/>
      </c>
      <c r="BF568" s="38">
        <f t="shared" si="83"/>
        <v>0</v>
      </c>
      <c r="BG568" s="1" t="e">
        <f>IF(AC568=#REF!,"",IF(AND(K568&lt;&gt;"",ISTEXT(U568)),"分担契約/単価契約",IF(ISTEXT(U568),"単価契約",IF(K568&lt;&gt;"","分担契約",""))))</f>
        <v>#REF!</v>
      </c>
      <c r="BH568" s="80"/>
      <c r="BI568" s="81" t="e">
        <f>IF(COUNTIF(T568,"**"),"",IF(AND(T568&gt;=#REF!,OR(H568=#REF!,H568=#REF!)),1,IF(AND(T568&gt;=#REF!,H568&lt;&gt;#REF!,H568&lt;&gt;#REF!),1,"")))</f>
        <v>#REF!</v>
      </c>
      <c r="BJ568" s="82" t="str">
        <f t="shared" si="84"/>
        <v>○</v>
      </c>
      <c r="BK568" s="81" t="b">
        <f t="shared" si="87"/>
        <v>1</v>
      </c>
      <c r="BL568" s="81" t="b">
        <f t="shared" si="88"/>
        <v>1</v>
      </c>
    </row>
    <row r="569" spans="1:64" s="83" customFormat="1" ht="60.65" customHeight="1" x14ac:dyDescent="0.2">
      <c r="A569" s="77">
        <f t="shared" si="80"/>
        <v>564</v>
      </c>
      <c r="B569" s="77" t="str">
        <f t="shared" si="85"/>
        <v/>
      </c>
      <c r="C569" s="77" t="str">
        <f>IF(B569&lt;&gt;1,"",COUNTIF($B$6:B569,1))</f>
        <v/>
      </c>
      <c r="D569" s="77" t="str">
        <f>IF(B569&lt;&gt;2,"",COUNTIF($B$6:B569,2))</f>
        <v/>
      </c>
      <c r="E569" s="77" t="str">
        <f>IF(B569&lt;&gt;3,"",COUNTIF($B$6:B569,3))</f>
        <v/>
      </c>
      <c r="F569" s="77" t="str">
        <f>IF(B569&lt;&gt;4,"",COUNTIF($B$6:B569,4))</f>
        <v/>
      </c>
      <c r="G569" s="1"/>
      <c r="H569" s="20"/>
      <c r="I569" s="20"/>
      <c r="J569" s="20"/>
      <c r="K569" s="1"/>
      <c r="L569" s="1"/>
      <c r="M569" s="21"/>
      <c r="N569" s="20"/>
      <c r="O569" s="22"/>
      <c r="P569" s="26"/>
      <c r="Q569" s="27"/>
      <c r="R569" s="20"/>
      <c r="S569" s="1"/>
      <c r="T569" s="28"/>
      <c r="U569" s="85"/>
      <c r="V569" s="86"/>
      <c r="W569" s="39" t="e">
        <f>IF(OR(T569="他官署で調達手続きを実施のため",AC569=#REF!),"－",IF(V569&lt;&gt;"",ROUNDDOWN(V569/T569,3),(IFERROR(ROUNDDOWN(U569/T569,3),"－"))))</f>
        <v>#REF!</v>
      </c>
      <c r="X569" s="90"/>
      <c r="Y569" s="92"/>
      <c r="Z569" s="25"/>
      <c r="AA569" s="24"/>
      <c r="AB569" s="25"/>
      <c r="AC569" s="24"/>
      <c r="AD569" s="20"/>
      <c r="AE569" s="20"/>
      <c r="AF569" s="20"/>
      <c r="AG569" s="1"/>
      <c r="AH569" s="1"/>
      <c r="AI569" s="41"/>
      <c r="AJ569" s="41"/>
      <c r="AK569" s="41"/>
      <c r="AL569" s="41"/>
      <c r="AM569" s="41"/>
      <c r="AN569" s="1"/>
      <c r="AO569" s="1"/>
      <c r="AP569" s="1"/>
      <c r="AQ569" s="1"/>
      <c r="AR569" s="1"/>
      <c r="AS569" s="1"/>
      <c r="AT569" s="1"/>
      <c r="AU569" s="1"/>
      <c r="AV569" s="1"/>
      <c r="AW569" s="1"/>
      <c r="AX569" s="35"/>
      <c r="AY569" s="78"/>
      <c r="AZ569" s="37" t="e">
        <f>IF(AC569=#REF!,"年間支払金額",IF(AND(OR(COUNTIF(AE569,"*すべて*"),COUNTIF(AE569,"*全て*")),S569="●",OR(K569=#REF!,K569=#REF!)),"年間支払金額(全官署、契約相手方ごと)",IF(AND(OR(COUNTIF(AE569,"*すべて*"),COUNTIF(AE569,"*全て*")),S569="●"),"年間支払金額(契約相手方ごと)",IF(AND(OR(K569=#REF!,K569=#REF!),AC569=#REF!),"契約総額(全官署)",IF(AND(K569=#REF!,AC569=#REF!),"契約総額(自官署のみ)",IF(K569=#REF!,"年間支払金額(自官署のみ)",IF(AC569=#REF!,"契約総額",IF(AND(COUNTIF(BG569,"&lt;&gt;*単価*"),OR(K569=#REF!,K569=#REF!)),"全官署予定価格",IF(AND(COUNTIF(BG569,"*単価*"),OR(K569=#REF!,K569=#REF!)),"全官署支払金額",IF(COUNTIF(BG569,"*単価*"),"年間支払金額","予定価格"))))))))))</f>
        <v>#REF!</v>
      </c>
      <c r="BA569" s="37" t="str">
        <f>IF(T569="","×",IF(令和8年度契約状況調査票!T569&gt;_xlfn.XLOOKUP(令和8年度契約状況調査票!BF569,#REF!,#REF!),"○","×"))</f>
        <v>×</v>
      </c>
      <c r="BB569" s="37" t="str">
        <f>IF(Y569="","×",IF(令和8年度契約状況調査票!Y569&gt;_xlfn.XLOOKUP(令和8年度契約状況調査票!BF569,#REF!,#REF!),"○","×"))</f>
        <v>×</v>
      </c>
      <c r="BC569" s="37" t="str">
        <f t="shared" si="81"/>
        <v>×</v>
      </c>
      <c r="BD569" s="37" t="str">
        <f t="shared" si="86"/>
        <v>×</v>
      </c>
      <c r="BE569" s="79" t="str">
        <f t="shared" si="82"/>
        <v/>
      </c>
      <c r="BF569" s="38">
        <f t="shared" si="83"/>
        <v>0</v>
      </c>
      <c r="BG569" s="1" t="e">
        <f>IF(AC569=#REF!,"",IF(AND(K569&lt;&gt;"",ISTEXT(U569)),"分担契約/単価契約",IF(ISTEXT(U569),"単価契約",IF(K569&lt;&gt;"","分担契約",""))))</f>
        <v>#REF!</v>
      </c>
      <c r="BH569" s="80"/>
      <c r="BI569" s="81" t="e">
        <f>IF(COUNTIF(T569,"**"),"",IF(AND(T569&gt;=#REF!,OR(H569=#REF!,H569=#REF!)),1,IF(AND(T569&gt;=#REF!,H569&lt;&gt;#REF!,H569&lt;&gt;#REF!),1,"")))</f>
        <v>#REF!</v>
      </c>
      <c r="BJ569" s="82" t="str">
        <f t="shared" si="84"/>
        <v>○</v>
      </c>
      <c r="BK569" s="81" t="b">
        <f t="shared" si="87"/>
        <v>1</v>
      </c>
      <c r="BL569" s="81" t="b">
        <f t="shared" si="88"/>
        <v>1</v>
      </c>
    </row>
    <row r="570" spans="1:64" s="83" customFormat="1" ht="60.65" customHeight="1" x14ac:dyDescent="0.2">
      <c r="A570" s="77">
        <f t="shared" si="80"/>
        <v>565</v>
      </c>
      <c r="B570" s="77" t="str">
        <f t="shared" si="85"/>
        <v/>
      </c>
      <c r="C570" s="77" t="str">
        <f>IF(B570&lt;&gt;1,"",COUNTIF($B$6:B570,1))</f>
        <v/>
      </c>
      <c r="D570" s="77" t="str">
        <f>IF(B570&lt;&gt;2,"",COUNTIF($B$6:B570,2))</f>
        <v/>
      </c>
      <c r="E570" s="77" t="str">
        <f>IF(B570&lt;&gt;3,"",COUNTIF($B$6:B570,3))</f>
        <v/>
      </c>
      <c r="F570" s="77" t="str">
        <f>IF(B570&lt;&gt;4,"",COUNTIF($B$6:B570,4))</f>
        <v/>
      </c>
      <c r="G570" s="1"/>
      <c r="H570" s="20"/>
      <c r="I570" s="20"/>
      <c r="J570" s="20"/>
      <c r="K570" s="1"/>
      <c r="L570" s="1"/>
      <c r="M570" s="21"/>
      <c r="N570" s="20"/>
      <c r="O570" s="22"/>
      <c r="P570" s="26"/>
      <c r="Q570" s="27"/>
      <c r="R570" s="20"/>
      <c r="S570" s="1"/>
      <c r="T570" s="23"/>
      <c r="U570" s="84"/>
      <c r="V570" s="86"/>
      <c r="W570" s="39" t="e">
        <f>IF(OR(T570="他官署で調達手続きを実施のため",AC570=#REF!),"－",IF(V570&lt;&gt;"",ROUNDDOWN(V570/T570,3),(IFERROR(ROUNDDOWN(U570/T570,3),"－"))))</f>
        <v>#REF!</v>
      </c>
      <c r="X570" s="90"/>
      <c r="Y570" s="92"/>
      <c r="Z570" s="25"/>
      <c r="AA570" s="24"/>
      <c r="AB570" s="25"/>
      <c r="AC570" s="24"/>
      <c r="AD570" s="20"/>
      <c r="AE570" s="20"/>
      <c r="AF570" s="20"/>
      <c r="AG570" s="1"/>
      <c r="AH570" s="1"/>
      <c r="AI570" s="41"/>
      <c r="AJ570" s="41"/>
      <c r="AK570" s="41"/>
      <c r="AL570" s="41"/>
      <c r="AM570" s="41"/>
      <c r="AN570" s="1"/>
      <c r="AO570" s="1"/>
      <c r="AP570" s="1"/>
      <c r="AQ570" s="1"/>
      <c r="AR570" s="1"/>
      <c r="AS570" s="1"/>
      <c r="AT570" s="1"/>
      <c r="AU570" s="1"/>
      <c r="AV570" s="1"/>
      <c r="AW570" s="1"/>
      <c r="AX570" s="35"/>
      <c r="AY570" s="78"/>
      <c r="AZ570" s="37" t="e">
        <f>IF(AC570=#REF!,"年間支払金額",IF(AND(OR(COUNTIF(AE570,"*すべて*"),COUNTIF(AE570,"*全て*")),S570="●",OR(K570=#REF!,K570=#REF!)),"年間支払金額(全官署、契約相手方ごと)",IF(AND(OR(COUNTIF(AE570,"*すべて*"),COUNTIF(AE570,"*全て*")),S570="●"),"年間支払金額(契約相手方ごと)",IF(AND(OR(K570=#REF!,K570=#REF!),AC570=#REF!),"契約総額(全官署)",IF(AND(K570=#REF!,AC570=#REF!),"契約総額(自官署のみ)",IF(K570=#REF!,"年間支払金額(自官署のみ)",IF(AC570=#REF!,"契約総額",IF(AND(COUNTIF(BG570,"&lt;&gt;*単価*"),OR(K570=#REF!,K570=#REF!)),"全官署予定価格",IF(AND(COUNTIF(BG570,"*単価*"),OR(K570=#REF!,K570=#REF!)),"全官署支払金額",IF(COUNTIF(BG570,"*単価*"),"年間支払金額","予定価格"))))))))))</f>
        <v>#REF!</v>
      </c>
      <c r="BA570" s="37" t="str">
        <f>IF(T570="","×",IF(令和8年度契約状況調査票!T570&gt;_xlfn.XLOOKUP(令和8年度契約状況調査票!BF570,#REF!,#REF!),"○","×"))</f>
        <v>×</v>
      </c>
      <c r="BB570" s="37" t="str">
        <f>IF(Y570="","×",IF(令和8年度契約状況調査票!Y570&gt;_xlfn.XLOOKUP(令和8年度契約状況調査票!BF570,#REF!,#REF!),"○","×"))</f>
        <v>×</v>
      </c>
      <c r="BC570" s="37" t="str">
        <f t="shared" si="81"/>
        <v>×</v>
      </c>
      <c r="BD570" s="37" t="str">
        <f t="shared" si="86"/>
        <v>×</v>
      </c>
      <c r="BE570" s="79" t="str">
        <f t="shared" si="82"/>
        <v/>
      </c>
      <c r="BF570" s="38">
        <f t="shared" si="83"/>
        <v>0</v>
      </c>
      <c r="BG570" s="1" t="e">
        <f>IF(AC570=#REF!,"",IF(AND(K570&lt;&gt;"",ISTEXT(U570)),"分担契約/単価契約",IF(ISTEXT(U570),"単価契約",IF(K570&lt;&gt;"","分担契約",""))))</f>
        <v>#REF!</v>
      </c>
      <c r="BH570" s="80"/>
      <c r="BI570" s="81" t="e">
        <f>IF(COUNTIF(T570,"**"),"",IF(AND(T570&gt;=#REF!,OR(H570=#REF!,H570=#REF!)),1,IF(AND(T570&gt;=#REF!,H570&lt;&gt;#REF!,H570&lt;&gt;#REF!),1,"")))</f>
        <v>#REF!</v>
      </c>
      <c r="BJ570" s="82" t="str">
        <f t="shared" si="84"/>
        <v>○</v>
      </c>
      <c r="BK570" s="81" t="b">
        <f t="shared" si="87"/>
        <v>1</v>
      </c>
      <c r="BL570" s="81" t="b">
        <f t="shared" si="88"/>
        <v>1</v>
      </c>
    </row>
    <row r="571" spans="1:64" s="83" customFormat="1" ht="60.65" customHeight="1" x14ac:dyDescent="0.2">
      <c r="A571" s="77">
        <f t="shared" si="80"/>
        <v>566</v>
      </c>
      <c r="B571" s="77" t="str">
        <f t="shared" si="85"/>
        <v/>
      </c>
      <c r="C571" s="77" t="str">
        <f>IF(B571&lt;&gt;1,"",COUNTIF($B$6:B571,1))</f>
        <v/>
      </c>
      <c r="D571" s="77" t="str">
        <f>IF(B571&lt;&gt;2,"",COUNTIF($B$6:B571,2))</f>
        <v/>
      </c>
      <c r="E571" s="77" t="str">
        <f>IF(B571&lt;&gt;3,"",COUNTIF($B$6:B571,3))</f>
        <v/>
      </c>
      <c r="F571" s="77" t="str">
        <f>IF(B571&lt;&gt;4,"",COUNTIF($B$6:B571,4))</f>
        <v/>
      </c>
      <c r="G571" s="1"/>
      <c r="H571" s="20"/>
      <c r="I571" s="20"/>
      <c r="J571" s="20"/>
      <c r="K571" s="1"/>
      <c r="L571" s="1"/>
      <c r="M571" s="21"/>
      <c r="N571" s="20"/>
      <c r="O571" s="22"/>
      <c r="P571" s="26"/>
      <c r="Q571" s="27"/>
      <c r="R571" s="20"/>
      <c r="S571" s="1"/>
      <c r="T571" s="23"/>
      <c r="U571" s="84"/>
      <c r="V571" s="86"/>
      <c r="W571" s="39" t="e">
        <f>IF(OR(T571="他官署で調達手続きを実施のため",AC571=#REF!),"－",IF(V571&lt;&gt;"",ROUNDDOWN(V571/T571,3),(IFERROR(ROUNDDOWN(U571/T571,3),"－"))))</f>
        <v>#REF!</v>
      </c>
      <c r="X571" s="90"/>
      <c r="Y571" s="92"/>
      <c r="Z571" s="25"/>
      <c r="AA571" s="24"/>
      <c r="AB571" s="25"/>
      <c r="AC571" s="24"/>
      <c r="AD571" s="20"/>
      <c r="AE571" s="20"/>
      <c r="AF571" s="20"/>
      <c r="AG571" s="1"/>
      <c r="AH571" s="1"/>
      <c r="AI571" s="41"/>
      <c r="AJ571" s="41"/>
      <c r="AK571" s="41"/>
      <c r="AL571" s="41"/>
      <c r="AM571" s="41"/>
      <c r="AN571" s="1"/>
      <c r="AO571" s="1"/>
      <c r="AP571" s="1"/>
      <c r="AQ571" s="1"/>
      <c r="AR571" s="1"/>
      <c r="AS571" s="1"/>
      <c r="AT571" s="1"/>
      <c r="AU571" s="1"/>
      <c r="AV571" s="1"/>
      <c r="AW571" s="1"/>
      <c r="AX571" s="35"/>
      <c r="AY571" s="78"/>
      <c r="AZ571" s="37" t="e">
        <f>IF(AC571=#REF!,"年間支払金額",IF(AND(OR(COUNTIF(AE571,"*すべて*"),COUNTIF(AE571,"*全て*")),S571="●",OR(K571=#REF!,K571=#REF!)),"年間支払金額(全官署、契約相手方ごと)",IF(AND(OR(COUNTIF(AE571,"*すべて*"),COUNTIF(AE571,"*全て*")),S571="●"),"年間支払金額(契約相手方ごと)",IF(AND(OR(K571=#REF!,K571=#REF!),AC571=#REF!),"契約総額(全官署)",IF(AND(K571=#REF!,AC571=#REF!),"契約総額(自官署のみ)",IF(K571=#REF!,"年間支払金額(自官署のみ)",IF(AC571=#REF!,"契約総額",IF(AND(COUNTIF(BG571,"&lt;&gt;*単価*"),OR(K571=#REF!,K571=#REF!)),"全官署予定価格",IF(AND(COUNTIF(BG571,"*単価*"),OR(K571=#REF!,K571=#REF!)),"全官署支払金額",IF(COUNTIF(BG571,"*単価*"),"年間支払金額","予定価格"))))))))))</f>
        <v>#REF!</v>
      </c>
      <c r="BA571" s="37" t="str">
        <f>IF(T571="","×",IF(令和8年度契約状況調査票!T571&gt;_xlfn.XLOOKUP(令和8年度契約状況調査票!BF571,#REF!,#REF!),"○","×"))</f>
        <v>×</v>
      </c>
      <c r="BB571" s="37" t="str">
        <f>IF(Y571="","×",IF(令和8年度契約状況調査票!Y571&gt;_xlfn.XLOOKUP(令和8年度契約状況調査票!BF571,#REF!,#REF!),"○","×"))</f>
        <v>×</v>
      </c>
      <c r="BC571" s="37" t="str">
        <f t="shared" si="81"/>
        <v>×</v>
      </c>
      <c r="BD571" s="37" t="str">
        <f t="shared" si="86"/>
        <v>×</v>
      </c>
      <c r="BE571" s="79" t="str">
        <f t="shared" si="82"/>
        <v/>
      </c>
      <c r="BF571" s="38">
        <f t="shared" si="83"/>
        <v>0</v>
      </c>
      <c r="BG571" s="1" t="e">
        <f>IF(AC571=#REF!,"",IF(AND(K571&lt;&gt;"",ISTEXT(U571)),"分担契約/単価契約",IF(ISTEXT(U571),"単価契約",IF(K571&lt;&gt;"","分担契約",""))))</f>
        <v>#REF!</v>
      </c>
      <c r="BH571" s="80"/>
      <c r="BI571" s="81" t="e">
        <f>IF(COUNTIF(T571,"**"),"",IF(AND(T571&gt;=#REF!,OR(H571=#REF!,H571=#REF!)),1,IF(AND(T571&gt;=#REF!,H571&lt;&gt;#REF!,H571&lt;&gt;#REF!),1,"")))</f>
        <v>#REF!</v>
      </c>
      <c r="BJ571" s="82" t="str">
        <f t="shared" si="84"/>
        <v>○</v>
      </c>
      <c r="BK571" s="81" t="b">
        <f t="shared" si="87"/>
        <v>1</v>
      </c>
      <c r="BL571" s="81" t="b">
        <f t="shared" si="88"/>
        <v>1</v>
      </c>
    </row>
    <row r="572" spans="1:64" s="83" customFormat="1" ht="60.65" customHeight="1" x14ac:dyDescent="0.2">
      <c r="A572" s="77">
        <f t="shared" si="80"/>
        <v>567</v>
      </c>
      <c r="B572" s="77" t="str">
        <f t="shared" si="85"/>
        <v/>
      </c>
      <c r="C572" s="77" t="str">
        <f>IF(B572&lt;&gt;1,"",COUNTIF($B$6:B572,1))</f>
        <v/>
      </c>
      <c r="D572" s="77" t="str">
        <f>IF(B572&lt;&gt;2,"",COUNTIF($B$6:B572,2))</f>
        <v/>
      </c>
      <c r="E572" s="77" t="str">
        <f>IF(B572&lt;&gt;3,"",COUNTIF($B$6:B572,3))</f>
        <v/>
      </c>
      <c r="F572" s="77" t="str">
        <f>IF(B572&lt;&gt;4,"",COUNTIF($B$6:B572,4))</f>
        <v/>
      </c>
      <c r="G572" s="1"/>
      <c r="H572" s="20"/>
      <c r="I572" s="20"/>
      <c r="J572" s="20"/>
      <c r="K572" s="1"/>
      <c r="L572" s="1"/>
      <c r="M572" s="21"/>
      <c r="N572" s="20"/>
      <c r="O572" s="22"/>
      <c r="P572" s="26"/>
      <c r="Q572" s="27"/>
      <c r="R572" s="20"/>
      <c r="S572" s="1"/>
      <c r="T572" s="23"/>
      <c r="U572" s="84"/>
      <c r="V572" s="86"/>
      <c r="W572" s="39" t="e">
        <f>IF(OR(T572="他官署で調達手続きを実施のため",AC572=#REF!),"－",IF(V572&lt;&gt;"",ROUNDDOWN(V572/T572,3),(IFERROR(ROUNDDOWN(U572/T572,3),"－"))))</f>
        <v>#REF!</v>
      </c>
      <c r="X572" s="90"/>
      <c r="Y572" s="92"/>
      <c r="Z572" s="25"/>
      <c r="AA572" s="24"/>
      <c r="AB572" s="25"/>
      <c r="AC572" s="24"/>
      <c r="AD572" s="20"/>
      <c r="AE572" s="20"/>
      <c r="AF572" s="20"/>
      <c r="AG572" s="1"/>
      <c r="AH572" s="1"/>
      <c r="AI572" s="41"/>
      <c r="AJ572" s="41"/>
      <c r="AK572" s="41"/>
      <c r="AL572" s="41"/>
      <c r="AM572" s="41"/>
      <c r="AN572" s="1"/>
      <c r="AO572" s="1"/>
      <c r="AP572" s="1"/>
      <c r="AQ572" s="1"/>
      <c r="AR572" s="1"/>
      <c r="AS572" s="1"/>
      <c r="AT572" s="1"/>
      <c r="AU572" s="1"/>
      <c r="AV572" s="1"/>
      <c r="AW572" s="1"/>
      <c r="AX572" s="35"/>
      <c r="AY572" s="78"/>
      <c r="AZ572" s="37" t="e">
        <f>IF(AC572=#REF!,"年間支払金額",IF(AND(OR(COUNTIF(AE572,"*すべて*"),COUNTIF(AE572,"*全て*")),S572="●",OR(K572=#REF!,K572=#REF!)),"年間支払金額(全官署、契約相手方ごと)",IF(AND(OR(COUNTIF(AE572,"*すべて*"),COUNTIF(AE572,"*全て*")),S572="●"),"年間支払金額(契約相手方ごと)",IF(AND(OR(K572=#REF!,K572=#REF!),AC572=#REF!),"契約総額(全官署)",IF(AND(K572=#REF!,AC572=#REF!),"契約総額(自官署のみ)",IF(K572=#REF!,"年間支払金額(自官署のみ)",IF(AC572=#REF!,"契約総額",IF(AND(COUNTIF(BG572,"&lt;&gt;*単価*"),OR(K572=#REF!,K572=#REF!)),"全官署予定価格",IF(AND(COUNTIF(BG572,"*単価*"),OR(K572=#REF!,K572=#REF!)),"全官署支払金額",IF(COUNTIF(BG572,"*単価*"),"年間支払金額","予定価格"))))))))))</f>
        <v>#REF!</v>
      </c>
      <c r="BA572" s="37" t="str">
        <f>IF(T572="","×",IF(令和8年度契約状況調査票!T572&gt;_xlfn.XLOOKUP(令和8年度契約状況調査票!BF572,#REF!,#REF!),"○","×"))</f>
        <v>×</v>
      </c>
      <c r="BB572" s="37" t="str">
        <f>IF(Y572="","×",IF(令和8年度契約状況調査票!Y572&gt;_xlfn.XLOOKUP(令和8年度契約状況調査票!BF572,#REF!,#REF!),"○","×"))</f>
        <v>×</v>
      </c>
      <c r="BC572" s="37" t="str">
        <f t="shared" si="81"/>
        <v>×</v>
      </c>
      <c r="BD572" s="37" t="str">
        <f t="shared" si="86"/>
        <v>×</v>
      </c>
      <c r="BE572" s="79" t="str">
        <f t="shared" si="82"/>
        <v/>
      </c>
      <c r="BF572" s="38">
        <f t="shared" si="83"/>
        <v>0</v>
      </c>
      <c r="BG572" s="1" t="e">
        <f>IF(AC572=#REF!,"",IF(AND(K572&lt;&gt;"",ISTEXT(U572)),"分担契約/単価契約",IF(ISTEXT(U572),"単価契約",IF(K572&lt;&gt;"","分担契約",""))))</f>
        <v>#REF!</v>
      </c>
      <c r="BH572" s="80"/>
      <c r="BI572" s="81" t="e">
        <f>IF(COUNTIF(T572,"**"),"",IF(AND(T572&gt;=#REF!,OR(H572=#REF!,H572=#REF!)),1,IF(AND(T572&gt;=#REF!,H572&lt;&gt;#REF!,H572&lt;&gt;#REF!),1,"")))</f>
        <v>#REF!</v>
      </c>
      <c r="BJ572" s="82" t="str">
        <f t="shared" si="84"/>
        <v>○</v>
      </c>
      <c r="BK572" s="81" t="b">
        <f t="shared" si="87"/>
        <v>1</v>
      </c>
      <c r="BL572" s="81" t="b">
        <f t="shared" si="88"/>
        <v>1</v>
      </c>
    </row>
    <row r="573" spans="1:64" s="83" customFormat="1" ht="60.65" customHeight="1" x14ac:dyDescent="0.2">
      <c r="A573" s="77">
        <f t="shared" si="80"/>
        <v>568</v>
      </c>
      <c r="B573" s="77" t="str">
        <f t="shared" si="85"/>
        <v/>
      </c>
      <c r="C573" s="77" t="str">
        <f>IF(B573&lt;&gt;1,"",COUNTIF($B$6:B573,1))</f>
        <v/>
      </c>
      <c r="D573" s="77" t="str">
        <f>IF(B573&lt;&gt;2,"",COUNTIF($B$6:B573,2))</f>
        <v/>
      </c>
      <c r="E573" s="77" t="str">
        <f>IF(B573&lt;&gt;3,"",COUNTIF($B$6:B573,3))</f>
        <v/>
      </c>
      <c r="F573" s="77" t="str">
        <f>IF(B573&lt;&gt;4,"",COUNTIF($B$6:B573,4))</f>
        <v/>
      </c>
      <c r="G573" s="1"/>
      <c r="H573" s="20"/>
      <c r="I573" s="20"/>
      <c r="J573" s="20"/>
      <c r="K573" s="1"/>
      <c r="L573" s="1"/>
      <c r="M573" s="21"/>
      <c r="N573" s="20"/>
      <c r="O573" s="22"/>
      <c r="P573" s="26"/>
      <c r="Q573" s="27"/>
      <c r="R573" s="20"/>
      <c r="S573" s="1"/>
      <c r="T573" s="23"/>
      <c r="U573" s="84"/>
      <c r="V573" s="86"/>
      <c r="W573" s="39" t="e">
        <f>IF(OR(T573="他官署で調達手続きを実施のため",AC573=#REF!),"－",IF(V573&lt;&gt;"",ROUNDDOWN(V573/T573,3),(IFERROR(ROUNDDOWN(U573/T573,3),"－"))))</f>
        <v>#REF!</v>
      </c>
      <c r="X573" s="90"/>
      <c r="Y573" s="92"/>
      <c r="Z573" s="25"/>
      <c r="AA573" s="24"/>
      <c r="AB573" s="25"/>
      <c r="AC573" s="24"/>
      <c r="AD573" s="20"/>
      <c r="AE573" s="20"/>
      <c r="AF573" s="20"/>
      <c r="AG573" s="1"/>
      <c r="AH573" s="1"/>
      <c r="AI573" s="41"/>
      <c r="AJ573" s="41"/>
      <c r="AK573" s="41"/>
      <c r="AL573" s="41"/>
      <c r="AM573" s="41"/>
      <c r="AN573" s="1"/>
      <c r="AO573" s="1"/>
      <c r="AP573" s="1"/>
      <c r="AQ573" s="1"/>
      <c r="AR573" s="1"/>
      <c r="AS573" s="1"/>
      <c r="AT573" s="1"/>
      <c r="AU573" s="1"/>
      <c r="AV573" s="1"/>
      <c r="AW573" s="1"/>
      <c r="AX573" s="36"/>
      <c r="AY573" s="78"/>
      <c r="AZ573" s="37" t="e">
        <f>IF(AC573=#REF!,"年間支払金額",IF(AND(OR(COUNTIF(AE573,"*すべて*"),COUNTIF(AE573,"*全て*")),S573="●",OR(K573=#REF!,K573=#REF!)),"年間支払金額(全官署、契約相手方ごと)",IF(AND(OR(COUNTIF(AE573,"*すべて*"),COUNTIF(AE573,"*全て*")),S573="●"),"年間支払金額(契約相手方ごと)",IF(AND(OR(K573=#REF!,K573=#REF!),AC573=#REF!),"契約総額(全官署)",IF(AND(K573=#REF!,AC573=#REF!),"契約総額(自官署のみ)",IF(K573=#REF!,"年間支払金額(自官署のみ)",IF(AC573=#REF!,"契約総額",IF(AND(COUNTIF(BG573,"&lt;&gt;*単価*"),OR(K573=#REF!,K573=#REF!)),"全官署予定価格",IF(AND(COUNTIF(BG573,"*単価*"),OR(K573=#REF!,K573=#REF!)),"全官署支払金額",IF(COUNTIF(BG573,"*単価*"),"年間支払金額","予定価格"))))))))))</f>
        <v>#REF!</v>
      </c>
      <c r="BA573" s="37" t="str">
        <f>IF(T573="","×",IF(令和8年度契約状況調査票!T573&gt;_xlfn.XLOOKUP(令和8年度契約状況調査票!BF573,#REF!,#REF!),"○","×"))</f>
        <v>×</v>
      </c>
      <c r="BB573" s="37" t="str">
        <f>IF(Y573="","×",IF(令和8年度契約状況調査票!Y573&gt;_xlfn.XLOOKUP(令和8年度契約状況調査票!BF573,#REF!,#REF!),"○","×"))</f>
        <v>×</v>
      </c>
      <c r="BC573" s="37" t="str">
        <f t="shared" si="81"/>
        <v>×</v>
      </c>
      <c r="BD573" s="37" t="str">
        <f t="shared" si="86"/>
        <v>×</v>
      </c>
      <c r="BE573" s="79" t="str">
        <f t="shared" si="82"/>
        <v/>
      </c>
      <c r="BF573" s="38">
        <f t="shared" si="83"/>
        <v>0</v>
      </c>
      <c r="BG573" s="1" t="e">
        <f>IF(AC573=#REF!,"",IF(AND(K573&lt;&gt;"",ISTEXT(U573)),"分担契約/単価契約",IF(ISTEXT(U573),"単価契約",IF(K573&lt;&gt;"","分担契約",""))))</f>
        <v>#REF!</v>
      </c>
      <c r="BH573" s="80"/>
      <c r="BI573" s="81" t="e">
        <f>IF(COUNTIF(T573,"**"),"",IF(AND(T573&gt;=#REF!,OR(H573=#REF!,H573=#REF!)),1,IF(AND(T573&gt;=#REF!,H573&lt;&gt;#REF!,H573&lt;&gt;#REF!),1,"")))</f>
        <v>#REF!</v>
      </c>
      <c r="BJ573" s="82" t="str">
        <f t="shared" si="84"/>
        <v>○</v>
      </c>
      <c r="BK573" s="81" t="b">
        <f t="shared" si="87"/>
        <v>1</v>
      </c>
      <c r="BL573" s="81" t="b">
        <f t="shared" si="88"/>
        <v>1</v>
      </c>
    </row>
    <row r="574" spans="1:64" s="83" customFormat="1" ht="60.65" customHeight="1" x14ac:dyDescent="0.2">
      <c r="A574" s="77">
        <f t="shared" si="80"/>
        <v>569</v>
      </c>
      <c r="B574" s="77" t="str">
        <f t="shared" si="85"/>
        <v/>
      </c>
      <c r="C574" s="77" t="str">
        <f>IF(B574&lt;&gt;1,"",COUNTIF($B$6:B574,1))</f>
        <v/>
      </c>
      <c r="D574" s="77" t="str">
        <f>IF(B574&lt;&gt;2,"",COUNTIF($B$6:B574,2))</f>
        <v/>
      </c>
      <c r="E574" s="77" t="str">
        <f>IF(B574&lt;&gt;3,"",COUNTIF($B$6:B574,3))</f>
        <v/>
      </c>
      <c r="F574" s="77" t="str">
        <f>IF(B574&lt;&gt;4,"",COUNTIF($B$6:B574,4))</f>
        <v/>
      </c>
      <c r="G574" s="1"/>
      <c r="H574" s="20"/>
      <c r="I574" s="20"/>
      <c r="J574" s="20"/>
      <c r="K574" s="1"/>
      <c r="L574" s="1"/>
      <c r="M574" s="21"/>
      <c r="N574" s="20"/>
      <c r="O574" s="22"/>
      <c r="P574" s="26"/>
      <c r="Q574" s="27"/>
      <c r="R574" s="20"/>
      <c r="S574" s="1"/>
      <c r="T574" s="23"/>
      <c r="U574" s="84"/>
      <c r="V574" s="86"/>
      <c r="W574" s="39" t="e">
        <f>IF(OR(T574="他官署で調達手続きを実施のため",AC574=#REF!),"－",IF(V574&lt;&gt;"",ROUNDDOWN(V574/T574,3),(IFERROR(ROUNDDOWN(U574/T574,3),"－"))))</f>
        <v>#REF!</v>
      </c>
      <c r="X574" s="90"/>
      <c r="Y574" s="92"/>
      <c r="Z574" s="25"/>
      <c r="AA574" s="24"/>
      <c r="AB574" s="25"/>
      <c r="AC574" s="24"/>
      <c r="AD574" s="20"/>
      <c r="AE574" s="20"/>
      <c r="AF574" s="20"/>
      <c r="AG574" s="1"/>
      <c r="AH574" s="1"/>
      <c r="AI574" s="41"/>
      <c r="AJ574" s="41"/>
      <c r="AK574" s="41"/>
      <c r="AL574" s="41"/>
      <c r="AM574" s="41"/>
      <c r="AN574" s="1"/>
      <c r="AO574" s="1"/>
      <c r="AP574" s="1"/>
      <c r="AQ574" s="1"/>
      <c r="AR574" s="1"/>
      <c r="AS574" s="1"/>
      <c r="AT574" s="1"/>
      <c r="AU574" s="1"/>
      <c r="AV574" s="1"/>
      <c r="AW574" s="1"/>
      <c r="AX574" s="35"/>
      <c r="AY574" s="78"/>
      <c r="AZ574" s="37" t="e">
        <f>IF(AC574=#REF!,"年間支払金額",IF(AND(OR(COUNTIF(AE574,"*すべて*"),COUNTIF(AE574,"*全て*")),S574="●",OR(K574=#REF!,K574=#REF!)),"年間支払金額(全官署、契約相手方ごと)",IF(AND(OR(COUNTIF(AE574,"*すべて*"),COUNTIF(AE574,"*全て*")),S574="●"),"年間支払金額(契約相手方ごと)",IF(AND(OR(K574=#REF!,K574=#REF!),AC574=#REF!),"契約総額(全官署)",IF(AND(K574=#REF!,AC574=#REF!),"契約総額(自官署のみ)",IF(K574=#REF!,"年間支払金額(自官署のみ)",IF(AC574=#REF!,"契約総額",IF(AND(COUNTIF(BG574,"&lt;&gt;*単価*"),OR(K574=#REF!,K574=#REF!)),"全官署予定価格",IF(AND(COUNTIF(BG574,"*単価*"),OR(K574=#REF!,K574=#REF!)),"全官署支払金額",IF(COUNTIF(BG574,"*単価*"),"年間支払金額","予定価格"))))))))))</f>
        <v>#REF!</v>
      </c>
      <c r="BA574" s="37" t="str">
        <f>IF(T574="","×",IF(令和8年度契約状況調査票!T574&gt;_xlfn.XLOOKUP(令和8年度契約状況調査票!BF574,#REF!,#REF!),"○","×"))</f>
        <v>×</v>
      </c>
      <c r="BB574" s="37" t="str">
        <f>IF(Y574="","×",IF(令和8年度契約状況調査票!Y574&gt;_xlfn.XLOOKUP(令和8年度契約状況調査票!BF574,#REF!,#REF!),"○","×"))</f>
        <v>×</v>
      </c>
      <c r="BC574" s="37" t="str">
        <f t="shared" si="81"/>
        <v>×</v>
      </c>
      <c r="BD574" s="37" t="str">
        <f t="shared" si="86"/>
        <v>×</v>
      </c>
      <c r="BE574" s="79" t="str">
        <f t="shared" si="82"/>
        <v/>
      </c>
      <c r="BF574" s="38">
        <f t="shared" si="83"/>
        <v>0</v>
      </c>
      <c r="BG574" s="1" t="e">
        <f>IF(AC574=#REF!,"",IF(AND(K574&lt;&gt;"",ISTEXT(U574)),"分担契約/単価契約",IF(ISTEXT(U574),"単価契約",IF(K574&lt;&gt;"","分担契約",""))))</f>
        <v>#REF!</v>
      </c>
      <c r="BH574" s="80"/>
      <c r="BI574" s="81" t="e">
        <f>IF(COUNTIF(T574,"**"),"",IF(AND(T574&gt;=#REF!,OR(H574=#REF!,H574=#REF!)),1,IF(AND(T574&gt;=#REF!,H574&lt;&gt;#REF!,H574&lt;&gt;#REF!),1,"")))</f>
        <v>#REF!</v>
      </c>
      <c r="BJ574" s="82" t="str">
        <f t="shared" si="84"/>
        <v>○</v>
      </c>
      <c r="BK574" s="81" t="b">
        <f t="shared" si="87"/>
        <v>1</v>
      </c>
      <c r="BL574" s="81" t="b">
        <f t="shared" si="88"/>
        <v>1</v>
      </c>
    </row>
    <row r="575" spans="1:64" s="83" customFormat="1" ht="60.65" customHeight="1" x14ac:dyDescent="0.2">
      <c r="A575" s="77">
        <f t="shared" si="80"/>
        <v>570</v>
      </c>
      <c r="B575" s="77" t="str">
        <f t="shared" si="85"/>
        <v/>
      </c>
      <c r="C575" s="77" t="str">
        <f>IF(B575&lt;&gt;1,"",COUNTIF($B$6:B575,1))</f>
        <v/>
      </c>
      <c r="D575" s="77" t="str">
        <f>IF(B575&lt;&gt;2,"",COUNTIF($B$6:B575,2))</f>
        <v/>
      </c>
      <c r="E575" s="77" t="str">
        <f>IF(B575&lt;&gt;3,"",COUNTIF($B$6:B575,3))</f>
        <v/>
      </c>
      <c r="F575" s="77" t="str">
        <f>IF(B575&lt;&gt;4,"",COUNTIF($B$6:B575,4))</f>
        <v/>
      </c>
      <c r="G575" s="1"/>
      <c r="H575" s="20"/>
      <c r="I575" s="20"/>
      <c r="J575" s="20"/>
      <c r="K575" s="1"/>
      <c r="L575" s="1"/>
      <c r="M575" s="21"/>
      <c r="N575" s="20"/>
      <c r="O575" s="22"/>
      <c r="P575" s="26"/>
      <c r="Q575" s="27"/>
      <c r="R575" s="20"/>
      <c r="S575" s="1"/>
      <c r="T575" s="23"/>
      <c r="U575" s="84"/>
      <c r="V575" s="86"/>
      <c r="W575" s="39" t="e">
        <f>IF(OR(T575="他官署で調達手続きを実施のため",AC575=#REF!),"－",IF(V575&lt;&gt;"",ROUNDDOWN(V575/T575,3),(IFERROR(ROUNDDOWN(U575/T575,3),"－"))))</f>
        <v>#REF!</v>
      </c>
      <c r="X575" s="90"/>
      <c r="Y575" s="92"/>
      <c r="Z575" s="25"/>
      <c r="AA575" s="24"/>
      <c r="AB575" s="25"/>
      <c r="AC575" s="24"/>
      <c r="AD575" s="20"/>
      <c r="AE575" s="20"/>
      <c r="AF575" s="20"/>
      <c r="AG575" s="1"/>
      <c r="AH575" s="1"/>
      <c r="AI575" s="41"/>
      <c r="AJ575" s="41"/>
      <c r="AK575" s="41"/>
      <c r="AL575" s="41"/>
      <c r="AM575" s="41"/>
      <c r="AN575" s="1"/>
      <c r="AO575" s="1"/>
      <c r="AP575" s="1"/>
      <c r="AQ575" s="1"/>
      <c r="AR575" s="1"/>
      <c r="AS575" s="1"/>
      <c r="AT575" s="1"/>
      <c r="AU575" s="1"/>
      <c r="AV575" s="1"/>
      <c r="AW575" s="1"/>
      <c r="AX575" s="35"/>
      <c r="AY575" s="78"/>
      <c r="AZ575" s="37" t="e">
        <f>IF(AC575=#REF!,"年間支払金額",IF(AND(OR(COUNTIF(AE575,"*すべて*"),COUNTIF(AE575,"*全て*")),S575="●",OR(K575=#REF!,K575=#REF!)),"年間支払金額(全官署、契約相手方ごと)",IF(AND(OR(COUNTIF(AE575,"*すべて*"),COUNTIF(AE575,"*全て*")),S575="●"),"年間支払金額(契約相手方ごと)",IF(AND(OR(K575=#REF!,K575=#REF!),AC575=#REF!),"契約総額(全官署)",IF(AND(K575=#REF!,AC575=#REF!),"契約総額(自官署のみ)",IF(K575=#REF!,"年間支払金額(自官署のみ)",IF(AC575=#REF!,"契約総額",IF(AND(COUNTIF(BG575,"&lt;&gt;*単価*"),OR(K575=#REF!,K575=#REF!)),"全官署予定価格",IF(AND(COUNTIF(BG575,"*単価*"),OR(K575=#REF!,K575=#REF!)),"全官署支払金額",IF(COUNTIF(BG575,"*単価*"),"年間支払金額","予定価格"))))))))))</f>
        <v>#REF!</v>
      </c>
      <c r="BA575" s="37" t="str">
        <f>IF(T575="","×",IF(令和8年度契約状況調査票!T575&gt;_xlfn.XLOOKUP(令和8年度契約状況調査票!BF575,#REF!,#REF!),"○","×"))</f>
        <v>×</v>
      </c>
      <c r="BB575" s="37" t="str">
        <f>IF(Y575="","×",IF(令和8年度契約状況調査票!Y575&gt;_xlfn.XLOOKUP(令和8年度契約状況調査票!BF575,#REF!,#REF!),"○","×"))</f>
        <v>×</v>
      </c>
      <c r="BC575" s="37" t="str">
        <f t="shared" si="81"/>
        <v>×</v>
      </c>
      <c r="BD575" s="37" t="str">
        <f t="shared" si="86"/>
        <v>×</v>
      </c>
      <c r="BE575" s="79" t="str">
        <f t="shared" si="82"/>
        <v/>
      </c>
      <c r="BF575" s="38">
        <f t="shared" si="83"/>
        <v>0</v>
      </c>
      <c r="BG575" s="1" t="e">
        <f>IF(AC575=#REF!,"",IF(AND(K575&lt;&gt;"",ISTEXT(U575)),"分担契約/単価契約",IF(ISTEXT(U575),"単価契約",IF(K575&lt;&gt;"","分担契約",""))))</f>
        <v>#REF!</v>
      </c>
      <c r="BH575" s="80"/>
      <c r="BI575" s="81" t="e">
        <f>IF(COUNTIF(T575,"**"),"",IF(AND(T575&gt;=#REF!,OR(H575=#REF!,H575=#REF!)),1,IF(AND(T575&gt;=#REF!,H575&lt;&gt;#REF!,H575&lt;&gt;#REF!),1,"")))</f>
        <v>#REF!</v>
      </c>
      <c r="BJ575" s="82" t="str">
        <f t="shared" si="84"/>
        <v>○</v>
      </c>
      <c r="BK575" s="81" t="b">
        <f t="shared" si="87"/>
        <v>1</v>
      </c>
      <c r="BL575" s="81" t="b">
        <f t="shared" si="88"/>
        <v>1</v>
      </c>
    </row>
    <row r="576" spans="1:64" s="83" customFormat="1" ht="60.65" customHeight="1" x14ac:dyDescent="0.2">
      <c r="A576" s="77">
        <f t="shared" si="80"/>
        <v>571</v>
      </c>
      <c r="B576" s="77" t="str">
        <f t="shared" si="85"/>
        <v/>
      </c>
      <c r="C576" s="77" t="str">
        <f>IF(B576&lt;&gt;1,"",COUNTIF($B$6:B576,1))</f>
        <v/>
      </c>
      <c r="D576" s="77" t="str">
        <f>IF(B576&lt;&gt;2,"",COUNTIF($B$6:B576,2))</f>
        <v/>
      </c>
      <c r="E576" s="77" t="str">
        <f>IF(B576&lt;&gt;3,"",COUNTIF($B$6:B576,3))</f>
        <v/>
      </c>
      <c r="F576" s="77" t="str">
        <f>IF(B576&lt;&gt;4,"",COUNTIF($B$6:B576,4))</f>
        <v/>
      </c>
      <c r="G576" s="1"/>
      <c r="H576" s="20"/>
      <c r="I576" s="20"/>
      <c r="J576" s="20"/>
      <c r="K576" s="1"/>
      <c r="L576" s="1"/>
      <c r="M576" s="21"/>
      <c r="N576" s="20"/>
      <c r="O576" s="22"/>
      <c r="P576" s="26"/>
      <c r="Q576" s="27"/>
      <c r="R576" s="20"/>
      <c r="S576" s="1"/>
      <c r="T576" s="28"/>
      <c r="U576" s="85"/>
      <c r="V576" s="86"/>
      <c r="W576" s="39" t="e">
        <f>IF(OR(T576="他官署で調達手続きを実施のため",AC576=#REF!),"－",IF(V576&lt;&gt;"",ROUNDDOWN(V576/T576,3),(IFERROR(ROUNDDOWN(U576/T576,3),"－"))))</f>
        <v>#REF!</v>
      </c>
      <c r="X576" s="90"/>
      <c r="Y576" s="92"/>
      <c r="Z576" s="25"/>
      <c r="AA576" s="24"/>
      <c r="AB576" s="25"/>
      <c r="AC576" s="24"/>
      <c r="AD576" s="20"/>
      <c r="AE576" s="20"/>
      <c r="AF576" s="20"/>
      <c r="AG576" s="1"/>
      <c r="AH576" s="1"/>
      <c r="AI576" s="41"/>
      <c r="AJ576" s="41"/>
      <c r="AK576" s="41"/>
      <c r="AL576" s="41"/>
      <c r="AM576" s="41"/>
      <c r="AN576" s="1"/>
      <c r="AO576" s="1"/>
      <c r="AP576" s="1"/>
      <c r="AQ576" s="1"/>
      <c r="AR576" s="1"/>
      <c r="AS576" s="1"/>
      <c r="AT576" s="1"/>
      <c r="AU576" s="1"/>
      <c r="AV576" s="1"/>
      <c r="AW576" s="1"/>
      <c r="AX576" s="35"/>
      <c r="AY576" s="78"/>
      <c r="AZ576" s="37" t="e">
        <f>IF(AC576=#REF!,"年間支払金額",IF(AND(OR(COUNTIF(AE576,"*すべて*"),COUNTIF(AE576,"*全て*")),S576="●",OR(K576=#REF!,K576=#REF!)),"年間支払金額(全官署、契約相手方ごと)",IF(AND(OR(COUNTIF(AE576,"*すべて*"),COUNTIF(AE576,"*全て*")),S576="●"),"年間支払金額(契約相手方ごと)",IF(AND(OR(K576=#REF!,K576=#REF!),AC576=#REF!),"契約総額(全官署)",IF(AND(K576=#REF!,AC576=#REF!),"契約総額(自官署のみ)",IF(K576=#REF!,"年間支払金額(自官署のみ)",IF(AC576=#REF!,"契約総額",IF(AND(COUNTIF(BG576,"&lt;&gt;*単価*"),OR(K576=#REF!,K576=#REF!)),"全官署予定価格",IF(AND(COUNTIF(BG576,"*単価*"),OR(K576=#REF!,K576=#REF!)),"全官署支払金額",IF(COUNTIF(BG576,"*単価*"),"年間支払金額","予定価格"))))))))))</f>
        <v>#REF!</v>
      </c>
      <c r="BA576" s="37" t="str">
        <f>IF(T576="","×",IF(令和8年度契約状況調査票!T576&gt;_xlfn.XLOOKUP(令和8年度契約状況調査票!BF576,#REF!,#REF!),"○","×"))</f>
        <v>×</v>
      </c>
      <c r="BB576" s="37" t="str">
        <f>IF(Y576="","×",IF(令和8年度契約状況調査票!Y576&gt;_xlfn.XLOOKUP(令和8年度契約状況調査票!BF576,#REF!,#REF!),"○","×"))</f>
        <v>×</v>
      </c>
      <c r="BC576" s="37" t="str">
        <f t="shared" si="81"/>
        <v>×</v>
      </c>
      <c r="BD576" s="37" t="str">
        <f t="shared" si="86"/>
        <v>×</v>
      </c>
      <c r="BE576" s="79" t="str">
        <f t="shared" si="82"/>
        <v/>
      </c>
      <c r="BF576" s="38">
        <f t="shared" si="83"/>
        <v>0</v>
      </c>
      <c r="BG576" s="1" t="e">
        <f>IF(AC576=#REF!,"",IF(AND(K576&lt;&gt;"",ISTEXT(U576)),"分担契約/単価契約",IF(ISTEXT(U576),"単価契約",IF(K576&lt;&gt;"","分担契約",""))))</f>
        <v>#REF!</v>
      </c>
      <c r="BH576" s="80"/>
      <c r="BI576" s="81" t="e">
        <f>IF(COUNTIF(T576,"**"),"",IF(AND(T576&gt;=#REF!,OR(H576=#REF!,H576=#REF!)),1,IF(AND(T576&gt;=#REF!,H576&lt;&gt;#REF!,H576&lt;&gt;#REF!),1,"")))</f>
        <v>#REF!</v>
      </c>
      <c r="BJ576" s="82" t="str">
        <f t="shared" si="84"/>
        <v>○</v>
      </c>
      <c r="BK576" s="81" t="b">
        <f t="shared" si="87"/>
        <v>1</v>
      </c>
      <c r="BL576" s="81" t="b">
        <f t="shared" si="88"/>
        <v>1</v>
      </c>
    </row>
    <row r="577" spans="1:64" s="83" customFormat="1" ht="60.65" customHeight="1" x14ac:dyDescent="0.2">
      <c r="A577" s="77">
        <f t="shared" si="80"/>
        <v>572</v>
      </c>
      <c r="B577" s="77" t="str">
        <f t="shared" si="85"/>
        <v/>
      </c>
      <c r="C577" s="77" t="str">
        <f>IF(B577&lt;&gt;1,"",COUNTIF($B$6:B577,1))</f>
        <v/>
      </c>
      <c r="D577" s="77" t="str">
        <f>IF(B577&lt;&gt;2,"",COUNTIF($B$6:B577,2))</f>
        <v/>
      </c>
      <c r="E577" s="77" t="str">
        <f>IF(B577&lt;&gt;3,"",COUNTIF($B$6:B577,3))</f>
        <v/>
      </c>
      <c r="F577" s="77" t="str">
        <f>IF(B577&lt;&gt;4,"",COUNTIF($B$6:B577,4))</f>
        <v/>
      </c>
      <c r="G577" s="1"/>
      <c r="H577" s="20"/>
      <c r="I577" s="20"/>
      <c r="J577" s="20"/>
      <c r="K577" s="1"/>
      <c r="L577" s="1"/>
      <c r="M577" s="21"/>
      <c r="N577" s="20"/>
      <c r="O577" s="22"/>
      <c r="P577" s="26"/>
      <c r="Q577" s="27"/>
      <c r="R577" s="20"/>
      <c r="S577" s="1"/>
      <c r="T577" s="23"/>
      <c r="U577" s="84"/>
      <c r="V577" s="86"/>
      <c r="W577" s="39" t="e">
        <f>IF(OR(T577="他官署で調達手続きを実施のため",AC577=#REF!),"－",IF(V577&lt;&gt;"",ROUNDDOWN(V577/T577,3),(IFERROR(ROUNDDOWN(U577/T577,3),"－"))))</f>
        <v>#REF!</v>
      </c>
      <c r="X577" s="90"/>
      <c r="Y577" s="92"/>
      <c r="Z577" s="25"/>
      <c r="AA577" s="24"/>
      <c r="AB577" s="25"/>
      <c r="AC577" s="24"/>
      <c r="AD577" s="20"/>
      <c r="AE577" s="20"/>
      <c r="AF577" s="20"/>
      <c r="AG577" s="1"/>
      <c r="AH577" s="1"/>
      <c r="AI577" s="41"/>
      <c r="AJ577" s="41"/>
      <c r="AK577" s="41"/>
      <c r="AL577" s="41"/>
      <c r="AM577" s="41"/>
      <c r="AN577" s="1"/>
      <c r="AO577" s="1"/>
      <c r="AP577" s="1"/>
      <c r="AQ577" s="1"/>
      <c r="AR577" s="1"/>
      <c r="AS577" s="1"/>
      <c r="AT577" s="1"/>
      <c r="AU577" s="1"/>
      <c r="AV577" s="1"/>
      <c r="AW577" s="1"/>
      <c r="AX577" s="35"/>
      <c r="AY577" s="78"/>
      <c r="AZ577" s="37" t="e">
        <f>IF(AC577=#REF!,"年間支払金額",IF(AND(OR(COUNTIF(AE577,"*すべて*"),COUNTIF(AE577,"*全て*")),S577="●",OR(K577=#REF!,K577=#REF!)),"年間支払金額(全官署、契約相手方ごと)",IF(AND(OR(COUNTIF(AE577,"*すべて*"),COUNTIF(AE577,"*全て*")),S577="●"),"年間支払金額(契約相手方ごと)",IF(AND(OR(K577=#REF!,K577=#REF!),AC577=#REF!),"契約総額(全官署)",IF(AND(K577=#REF!,AC577=#REF!),"契約総額(自官署のみ)",IF(K577=#REF!,"年間支払金額(自官署のみ)",IF(AC577=#REF!,"契約総額",IF(AND(COUNTIF(BG577,"&lt;&gt;*単価*"),OR(K577=#REF!,K577=#REF!)),"全官署予定価格",IF(AND(COUNTIF(BG577,"*単価*"),OR(K577=#REF!,K577=#REF!)),"全官署支払金額",IF(COUNTIF(BG577,"*単価*"),"年間支払金額","予定価格"))))))))))</f>
        <v>#REF!</v>
      </c>
      <c r="BA577" s="37" t="str">
        <f>IF(T577="","×",IF(令和8年度契約状況調査票!T577&gt;_xlfn.XLOOKUP(令和8年度契約状況調査票!BF577,#REF!,#REF!),"○","×"))</f>
        <v>×</v>
      </c>
      <c r="BB577" s="37" t="str">
        <f>IF(Y577="","×",IF(令和8年度契約状況調査票!Y577&gt;_xlfn.XLOOKUP(令和8年度契約状況調査票!BF577,#REF!,#REF!),"○","×"))</f>
        <v>×</v>
      </c>
      <c r="BC577" s="37" t="str">
        <f t="shared" si="81"/>
        <v>×</v>
      </c>
      <c r="BD577" s="37" t="str">
        <f t="shared" si="86"/>
        <v>×</v>
      </c>
      <c r="BE577" s="79" t="str">
        <f t="shared" si="82"/>
        <v/>
      </c>
      <c r="BF577" s="38">
        <f t="shared" si="83"/>
        <v>0</v>
      </c>
      <c r="BG577" s="1" t="e">
        <f>IF(AC577=#REF!,"",IF(AND(K577&lt;&gt;"",ISTEXT(U577)),"分担契約/単価契約",IF(ISTEXT(U577),"単価契約",IF(K577&lt;&gt;"","分担契約",""))))</f>
        <v>#REF!</v>
      </c>
      <c r="BH577" s="80"/>
      <c r="BI577" s="81" t="e">
        <f>IF(COUNTIF(T577,"**"),"",IF(AND(T577&gt;=#REF!,OR(H577=#REF!,H577=#REF!)),1,IF(AND(T577&gt;=#REF!,H577&lt;&gt;#REF!,H577&lt;&gt;#REF!),1,"")))</f>
        <v>#REF!</v>
      </c>
      <c r="BJ577" s="82" t="str">
        <f t="shared" si="84"/>
        <v>○</v>
      </c>
      <c r="BK577" s="81" t="b">
        <f t="shared" si="87"/>
        <v>1</v>
      </c>
      <c r="BL577" s="81" t="b">
        <f t="shared" si="88"/>
        <v>1</v>
      </c>
    </row>
    <row r="578" spans="1:64" s="83" customFormat="1" ht="60.65" customHeight="1" x14ac:dyDescent="0.2">
      <c r="A578" s="77">
        <f t="shared" si="80"/>
        <v>573</v>
      </c>
      <c r="B578" s="77" t="str">
        <f t="shared" si="85"/>
        <v/>
      </c>
      <c r="C578" s="77" t="str">
        <f>IF(B578&lt;&gt;1,"",COUNTIF($B$6:B578,1))</f>
        <v/>
      </c>
      <c r="D578" s="77" t="str">
        <f>IF(B578&lt;&gt;2,"",COUNTIF($B$6:B578,2))</f>
        <v/>
      </c>
      <c r="E578" s="77" t="str">
        <f>IF(B578&lt;&gt;3,"",COUNTIF($B$6:B578,3))</f>
        <v/>
      </c>
      <c r="F578" s="77" t="str">
        <f>IF(B578&lt;&gt;4,"",COUNTIF($B$6:B578,4))</f>
        <v/>
      </c>
      <c r="G578" s="1"/>
      <c r="H578" s="20"/>
      <c r="I578" s="20"/>
      <c r="J578" s="20"/>
      <c r="K578" s="1"/>
      <c r="L578" s="1"/>
      <c r="M578" s="21"/>
      <c r="N578" s="20"/>
      <c r="O578" s="22"/>
      <c r="P578" s="26"/>
      <c r="Q578" s="27"/>
      <c r="R578" s="20"/>
      <c r="S578" s="1"/>
      <c r="T578" s="23"/>
      <c r="U578" s="84"/>
      <c r="V578" s="86"/>
      <c r="W578" s="39" t="e">
        <f>IF(OR(T578="他官署で調達手続きを実施のため",AC578=#REF!),"－",IF(V578&lt;&gt;"",ROUNDDOWN(V578/T578,3),(IFERROR(ROUNDDOWN(U578/T578,3),"－"))))</f>
        <v>#REF!</v>
      </c>
      <c r="X578" s="90"/>
      <c r="Y578" s="92"/>
      <c r="Z578" s="25"/>
      <c r="AA578" s="24"/>
      <c r="AB578" s="25"/>
      <c r="AC578" s="24"/>
      <c r="AD578" s="20"/>
      <c r="AE578" s="20"/>
      <c r="AF578" s="20"/>
      <c r="AG578" s="1"/>
      <c r="AH578" s="1"/>
      <c r="AI578" s="41"/>
      <c r="AJ578" s="41"/>
      <c r="AK578" s="41"/>
      <c r="AL578" s="41"/>
      <c r="AM578" s="41"/>
      <c r="AN578" s="1"/>
      <c r="AO578" s="1"/>
      <c r="AP578" s="1"/>
      <c r="AQ578" s="1"/>
      <c r="AR578" s="1"/>
      <c r="AS578" s="1"/>
      <c r="AT578" s="1"/>
      <c r="AU578" s="1"/>
      <c r="AV578" s="1"/>
      <c r="AW578" s="1"/>
      <c r="AX578" s="35"/>
      <c r="AY578" s="78"/>
      <c r="AZ578" s="37" t="e">
        <f>IF(AC578=#REF!,"年間支払金額",IF(AND(OR(COUNTIF(AE578,"*すべて*"),COUNTIF(AE578,"*全て*")),S578="●",OR(K578=#REF!,K578=#REF!)),"年間支払金額(全官署、契約相手方ごと)",IF(AND(OR(COUNTIF(AE578,"*すべて*"),COUNTIF(AE578,"*全て*")),S578="●"),"年間支払金額(契約相手方ごと)",IF(AND(OR(K578=#REF!,K578=#REF!),AC578=#REF!),"契約総額(全官署)",IF(AND(K578=#REF!,AC578=#REF!),"契約総額(自官署のみ)",IF(K578=#REF!,"年間支払金額(自官署のみ)",IF(AC578=#REF!,"契約総額",IF(AND(COUNTIF(BG578,"&lt;&gt;*単価*"),OR(K578=#REF!,K578=#REF!)),"全官署予定価格",IF(AND(COUNTIF(BG578,"*単価*"),OR(K578=#REF!,K578=#REF!)),"全官署支払金額",IF(COUNTIF(BG578,"*単価*"),"年間支払金額","予定価格"))))))))))</f>
        <v>#REF!</v>
      </c>
      <c r="BA578" s="37" t="str">
        <f>IF(T578="","×",IF(令和8年度契約状況調査票!T578&gt;_xlfn.XLOOKUP(令和8年度契約状況調査票!BF578,#REF!,#REF!),"○","×"))</f>
        <v>×</v>
      </c>
      <c r="BB578" s="37" t="str">
        <f>IF(Y578="","×",IF(令和8年度契約状況調査票!Y578&gt;_xlfn.XLOOKUP(令和8年度契約状況調査票!BF578,#REF!,#REF!),"○","×"))</f>
        <v>×</v>
      </c>
      <c r="BC578" s="37" t="str">
        <f t="shared" si="81"/>
        <v>×</v>
      </c>
      <c r="BD578" s="37" t="str">
        <f t="shared" si="86"/>
        <v>×</v>
      </c>
      <c r="BE578" s="79" t="str">
        <f t="shared" si="82"/>
        <v/>
      </c>
      <c r="BF578" s="38">
        <f t="shared" si="83"/>
        <v>0</v>
      </c>
      <c r="BG578" s="1" t="e">
        <f>IF(AC578=#REF!,"",IF(AND(K578&lt;&gt;"",ISTEXT(U578)),"分担契約/単価契約",IF(ISTEXT(U578),"単価契約",IF(K578&lt;&gt;"","分担契約",""))))</f>
        <v>#REF!</v>
      </c>
      <c r="BH578" s="80"/>
      <c r="BI578" s="81" t="e">
        <f>IF(COUNTIF(T578,"**"),"",IF(AND(T578&gt;=#REF!,OR(H578=#REF!,H578=#REF!)),1,IF(AND(T578&gt;=#REF!,H578&lt;&gt;#REF!,H578&lt;&gt;#REF!),1,"")))</f>
        <v>#REF!</v>
      </c>
      <c r="BJ578" s="82" t="str">
        <f t="shared" si="84"/>
        <v>○</v>
      </c>
      <c r="BK578" s="81" t="b">
        <f t="shared" si="87"/>
        <v>1</v>
      </c>
      <c r="BL578" s="81" t="b">
        <f t="shared" si="88"/>
        <v>1</v>
      </c>
    </row>
    <row r="579" spans="1:64" s="83" customFormat="1" ht="60.65" customHeight="1" x14ac:dyDescent="0.2">
      <c r="A579" s="77">
        <f t="shared" si="80"/>
        <v>574</v>
      </c>
      <c r="B579" s="77" t="str">
        <f t="shared" si="85"/>
        <v/>
      </c>
      <c r="C579" s="77" t="str">
        <f>IF(B579&lt;&gt;1,"",COUNTIF($B$6:B579,1))</f>
        <v/>
      </c>
      <c r="D579" s="77" t="str">
        <f>IF(B579&lt;&gt;2,"",COUNTIF($B$6:B579,2))</f>
        <v/>
      </c>
      <c r="E579" s="77" t="str">
        <f>IF(B579&lt;&gt;3,"",COUNTIF($B$6:B579,3))</f>
        <v/>
      </c>
      <c r="F579" s="77" t="str">
        <f>IF(B579&lt;&gt;4,"",COUNTIF($B$6:B579,4))</f>
        <v/>
      </c>
      <c r="G579" s="1"/>
      <c r="H579" s="20"/>
      <c r="I579" s="20"/>
      <c r="J579" s="20"/>
      <c r="K579" s="1"/>
      <c r="L579" s="1"/>
      <c r="M579" s="21"/>
      <c r="N579" s="20"/>
      <c r="O579" s="22"/>
      <c r="P579" s="26"/>
      <c r="Q579" s="27"/>
      <c r="R579" s="20"/>
      <c r="S579" s="1"/>
      <c r="T579" s="23"/>
      <c r="U579" s="84"/>
      <c r="V579" s="86"/>
      <c r="W579" s="39" t="e">
        <f>IF(OR(T579="他官署で調達手続きを実施のため",AC579=#REF!),"－",IF(V579&lt;&gt;"",ROUNDDOWN(V579/T579,3),(IFERROR(ROUNDDOWN(U579/T579,3),"－"))))</f>
        <v>#REF!</v>
      </c>
      <c r="X579" s="90"/>
      <c r="Y579" s="92"/>
      <c r="Z579" s="25"/>
      <c r="AA579" s="24"/>
      <c r="AB579" s="25"/>
      <c r="AC579" s="24"/>
      <c r="AD579" s="20"/>
      <c r="AE579" s="20"/>
      <c r="AF579" s="20"/>
      <c r="AG579" s="1"/>
      <c r="AH579" s="1"/>
      <c r="AI579" s="41"/>
      <c r="AJ579" s="41"/>
      <c r="AK579" s="41"/>
      <c r="AL579" s="41"/>
      <c r="AM579" s="41"/>
      <c r="AN579" s="1"/>
      <c r="AO579" s="1"/>
      <c r="AP579" s="1"/>
      <c r="AQ579" s="1"/>
      <c r="AR579" s="1"/>
      <c r="AS579" s="1"/>
      <c r="AT579" s="1"/>
      <c r="AU579" s="1"/>
      <c r="AV579" s="1"/>
      <c r="AW579" s="1"/>
      <c r="AX579" s="35"/>
      <c r="AY579" s="78"/>
      <c r="AZ579" s="37" t="e">
        <f>IF(AC579=#REF!,"年間支払金額",IF(AND(OR(COUNTIF(AE579,"*すべて*"),COUNTIF(AE579,"*全て*")),S579="●",OR(K579=#REF!,K579=#REF!)),"年間支払金額(全官署、契約相手方ごと)",IF(AND(OR(COUNTIF(AE579,"*すべて*"),COUNTIF(AE579,"*全て*")),S579="●"),"年間支払金額(契約相手方ごと)",IF(AND(OR(K579=#REF!,K579=#REF!),AC579=#REF!),"契約総額(全官署)",IF(AND(K579=#REF!,AC579=#REF!),"契約総額(自官署のみ)",IF(K579=#REF!,"年間支払金額(自官署のみ)",IF(AC579=#REF!,"契約総額",IF(AND(COUNTIF(BG579,"&lt;&gt;*単価*"),OR(K579=#REF!,K579=#REF!)),"全官署予定価格",IF(AND(COUNTIF(BG579,"*単価*"),OR(K579=#REF!,K579=#REF!)),"全官署支払金額",IF(COUNTIF(BG579,"*単価*"),"年間支払金額","予定価格"))))))))))</f>
        <v>#REF!</v>
      </c>
      <c r="BA579" s="37" t="str">
        <f>IF(T579="","×",IF(令和8年度契約状況調査票!T579&gt;_xlfn.XLOOKUP(令和8年度契約状況調査票!BF579,#REF!,#REF!),"○","×"))</f>
        <v>×</v>
      </c>
      <c r="BB579" s="37" t="str">
        <f>IF(Y579="","×",IF(令和8年度契約状況調査票!Y579&gt;_xlfn.XLOOKUP(令和8年度契約状況調査票!BF579,#REF!,#REF!),"○","×"))</f>
        <v>×</v>
      </c>
      <c r="BC579" s="37" t="str">
        <f t="shared" si="81"/>
        <v>×</v>
      </c>
      <c r="BD579" s="37" t="str">
        <f t="shared" si="86"/>
        <v>×</v>
      </c>
      <c r="BE579" s="79" t="str">
        <f t="shared" si="82"/>
        <v/>
      </c>
      <c r="BF579" s="38">
        <f t="shared" si="83"/>
        <v>0</v>
      </c>
      <c r="BG579" s="1" t="e">
        <f>IF(AC579=#REF!,"",IF(AND(K579&lt;&gt;"",ISTEXT(U579)),"分担契約/単価契約",IF(ISTEXT(U579),"単価契約",IF(K579&lt;&gt;"","分担契約",""))))</f>
        <v>#REF!</v>
      </c>
      <c r="BH579" s="80"/>
      <c r="BI579" s="81" t="e">
        <f>IF(COUNTIF(T579,"**"),"",IF(AND(T579&gt;=#REF!,OR(H579=#REF!,H579=#REF!)),1,IF(AND(T579&gt;=#REF!,H579&lt;&gt;#REF!,H579&lt;&gt;#REF!),1,"")))</f>
        <v>#REF!</v>
      </c>
      <c r="BJ579" s="82" t="str">
        <f t="shared" si="84"/>
        <v>○</v>
      </c>
      <c r="BK579" s="81" t="b">
        <f t="shared" si="87"/>
        <v>1</v>
      </c>
      <c r="BL579" s="81" t="b">
        <f t="shared" si="88"/>
        <v>1</v>
      </c>
    </row>
    <row r="580" spans="1:64" s="83" customFormat="1" ht="60.65" customHeight="1" x14ac:dyDescent="0.2">
      <c r="A580" s="77">
        <f t="shared" si="80"/>
        <v>575</v>
      </c>
      <c r="B580" s="77" t="str">
        <f t="shared" si="85"/>
        <v/>
      </c>
      <c r="C580" s="77" t="str">
        <f>IF(B580&lt;&gt;1,"",COUNTIF($B$6:B580,1))</f>
        <v/>
      </c>
      <c r="D580" s="77" t="str">
        <f>IF(B580&lt;&gt;2,"",COUNTIF($B$6:B580,2))</f>
        <v/>
      </c>
      <c r="E580" s="77" t="str">
        <f>IF(B580&lt;&gt;3,"",COUNTIF($B$6:B580,3))</f>
        <v/>
      </c>
      <c r="F580" s="77" t="str">
        <f>IF(B580&lt;&gt;4,"",COUNTIF($B$6:B580,4))</f>
        <v/>
      </c>
      <c r="G580" s="1"/>
      <c r="H580" s="20"/>
      <c r="I580" s="20"/>
      <c r="J580" s="20"/>
      <c r="K580" s="1"/>
      <c r="L580" s="1"/>
      <c r="M580" s="21"/>
      <c r="N580" s="20"/>
      <c r="O580" s="22"/>
      <c r="P580" s="26"/>
      <c r="Q580" s="27"/>
      <c r="R580" s="20"/>
      <c r="S580" s="1"/>
      <c r="T580" s="23"/>
      <c r="U580" s="84"/>
      <c r="V580" s="86"/>
      <c r="W580" s="39" t="e">
        <f>IF(OR(T580="他官署で調達手続きを実施のため",AC580=#REF!),"－",IF(V580&lt;&gt;"",ROUNDDOWN(V580/T580,3),(IFERROR(ROUNDDOWN(U580/T580,3),"－"))))</f>
        <v>#REF!</v>
      </c>
      <c r="X580" s="90"/>
      <c r="Y580" s="92"/>
      <c r="Z580" s="25"/>
      <c r="AA580" s="24"/>
      <c r="AB580" s="25"/>
      <c r="AC580" s="24"/>
      <c r="AD580" s="20"/>
      <c r="AE580" s="20"/>
      <c r="AF580" s="20"/>
      <c r="AG580" s="1"/>
      <c r="AH580" s="1"/>
      <c r="AI580" s="41"/>
      <c r="AJ580" s="41"/>
      <c r="AK580" s="41"/>
      <c r="AL580" s="41"/>
      <c r="AM580" s="41"/>
      <c r="AN580" s="1"/>
      <c r="AO580" s="1"/>
      <c r="AP580" s="1"/>
      <c r="AQ580" s="1"/>
      <c r="AR580" s="1"/>
      <c r="AS580" s="1"/>
      <c r="AT580" s="1"/>
      <c r="AU580" s="1"/>
      <c r="AV580" s="1"/>
      <c r="AW580" s="1"/>
      <c r="AX580" s="36"/>
      <c r="AY580" s="78"/>
      <c r="AZ580" s="37" t="e">
        <f>IF(AC580=#REF!,"年間支払金額",IF(AND(OR(COUNTIF(AE580,"*すべて*"),COUNTIF(AE580,"*全て*")),S580="●",OR(K580=#REF!,K580=#REF!)),"年間支払金額(全官署、契約相手方ごと)",IF(AND(OR(COUNTIF(AE580,"*すべて*"),COUNTIF(AE580,"*全て*")),S580="●"),"年間支払金額(契約相手方ごと)",IF(AND(OR(K580=#REF!,K580=#REF!),AC580=#REF!),"契約総額(全官署)",IF(AND(K580=#REF!,AC580=#REF!),"契約総額(自官署のみ)",IF(K580=#REF!,"年間支払金額(自官署のみ)",IF(AC580=#REF!,"契約総額",IF(AND(COUNTIF(BG580,"&lt;&gt;*単価*"),OR(K580=#REF!,K580=#REF!)),"全官署予定価格",IF(AND(COUNTIF(BG580,"*単価*"),OR(K580=#REF!,K580=#REF!)),"全官署支払金額",IF(COUNTIF(BG580,"*単価*"),"年間支払金額","予定価格"))))))))))</f>
        <v>#REF!</v>
      </c>
      <c r="BA580" s="37" t="str">
        <f>IF(T580="","×",IF(令和8年度契約状況調査票!T580&gt;_xlfn.XLOOKUP(令和8年度契約状況調査票!BF580,#REF!,#REF!),"○","×"))</f>
        <v>×</v>
      </c>
      <c r="BB580" s="37" t="str">
        <f>IF(Y580="","×",IF(令和8年度契約状況調査票!Y580&gt;_xlfn.XLOOKUP(令和8年度契約状況調査票!BF580,#REF!,#REF!),"○","×"))</f>
        <v>×</v>
      </c>
      <c r="BC580" s="37" t="str">
        <f t="shared" si="81"/>
        <v>×</v>
      </c>
      <c r="BD580" s="37" t="str">
        <f t="shared" si="86"/>
        <v>×</v>
      </c>
      <c r="BE580" s="79" t="str">
        <f t="shared" si="82"/>
        <v/>
      </c>
      <c r="BF580" s="38">
        <f t="shared" si="83"/>
        <v>0</v>
      </c>
      <c r="BG580" s="1" t="e">
        <f>IF(AC580=#REF!,"",IF(AND(K580&lt;&gt;"",ISTEXT(U580)),"分担契約/単価契約",IF(ISTEXT(U580),"単価契約",IF(K580&lt;&gt;"","分担契約",""))))</f>
        <v>#REF!</v>
      </c>
      <c r="BH580" s="80"/>
      <c r="BI580" s="81" t="e">
        <f>IF(COUNTIF(T580,"**"),"",IF(AND(T580&gt;=#REF!,OR(H580=#REF!,H580=#REF!)),1,IF(AND(T580&gt;=#REF!,H580&lt;&gt;#REF!,H580&lt;&gt;#REF!),1,"")))</f>
        <v>#REF!</v>
      </c>
      <c r="BJ580" s="82" t="str">
        <f t="shared" si="84"/>
        <v>○</v>
      </c>
      <c r="BK580" s="81" t="b">
        <f t="shared" si="87"/>
        <v>1</v>
      </c>
      <c r="BL580" s="81" t="b">
        <f t="shared" si="88"/>
        <v>1</v>
      </c>
    </row>
    <row r="581" spans="1:64" s="83" customFormat="1" ht="60.65" customHeight="1" x14ac:dyDescent="0.2">
      <c r="A581" s="77">
        <f t="shared" si="80"/>
        <v>576</v>
      </c>
      <c r="B581" s="77" t="str">
        <f t="shared" si="85"/>
        <v/>
      </c>
      <c r="C581" s="77" t="str">
        <f>IF(B581&lt;&gt;1,"",COUNTIF($B$6:B581,1))</f>
        <v/>
      </c>
      <c r="D581" s="77" t="str">
        <f>IF(B581&lt;&gt;2,"",COUNTIF($B$6:B581,2))</f>
        <v/>
      </c>
      <c r="E581" s="77" t="str">
        <f>IF(B581&lt;&gt;3,"",COUNTIF($B$6:B581,3))</f>
        <v/>
      </c>
      <c r="F581" s="77" t="str">
        <f>IF(B581&lt;&gt;4,"",COUNTIF($B$6:B581,4))</f>
        <v/>
      </c>
      <c r="G581" s="1"/>
      <c r="H581" s="20"/>
      <c r="I581" s="20"/>
      <c r="J581" s="20"/>
      <c r="K581" s="1"/>
      <c r="L581" s="1"/>
      <c r="M581" s="21"/>
      <c r="N581" s="20"/>
      <c r="O581" s="22"/>
      <c r="P581" s="26"/>
      <c r="Q581" s="27"/>
      <c r="R581" s="20"/>
      <c r="S581" s="1"/>
      <c r="T581" s="23"/>
      <c r="U581" s="84"/>
      <c r="V581" s="86"/>
      <c r="W581" s="39" t="e">
        <f>IF(OR(T581="他官署で調達手続きを実施のため",AC581=#REF!),"－",IF(V581&lt;&gt;"",ROUNDDOWN(V581/T581,3),(IFERROR(ROUNDDOWN(U581/T581,3),"－"))))</f>
        <v>#REF!</v>
      </c>
      <c r="X581" s="90"/>
      <c r="Y581" s="92"/>
      <c r="Z581" s="25"/>
      <c r="AA581" s="24"/>
      <c r="AB581" s="25"/>
      <c r="AC581" s="24"/>
      <c r="AD581" s="20"/>
      <c r="AE581" s="20"/>
      <c r="AF581" s="20"/>
      <c r="AG581" s="1"/>
      <c r="AH581" s="1"/>
      <c r="AI581" s="41"/>
      <c r="AJ581" s="41"/>
      <c r="AK581" s="41"/>
      <c r="AL581" s="41"/>
      <c r="AM581" s="41"/>
      <c r="AN581" s="1"/>
      <c r="AO581" s="1"/>
      <c r="AP581" s="1"/>
      <c r="AQ581" s="1"/>
      <c r="AR581" s="1"/>
      <c r="AS581" s="1"/>
      <c r="AT581" s="1"/>
      <c r="AU581" s="1"/>
      <c r="AV581" s="1"/>
      <c r="AW581" s="1"/>
      <c r="AX581" s="35"/>
      <c r="AY581" s="78"/>
      <c r="AZ581" s="37" t="e">
        <f>IF(AC581=#REF!,"年間支払金額",IF(AND(OR(COUNTIF(AE581,"*すべて*"),COUNTIF(AE581,"*全て*")),S581="●",OR(K581=#REF!,K581=#REF!)),"年間支払金額(全官署、契約相手方ごと)",IF(AND(OR(COUNTIF(AE581,"*すべて*"),COUNTIF(AE581,"*全て*")),S581="●"),"年間支払金額(契約相手方ごと)",IF(AND(OR(K581=#REF!,K581=#REF!),AC581=#REF!),"契約総額(全官署)",IF(AND(K581=#REF!,AC581=#REF!),"契約総額(自官署のみ)",IF(K581=#REF!,"年間支払金額(自官署のみ)",IF(AC581=#REF!,"契約総額",IF(AND(COUNTIF(BG581,"&lt;&gt;*単価*"),OR(K581=#REF!,K581=#REF!)),"全官署予定価格",IF(AND(COUNTIF(BG581,"*単価*"),OR(K581=#REF!,K581=#REF!)),"全官署支払金額",IF(COUNTIF(BG581,"*単価*"),"年間支払金額","予定価格"))))))))))</f>
        <v>#REF!</v>
      </c>
      <c r="BA581" s="37" t="str">
        <f>IF(T581="","×",IF(令和8年度契約状況調査票!T581&gt;_xlfn.XLOOKUP(令和8年度契約状況調査票!BF581,#REF!,#REF!),"○","×"))</f>
        <v>×</v>
      </c>
      <c r="BB581" s="37" t="str">
        <f>IF(Y581="","×",IF(令和8年度契約状況調査票!Y581&gt;_xlfn.XLOOKUP(令和8年度契約状況調査票!BF581,#REF!,#REF!),"○","×"))</f>
        <v>×</v>
      </c>
      <c r="BC581" s="37" t="str">
        <f t="shared" si="81"/>
        <v>×</v>
      </c>
      <c r="BD581" s="37" t="str">
        <f t="shared" si="86"/>
        <v>×</v>
      </c>
      <c r="BE581" s="79" t="str">
        <f t="shared" si="82"/>
        <v/>
      </c>
      <c r="BF581" s="38">
        <f t="shared" si="83"/>
        <v>0</v>
      </c>
      <c r="BG581" s="1" t="e">
        <f>IF(AC581=#REF!,"",IF(AND(K581&lt;&gt;"",ISTEXT(U581)),"分担契約/単価契約",IF(ISTEXT(U581),"単価契約",IF(K581&lt;&gt;"","分担契約",""))))</f>
        <v>#REF!</v>
      </c>
      <c r="BH581" s="80"/>
      <c r="BI581" s="81" t="e">
        <f>IF(COUNTIF(T581,"**"),"",IF(AND(T581&gt;=#REF!,OR(H581=#REF!,H581=#REF!)),1,IF(AND(T581&gt;=#REF!,H581&lt;&gt;#REF!,H581&lt;&gt;#REF!),1,"")))</f>
        <v>#REF!</v>
      </c>
      <c r="BJ581" s="82" t="str">
        <f t="shared" si="84"/>
        <v>○</v>
      </c>
      <c r="BK581" s="81" t="b">
        <f t="shared" si="87"/>
        <v>1</v>
      </c>
      <c r="BL581" s="81" t="b">
        <f t="shared" si="88"/>
        <v>1</v>
      </c>
    </row>
    <row r="582" spans="1:64" s="83" customFormat="1" ht="60.65" customHeight="1" x14ac:dyDescent="0.2">
      <c r="A582" s="77">
        <f t="shared" ref="A582:A645" si="89">ROW()-5</f>
        <v>577</v>
      </c>
      <c r="B582" s="77" t="str">
        <f t="shared" si="85"/>
        <v/>
      </c>
      <c r="C582" s="77" t="str">
        <f>IF(B582&lt;&gt;1,"",COUNTIF($B$6:B582,1))</f>
        <v/>
      </c>
      <c r="D582" s="77" t="str">
        <f>IF(B582&lt;&gt;2,"",COUNTIF($B$6:B582,2))</f>
        <v/>
      </c>
      <c r="E582" s="77" t="str">
        <f>IF(B582&lt;&gt;3,"",COUNTIF($B$6:B582,3))</f>
        <v/>
      </c>
      <c r="F582" s="77" t="str">
        <f>IF(B582&lt;&gt;4,"",COUNTIF($B$6:B582,4))</f>
        <v/>
      </c>
      <c r="G582" s="1"/>
      <c r="H582" s="20"/>
      <c r="I582" s="20"/>
      <c r="J582" s="20"/>
      <c r="K582" s="1"/>
      <c r="L582" s="1"/>
      <c r="M582" s="21"/>
      <c r="N582" s="20"/>
      <c r="O582" s="22"/>
      <c r="P582" s="26"/>
      <c r="Q582" s="27"/>
      <c r="R582" s="20"/>
      <c r="S582" s="1"/>
      <c r="T582" s="23"/>
      <c r="U582" s="84"/>
      <c r="V582" s="86"/>
      <c r="W582" s="39" t="e">
        <f>IF(OR(T582="他官署で調達手続きを実施のため",AC582=#REF!),"－",IF(V582&lt;&gt;"",ROUNDDOWN(V582/T582,3),(IFERROR(ROUNDDOWN(U582/T582,3),"－"))))</f>
        <v>#REF!</v>
      </c>
      <c r="X582" s="90"/>
      <c r="Y582" s="92"/>
      <c r="Z582" s="25"/>
      <c r="AA582" s="24"/>
      <c r="AB582" s="25"/>
      <c r="AC582" s="24"/>
      <c r="AD582" s="20"/>
      <c r="AE582" s="20"/>
      <c r="AF582" s="20"/>
      <c r="AG582" s="1"/>
      <c r="AH582" s="1"/>
      <c r="AI582" s="41"/>
      <c r="AJ582" s="41"/>
      <c r="AK582" s="41"/>
      <c r="AL582" s="41"/>
      <c r="AM582" s="41"/>
      <c r="AN582" s="1"/>
      <c r="AO582" s="1"/>
      <c r="AP582" s="1"/>
      <c r="AQ582" s="1"/>
      <c r="AR582" s="1"/>
      <c r="AS582" s="1"/>
      <c r="AT582" s="1"/>
      <c r="AU582" s="1"/>
      <c r="AV582" s="1"/>
      <c r="AW582" s="1"/>
      <c r="AX582" s="35"/>
      <c r="AY582" s="78"/>
      <c r="AZ582" s="37" t="e">
        <f>IF(AC582=#REF!,"年間支払金額",IF(AND(OR(COUNTIF(AE582,"*すべて*"),COUNTIF(AE582,"*全て*")),S582="●",OR(K582=#REF!,K582=#REF!)),"年間支払金額(全官署、契約相手方ごと)",IF(AND(OR(COUNTIF(AE582,"*すべて*"),COUNTIF(AE582,"*全て*")),S582="●"),"年間支払金額(契約相手方ごと)",IF(AND(OR(K582=#REF!,K582=#REF!),AC582=#REF!),"契約総額(全官署)",IF(AND(K582=#REF!,AC582=#REF!),"契約総額(自官署のみ)",IF(K582=#REF!,"年間支払金額(自官署のみ)",IF(AC582=#REF!,"契約総額",IF(AND(COUNTIF(BG582,"&lt;&gt;*単価*"),OR(K582=#REF!,K582=#REF!)),"全官署予定価格",IF(AND(COUNTIF(BG582,"*単価*"),OR(K582=#REF!,K582=#REF!)),"全官署支払金額",IF(COUNTIF(BG582,"*単価*"),"年間支払金額","予定価格"))))))))))</f>
        <v>#REF!</v>
      </c>
      <c r="BA582" s="37" t="str">
        <f>IF(T582="","×",IF(令和8年度契約状況調査票!T582&gt;_xlfn.XLOOKUP(令和8年度契約状況調査票!BF582,#REF!,#REF!),"○","×"))</f>
        <v>×</v>
      </c>
      <c r="BB582" s="37" t="str">
        <f>IF(Y582="","×",IF(令和8年度契約状況調査票!Y582&gt;_xlfn.XLOOKUP(令和8年度契約状況調査票!BF582,#REF!,#REF!),"○","×"))</f>
        <v>×</v>
      </c>
      <c r="BC582" s="37" t="str">
        <f t="shared" ref="BC582:BC645" si="90">IF(AND(L582="×",BD582="○"),"×",BD582)</f>
        <v>×</v>
      </c>
      <c r="BD582" s="37" t="str">
        <f t="shared" si="86"/>
        <v>×</v>
      </c>
      <c r="BE582" s="79" t="str">
        <f t="shared" ref="BE582:BE645" si="91">IF(BD582="○",X582,"")</f>
        <v/>
      </c>
      <c r="BF582" s="38">
        <f t="shared" ref="BF582:BF645" si="92">IF(H582="③情報システム",IF(COUNTIF(I582,"*借入*")+COUNTIF(I582,"*賃貸*")+COUNTIF(I582,"*リース*"),"⑨物品等賃借",IF(COUNTIF(I582,"*購入*")+COUNTIF(DJ582,"*調達*"),"⑦物品等購入",IF(COUNTIF(I582,"*製造*"),"⑧物品等製造","⑩役務"))),H582)</f>
        <v>0</v>
      </c>
      <c r="BG582" s="1" t="e">
        <f>IF(AC582=#REF!,"",IF(AND(K582&lt;&gt;"",ISTEXT(U582)),"分担契約/単価契約",IF(ISTEXT(U582),"単価契約",IF(K582&lt;&gt;"","分担契約",""))))</f>
        <v>#REF!</v>
      </c>
      <c r="BH582" s="80"/>
      <c r="BI582" s="81" t="e">
        <f>IF(COUNTIF(T582,"**"),"",IF(AND(T582&gt;=#REF!,OR(H582=#REF!,H582=#REF!)),1,IF(AND(T582&gt;=#REF!,H582&lt;&gt;#REF!,H582&lt;&gt;#REF!),1,"")))</f>
        <v>#REF!</v>
      </c>
      <c r="BJ582" s="82" t="str">
        <f t="shared" ref="BJ582:BJ645" si="93">IF(LEN(O582)=0,"○",IF(LEN(O582)=1,"○",IF(LEN(O582)=13,"○",IF(LEN(O582)=27,"○",IF(LEN(O582)=41,"○","×")))))</f>
        <v>○</v>
      </c>
      <c r="BK582" s="81" t="b">
        <f t="shared" si="87"/>
        <v>1</v>
      </c>
      <c r="BL582" s="81" t="b">
        <f t="shared" si="88"/>
        <v>1</v>
      </c>
    </row>
    <row r="583" spans="1:64" s="83" customFormat="1" ht="60.65" customHeight="1" x14ac:dyDescent="0.2">
      <c r="A583" s="77">
        <f t="shared" si="89"/>
        <v>578</v>
      </c>
      <c r="B583" s="77" t="str">
        <f t="shared" si="85"/>
        <v/>
      </c>
      <c r="C583" s="77" t="str">
        <f>IF(B583&lt;&gt;1,"",COUNTIF($B$6:B583,1))</f>
        <v/>
      </c>
      <c r="D583" s="77" t="str">
        <f>IF(B583&lt;&gt;2,"",COUNTIF($B$6:B583,2))</f>
        <v/>
      </c>
      <c r="E583" s="77" t="str">
        <f>IF(B583&lt;&gt;3,"",COUNTIF($B$6:B583,3))</f>
        <v/>
      </c>
      <c r="F583" s="77" t="str">
        <f>IF(B583&lt;&gt;4,"",COUNTIF($B$6:B583,4))</f>
        <v/>
      </c>
      <c r="G583" s="1"/>
      <c r="H583" s="20"/>
      <c r="I583" s="20"/>
      <c r="J583" s="20"/>
      <c r="K583" s="1"/>
      <c r="L583" s="1"/>
      <c r="M583" s="21"/>
      <c r="N583" s="20"/>
      <c r="O583" s="22"/>
      <c r="P583" s="26"/>
      <c r="Q583" s="27"/>
      <c r="R583" s="20"/>
      <c r="S583" s="1"/>
      <c r="T583" s="28"/>
      <c r="U583" s="85"/>
      <c r="V583" s="86"/>
      <c r="W583" s="39" t="e">
        <f>IF(OR(T583="他官署で調達手続きを実施のため",AC583=#REF!),"－",IF(V583&lt;&gt;"",ROUNDDOWN(V583/T583,3),(IFERROR(ROUNDDOWN(U583/T583,3),"－"))))</f>
        <v>#REF!</v>
      </c>
      <c r="X583" s="90"/>
      <c r="Y583" s="92"/>
      <c r="Z583" s="25"/>
      <c r="AA583" s="24"/>
      <c r="AB583" s="25"/>
      <c r="AC583" s="24"/>
      <c r="AD583" s="20"/>
      <c r="AE583" s="20"/>
      <c r="AF583" s="20"/>
      <c r="AG583" s="1"/>
      <c r="AH583" s="1"/>
      <c r="AI583" s="41"/>
      <c r="AJ583" s="41"/>
      <c r="AK583" s="41"/>
      <c r="AL583" s="41"/>
      <c r="AM583" s="41"/>
      <c r="AN583" s="1"/>
      <c r="AO583" s="1"/>
      <c r="AP583" s="1"/>
      <c r="AQ583" s="1"/>
      <c r="AR583" s="1"/>
      <c r="AS583" s="1"/>
      <c r="AT583" s="1"/>
      <c r="AU583" s="1"/>
      <c r="AV583" s="1"/>
      <c r="AW583" s="1"/>
      <c r="AX583" s="35"/>
      <c r="AY583" s="78"/>
      <c r="AZ583" s="37" t="e">
        <f>IF(AC583=#REF!,"年間支払金額",IF(AND(OR(COUNTIF(AE583,"*すべて*"),COUNTIF(AE583,"*全て*")),S583="●",OR(K583=#REF!,K583=#REF!)),"年間支払金額(全官署、契約相手方ごと)",IF(AND(OR(COUNTIF(AE583,"*すべて*"),COUNTIF(AE583,"*全て*")),S583="●"),"年間支払金額(契約相手方ごと)",IF(AND(OR(K583=#REF!,K583=#REF!),AC583=#REF!),"契約総額(全官署)",IF(AND(K583=#REF!,AC583=#REF!),"契約総額(自官署のみ)",IF(K583=#REF!,"年間支払金額(自官署のみ)",IF(AC583=#REF!,"契約総額",IF(AND(COUNTIF(BG583,"&lt;&gt;*単価*"),OR(K583=#REF!,K583=#REF!)),"全官署予定価格",IF(AND(COUNTIF(BG583,"*単価*"),OR(K583=#REF!,K583=#REF!)),"全官署支払金額",IF(COUNTIF(BG583,"*単価*"),"年間支払金額","予定価格"))))))))))</f>
        <v>#REF!</v>
      </c>
      <c r="BA583" s="37" t="str">
        <f>IF(T583="","×",IF(令和8年度契約状況調査票!T583&gt;_xlfn.XLOOKUP(令和8年度契約状況調査票!BF583,#REF!,#REF!),"○","×"))</f>
        <v>×</v>
      </c>
      <c r="BB583" s="37" t="str">
        <f>IF(Y583="","×",IF(令和8年度契約状況調査票!Y583&gt;_xlfn.XLOOKUP(令和8年度契約状況調査票!BF583,#REF!,#REF!),"○","×"))</f>
        <v>×</v>
      </c>
      <c r="BC583" s="37" t="str">
        <f t="shared" si="90"/>
        <v>×</v>
      </c>
      <c r="BD583" s="37" t="str">
        <f t="shared" si="86"/>
        <v>×</v>
      </c>
      <c r="BE583" s="79" t="str">
        <f t="shared" si="91"/>
        <v/>
      </c>
      <c r="BF583" s="38">
        <f t="shared" si="92"/>
        <v>0</v>
      </c>
      <c r="BG583" s="1" t="e">
        <f>IF(AC583=#REF!,"",IF(AND(K583&lt;&gt;"",ISTEXT(U583)),"分担契約/単価契約",IF(ISTEXT(U583),"単価契約",IF(K583&lt;&gt;"","分担契約",""))))</f>
        <v>#REF!</v>
      </c>
      <c r="BH583" s="80"/>
      <c r="BI583" s="81" t="e">
        <f>IF(COUNTIF(T583,"**"),"",IF(AND(T583&gt;=#REF!,OR(H583=#REF!,H583=#REF!)),1,IF(AND(T583&gt;=#REF!,H583&lt;&gt;#REF!,H583&lt;&gt;#REF!),1,"")))</f>
        <v>#REF!</v>
      </c>
      <c r="BJ583" s="82" t="str">
        <f t="shared" si="93"/>
        <v>○</v>
      </c>
      <c r="BK583" s="81" t="b">
        <f t="shared" si="87"/>
        <v>1</v>
      </c>
      <c r="BL583" s="81" t="b">
        <f t="shared" si="88"/>
        <v>1</v>
      </c>
    </row>
    <row r="584" spans="1:64" s="83" customFormat="1" ht="60.65" customHeight="1" x14ac:dyDescent="0.2">
      <c r="A584" s="77">
        <f t="shared" si="89"/>
        <v>579</v>
      </c>
      <c r="B584" s="77" t="str">
        <f t="shared" si="85"/>
        <v/>
      </c>
      <c r="C584" s="77" t="str">
        <f>IF(B584&lt;&gt;1,"",COUNTIF($B$6:B584,1))</f>
        <v/>
      </c>
      <c r="D584" s="77" t="str">
        <f>IF(B584&lt;&gt;2,"",COUNTIF($B$6:B584,2))</f>
        <v/>
      </c>
      <c r="E584" s="77" t="str">
        <f>IF(B584&lt;&gt;3,"",COUNTIF($B$6:B584,3))</f>
        <v/>
      </c>
      <c r="F584" s="77" t="str">
        <f>IF(B584&lt;&gt;4,"",COUNTIF($B$6:B584,4))</f>
        <v/>
      </c>
      <c r="G584" s="1"/>
      <c r="H584" s="20"/>
      <c r="I584" s="20"/>
      <c r="J584" s="20"/>
      <c r="K584" s="1"/>
      <c r="L584" s="1"/>
      <c r="M584" s="21"/>
      <c r="N584" s="20"/>
      <c r="O584" s="22"/>
      <c r="P584" s="26"/>
      <c r="Q584" s="27"/>
      <c r="R584" s="20"/>
      <c r="S584" s="1"/>
      <c r="T584" s="23"/>
      <c r="U584" s="84"/>
      <c r="V584" s="86"/>
      <c r="W584" s="39" t="e">
        <f>IF(OR(T584="他官署で調達手続きを実施のため",AC584=#REF!),"－",IF(V584&lt;&gt;"",ROUNDDOWN(V584/T584,3),(IFERROR(ROUNDDOWN(U584/T584,3),"－"))))</f>
        <v>#REF!</v>
      </c>
      <c r="X584" s="90"/>
      <c r="Y584" s="92"/>
      <c r="Z584" s="25"/>
      <c r="AA584" s="24"/>
      <c r="AB584" s="25"/>
      <c r="AC584" s="24"/>
      <c r="AD584" s="20"/>
      <c r="AE584" s="20"/>
      <c r="AF584" s="20"/>
      <c r="AG584" s="1"/>
      <c r="AH584" s="1"/>
      <c r="AI584" s="41"/>
      <c r="AJ584" s="41"/>
      <c r="AK584" s="41"/>
      <c r="AL584" s="41"/>
      <c r="AM584" s="41"/>
      <c r="AN584" s="1"/>
      <c r="AO584" s="1"/>
      <c r="AP584" s="1"/>
      <c r="AQ584" s="1"/>
      <c r="AR584" s="1"/>
      <c r="AS584" s="1"/>
      <c r="AT584" s="1"/>
      <c r="AU584" s="1"/>
      <c r="AV584" s="1"/>
      <c r="AW584" s="1"/>
      <c r="AX584" s="35"/>
      <c r="AY584" s="78"/>
      <c r="AZ584" s="37" t="e">
        <f>IF(AC584=#REF!,"年間支払金額",IF(AND(OR(COUNTIF(AE584,"*すべて*"),COUNTIF(AE584,"*全て*")),S584="●",OR(K584=#REF!,K584=#REF!)),"年間支払金額(全官署、契約相手方ごと)",IF(AND(OR(COUNTIF(AE584,"*すべて*"),COUNTIF(AE584,"*全て*")),S584="●"),"年間支払金額(契約相手方ごと)",IF(AND(OR(K584=#REF!,K584=#REF!),AC584=#REF!),"契約総額(全官署)",IF(AND(K584=#REF!,AC584=#REF!),"契約総額(自官署のみ)",IF(K584=#REF!,"年間支払金額(自官署のみ)",IF(AC584=#REF!,"契約総額",IF(AND(COUNTIF(BG584,"&lt;&gt;*単価*"),OR(K584=#REF!,K584=#REF!)),"全官署予定価格",IF(AND(COUNTIF(BG584,"*単価*"),OR(K584=#REF!,K584=#REF!)),"全官署支払金額",IF(COUNTIF(BG584,"*単価*"),"年間支払金額","予定価格"))))))))))</f>
        <v>#REF!</v>
      </c>
      <c r="BA584" s="37" t="str">
        <f>IF(T584="","×",IF(令和8年度契約状況調査票!T584&gt;_xlfn.XLOOKUP(令和8年度契約状況調査票!BF584,#REF!,#REF!),"○","×"))</f>
        <v>×</v>
      </c>
      <c r="BB584" s="37" t="str">
        <f>IF(Y584="","×",IF(令和8年度契約状況調査票!Y584&gt;_xlfn.XLOOKUP(令和8年度契約状況調査票!BF584,#REF!,#REF!),"○","×"))</f>
        <v>×</v>
      </c>
      <c r="BC584" s="37" t="str">
        <f t="shared" si="90"/>
        <v>×</v>
      </c>
      <c r="BD584" s="37" t="str">
        <f t="shared" si="86"/>
        <v>×</v>
      </c>
      <c r="BE584" s="79" t="str">
        <f t="shared" si="91"/>
        <v/>
      </c>
      <c r="BF584" s="38">
        <f t="shared" si="92"/>
        <v>0</v>
      </c>
      <c r="BG584" s="1" t="e">
        <f>IF(AC584=#REF!,"",IF(AND(K584&lt;&gt;"",ISTEXT(U584)),"分担契約/単価契約",IF(ISTEXT(U584),"単価契約",IF(K584&lt;&gt;"","分担契約",""))))</f>
        <v>#REF!</v>
      </c>
      <c r="BH584" s="80"/>
      <c r="BI584" s="81" t="e">
        <f>IF(COUNTIF(T584,"**"),"",IF(AND(T584&gt;=#REF!,OR(H584=#REF!,H584=#REF!)),1,IF(AND(T584&gt;=#REF!,H584&lt;&gt;#REF!,H584&lt;&gt;#REF!),1,"")))</f>
        <v>#REF!</v>
      </c>
      <c r="BJ584" s="82" t="str">
        <f t="shared" si="93"/>
        <v>○</v>
      </c>
      <c r="BK584" s="81" t="b">
        <f t="shared" si="87"/>
        <v>1</v>
      </c>
      <c r="BL584" s="81" t="b">
        <f t="shared" si="88"/>
        <v>1</v>
      </c>
    </row>
    <row r="585" spans="1:64" s="83" customFormat="1" ht="60.65" customHeight="1" x14ac:dyDescent="0.2">
      <c r="A585" s="77">
        <f t="shared" si="89"/>
        <v>580</v>
      </c>
      <c r="B585" s="77" t="str">
        <f t="shared" si="85"/>
        <v/>
      </c>
      <c r="C585" s="77" t="str">
        <f>IF(B585&lt;&gt;1,"",COUNTIF($B$6:B585,1))</f>
        <v/>
      </c>
      <c r="D585" s="77" t="str">
        <f>IF(B585&lt;&gt;2,"",COUNTIF($B$6:B585,2))</f>
        <v/>
      </c>
      <c r="E585" s="77" t="str">
        <f>IF(B585&lt;&gt;3,"",COUNTIF($B$6:B585,3))</f>
        <v/>
      </c>
      <c r="F585" s="77" t="str">
        <f>IF(B585&lt;&gt;4,"",COUNTIF($B$6:B585,4))</f>
        <v/>
      </c>
      <c r="G585" s="1"/>
      <c r="H585" s="20"/>
      <c r="I585" s="20"/>
      <c r="J585" s="20"/>
      <c r="K585" s="1"/>
      <c r="L585" s="1"/>
      <c r="M585" s="21"/>
      <c r="N585" s="20"/>
      <c r="O585" s="22"/>
      <c r="P585" s="26"/>
      <c r="Q585" s="27"/>
      <c r="R585" s="20"/>
      <c r="S585" s="1"/>
      <c r="T585" s="23"/>
      <c r="U585" s="84"/>
      <c r="V585" s="86"/>
      <c r="W585" s="39" t="e">
        <f>IF(OR(T585="他官署で調達手続きを実施のため",AC585=#REF!),"－",IF(V585&lt;&gt;"",ROUNDDOWN(V585/T585,3),(IFERROR(ROUNDDOWN(U585/T585,3),"－"))))</f>
        <v>#REF!</v>
      </c>
      <c r="X585" s="90"/>
      <c r="Y585" s="92"/>
      <c r="Z585" s="25"/>
      <c r="AA585" s="24"/>
      <c r="AB585" s="25"/>
      <c r="AC585" s="24"/>
      <c r="AD585" s="20"/>
      <c r="AE585" s="20"/>
      <c r="AF585" s="20"/>
      <c r="AG585" s="1"/>
      <c r="AH585" s="1"/>
      <c r="AI585" s="41"/>
      <c r="AJ585" s="41"/>
      <c r="AK585" s="41"/>
      <c r="AL585" s="41"/>
      <c r="AM585" s="41"/>
      <c r="AN585" s="1"/>
      <c r="AO585" s="1"/>
      <c r="AP585" s="1"/>
      <c r="AQ585" s="1"/>
      <c r="AR585" s="1"/>
      <c r="AS585" s="1"/>
      <c r="AT585" s="1"/>
      <c r="AU585" s="1"/>
      <c r="AV585" s="1"/>
      <c r="AW585" s="1"/>
      <c r="AX585" s="35"/>
      <c r="AY585" s="78"/>
      <c r="AZ585" s="37" t="e">
        <f>IF(AC585=#REF!,"年間支払金額",IF(AND(OR(COUNTIF(AE585,"*すべて*"),COUNTIF(AE585,"*全て*")),S585="●",OR(K585=#REF!,K585=#REF!)),"年間支払金額(全官署、契約相手方ごと)",IF(AND(OR(COUNTIF(AE585,"*すべて*"),COUNTIF(AE585,"*全て*")),S585="●"),"年間支払金額(契約相手方ごと)",IF(AND(OR(K585=#REF!,K585=#REF!),AC585=#REF!),"契約総額(全官署)",IF(AND(K585=#REF!,AC585=#REF!),"契約総額(自官署のみ)",IF(K585=#REF!,"年間支払金額(自官署のみ)",IF(AC585=#REF!,"契約総額",IF(AND(COUNTIF(BG585,"&lt;&gt;*単価*"),OR(K585=#REF!,K585=#REF!)),"全官署予定価格",IF(AND(COUNTIF(BG585,"*単価*"),OR(K585=#REF!,K585=#REF!)),"全官署支払金額",IF(COUNTIF(BG585,"*単価*"),"年間支払金額","予定価格"))))))))))</f>
        <v>#REF!</v>
      </c>
      <c r="BA585" s="37" t="str">
        <f>IF(T585="","×",IF(令和8年度契約状況調査票!T585&gt;_xlfn.XLOOKUP(令和8年度契約状況調査票!BF585,#REF!,#REF!),"○","×"))</f>
        <v>×</v>
      </c>
      <c r="BB585" s="37" t="str">
        <f>IF(Y585="","×",IF(令和8年度契約状況調査票!Y585&gt;_xlfn.XLOOKUP(令和8年度契約状況調査票!BF585,#REF!,#REF!),"○","×"))</f>
        <v>×</v>
      </c>
      <c r="BC585" s="37" t="str">
        <f t="shared" si="90"/>
        <v>×</v>
      </c>
      <c r="BD585" s="37" t="str">
        <f t="shared" si="86"/>
        <v>×</v>
      </c>
      <c r="BE585" s="79" t="str">
        <f t="shared" si="91"/>
        <v/>
      </c>
      <c r="BF585" s="38">
        <f t="shared" si="92"/>
        <v>0</v>
      </c>
      <c r="BG585" s="1" t="e">
        <f>IF(AC585=#REF!,"",IF(AND(K585&lt;&gt;"",ISTEXT(U585)),"分担契約/単価契約",IF(ISTEXT(U585),"単価契約",IF(K585&lt;&gt;"","分担契約",""))))</f>
        <v>#REF!</v>
      </c>
      <c r="BH585" s="80"/>
      <c r="BI585" s="81" t="e">
        <f>IF(COUNTIF(T585,"**"),"",IF(AND(T585&gt;=#REF!,OR(H585=#REF!,H585=#REF!)),1,IF(AND(T585&gt;=#REF!,H585&lt;&gt;#REF!,H585&lt;&gt;#REF!),1,"")))</f>
        <v>#REF!</v>
      </c>
      <c r="BJ585" s="82" t="str">
        <f t="shared" si="93"/>
        <v>○</v>
      </c>
      <c r="BK585" s="81" t="b">
        <f t="shared" si="87"/>
        <v>1</v>
      </c>
      <c r="BL585" s="81" t="b">
        <f t="shared" si="88"/>
        <v>1</v>
      </c>
    </row>
    <row r="586" spans="1:64" s="83" customFormat="1" ht="60.65" customHeight="1" x14ac:dyDescent="0.2">
      <c r="A586" s="77">
        <f t="shared" si="89"/>
        <v>581</v>
      </c>
      <c r="B586" s="77" t="str">
        <f t="shared" si="85"/>
        <v/>
      </c>
      <c r="C586" s="77" t="str">
        <f>IF(B586&lt;&gt;1,"",COUNTIF($B$6:B586,1))</f>
        <v/>
      </c>
      <c r="D586" s="77" t="str">
        <f>IF(B586&lt;&gt;2,"",COUNTIF($B$6:B586,2))</f>
        <v/>
      </c>
      <c r="E586" s="77" t="str">
        <f>IF(B586&lt;&gt;3,"",COUNTIF($B$6:B586,3))</f>
        <v/>
      </c>
      <c r="F586" s="77" t="str">
        <f>IF(B586&lt;&gt;4,"",COUNTIF($B$6:B586,4))</f>
        <v/>
      </c>
      <c r="G586" s="1"/>
      <c r="H586" s="20"/>
      <c r="I586" s="20"/>
      <c r="J586" s="20"/>
      <c r="K586" s="1"/>
      <c r="L586" s="1"/>
      <c r="M586" s="21"/>
      <c r="N586" s="20"/>
      <c r="O586" s="22"/>
      <c r="P586" s="26"/>
      <c r="Q586" s="27"/>
      <c r="R586" s="20"/>
      <c r="S586" s="1"/>
      <c r="T586" s="23"/>
      <c r="U586" s="84"/>
      <c r="V586" s="86"/>
      <c r="W586" s="39" t="e">
        <f>IF(OR(T586="他官署で調達手続きを実施のため",AC586=#REF!),"－",IF(V586&lt;&gt;"",ROUNDDOWN(V586/T586,3),(IFERROR(ROUNDDOWN(U586/T586,3),"－"))))</f>
        <v>#REF!</v>
      </c>
      <c r="X586" s="90"/>
      <c r="Y586" s="92"/>
      <c r="Z586" s="25"/>
      <c r="AA586" s="24"/>
      <c r="AB586" s="25"/>
      <c r="AC586" s="24"/>
      <c r="AD586" s="20"/>
      <c r="AE586" s="20"/>
      <c r="AF586" s="20"/>
      <c r="AG586" s="1"/>
      <c r="AH586" s="1"/>
      <c r="AI586" s="41"/>
      <c r="AJ586" s="41"/>
      <c r="AK586" s="41"/>
      <c r="AL586" s="41"/>
      <c r="AM586" s="41"/>
      <c r="AN586" s="1"/>
      <c r="AO586" s="1"/>
      <c r="AP586" s="1"/>
      <c r="AQ586" s="1"/>
      <c r="AR586" s="1"/>
      <c r="AS586" s="1"/>
      <c r="AT586" s="1"/>
      <c r="AU586" s="1"/>
      <c r="AV586" s="1"/>
      <c r="AW586" s="1"/>
      <c r="AX586" s="35"/>
      <c r="AY586" s="78"/>
      <c r="AZ586" s="37" t="e">
        <f>IF(AC586=#REF!,"年間支払金額",IF(AND(OR(COUNTIF(AE586,"*すべて*"),COUNTIF(AE586,"*全て*")),S586="●",OR(K586=#REF!,K586=#REF!)),"年間支払金額(全官署、契約相手方ごと)",IF(AND(OR(COUNTIF(AE586,"*すべて*"),COUNTIF(AE586,"*全て*")),S586="●"),"年間支払金額(契約相手方ごと)",IF(AND(OR(K586=#REF!,K586=#REF!),AC586=#REF!),"契約総額(全官署)",IF(AND(K586=#REF!,AC586=#REF!),"契約総額(自官署のみ)",IF(K586=#REF!,"年間支払金額(自官署のみ)",IF(AC586=#REF!,"契約総額",IF(AND(COUNTIF(BG586,"&lt;&gt;*単価*"),OR(K586=#REF!,K586=#REF!)),"全官署予定価格",IF(AND(COUNTIF(BG586,"*単価*"),OR(K586=#REF!,K586=#REF!)),"全官署支払金額",IF(COUNTIF(BG586,"*単価*"),"年間支払金額","予定価格"))))))))))</f>
        <v>#REF!</v>
      </c>
      <c r="BA586" s="37" t="str">
        <f>IF(T586="","×",IF(令和8年度契約状況調査票!T586&gt;_xlfn.XLOOKUP(令和8年度契約状況調査票!BF586,#REF!,#REF!),"○","×"))</f>
        <v>×</v>
      </c>
      <c r="BB586" s="37" t="str">
        <f>IF(Y586="","×",IF(令和8年度契約状況調査票!Y586&gt;_xlfn.XLOOKUP(令和8年度契約状況調査票!BF586,#REF!,#REF!),"○","×"))</f>
        <v>×</v>
      </c>
      <c r="BC586" s="37" t="str">
        <f t="shared" si="90"/>
        <v>×</v>
      </c>
      <c r="BD586" s="37" t="str">
        <f t="shared" si="86"/>
        <v>×</v>
      </c>
      <c r="BE586" s="79" t="str">
        <f t="shared" si="91"/>
        <v/>
      </c>
      <c r="BF586" s="38">
        <f t="shared" si="92"/>
        <v>0</v>
      </c>
      <c r="BG586" s="1" t="e">
        <f>IF(AC586=#REF!,"",IF(AND(K586&lt;&gt;"",ISTEXT(U586)),"分担契約/単価契約",IF(ISTEXT(U586),"単価契約",IF(K586&lt;&gt;"","分担契約",""))))</f>
        <v>#REF!</v>
      </c>
      <c r="BH586" s="80"/>
      <c r="BI586" s="81" t="e">
        <f>IF(COUNTIF(T586,"**"),"",IF(AND(T586&gt;=#REF!,OR(H586=#REF!,H586=#REF!)),1,IF(AND(T586&gt;=#REF!,H586&lt;&gt;#REF!,H586&lt;&gt;#REF!),1,"")))</f>
        <v>#REF!</v>
      </c>
      <c r="BJ586" s="82" t="str">
        <f t="shared" si="93"/>
        <v>○</v>
      </c>
      <c r="BK586" s="81" t="b">
        <f t="shared" si="87"/>
        <v>1</v>
      </c>
      <c r="BL586" s="81" t="b">
        <f t="shared" si="88"/>
        <v>1</v>
      </c>
    </row>
    <row r="587" spans="1:64" s="83" customFormat="1" ht="60.65" customHeight="1" x14ac:dyDescent="0.2">
      <c r="A587" s="77">
        <f t="shared" si="89"/>
        <v>582</v>
      </c>
      <c r="B587" s="77" t="str">
        <f t="shared" si="85"/>
        <v/>
      </c>
      <c r="C587" s="77" t="str">
        <f>IF(B587&lt;&gt;1,"",COUNTIF($B$6:B587,1))</f>
        <v/>
      </c>
      <c r="D587" s="77" t="str">
        <f>IF(B587&lt;&gt;2,"",COUNTIF($B$6:B587,2))</f>
        <v/>
      </c>
      <c r="E587" s="77" t="str">
        <f>IF(B587&lt;&gt;3,"",COUNTIF($B$6:B587,3))</f>
        <v/>
      </c>
      <c r="F587" s="77" t="str">
        <f>IF(B587&lt;&gt;4,"",COUNTIF($B$6:B587,4))</f>
        <v/>
      </c>
      <c r="G587" s="1"/>
      <c r="H587" s="20"/>
      <c r="I587" s="20"/>
      <c r="J587" s="20"/>
      <c r="K587" s="1"/>
      <c r="L587" s="1"/>
      <c r="M587" s="21"/>
      <c r="N587" s="20"/>
      <c r="O587" s="22"/>
      <c r="P587" s="26"/>
      <c r="Q587" s="27"/>
      <c r="R587" s="20"/>
      <c r="S587" s="1"/>
      <c r="T587" s="23"/>
      <c r="U587" s="84"/>
      <c r="V587" s="86"/>
      <c r="W587" s="39" t="e">
        <f>IF(OR(T587="他官署で調達手続きを実施のため",AC587=#REF!),"－",IF(V587&lt;&gt;"",ROUNDDOWN(V587/T587,3),(IFERROR(ROUNDDOWN(U587/T587,3),"－"))))</f>
        <v>#REF!</v>
      </c>
      <c r="X587" s="90"/>
      <c r="Y587" s="92"/>
      <c r="Z587" s="25"/>
      <c r="AA587" s="24"/>
      <c r="AB587" s="25"/>
      <c r="AC587" s="24"/>
      <c r="AD587" s="20"/>
      <c r="AE587" s="20"/>
      <c r="AF587" s="20"/>
      <c r="AG587" s="1"/>
      <c r="AH587" s="1"/>
      <c r="AI587" s="41"/>
      <c r="AJ587" s="41"/>
      <c r="AK587" s="41"/>
      <c r="AL587" s="41"/>
      <c r="AM587" s="41"/>
      <c r="AN587" s="1"/>
      <c r="AO587" s="1"/>
      <c r="AP587" s="1"/>
      <c r="AQ587" s="1"/>
      <c r="AR587" s="1"/>
      <c r="AS587" s="1"/>
      <c r="AT587" s="1"/>
      <c r="AU587" s="1"/>
      <c r="AV587" s="1"/>
      <c r="AW587" s="1"/>
      <c r="AX587" s="36"/>
      <c r="AY587" s="78"/>
      <c r="AZ587" s="37" t="e">
        <f>IF(AC587=#REF!,"年間支払金額",IF(AND(OR(COUNTIF(AE587,"*すべて*"),COUNTIF(AE587,"*全て*")),S587="●",OR(K587=#REF!,K587=#REF!)),"年間支払金額(全官署、契約相手方ごと)",IF(AND(OR(COUNTIF(AE587,"*すべて*"),COUNTIF(AE587,"*全て*")),S587="●"),"年間支払金額(契約相手方ごと)",IF(AND(OR(K587=#REF!,K587=#REF!),AC587=#REF!),"契約総額(全官署)",IF(AND(K587=#REF!,AC587=#REF!),"契約総額(自官署のみ)",IF(K587=#REF!,"年間支払金額(自官署のみ)",IF(AC587=#REF!,"契約総額",IF(AND(COUNTIF(BG587,"&lt;&gt;*単価*"),OR(K587=#REF!,K587=#REF!)),"全官署予定価格",IF(AND(COUNTIF(BG587,"*単価*"),OR(K587=#REF!,K587=#REF!)),"全官署支払金額",IF(COUNTIF(BG587,"*単価*"),"年間支払金額","予定価格"))))))))))</f>
        <v>#REF!</v>
      </c>
      <c r="BA587" s="37" t="str">
        <f>IF(T587="","×",IF(令和8年度契約状況調査票!T587&gt;_xlfn.XLOOKUP(令和8年度契約状況調査票!BF587,#REF!,#REF!),"○","×"))</f>
        <v>×</v>
      </c>
      <c r="BB587" s="37" t="str">
        <f>IF(Y587="","×",IF(令和8年度契約状況調査票!Y587&gt;_xlfn.XLOOKUP(令和8年度契約状況調査票!BF587,#REF!,#REF!),"○","×"))</f>
        <v>×</v>
      </c>
      <c r="BC587" s="37" t="str">
        <f t="shared" si="90"/>
        <v>×</v>
      </c>
      <c r="BD587" s="37" t="str">
        <f t="shared" si="86"/>
        <v>×</v>
      </c>
      <c r="BE587" s="79" t="str">
        <f t="shared" si="91"/>
        <v/>
      </c>
      <c r="BF587" s="38">
        <f t="shared" si="92"/>
        <v>0</v>
      </c>
      <c r="BG587" s="1" t="e">
        <f>IF(AC587=#REF!,"",IF(AND(K587&lt;&gt;"",ISTEXT(U587)),"分担契約/単価契約",IF(ISTEXT(U587),"単価契約",IF(K587&lt;&gt;"","分担契約",""))))</f>
        <v>#REF!</v>
      </c>
      <c r="BH587" s="80"/>
      <c r="BI587" s="81" t="e">
        <f>IF(COUNTIF(T587,"**"),"",IF(AND(T587&gt;=#REF!,OR(H587=#REF!,H587=#REF!)),1,IF(AND(T587&gt;=#REF!,H587&lt;&gt;#REF!,H587&lt;&gt;#REF!),1,"")))</f>
        <v>#REF!</v>
      </c>
      <c r="BJ587" s="82" t="str">
        <f t="shared" si="93"/>
        <v>○</v>
      </c>
      <c r="BK587" s="81" t="b">
        <f t="shared" si="87"/>
        <v>1</v>
      </c>
      <c r="BL587" s="81" t="b">
        <f t="shared" si="88"/>
        <v>1</v>
      </c>
    </row>
    <row r="588" spans="1:64" s="83" customFormat="1" ht="60.65" customHeight="1" x14ac:dyDescent="0.2">
      <c r="A588" s="77">
        <f t="shared" si="89"/>
        <v>583</v>
      </c>
      <c r="B588" s="77" t="str">
        <f t="shared" si="85"/>
        <v/>
      </c>
      <c r="C588" s="77" t="str">
        <f>IF(B588&lt;&gt;1,"",COUNTIF($B$6:B588,1))</f>
        <v/>
      </c>
      <c r="D588" s="77" t="str">
        <f>IF(B588&lt;&gt;2,"",COUNTIF($B$6:B588,2))</f>
        <v/>
      </c>
      <c r="E588" s="77" t="str">
        <f>IF(B588&lt;&gt;3,"",COUNTIF($B$6:B588,3))</f>
        <v/>
      </c>
      <c r="F588" s="77" t="str">
        <f>IF(B588&lt;&gt;4,"",COUNTIF($B$6:B588,4))</f>
        <v/>
      </c>
      <c r="G588" s="1"/>
      <c r="H588" s="20"/>
      <c r="I588" s="20"/>
      <c r="J588" s="20"/>
      <c r="K588" s="1"/>
      <c r="L588" s="1"/>
      <c r="M588" s="21"/>
      <c r="N588" s="20"/>
      <c r="O588" s="22"/>
      <c r="P588" s="26"/>
      <c r="Q588" s="27"/>
      <c r="R588" s="20"/>
      <c r="S588" s="1"/>
      <c r="T588" s="23"/>
      <c r="U588" s="84"/>
      <c r="V588" s="86"/>
      <c r="W588" s="39" t="e">
        <f>IF(OR(T588="他官署で調達手続きを実施のため",AC588=#REF!),"－",IF(V588&lt;&gt;"",ROUNDDOWN(V588/T588,3),(IFERROR(ROUNDDOWN(U588/T588,3),"－"))))</f>
        <v>#REF!</v>
      </c>
      <c r="X588" s="90"/>
      <c r="Y588" s="92"/>
      <c r="Z588" s="25"/>
      <c r="AA588" s="24"/>
      <c r="AB588" s="25"/>
      <c r="AC588" s="24"/>
      <c r="AD588" s="20"/>
      <c r="AE588" s="20"/>
      <c r="AF588" s="20"/>
      <c r="AG588" s="1"/>
      <c r="AH588" s="1"/>
      <c r="AI588" s="41"/>
      <c r="AJ588" s="41"/>
      <c r="AK588" s="41"/>
      <c r="AL588" s="41"/>
      <c r="AM588" s="41"/>
      <c r="AN588" s="1"/>
      <c r="AO588" s="1"/>
      <c r="AP588" s="1"/>
      <c r="AQ588" s="1"/>
      <c r="AR588" s="1"/>
      <c r="AS588" s="1"/>
      <c r="AT588" s="1"/>
      <c r="AU588" s="1"/>
      <c r="AV588" s="1"/>
      <c r="AW588" s="1"/>
      <c r="AX588" s="35"/>
      <c r="AY588" s="78"/>
      <c r="AZ588" s="37" t="e">
        <f>IF(AC588=#REF!,"年間支払金額",IF(AND(OR(COUNTIF(AE588,"*すべて*"),COUNTIF(AE588,"*全て*")),S588="●",OR(K588=#REF!,K588=#REF!)),"年間支払金額(全官署、契約相手方ごと)",IF(AND(OR(COUNTIF(AE588,"*すべて*"),COUNTIF(AE588,"*全て*")),S588="●"),"年間支払金額(契約相手方ごと)",IF(AND(OR(K588=#REF!,K588=#REF!),AC588=#REF!),"契約総額(全官署)",IF(AND(K588=#REF!,AC588=#REF!),"契約総額(自官署のみ)",IF(K588=#REF!,"年間支払金額(自官署のみ)",IF(AC588=#REF!,"契約総額",IF(AND(COUNTIF(BG588,"&lt;&gt;*単価*"),OR(K588=#REF!,K588=#REF!)),"全官署予定価格",IF(AND(COUNTIF(BG588,"*単価*"),OR(K588=#REF!,K588=#REF!)),"全官署支払金額",IF(COUNTIF(BG588,"*単価*"),"年間支払金額","予定価格"))))))))))</f>
        <v>#REF!</v>
      </c>
      <c r="BA588" s="37" t="str">
        <f>IF(T588="","×",IF(令和8年度契約状況調査票!T588&gt;_xlfn.XLOOKUP(令和8年度契約状況調査票!BF588,#REF!,#REF!),"○","×"))</f>
        <v>×</v>
      </c>
      <c r="BB588" s="37" t="str">
        <f>IF(Y588="","×",IF(令和8年度契約状況調査票!Y588&gt;_xlfn.XLOOKUP(令和8年度契約状況調査票!BF588,#REF!,#REF!),"○","×"))</f>
        <v>×</v>
      </c>
      <c r="BC588" s="37" t="str">
        <f t="shared" si="90"/>
        <v>×</v>
      </c>
      <c r="BD588" s="37" t="str">
        <f t="shared" si="86"/>
        <v>×</v>
      </c>
      <c r="BE588" s="79" t="str">
        <f t="shared" si="91"/>
        <v/>
      </c>
      <c r="BF588" s="38">
        <f t="shared" si="92"/>
        <v>0</v>
      </c>
      <c r="BG588" s="1" t="e">
        <f>IF(AC588=#REF!,"",IF(AND(K588&lt;&gt;"",ISTEXT(U588)),"分担契約/単価契約",IF(ISTEXT(U588),"単価契約",IF(K588&lt;&gt;"","分担契約",""))))</f>
        <v>#REF!</v>
      </c>
      <c r="BH588" s="80"/>
      <c r="BI588" s="81" t="e">
        <f>IF(COUNTIF(T588,"**"),"",IF(AND(T588&gt;=#REF!,OR(H588=#REF!,H588=#REF!)),1,IF(AND(T588&gt;=#REF!,H588&lt;&gt;#REF!,H588&lt;&gt;#REF!),1,"")))</f>
        <v>#REF!</v>
      </c>
      <c r="BJ588" s="82" t="str">
        <f t="shared" si="93"/>
        <v>○</v>
      </c>
      <c r="BK588" s="81" t="b">
        <f t="shared" si="87"/>
        <v>1</v>
      </c>
      <c r="BL588" s="81" t="b">
        <f t="shared" si="88"/>
        <v>1</v>
      </c>
    </row>
    <row r="589" spans="1:64" s="83" customFormat="1" ht="60.65" customHeight="1" x14ac:dyDescent="0.2">
      <c r="A589" s="77">
        <f t="shared" si="89"/>
        <v>584</v>
      </c>
      <c r="B589" s="77" t="str">
        <f t="shared" si="85"/>
        <v/>
      </c>
      <c r="C589" s="77" t="str">
        <f>IF(B589&lt;&gt;1,"",COUNTIF($B$6:B589,1))</f>
        <v/>
      </c>
      <c r="D589" s="77" t="str">
        <f>IF(B589&lt;&gt;2,"",COUNTIF($B$6:B589,2))</f>
        <v/>
      </c>
      <c r="E589" s="77" t="str">
        <f>IF(B589&lt;&gt;3,"",COUNTIF($B$6:B589,3))</f>
        <v/>
      </c>
      <c r="F589" s="77" t="str">
        <f>IF(B589&lt;&gt;4,"",COUNTIF($B$6:B589,4))</f>
        <v/>
      </c>
      <c r="G589" s="1"/>
      <c r="H589" s="20"/>
      <c r="I589" s="20"/>
      <c r="J589" s="20"/>
      <c r="K589" s="1"/>
      <c r="L589" s="1"/>
      <c r="M589" s="21"/>
      <c r="N589" s="20"/>
      <c r="O589" s="22"/>
      <c r="P589" s="26"/>
      <c r="Q589" s="27"/>
      <c r="R589" s="20"/>
      <c r="S589" s="1"/>
      <c r="T589" s="23"/>
      <c r="U589" s="84"/>
      <c r="V589" s="86"/>
      <c r="W589" s="39" t="e">
        <f>IF(OR(T589="他官署で調達手続きを実施のため",AC589=#REF!),"－",IF(V589&lt;&gt;"",ROUNDDOWN(V589/T589,3),(IFERROR(ROUNDDOWN(U589/T589,3),"－"))))</f>
        <v>#REF!</v>
      </c>
      <c r="X589" s="90"/>
      <c r="Y589" s="92"/>
      <c r="Z589" s="25"/>
      <c r="AA589" s="24"/>
      <c r="AB589" s="25"/>
      <c r="AC589" s="24"/>
      <c r="AD589" s="20"/>
      <c r="AE589" s="20"/>
      <c r="AF589" s="20"/>
      <c r="AG589" s="1"/>
      <c r="AH589" s="1"/>
      <c r="AI589" s="41"/>
      <c r="AJ589" s="41"/>
      <c r="AK589" s="41"/>
      <c r="AL589" s="41"/>
      <c r="AM589" s="41"/>
      <c r="AN589" s="1"/>
      <c r="AO589" s="1"/>
      <c r="AP589" s="1"/>
      <c r="AQ589" s="1"/>
      <c r="AR589" s="1"/>
      <c r="AS589" s="1"/>
      <c r="AT589" s="1"/>
      <c r="AU589" s="1"/>
      <c r="AV589" s="1"/>
      <c r="AW589" s="1"/>
      <c r="AX589" s="35"/>
      <c r="AY589" s="78"/>
      <c r="AZ589" s="37" t="e">
        <f>IF(AC589=#REF!,"年間支払金額",IF(AND(OR(COUNTIF(AE589,"*すべて*"),COUNTIF(AE589,"*全て*")),S589="●",OR(K589=#REF!,K589=#REF!)),"年間支払金額(全官署、契約相手方ごと)",IF(AND(OR(COUNTIF(AE589,"*すべて*"),COUNTIF(AE589,"*全て*")),S589="●"),"年間支払金額(契約相手方ごと)",IF(AND(OR(K589=#REF!,K589=#REF!),AC589=#REF!),"契約総額(全官署)",IF(AND(K589=#REF!,AC589=#REF!),"契約総額(自官署のみ)",IF(K589=#REF!,"年間支払金額(自官署のみ)",IF(AC589=#REF!,"契約総額",IF(AND(COUNTIF(BG589,"&lt;&gt;*単価*"),OR(K589=#REF!,K589=#REF!)),"全官署予定価格",IF(AND(COUNTIF(BG589,"*単価*"),OR(K589=#REF!,K589=#REF!)),"全官署支払金額",IF(COUNTIF(BG589,"*単価*"),"年間支払金額","予定価格"))))))))))</f>
        <v>#REF!</v>
      </c>
      <c r="BA589" s="37" t="str">
        <f>IF(T589="","×",IF(令和8年度契約状況調査票!T589&gt;_xlfn.XLOOKUP(令和8年度契約状況調査票!BF589,#REF!,#REF!),"○","×"))</f>
        <v>×</v>
      </c>
      <c r="BB589" s="37" t="str">
        <f>IF(Y589="","×",IF(令和8年度契約状況調査票!Y589&gt;_xlfn.XLOOKUP(令和8年度契約状況調査票!BF589,#REF!,#REF!),"○","×"))</f>
        <v>×</v>
      </c>
      <c r="BC589" s="37" t="str">
        <f t="shared" si="90"/>
        <v>×</v>
      </c>
      <c r="BD589" s="37" t="str">
        <f t="shared" si="86"/>
        <v>×</v>
      </c>
      <c r="BE589" s="79" t="str">
        <f t="shared" si="91"/>
        <v/>
      </c>
      <c r="BF589" s="38">
        <f t="shared" si="92"/>
        <v>0</v>
      </c>
      <c r="BG589" s="1" t="e">
        <f>IF(AC589=#REF!,"",IF(AND(K589&lt;&gt;"",ISTEXT(U589)),"分担契約/単価契約",IF(ISTEXT(U589),"単価契約",IF(K589&lt;&gt;"","分担契約",""))))</f>
        <v>#REF!</v>
      </c>
      <c r="BH589" s="80"/>
      <c r="BI589" s="81" t="e">
        <f>IF(COUNTIF(T589,"**"),"",IF(AND(T589&gt;=#REF!,OR(H589=#REF!,H589=#REF!)),1,IF(AND(T589&gt;=#REF!,H589&lt;&gt;#REF!,H589&lt;&gt;#REF!),1,"")))</f>
        <v>#REF!</v>
      </c>
      <c r="BJ589" s="82" t="str">
        <f t="shared" si="93"/>
        <v>○</v>
      </c>
      <c r="BK589" s="81" t="b">
        <f t="shared" si="87"/>
        <v>1</v>
      </c>
      <c r="BL589" s="81" t="b">
        <f t="shared" si="88"/>
        <v>1</v>
      </c>
    </row>
    <row r="590" spans="1:64" s="83" customFormat="1" ht="60.65" customHeight="1" x14ac:dyDescent="0.2">
      <c r="A590" s="77">
        <f t="shared" si="89"/>
        <v>585</v>
      </c>
      <c r="B590" s="77" t="str">
        <f t="shared" si="85"/>
        <v/>
      </c>
      <c r="C590" s="77" t="str">
        <f>IF(B590&lt;&gt;1,"",COUNTIF($B$6:B590,1))</f>
        <v/>
      </c>
      <c r="D590" s="77" t="str">
        <f>IF(B590&lt;&gt;2,"",COUNTIF($B$6:B590,2))</f>
        <v/>
      </c>
      <c r="E590" s="77" t="str">
        <f>IF(B590&lt;&gt;3,"",COUNTIF($B$6:B590,3))</f>
        <v/>
      </c>
      <c r="F590" s="77" t="str">
        <f>IF(B590&lt;&gt;4,"",COUNTIF($B$6:B590,4))</f>
        <v/>
      </c>
      <c r="G590" s="1"/>
      <c r="H590" s="20"/>
      <c r="I590" s="20"/>
      <c r="J590" s="20"/>
      <c r="K590" s="1"/>
      <c r="L590" s="1"/>
      <c r="M590" s="21"/>
      <c r="N590" s="20"/>
      <c r="O590" s="22"/>
      <c r="P590" s="26"/>
      <c r="Q590" s="27"/>
      <c r="R590" s="20"/>
      <c r="S590" s="1"/>
      <c r="T590" s="28"/>
      <c r="U590" s="85"/>
      <c r="V590" s="86"/>
      <c r="W590" s="39" t="e">
        <f>IF(OR(T590="他官署で調達手続きを実施のため",AC590=#REF!),"－",IF(V590&lt;&gt;"",ROUNDDOWN(V590/T590,3),(IFERROR(ROUNDDOWN(U590/T590,3),"－"))))</f>
        <v>#REF!</v>
      </c>
      <c r="X590" s="90"/>
      <c r="Y590" s="92"/>
      <c r="Z590" s="25"/>
      <c r="AA590" s="24"/>
      <c r="AB590" s="25"/>
      <c r="AC590" s="24"/>
      <c r="AD590" s="20"/>
      <c r="AE590" s="20"/>
      <c r="AF590" s="20"/>
      <c r="AG590" s="1"/>
      <c r="AH590" s="1"/>
      <c r="AI590" s="41"/>
      <c r="AJ590" s="41"/>
      <c r="AK590" s="41"/>
      <c r="AL590" s="41"/>
      <c r="AM590" s="41"/>
      <c r="AN590" s="1"/>
      <c r="AO590" s="1"/>
      <c r="AP590" s="1"/>
      <c r="AQ590" s="1"/>
      <c r="AR590" s="1"/>
      <c r="AS590" s="1"/>
      <c r="AT590" s="1"/>
      <c r="AU590" s="1"/>
      <c r="AV590" s="1"/>
      <c r="AW590" s="1"/>
      <c r="AX590" s="35"/>
      <c r="AY590" s="78"/>
      <c r="AZ590" s="37" t="e">
        <f>IF(AC590=#REF!,"年間支払金額",IF(AND(OR(COUNTIF(AE590,"*すべて*"),COUNTIF(AE590,"*全て*")),S590="●",OR(K590=#REF!,K590=#REF!)),"年間支払金額(全官署、契約相手方ごと)",IF(AND(OR(COUNTIF(AE590,"*すべて*"),COUNTIF(AE590,"*全て*")),S590="●"),"年間支払金額(契約相手方ごと)",IF(AND(OR(K590=#REF!,K590=#REF!),AC590=#REF!),"契約総額(全官署)",IF(AND(K590=#REF!,AC590=#REF!),"契約総額(自官署のみ)",IF(K590=#REF!,"年間支払金額(自官署のみ)",IF(AC590=#REF!,"契約総額",IF(AND(COUNTIF(BG590,"&lt;&gt;*単価*"),OR(K590=#REF!,K590=#REF!)),"全官署予定価格",IF(AND(COUNTIF(BG590,"*単価*"),OR(K590=#REF!,K590=#REF!)),"全官署支払金額",IF(COUNTIF(BG590,"*単価*"),"年間支払金額","予定価格"))))))))))</f>
        <v>#REF!</v>
      </c>
      <c r="BA590" s="37" t="str">
        <f>IF(T590="","×",IF(令和8年度契約状況調査票!T590&gt;_xlfn.XLOOKUP(令和8年度契約状況調査票!BF590,#REF!,#REF!),"○","×"))</f>
        <v>×</v>
      </c>
      <c r="BB590" s="37" t="str">
        <f>IF(Y590="","×",IF(令和8年度契約状況調査票!Y590&gt;_xlfn.XLOOKUP(令和8年度契約状況調査票!BF590,#REF!,#REF!),"○","×"))</f>
        <v>×</v>
      </c>
      <c r="BC590" s="37" t="str">
        <f t="shared" si="90"/>
        <v>×</v>
      </c>
      <c r="BD590" s="37" t="str">
        <f t="shared" si="86"/>
        <v>×</v>
      </c>
      <c r="BE590" s="79" t="str">
        <f t="shared" si="91"/>
        <v/>
      </c>
      <c r="BF590" s="38">
        <f t="shared" si="92"/>
        <v>0</v>
      </c>
      <c r="BG590" s="1" t="e">
        <f>IF(AC590=#REF!,"",IF(AND(K590&lt;&gt;"",ISTEXT(U590)),"分担契約/単価契約",IF(ISTEXT(U590),"単価契約",IF(K590&lt;&gt;"","分担契約",""))))</f>
        <v>#REF!</v>
      </c>
      <c r="BH590" s="80"/>
      <c r="BI590" s="81" t="e">
        <f>IF(COUNTIF(T590,"**"),"",IF(AND(T590&gt;=#REF!,OR(H590=#REF!,H590=#REF!)),1,IF(AND(T590&gt;=#REF!,H590&lt;&gt;#REF!,H590&lt;&gt;#REF!),1,"")))</f>
        <v>#REF!</v>
      </c>
      <c r="BJ590" s="82" t="str">
        <f t="shared" si="93"/>
        <v>○</v>
      </c>
      <c r="BK590" s="81" t="b">
        <f t="shared" si="87"/>
        <v>1</v>
      </c>
      <c r="BL590" s="81" t="b">
        <f t="shared" si="88"/>
        <v>1</v>
      </c>
    </row>
    <row r="591" spans="1:64" s="83" customFormat="1" ht="60.65" customHeight="1" x14ac:dyDescent="0.2">
      <c r="A591" s="77">
        <f t="shared" si="89"/>
        <v>586</v>
      </c>
      <c r="B591" s="77" t="str">
        <f t="shared" si="85"/>
        <v/>
      </c>
      <c r="C591" s="77" t="str">
        <f>IF(B591&lt;&gt;1,"",COUNTIF($B$6:B591,1))</f>
        <v/>
      </c>
      <c r="D591" s="77" t="str">
        <f>IF(B591&lt;&gt;2,"",COUNTIF($B$6:B591,2))</f>
        <v/>
      </c>
      <c r="E591" s="77" t="str">
        <f>IF(B591&lt;&gt;3,"",COUNTIF($B$6:B591,3))</f>
        <v/>
      </c>
      <c r="F591" s="77" t="str">
        <f>IF(B591&lt;&gt;4,"",COUNTIF($B$6:B591,4))</f>
        <v/>
      </c>
      <c r="G591" s="1"/>
      <c r="H591" s="20"/>
      <c r="I591" s="20"/>
      <c r="J591" s="20"/>
      <c r="K591" s="1"/>
      <c r="L591" s="1"/>
      <c r="M591" s="21"/>
      <c r="N591" s="20"/>
      <c r="O591" s="22"/>
      <c r="P591" s="26"/>
      <c r="Q591" s="27"/>
      <c r="R591" s="20"/>
      <c r="S591" s="1"/>
      <c r="T591" s="23"/>
      <c r="U591" s="84"/>
      <c r="V591" s="86"/>
      <c r="W591" s="39" t="e">
        <f>IF(OR(T591="他官署で調達手続きを実施のため",AC591=#REF!),"－",IF(V591&lt;&gt;"",ROUNDDOWN(V591/T591,3),(IFERROR(ROUNDDOWN(U591/T591,3),"－"))))</f>
        <v>#REF!</v>
      </c>
      <c r="X591" s="90"/>
      <c r="Y591" s="92"/>
      <c r="Z591" s="25"/>
      <c r="AA591" s="24"/>
      <c r="AB591" s="25"/>
      <c r="AC591" s="24"/>
      <c r="AD591" s="20"/>
      <c r="AE591" s="20"/>
      <c r="AF591" s="20"/>
      <c r="AG591" s="1"/>
      <c r="AH591" s="1"/>
      <c r="AI591" s="41"/>
      <c r="AJ591" s="41"/>
      <c r="AK591" s="41"/>
      <c r="AL591" s="41"/>
      <c r="AM591" s="41"/>
      <c r="AN591" s="1"/>
      <c r="AO591" s="1"/>
      <c r="AP591" s="1"/>
      <c r="AQ591" s="1"/>
      <c r="AR591" s="1"/>
      <c r="AS591" s="1"/>
      <c r="AT591" s="1"/>
      <c r="AU591" s="1"/>
      <c r="AV591" s="1"/>
      <c r="AW591" s="1"/>
      <c r="AX591" s="35"/>
      <c r="AY591" s="78"/>
      <c r="AZ591" s="37" t="e">
        <f>IF(AC591=#REF!,"年間支払金額",IF(AND(OR(COUNTIF(AE591,"*すべて*"),COUNTIF(AE591,"*全て*")),S591="●",OR(K591=#REF!,K591=#REF!)),"年間支払金額(全官署、契約相手方ごと)",IF(AND(OR(COUNTIF(AE591,"*すべて*"),COUNTIF(AE591,"*全て*")),S591="●"),"年間支払金額(契約相手方ごと)",IF(AND(OR(K591=#REF!,K591=#REF!),AC591=#REF!),"契約総額(全官署)",IF(AND(K591=#REF!,AC591=#REF!),"契約総額(自官署のみ)",IF(K591=#REF!,"年間支払金額(自官署のみ)",IF(AC591=#REF!,"契約総額",IF(AND(COUNTIF(BG591,"&lt;&gt;*単価*"),OR(K591=#REF!,K591=#REF!)),"全官署予定価格",IF(AND(COUNTIF(BG591,"*単価*"),OR(K591=#REF!,K591=#REF!)),"全官署支払金額",IF(COUNTIF(BG591,"*単価*"),"年間支払金額","予定価格"))))))))))</f>
        <v>#REF!</v>
      </c>
      <c r="BA591" s="37" t="str">
        <f>IF(T591="","×",IF(令和8年度契約状況調査票!T591&gt;_xlfn.XLOOKUP(令和8年度契約状況調査票!BF591,#REF!,#REF!),"○","×"))</f>
        <v>×</v>
      </c>
      <c r="BB591" s="37" t="str">
        <f>IF(Y591="","×",IF(令和8年度契約状況調査票!Y591&gt;_xlfn.XLOOKUP(令和8年度契約状況調査票!BF591,#REF!,#REF!),"○","×"))</f>
        <v>×</v>
      </c>
      <c r="BC591" s="37" t="str">
        <f t="shared" si="90"/>
        <v>×</v>
      </c>
      <c r="BD591" s="37" t="str">
        <f t="shared" si="86"/>
        <v>×</v>
      </c>
      <c r="BE591" s="79" t="str">
        <f t="shared" si="91"/>
        <v/>
      </c>
      <c r="BF591" s="38">
        <f t="shared" si="92"/>
        <v>0</v>
      </c>
      <c r="BG591" s="1" t="e">
        <f>IF(AC591=#REF!,"",IF(AND(K591&lt;&gt;"",ISTEXT(U591)),"分担契約/単価契約",IF(ISTEXT(U591),"単価契約",IF(K591&lt;&gt;"","分担契約",""))))</f>
        <v>#REF!</v>
      </c>
      <c r="BH591" s="80"/>
      <c r="BI591" s="81" t="e">
        <f>IF(COUNTIF(T591,"**"),"",IF(AND(T591&gt;=#REF!,OR(H591=#REF!,H591=#REF!)),1,IF(AND(T591&gt;=#REF!,H591&lt;&gt;#REF!,H591&lt;&gt;#REF!),1,"")))</f>
        <v>#REF!</v>
      </c>
      <c r="BJ591" s="82" t="str">
        <f t="shared" si="93"/>
        <v>○</v>
      </c>
      <c r="BK591" s="81" t="b">
        <f t="shared" si="87"/>
        <v>1</v>
      </c>
      <c r="BL591" s="81" t="b">
        <f t="shared" si="88"/>
        <v>1</v>
      </c>
    </row>
    <row r="592" spans="1:64" s="83" customFormat="1" ht="60.65" customHeight="1" x14ac:dyDescent="0.2">
      <c r="A592" s="77">
        <f t="shared" si="89"/>
        <v>587</v>
      </c>
      <c r="B592" s="77" t="str">
        <f t="shared" si="85"/>
        <v/>
      </c>
      <c r="C592" s="77" t="str">
        <f>IF(B592&lt;&gt;1,"",COUNTIF($B$6:B592,1))</f>
        <v/>
      </c>
      <c r="D592" s="77" t="str">
        <f>IF(B592&lt;&gt;2,"",COUNTIF($B$6:B592,2))</f>
        <v/>
      </c>
      <c r="E592" s="77" t="str">
        <f>IF(B592&lt;&gt;3,"",COUNTIF($B$6:B592,3))</f>
        <v/>
      </c>
      <c r="F592" s="77" t="str">
        <f>IF(B592&lt;&gt;4,"",COUNTIF($B$6:B592,4))</f>
        <v/>
      </c>
      <c r="G592" s="1"/>
      <c r="H592" s="20"/>
      <c r="I592" s="20"/>
      <c r="J592" s="20"/>
      <c r="K592" s="1"/>
      <c r="L592" s="1"/>
      <c r="M592" s="21"/>
      <c r="N592" s="20"/>
      <c r="O592" s="22"/>
      <c r="P592" s="26"/>
      <c r="Q592" s="27"/>
      <c r="R592" s="20"/>
      <c r="S592" s="1"/>
      <c r="T592" s="23"/>
      <c r="U592" s="84"/>
      <c r="V592" s="86"/>
      <c r="W592" s="39" t="e">
        <f>IF(OR(T592="他官署で調達手続きを実施のため",AC592=#REF!),"－",IF(V592&lt;&gt;"",ROUNDDOWN(V592/T592,3),(IFERROR(ROUNDDOWN(U592/T592,3),"－"))))</f>
        <v>#REF!</v>
      </c>
      <c r="X592" s="90"/>
      <c r="Y592" s="92"/>
      <c r="Z592" s="25"/>
      <c r="AA592" s="24"/>
      <c r="AB592" s="25"/>
      <c r="AC592" s="24"/>
      <c r="AD592" s="20"/>
      <c r="AE592" s="20"/>
      <c r="AF592" s="20"/>
      <c r="AG592" s="1"/>
      <c r="AH592" s="1"/>
      <c r="AI592" s="41"/>
      <c r="AJ592" s="41"/>
      <c r="AK592" s="41"/>
      <c r="AL592" s="41"/>
      <c r="AM592" s="41"/>
      <c r="AN592" s="1"/>
      <c r="AO592" s="1"/>
      <c r="AP592" s="1"/>
      <c r="AQ592" s="1"/>
      <c r="AR592" s="1"/>
      <c r="AS592" s="1"/>
      <c r="AT592" s="1"/>
      <c r="AU592" s="1"/>
      <c r="AV592" s="1"/>
      <c r="AW592" s="1"/>
      <c r="AX592" s="35"/>
      <c r="AY592" s="78"/>
      <c r="AZ592" s="37" t="e">
        <f>IF(AC592=#REF!,"年間支払金額",IF(AND(OR(COUNTIF(AE592,"*すべて*"),COUNTIF(AE592,"*全て*")),S592="●",OR(K592=#REF!,K592=#REF!)),"年間支払金額(全官署、契約相手方ごと)",IF(AND(OR(COUNTIF(AE592,"*すべて*"),COUNTIF(AE592,"*全て*")),S592="●"),"年間支払金額(契約相手方ごと)",IF(AND(OR(K592=#REF!,K592=#REF!),AC592=#REF!),"契約総額(全官署)",IF(AND(K592=#REF!,AC592=#REF!),"契約総額(自官署のみ)",IF(K592=#REF!,"年間支払金額(自官署のみ)",IF(AC592=#REF!,"契約総額",IF(AND(COUNTIF(BG592,"&lt;&gt;*単価*"),OR(K592=#REF!,K592=#REF!)),"全官署予定価格",IF(AND(COUNTIF(BG592,"*単価*"),OR(K592=#REF!,K592=#REF!)),"全官署支払金額",IF(COUNTIF(BG592,"*単価*"),"年間支払金額","予定価格"))))))))))</f>
        <v>#REF!</v>
      </c>
      <c r="BA592" s="37" t="str">
        <f>IF(T592="","×",IF(令和8年度契約状況調査票!T592&gt;_xlfn.XLOOKUP(令和8年度契約状況調査票!BF592,#REF!,#REF!),"○","×"))</f>
        <v>×</v>
      </c>
      <c r="BB592" s="37" t="str">
        <f>IF(Y592="","×",IF(令和8年度契約状況調査票!Y592&gt;_xlfn.XLOOKUP(令和8年度契約状況調査票!BF592,#REF!,#REF!),"○","×"))</f>
        <v>×</v>
      </c>
      <c r="BC592" s="37" t="str">
        <f t="shared" si="90"/>
        <v>×</v>
      </c>
      <c r="BD592" s="37" t="str">
        <f t="shared" si="86"/>
        <v>×</v>
      </c>
      <c r="BE592" s="79" t="str">
        <f t="shared" si="91"/>
        <v/>
      </c>
      <c r="BF592" s="38">
        <f t="shared" si="92"/>
        <v>0</v>
      </c>
      <c r="BG592" s="1" t="e">
        <f>IF(AC592=#REF!,"",IF(AND(K592&lt;&gt;"",ISTEXT(U592)),"分担契約/単価契約",IF(ISTEXT(U592),"単価契約",IF(K592&lt;&gt;"","分担契約",""))))</f>
        <v>#REF!</v>
      </c>
      <c r="BH592" s="80"/>
      <c r="BI592" s="81" t="e">
        <f>IF(COUNTIF(T592,"**"),"",IF(AND(T592&gt;=#REF!,OR(H592=#REF!,H592=#REF!)),1,IF(AND(T592&gt;=#REF!,H592&lt;&gt;#REF!,H592&lt;&gt;#REF!),1,"")))</f>
        <v>#REF!</v>
      </c>
      <c r="BJ592" s="82" t="str">
        <f t="shared" si="93"/>
        <v>○</v>
      </c>
      <c r="BK592" s="81" t="b">
        <f t="shared" si="87"/>
        <v>1</v>
      </c>
      <c r="BL592" s="81" t="b">
        <f t="shared" si="88"/>
        <v>1</v>
      </c>
    </row>
    <row r="593" spans="1:64" s="83" customFormat="1" ht="60.65" customHeight="1" x14ac:dyDescent="0.2">
      <c r="A593" s="77">
        <f t="shared" si="89"/>
        <v>588</v>
      </c>
      <c r="B593" s="77" t="str">
        <f t="shared" si="85"/>
        <v/>
      </c>
      <c r="C593" s="77" t="str">
        <f>IF(B593&lt;&gt;1,"",COUNTIF($B$6:B593,1))</f>
        <v/>
      </c>
      <c r="D593" s="77" t="str">
        <f>IF(B593&lt;&gt;2,"",COUNTIF($B$6:B593,2))</f>
        <v/>
      </c>
      <c r="E593" s="77" t="str">
        <f>IF(B593&lt;&gt;3,"",COUNTIF($B$6:B593,3))</f>
        <v/>
      </c>
      <c r="F593" s="77" t="str">
        <f>IF(B593&lt;&gt;4,"",COUNTIF($B$6:B593,4))</f>
        <v/>
      </c>
      <c r="G593" s="1"/>
      <c r="H593" s="20"/>
      <c r="I593" s="20"/>
      <c r="J593" s="20"/>
      <c r="K593" s="1"/>
      <c r="L593" s="1"/>
      <c r="M593" s="21"/>
      <c r="N593" s="20"/>
      <c r="O593" s="22"/>
      <c r="P593" s="26"/>
      <c r="Q593" s="27"/>
      <c r="R593" s="20"/>
      <c r="S593" s="1"/>
      <c r="T593" s="23"/>
      <c r="U593" s="84"/>
      <c r="V593" s="86"/>
      <c r="W593" s="39" t="e">
        <f>IF(OR(T593="他官署で調達手続きを実施のため",AC593=#REF!),"－",IF(V593&lt;&gt;"",ROUNDDOWN(V593/T593,3),(IFERROR(ROUNDDOWN(U593/T593,3),"－"))))</f>
        <v>#REF!</v>
      </c>
      <c r="X593" s="90"/>
      <c r="Y593" s="92"/>
      <c r="Z593" s="25"/>
      <c r="AA593" s="24"/>
      <c r="AB593" s="25"/>
      <c r="AC593" s="24"/>
      <c r="AD593" s="20"/>
      <c r="AE593" s="20"/>
      <c r="AF593" s="20"/>
      <c r="AG593" s="1"/>
      <c r="AH593" s="1"/>
      <c r="AI593" s="41"/>
      <c r="AJ593" s="41"/>
      <c r="AK593" s="41"/>
      <c r="AL593" s="41"/>
      <c r="AM593" s="41"/>
      <c r="AN593" s="1"/>
      <c r="AO593" s="1"/>
      <c r="AP593" s="1"/>
      <c r="AQ593" s="1"/>
      <c r="AR593" s="1"/>
      <c r="AS593" s="1"/>
      <c r="AT593" s="1"/>
      <c r="AU593" s="1"/>
      <c r="AV593" s="1"/>
      <c r="AW593" s="1"/>
      <c r="AX593" s="35"/>
      <c r="AY593" s="78"/>
      <c r="AZ593" s="37" t="e">
        <f>IF(AC593=#REF!,"年間支払金額",IF(AND(OR(COUNTIF(AE593,"*すべて*"),COUNTIF(AE593,"*全て*")),S593="●",OR(K593=#REF!,K593=#REF!)),"年間支払金額(全官署、契約相手方ごと)",IF(AND(OR(COUNTIF(AE593,"*すべて*"),COUNTIF(AE593,"*全て*")),S593="●"),"年間支払金額(契約相手方ごと)",IF(AND(OR(K593=#REF!,K593=#REF!),AC593=#REF!),"契約総額(全官署)",IF(AND(K593=#REF!,AC593=#REF!),"契約総額(自官署のみ)",IF(K593=#REF!,"年間支払金額(自官署のみ)",IF(AC593=#REF!,"契約総額",IF(AND(COUNTIF(BG593,"&lt;&gt;*単価*"),OR(K593=#REF!,K593=#REF!)),"全官署予定価格",IF(AND(COUNTIF(BG593,"*単価*"),OR(K593=#REF!,K593=#REF!)),"全官署支払金額",IF(COUNTIF(BG593,"*単価*"),"年間支払金額","予定価格"))))))))))</f>
        <v>#REF!</v>
      </c>
      <c r="BA593" s="37" t="str">
        <f>IF(T593="","×",IF(令和8年度契約状況調査票!T593&gt;_xlfn.XLOOKUP(令和8年度契約状況調査票!BF593,#REF!,#REF!),"○","×"))</f>
        <v>×</v>
      </c>
      <c r="BB593" s="37" t="str">
        <f>IF(Y593="","×",IF(令和8年度契約状況調査票!Y593&gt;_xlfn.XLOOKUP(令和8年度契約状況調査票!BF593,#REF!,#REF!),"○","×"))</f>
        <v>×</v>
      </c>
      <c r="BC593" s="37" t="str">
        <f t="shared" si="90"/>
        <v>×</v>
      </c>
      <c r="BD593" s="37" t="str">
        <f t="shared" si="86"/>
        <v>×</v>
      </c>
      <c r="BE593" s="79" t="str">
        <f t="shared" si="91"/>
        <v/>
      </c>
      <c r="BF593" s="38">
        <f t="shared" si="92"/>
        <v>0</v>
      </c>
      <c r="BG593" s="1" t="e">
        <f>IF(AC593=#REF!,"",IF(AND(K593&lt;&gt;"",ISTEXT(U593)),"分担契約/単価契約",IF(ISTEXT(U593),"単価契約",IF(K593&lt;&gt;"","分担契約",""))))</f>
        <v>#REF!</v>
      </c>
      <c r="BH593" s="80"/>
      <c r="BI593" s="81" t="e">
        <f>IF(COUNTIF(T593,"**"),"",IF(AND(T593&gt;=#REF!,OR(H593=#REF!,H593=#REF!)),1,IF(AND(T593&gt;=#REF!,H593&lt;&gt;#REF!,H593&lt;&gt;#REF!),1,"")))</f>
        <v>#REF!</v>
      </c>
      <c r="BJ593" s="82" t="str">
        <f t="shared" si="93"/>
        <v>○</v>
      </c>
      <c r="BK593" s="81" t="b">
        <f t="shared" si="87"/>
        <v>1</v>
      </c>
      <c r="BL593" s="81" t="b">
        <f t="shared" si="88"/>
        <v>1</v>
      </c>
    </row>
    <row r="594" spans="1:64" s="83" customFormat="1" ht="60.65" customHeight="1" x14ac:dyDescent="0.2">
      <c r="A594" s="77">
        <f t="shared" si="89"/>
        <v>589</v>
      </c>
      <c r="B594" s="77" t="str">
        <f t="shared" si="85"/>
        <v/>
      </c>
      <c r="C594" s="77" t="str">
        <f>IF(B594&lt;&gt;1,"",COUNTIF($B$6:B594,1))</f>
        <v/>
      </c>
      <c r="D594" s="77" t="str">
        <f>IF(B594&lt;&gt;2,"",COUNTIF($B$6:B594,2))</f>
        <v/>
      </c>
      <c r="E594" s="77" t="str">
        <f>IF(B594&lt;&gt;3,"",COUNTIF($B$6:B594,3))</f>
        <v/>
      </c>
      <c r="F594" s="77" t="str">
        <f>IF(B594&lt;&gt;4,"",COUNTIF($B$6:B594,4))</f>
        <v/>
      </c>
      <c r="G594" s="1"/>
      <c r="H594" s="20"/>
      <c r="I594" s="20"/>
      <c r="J594" s="20"/>
      <c r="K594" s="1"/>
      <c r="L594" s="1"/>
      <c r="M594" s="21"/>
      <c r="N594" s="20"/>
      <c r="O594" s="22"/>
      <c r="P594" s="26"/>
      <c r="Q594" s="27"/>
      <c r="R594" s="20"/>
      <c r="S594" s="1"/>
      <c r="T594" s="23"/>
      <c r="U594" s="84"/>
      <c r="V594" s="86"/>
      <c r="W594" s="39" t="e">
        <f>IF(OR(T594="他官署で調達手続きを実施のため",AC594=#REF!),"－",IF(V594&lt;&gt;"",ROUNDDOWN(V594/T594,3),(IFERROR(ROUNDDOWN(U594/T594,3),"－"))))</f>
        <v>#REF!</v>
      </c>
      <c r="X594" s="90"/>
      <c r="Y594" s="92"/>
      <c r="Z594" s="25"/>
      <c r="AA594" s="24"/>
      <c r="AB594" s="25"/>
      <c r="AC594" s="24"/>
      <c r="AD594" s="20"/>
      <c r="AE594" s="20"/>
      <c r="AF594" s="20"/>
      <c r="AG594" s="1"/>
      <c r="AH594" s="1"/>
      <c r="AI594" s="41"/>
      <c r="AJ594" s="41"/>
      <c r="AK594" s="41"/>
      <c r="AL594" s="41"/>
      <c r="AM594" s="41"/>
      <c r="AN594" s="1"/>
      <c r="AO594" s="1"/>
      <c r="AP594" s="1"/>
      <c r="AQ594" s="1"/>
      <c r="AR594" s="1"/>
      <c r="AS594" s="1"/>
      <c r="AT594" s="1"/>
      <c r="AU594" s="1"/>
      <c r="AV594" s="1"/>
      <c r="AW594" s="1"/>
      <c r="AX594" s="36"/>
      <c r="AY594" s="78"/>
      <c r="AZ594" s="37" t="e">
        <f>IF(AC594=#REF!,"年間支払金額",IF(AND(OR(COUNTIF(AE594,"*すべて*"),COUNTIF(AE594,"*全て*")),S594="●",OR(K594=#REF!,K594=#REF!)),"年間支払金額(全官署、契約相手方ごと)",IF(AND(OR(COUNTIF(AE594,"*すべて*"),COUNTIF(AE594,"*全て*")),S594="●"),"年間支払金額(契約相手方ごと)",IF(AND(OR(K594=#REF!,K594=#REF!),AC594=#REF!),"契約総額(全官署)",IF(AND(K594=#REF!,AC594=#REF!),"契約総額(自官署のみ)",IF(K594=#REF!,"年間支払金額(自官署のみ)",IF(AC594=#REF!,"契約総額",IF(AND(COUNTIF(BG594,"&lt;&gt;*単価*"),OR(K594=#REF!,K594=#REF!)),"全官署予定価格",IF(AND(COUNTIF(BG594,"*単価*"),OR(K594=#REF!,K594=#REF!)),"全官署支払金額",IF(COUNTIF(BG594,"*単価*"),"年間支払金額","予定価格"))))))))))</f>
        <v>#REF!</v>
      </c>
      <c r="BA594" s="37" t="str">
        <f>IF(T594="","×",IF(令和8年度契約状況調査票!T594&gt;_xlfn.XLOOKUP(令和8年度契約状況調査票!BF594,#REF!,#REF!),"○","×"))</f>
        <v>×</v>
      </c>
      <c r="BB594" s="37" t="str">
        <f>IF(Y594="","×",IF(令和8年度契約状況調査票!Y594&gt;_xlfn.XLOOKUP(令和8年度契約状況調査票!BF594,#REF!,#REF!),"○","×"))</f>
        <v>×</v>
      </c>
      <c r="BC594" s="37" t="str">
        <f t="shared" si="90"/>
        <v>×</v>
      </c>
      <c r="BD594" s="37" t="str">
        <f t="shared" si="86"/>
        <v>×</v>
      </c>
      <c r="BE594" s="79" t="str">
        <f t="shared" si="91"/>
        <v/>
      </c>
      <c r="BF594" s="38">
        <f t="shared" si="92"/>
        <v>0</v>
      </c>
      <c r="BG594" s="1" t="e">
        <f>IF(AC594=#REF!,"",IF(AND(K594&lt;&gt;"",ISTEXT(U594)),"分担契約/単価契約",IF(ISTEXT(U594),"単価契約",IF(K594&lt;&gt;"","分担契約",""))))</f>
        <v>#REF!</v>
      </c>
      <c r="BH594" s="80"/>
      <c r="BI594" s="81" t="e">
        <f>IF(COUNTIF(T594,"**"),"",IF(AND(T594&gt;=#REF!,OR(H594=#REF!,H594=#REF!)),1,IF(AND(T594&gt;=#REF!,H594&lt;&gt;#REF!,H594&lt;&gt;#REF!),1,"")))</f>
        <v>#REF!</v>
      </c>
      <c r="BJ594" s="82" t="str">
        <f t="shared" si="93"/>
        <v>○</v>
      </c>
      <c r="BK594" s="81" t="b">
        <f t="shared" si="87"/>
        <v>1</v>
      </c>
      <c r="BL594" s="81" t="b">
        <f t="shared" si="88"/>
        <v>1</v>
      </c>
    </row>
    <row r="595" spans="1:64" s="83" customFormat="1" ht="60.65" customHeight="1" x14ac:dyDescent="0.2">
      <c r="A595" s="77">
        <f t="shared" si="89"/>
        <v>590</v>
      </c>
      <c r="B595" s="77" t="str">
        <f t="shared" si="85"/>
        <v/>
      </c>
      <c r="C595" s="77" t="str">
        <f>IF(B595&lt;&gt;1,"",COUNTIF($B$6:B595,1))</f>
        <v/>
      </c>
      <c r="D595" s="77" t="str">
        <f>IF(B595&lt;&gt;2,"",COUNTIF($B$6:B595,2))</f>
        <v/>
      </c>
      <c r="E595" s="77" t="str">
        <f>IF(B595&lt;&gt;3,"",COUNTIF($B$6:B595,3))</f>
        <v/>
      </c>
      <c r="F595" s="77" t="str">
        <f>IF(B595&lt;&gt;4,"",COUNTIF($B$6:B595,4))</f>
        <v/>
      </c>
      <c r="G595" s="1"/>
      <c r="H595" s="20"/>
      <c r="I595" s="20"/>
      <c r="J595" s="20"/>
      <c r="K595" s="1"/>
      <c r="L595" s="1"/>
      <c r="M595" s="21"/>
      <c r="N595" s="20"/>
      <c r="O595" s="22"/>
      <c r="P595" s="26"/>
      <c r="Q595" s="27"/>
      <c r="R595" s="20"/>
      <c r="S595" s="1"/>
      <c r="T595" s="23"/>
      <c r="U595" s="84"/>
      <c r="V595" s="86"/>
      <c r="W595" s="39" t="e">
        <f>IF(OR(T595="他官署で調達手続きを実施のため",AC595=#REF!),"－",IF(V595&lt;&gt;"",ROUNDDOWN(V595/T595,3),(IFERROR(ROUNDDOWN(U595/T595,3),"－"))))</f>
        <v>#REF!</v>
      </c>
      <c r="X595" s="90"/>
      <c r="Y595" s="92"/>
      <c r="Z595" s="25"/>
      <c r="AA595" s="24"/>
      <c r="AB595" s="25"/>
      <c r="AC595" s="24"/>
      <c r="AD595" s="20"/>
      <c r="AE595" s="20"/>
      <c r="AF595" s="20"/>
      <c r="AG595" s="1"/>
      <c r="AH595" s="1"/>
      <c r="AI595" s="41"/>
      <c r="AJ595" s="41"/>
      <c r="AK595" s="41"/>
      <c r="AL595" s="41"/>
      <c r="AM595" s="41"/>
      <c r="AN595" s="1"/>
      <c r="AO595" s="1"/>
      <c r="AP595" s="1"/>
      <c r="AQ595" s="1"/>
      <c r="AR595" s="1"/>
      <c r="AS595" s="1"/>
      <c r="AT595" s="1"/>
      <c r="AU595" s="1"/>
      <c r="AV595" s="1"/>
      <c r="AW595" s="1"/>
      <c r="AX595" s="35"/>
      <c r="AY595" s="78"/>
      <c r="AZ595" s="37" t="e">
        <f>IF(AC595=#REF!,"年間支払金額",IF(AND(OR(COUNTIF(AE595,"*すべて*"),COUNTIF(AE595,"*全て*")),S595="●",OR(K595=#REF!,K595=#REF!)),"年間支払金額(全官署、契約相手方ごと)",IF(AND(OR(COUNTIF(AE595,"*すべて*"),COUNTIF(AE595,"*全て*")),S595="●"),"年間支払金額(契約相手方ごと)",IF(AND(OR(K595=#REF!,K595=#REF!),AC595=#REF!),"契約総額(全官署)",IF(AND(K595=#REF!,AC595=#REF!),"契約総額(自官署のみ)",IF(K595=#REF!,"年間支払金額(自官署のみ)",IF(AC595=#REF!,"契約総額",IF(AND(COUNTIF(BG595,"&lt;&gt;*単価*"),OR(K595=#REF!,K595=#REF!)),"全官署予定価格",IF(AND(COUNTIF(BG595,"*単価*"),OR(K595=#REF!,K595=#REF!)),"全官署支払金額",IF(COUNTIF(BG595,"*単価*"),"年間支払金額","予定価格"))))))))))</f>
        <v>#REF!</v>
      </c>
      <c r="BA595" s="37" t="str">
        <f>IF(T595="","×",IF(令和8年度契約状況調査票!T595&gt;_xlfn.XLOOKUP(令和8年度契約状況調査票!BF595,#REF!,#REF!),"○","×"))</f>
        <v>×</v>
      </c>
      <c r="BB595" s="37" t="str">
        <f>IF(Y595="","×",IF(令和8年度契約状況調査票!Y595&gt;_xlfn.XLOOKUP(令和8年度契約状況調査票!BF595,#REF!,#REF!),"○","×"))</f>
        <v>×</v>
      </c>
      <c r="BC595" s="37" t="str">
        <f t="shared" si="90"/>
        <v>×</v>
      </c>
      <c r="BD595" s="37" t="str">
        <f t="shared" si="86"/>
        <v>×</v>
      </c>
      <c r="BE595" s="79" t="str">
        <f t="shared" si="91"/>
        <v/>
      </c>
      <c r="BF595" s="38">
        <f t="shared" si="92"/>
        <v>0</v>
      </c>
      <c r="BG595" s="1" t="e">
        <f>IF(AC595=#REF!,"",IF(AND(K595&lt;&gt;"",ISTEXT(U595)),"分担契約/単価契約",IF(ISTEXT(U595),"単価契約",IF(K595&lt;&gt;"","分担契約",""))))</f>
        <v>#REF!</v>
      </c>
      <c r="BH595" s="80"/>
      <c r="BI595" s="81" t="e">
        <f>IF(COUNTIF(T595,"**"),"",IF(AND(T595&gt;=#REF!,OR(H595=#REF!,H595=#REF!)),1,IF(AND(T595&gt;=#REF!,H595&lt;&gt;#REF!,H595&lt;&gt;#REF!),1,"")))</f>
        <v>#REF!</v>
      </c>
      <c r="BJ595" s="82" t="str">
        <f t="shared" si="93"/>
        <v>○</v>
      </c>
      <c r="BK595" s="81" t="b">
        <f t="shared" si="87"/>
        <v>1</v>
      </c>
      <c r="BL595" s="81" t="b">
        <f t="shared" si="88"/>
        <v>1</v>
      </c>
    </row>
    <row r="596" spans="1:64" s="83" customFormat="1" ht="60.65" customHeight="1" x14ac:dyDescent="0.2">
      <c r="A596" s="77">
        <f t="shared" si="89"/>
        <v>591</v>
      </c>
      <c r="B596" s="77" t="str">
        <f t="shared" si="85"/>
        <v/>
      </c>
      <c r="C596" s="77" t="str">
        <f>IF(B596&lt;&gt;1,"",COUNTIF($B$6:B596,1))</f>
        <v/>
      </c>
      <c r="D596" s="77" t="str">
        <f>IF(B596&lt;&gt;2,"",COUNTIF($B$6:B596,2))</f>
        <v/>
      </c>
      <c r="E596" s="77" t="str">
        <f>IF(B596&lt;&gt;3,"",COUNTIF($B$6:B596,3))</f>
        <v/>
      </c>
      <c r="F596" s="77" t="str">
        <f>IF(B596&lt;&gt;4,"",COUNTIF($B$6:B596,4))</f>
        <v/>
      </c>
      <c r="G596" s="1"/>
      <c r="H596" s="20"/>
      <c r="I596" s="20"/>
      <c r="J596" s="20"/>
      <c r="K596" s="1"/>
      <c r="L596" s="1"/>
      <c r="M596" s="21"/>
      <c r="N596" s="20"/>
      <c r="O596" s="22"/>
      <c r="P596" s="26"/>
      <c r="Q596" s="27"/>
      <c r="R596" s="20"/>
      <c r="S596" s="1"/>
      <c r="T596" s="23"/>
      <c r="U596" s="84"/>
      <c r="V596" s="86"/>
      <c r="W596" s="39" t="e">
        <f>IF(OR(T596="他官署で調達手続きを実施のため",AC596=#REF!),"－",IF(V596&lt;&gt;"",ROUNDDOWN(V596/T596,3),(IFERROR(ROUNDDOWN(U596/T596,3),"－"))))</f>
        <v>#REF!</v>
      </c>
      <c r="X596" s="90"/>
      <c r="Y596" s="92"/>
      <c r="Z596" s="25"/>
      <c r="AA596" s="24"/>
      <c r="AB596" s="25"/>
      <c r="AC596" s="24"/>
      <c r="AD596" s="20"/>
      <c r="AE596" s="20"/>
      <c r="AF596" s="20"/>
      <c r="AG596" s="1"/>
      <c r="AH596" s="1"/>
      <c r="AI596" s="41"/>
      <c r="AJ596" s="41"/>
      <c r="AK596" s="41"/>
      <c r="AL596" s="41"/>
      <c r="AM596" s="41"/>
      <c r="AN596" s="1"/>
      <c r="AO596" s="1"/>
      <c r="AP596" s="1"/>
      <c r="AQ596" s="1"/>
      <c r="AR596" s="1"/>
      <c r="AS596" s="1"/>
      <c r="AT596" s="1"/>
      <c r="AU596" s="1"/>
      <c r="AV596" s="1"/>
      <c r="AW596" s="1"/>
      <c r="AX596" s="35"/>
      <c r="AY596" s="78"/>
      <c r="AZ596" s="37" t="e">
        <f>IF(AC596=#REF!,"年間支払金額",IF(AND(OR(COUNTIF(AE596,"*すべて*"),COUNTIF(AE596,"*全て*")),S596="●",OR(K596=#REF!,K596=#REF!)),"年間支払金額(全官署、契約相手方ごと)",IF(AND(OR(COUNTIF(AE596,"*すべて*"),COUNTIF(AE596,"*全て*")),S596="●"),"年間支払金額(契約相手方ごと)",IF(AND(OR(K596=#REF!,K596=#REF!),AC596=#REF!),"契約総額(全官署)",IF(AND(K596=#REF!,AC596=#REF!),"契約総額(自官署のみ)",IF(K596=#REF!,"年間支払金額(自官署のみ)",IF(AC596=#REF!,"契約総額",IF(AND(COUNTIF(BG596,"&lt;&gt;*単価*"),OR(K596=#REF!,K596=#REF!)),"全官署予定価格",IF(AND(COUNTIF(BG596,"*単価*"),OR(K596=#REF!,K596=#REF!)),"全官署支払金額",IF(COUNTIF(BG596,"*単価*"),"年間支払金額","予定価格"))))))))))</f>
        <v>#REF!</v>
      </c>
      <c r="BA596" s="37" t="str">
        <f>IF(T596="","×",IF(令和8年度契約状況調査票!T596&gt;_xlfn.XLOOKUP(令和8年度契約状況調査票!BF596,#REF!,#REF!),"○","×"))</f>
        <v>×</v>
      </c>
      <c r="BB596" s="37" t="str">
        <f>IF(Y596="","×",IF(令和8年度契約状況調査票!Y596&gt;_xlfn.XLOOKUP(令和8年度契約状況調査票!BF596,#REF!,#REF!),"○","×"))</f>
        <v>×</v>
      </c>
      <c r="BC596" s="37" t="str">
        <f t="shared" si="90"/>
        <v>×</v>
      </c>
      <c r="BD596" s="37" t="str">
        <f t="shared" si="86"/>
        <v>×</v>
      </c>
      <c r="BE596" s="79" t="str">
        <f t="shared" si="91"/>
        <v/>
      </c>
      <c r="BF596" s="38">
        <f t="shared" si="92"/>
        <v>0</v>
      </c>
      <c r="BG596" s="1" t="e">
        <f>IF(AC596=#REF!,"",IF(AND(K596&lt;&gt;"",ISTEXT(U596)),"分担契約/単価契約",IF(ISTEXT(U596),"単価契約",IF(K596&lt;&gt;"","分担契約",""))))</f>
        <v>#REF!</v>
      </c>
      <c r="BH596" s="80"/>
      <c r="BI596" s="81" t="e">
        <f>IF(COUNTIF(T596,"**"),"",IF(AND(T596&gt;=#REF!,OR(H596=#REF!,H596=#REF!)),1,IF(AND(T596&gt;=#REF!,H596&lt;&gt;#REF!,H596&lt;&gt;#REF!),1,"")))</f>
        <v>#REF!</v>
      </c>
      <c r="BJ596" s="82" t="str">
        <f t="shared" si="93"/>
        <v>○</v>
      </c>
      <c r="BK596" s="81" t="b">
        <f t="shared" si="87"/>
        <v>1</v>
      </c>
      <c r="BL596" s="81" t="b">
        <f t="shared" si="88"/>
        <v>1</v>
      </c>
    </row>
    <row r="597" spans="1:64" s="83" customFormat="1" ht="60.65" customHeight="1" x14ac:dyDescent="0.2">
      <c r="A597" s="77">
        <f t="shared" si="89"/>
        <v>592</v>
      </c>
      <c r="B597" s="77" t="str">
        <f t="shared" ref="B597:B660" si="94">IF(AND(COUNTIF(H597,"*工事*"),COUNTIF(R597,"*入札*")),1,IF(AND(COUNTIF(H597,"*工事*"),COUNTIF(R597,"*随意契約*")),2,IF(AND(R597&lt;&gt;"*工事*",COUNTIF(R597,"*入札*")),3,IF(AND(H597&lt;&gt;"*工事*",COUNTIF(R597,"*随意契約*")),4,""))))</f>
        <v/>
      </c>
      <c r="C597" s="77" t="str">
        <f>IF(B597&lt;&gt;1,"",COUNTIF($B$6:B597,1))</f>
        <v/>
      </c>
      <c r="D597" s="77" t="str">
        <f>IF(B597&lt;&gt;2,"",COUNTIF($B$6:B597,2))</f>
        <v/>
      </c>
      <c r="E597" s="77" t="str">
        <f>IF(B597&lt;&gt;3,"",COUNTIF($B$6:B597,3))</f>
        <v/>
      </c>
      <c r="F597" s="77" t="str">
        <f>IF(B597&lt;&gt;4,"",COUNTIF($B$6:B597,4))</f>
        <v/>
      </c>
      <c r="G597" s="1"/>
      <c r="H597" s="20"/>
      <c r="I597" s="20"/>
      <c r="J597" s="20"/>
      <c r="K597" s="1"/>
      <c r="L597" s="1"/>
      <c r="M597" s="21"/>
      <c r="N597" s="20"/>
      <c r="O597" s="22"/>
      <c r="P597" s="26"/>
      <c r="Q597" s="27"/>
      <c r="R597" s="20"/>
      <c r="S597" s="1"/>
      <c r="T597" s="28"/>
      <c r="U597" s="85"/>
      <c r="V597" s="86"/>
      <c r="W597" s="39" t="e">
        <f>IF(OR(T597="他官署で調達手続きを実施のため",AC597=#REF!),"－",IF(V597&lt;&gt;"",ROUNDDOWN(V597/T597,3),(IFERROR(ROUNDDOWN(U597/T597,3),"－"))))</f>
        <v>#REF!</v>
      </c>
      <c r="X597" s="90"/>
      <c r="Y597" s="92"/>
      <c r="Z597" s="25"/>
      <c r="AA597" s="24"/>
      <c r="AB597" s="25"/>
      <c r="AC597" s="24"/>
      <c r="AD597" s="20"/>
      <c r="AE597" s="20"/>
      <c r="AF597" s="20"/>
      <c r="AG597" s="1"/>
      <c r="AH597" s="1"/>
      <c r="AI597" s="41"/>
      <c r="AJ597" s="41"/>
      <c r="AK597" s="41"/>
      <c r="AL597" s="41"/>
      <c r="AM597" s="41"/>
      <c r="AN597" s="1"/>
      <c r="AO597" s="1"/>
      <c r="AP597" s="1"/>
      <c r="AQ597" s="1"/>
      <c r="AR597" s="1"/>
      <c r="AS597" s="1"/>
      <c r="AT597" s="1"/>
      <c r="AU597" s="1"/>
      <c r="AV597" s="1"/>
      <c r="AW597" s="1"/>
      <c r="AX597" s="35"/>
      <c r="AY597" s="78"/>
      <c r="AZ597" s="37" t="e">
        <f>IF(AC597=#REF!,"年間支払金額",IF(AND(OR(COUNTIF(AE597,"*すべて*"),COUNTIF(AE597,"*全て*")),S597="●",OR(K597=#REF!,K597=#REF!)),"年間支払金額(全官署、契約相手方ごと)",IF(AND(OR(COUNTIF(AE597,"*すべて*"),COUNTIF(AE597,"*全て*")),S597="●"),"年間支払金額(契約相手方ごと)",IF(AND(OR(K597=#REF!,K597=#REF!),AC597=#REF!),"契約総額(全官署)",IF(AND(K597=#REF!,AC597=#REF!),"契約総額(自官署のみ)",IF(K597=#REF!,"年間支払金額(自官署のみ)",IF(AC597=#REF!,"契約総額",IF(AND(COUNTIF(BG597,"&lt;&gt;*単価*"),OR(K597=#REF!,K597=#REF!)),"全官署予定価格",IF(AND(COUNTIF(BG597,"*単価*"),OR(K597=#REF!,K597=#REF!)),"全官署支払金額",IF(COUNTIF(BG597,"*単価*"),"年間支払金額","予定価格"))))))))))</f>
        <v>#REF!</v>
      </c>
      <c r="BA597" s="37" t="str">
        <f>IF(T597="","×",IF(令和8年度契約状況調査票!T597&gt;_xlfn.XLOOKUP(令和8年度契約状況調査票!BF597,#REF!,#REF!),"○","×"))</f>
        <v>×</v>
      </c>
      <c r="BB597" s="37" t="str">
        <f>IF(Y597="","×",IF(令和8年度契約状況調査票!Y597&gt;_xlfn.XLOOKUP(令和8年度契約状況調査票!BF597,#REF!,#REF!),"○","×"))</f>
        <v>×</v>
      </c>
      <c r="BC597" s="37" t="str">
        <f t="shared" si="90"/>
        <v>×</v>
      </c>
      <c r="BD597" s="37" t="str">
        <f t="shared" si="86"/>
        <v>×</v>
      </c>
      <c r="BE597" s="79" t="str">
        <f t="shared" si="91"/>
        <v/>
      </c>
      <c r="BF597" s="38">
        <f t="shared" si="92"/>
        <v>0</v>
      </c>
      <c r="BG597" s="1" t="e">
        <f>IF(AC597=#REF!,"",IF(AND(K597&lt;&gt;"",ISTEXT(U597)),"分担契約/単価契約",IF(ISTEXT(U597),"単価契約",IF(K597&lt;&gt;"","分担契約",""))))</f>
        <v>#REF!</v>
      </c>
      <c r="BH597" s="80"/>
      <c r="BI597" s="81" t="e">
        <f>IF(COUNTIF(T597,"**"),"",IF(AND(T597&gt;=#REF!,OR(H597=#REF!,H597=#REF!)),1,IF(AND(T597&gt;=#REF!,H597&lt;&gt;#REF!,H597&lt;&gt;#REF!),1,"")))</f>
        <v>#REF!</v>
      </c>
      <c r="BJ597" s="82" t="str">
        <f t="shared" si="93"/>
        <v>○</v>
      </c>
      <c r="BK597" s="81" t="b">
        <f t="shared" si="87"/>
        <v>1</v>
      </c>
      <c r="BL597" s="81" t="b">
        <f t="shared" si="88"/>
        <v>1</v>
      </c>
    </row>
    <row r="598" spans="1:64" s="83" customFormat="1" ht="60.65" customHeight="1" x14ac:dyDescent="0.2">
      <c r="A598" s="77">
        <f t="shared" si="89"/>
        <v>593</v>
      </c>
      <c r="B598" s="77" t="str">
        <f t="shared" si="94"/>
        <v/>
      </c>
      <c r="C598" s="77" t="str">
        <f>IF(B598&lt;&gt;1,"",COUNTIF($B$6:B598,1))</f>
        <v/>
      </c>
      <c r="D598" s="77" t="str">
        <f>IF(B598&lt;&gt;2,"",COUNTIF($B$6:B598,2))</f>
        <v/>
      </c>
      <c r="E598" s="77" t="str">
        <f>IF(B598&lt;&gt;3,"",COUNTIF($B$6:B598,3))</f>
        <v/>
      </c>
      <c r="F598" s="77" t="str">
        <f>IF(B598&lt;&gt;4,"",COUNTIF($B$6:B598,4))</f>
        <v/>
      </c>
      <c r="G598" s="1"/>
      <c r="H598" s="20"/>
      <c r="I598" s="20"/>
      <c r="J598" s="20"/>
      <c r="K598" s="1"/>
      <c r="L598" s="1"/>
      <c r="M598" s="21"/>
      <c r="N598" s="20"/>
      <c r="O598" s="22"/>
      <c r="P598" s="26"/>
      <c r="Q598" s="27"/>
      <c r="R598" s="20"/>
      <c r="S598" s="1"/>
      <c r="T598" s="23"/>
      <c r="U598" s="84"/>
      <c r="V598" s="86"/>
      <c r="W598" s="39" t="e">
        <f>IF(OR(T598="他官署で調達手続きを実施のため",AC598=#REF!),"－",IF(V598&lt;&gt;"",ROUNDDOWN(V598/T598,3),(IFERROR(ROUNDDOWN(U598/T598,3),"－"))))</f>
        <v>#REF!</v>
      </c>
      <c r="X598" s="90"/>
      <c r="Y598" s="92"/>
      <c r="Z598" s="25"/>
      <c r="AA598" s="24"/>
      <c r="AB598" s="25"/>
      <c r="AC598" s="24"/>
      <c r="AD598" s="20"/>
      <c r="AE598" s="20"/>
      <c r="AF598" s="20"/>
      <c r="AG598" s="1"/>
      <c r="AH598" s="1"/>
      <c r="AI598" s="41"/>
      <c r="AJ598" s="41"/>
      <c r="AK598" s="41"/>
      <c r="AL598" s="41"/>
      <c r="AM598" s="41"/>
      <c r="AN598" s="1"/>
      <c r="AO598" s="1"/>
      <c r="AP598" s="1"/>
      <c r="AQ598" s="1"/>
      <c r="AR598" s="1"/>
      <c r="AS598" s="1"/>
      <c r="AT598" s="1"/>
      <c r="AU598" s="1"/>
      <c r="AV598" s="1"/>
      <c r="AW598" s="1"/>
      <c r="AX598" s="35"/>
      <c r="AY598" s="78"/>
      <c r="AZ598" s="37" t="e">
        <f>IF(AC598=#REF!,"年間支払金額",IF(AND(OR(COUNTIF(AE598,"*すべて*"),COUNTIF(AE598,"*全て*")),S598="●",OR(K598=#REF!,K598=#REF!)),"年間支払金額(全官署、契約相手方ごと)",IF(AND(OR(COUNTIF(AE598,"*すべて*"),COUNTIF(AE598,"*全て*")),S598="●"),"年間支払金額(契約相手方ごと)",IF(AND(OR(K598=#REF!,K598=#REF!),AC598=#REF!),"契約総額(全官署)",IF(AND(K598=#REF!,AC598=#REF!),"契約総額(自官署のみ)",IF(K598=#REF!,"年間支払金額(自官署のみ)",IF(AC598=#REF!,"契約総額",IF(AND(COUNTIF(BG598,"&lt;&gt;*単価*"),OR(K598=#REF!,K598=#REF!)),"全官署予定価格",IF(AND(COUNTIF(BG598,"*単価*"),OR(K598=#REF!,K598=#REF!)),"全官署支払金額",IF(COUNTIF(BG598,"*単価*"),"年間支払金額","予定価格"))))))))))</f>
        <v>#REF!</v>
      </c>
      <c r="BA598" s="37" t="str">
        <f>IF(T598="","×",IF(令和8年度契約状況調査票!T598&gt;_xlfn.XLOOKUP(令和8年度契約状況調査票!BF598,#REF!,#REF!),"○","×"))</f>
        <v>×</v>
      </c>
      <c r="BB598" s="37" t="str">
        <f>IF(Y598="","×",IF(令和8年度契約状況調査票!Y598&gt;_xlfn.XLOOKUP(令和8年度契約状況調査票!BF598,#REF!,#REF!),"○","×"))</f>
        <v>×</v>
      </c>
      <c r="BC598" s="37" t="str">
        <f t="shared" si="90"/>
        <v>×</v>
      </c>
      <c r="BD598" s="37" t="str">
        <f t="shared" si="86"/>
        <v>×</v>
      </c>
      <c r="BE598" s="79" t="str">
        <f t="shared" si="91"/>
        <v/>
      </c>
      <c r="BF598" s="38">
        <f t="shared" si="92"/>
        <v>0</v>
      </c>
      <c r="BG598" s="1" t="e">
        <f>IF(AC598=#REF!,"",IF(AND(K598&lt;&gt;"",ISTEXT(U598)),"分担契約/単価契約",IF(ISTEXT(U598),"単価契約",IF(K598&lt;&gt;"","分担契約",""))))</f>
        <v>#REF!</v>
      </c>
      <c r="BH598" s="80"/>
      <c r="BI598" s="81" t="e">
        <f>IF(COUNTIF(T598,"**"),"",IF(AND(T598&gt;=#REF!,OR(H598=#REF!,H598=#REF!)),1,IF(AND(T598&gt;=#REF!,H598&lt;&gt;#REF!,H598&lt;&gt;#REF!),1,"")))</f>
        <v>#REF!</v>
      </c>
      <c r="BJ598" s="82" t="str">
        <f t="shared" si="93"/>
        <v>○</v>
      </c>
      <c r="BK598" s="81" t="b">
        <f t="shared" si="87"/>
        <v>1</v>
      </c>
      <c r="BL598" s="81" t="b">
        <f t="shared" si="88"/>
        <v>1</v>
      </c>
    </row>
    <row r="599" spans="1:64" s="83" customFormat="1" ht="60.65" customHeight="1" x14ac:dyDescent="0.2">
      <c r="A599" s="77">
        <f t="shared" si="89"/>
        <v>594</v>
      </c>
      <c r="B599" s="77" t="str">
        <f t="shared" si="94"/>
        <v/>
      </c>
      <c r="C599" s="77" t="str">
        <f>IF(B599&lt;&gt;1,"",COUNTIF($B$6:B599,1))</f>
        <v/>
      </c>
      <c r="D599" s="77" t="str">
        <f>IF(B599&lt;&gt;2,"",COUNTIF($B$6:B599,2))</f>
        <v/>
      </c>
      <c r="E599" s="77" t="str">
        <f>IF(B599&lt;&gt;3,"",COUNTIF($B$6:B599,3))</f>
        <v/>
      </c>
      <c r="F599" s="77" t="str">
        <f>IF(B599&lt;&gt;4,"",COUNTIF($B$6:B599,4))</f>
        <v/>
      </c>
      <c r="G599" s="1"/>
      <c r="H599" s="20"/>
      <c r="I599" s="20"/>
      <c r="J599" s="20"/>
      <c r="K599" s="1"/>
      <c r="L599" s="1"/>
      <c r="M599" s="21"/>
      <c r="N599" s="20"/>
      <c r="O599" s="22"/>
      <c r="P599" s="26"/>
      <c r="Q599" s="27"/>
      <c r="R599" s="20"/>
      <c r="S599" s="1"/>
      <c r="T599" s="23"/>
      <c r="U599" s="84"/>
      <c r="V599" s="86"/>
      <c r="W599" s="39" t="e">
        <f>IF(OR(T599="他官署で調達手続きを実施のため",AC599=#REF!),"－",IF(V599&lt;&gt;"",ROUNDDOWN(V599/T599,3),(IFERROR(ROUNDDOWN(U599/T599,3),"－"))))</f>
        <v>#REF!</v>
      </c>
      <c r="X599" s="90"/>
      <c r="Y599" s="92"/>
      <c r="Z599" s="25"/>
      <c r="AA599" s="24"/>
      <c r="AB599" s="25"/>
      <c r="AC599" s="24"/>
      <c r="AD599" s="20"/>
      <c r="AE599" s="20"/>
      <c r="AF599" s="20"/>
      <c r="AG599" s="1"/>
      <c r="AH599" s="1"/>
      <c r="AI599" s="41"/>
      <c r="AJ599" s="41"/>
      <c r="AK599" s="41"/>
      <c r="AL599" s="41"/>
      <c r="AM599" s="41"/>
      <c r="AN599" s="1"/>
      <c r="AO599" s="1"/>
      <c r="AP599" s="1"/>
      <c r="AQ599" s="1"/>
      <c r="AR599" s="1"/>
      <c r="AS599" s="1"/>
      <c r="AT599" s="1"/>
      <c r="AU599" s="1"/>
      <c r="AV599" s="1"/>
      <c r="AW599" s="1"/>
      <c r="AX599" s="35"/>
      <c r="AY599" s="78"/>
      <c r="AZ599" s="37" t="e">
        <f>IF(AC599=#REF!,"年間支払金額",IF(AND(OR(COUNTIF(AE599,"*すべて*"),COUNTIF(AE599,"*全て*")),S599="●",OR(K599=#REF!,K599=#REF!)),"年間支払金額(全官署、契約相手方ごと)",IF(AND(OR(COUNTIF(AE599,"*すべて*"),COUNTIF(AE599,"*全て*")),S599="●"),"年間支払金額(契約相手方ごと)",IF(AND(OR(K599=#REF!,K599=#REF!),AC599=#REF!),"契約総額(全官署)",IF(AND(K599=#REF!,AC599=#REF!),"契約総額(自官署のみ)",IF(K599=#REF!,"年間支払金額(自官署のみ)",IF(AC599=#REF!,"契約総額",IF(AND(COUNTIF(BG599,"&lt;&gt;*単価*"),OR(K599=#REF!,K599=#REF!)),"全官署予定価格",IF(AND(COUNTIF(BG599,"*単価*"),OR(K599=#REF!,K599=#REF!)),"全官署支払金額",IF(COUNTIF(BG599,"*単価*"),"年間支払金額","予定価格"))))))))))</f>
        <v>#REF!</v>
      </c>
      <c r="BA599" s="37" t="str">
        <f>IF(T599="","×",IF(令和8年度契約状況調査票!T599&gt;_xlfn.XLOOKUP(令和8年度契約状況調査票!BF599,#REF!,#REF!),"○","×"))</f>
        <v>×</v>
      </c>
      <c r="BB599" s="37" t="str">
        <f>IF(Y599="","×",IF(令和8年度契約状況調査票!Y599&gt;_xlfn.XLOOKUP(令和8年度契約状況調査票!BF599,#REF!,#REF!),"○","×"))</f>
        <v>×</v>
      </c>
      <c r="BC599" s="37" t="str">
        <f t="shared" si="90"/>
        <v>×</v>
      </c>
      <c r="BD599" s="37" t="str">
        <f t="shared" si="86"/>
        <v>×</v>
      </c>
      <c r="BE599" s="79" t="str">
        <f t="shared" si="91"/>
        <v/>
      </c>
      <c r="BF599" s="38">
        <f t="shared" si="92"/>
        <v>0</v>
      </c>
      <c r="BG599" s="1" t="e">
        <f>IF(AC599=#REF!,"",IF(AND(K599&lt;&gt;"",ISTEXT(U599)),"分担契約/単価契約",IF(ISTEXT(U599),"単価契約",IF(K599&lt;&gt;"","分担契約",""))))</f>
        <v>#REF!</v>
      </c>
      <c r="BH599" s="80"/>
      <c r="BI599" s="81" t="e">
        <f>IF(COUNTIF(T599,"**"),"",IF(AND(T599&gt;=#REF!,OR(H599=#REF!,H599=#REF!)),1,IF(AND(T599&gt;=#REF!,H599&lt;&gt;#REF!,H599&lt;&gt;#REF!),1,"")))</f>
        <v>#REF!</v>
      </c>
      <c r="BJ599" s="82" t="str">
        <f t="shared" si="93"/>
        <v>○</v>
      </c>
      <c r="BK599" s="81" t="b">
        <f t="shared" si="87"/>
        <v>1</v>
      </c>
      <c r="BL599" s="81" t="b">
        <f t="shared" si="88"/>
        <v>1</v>
      </c>
    </row>
    <row r="600" spans="1:64" s="83" customFormat="1" ht="60.65" customHeight="1" x14ac:dyDescent="0.2">
      <c r="A600" s="77">
        <f t="shared" si="89"/>
        <v>595</v>
      </c>
      <c r="B600" s="77" t="str">
        <f t="shared" si="94"/>
        <v/>
      </c>
      <c r="C600" s="77" t="str">
        <f>IF(B600&lt;&gt;1,"",COUNTIF($B$6:B600,1))</f>
        <v/>
      </c>
      <c r="D600" s="77" t="str">
        <f>IF(B600&lt;&gt;2,"",COUNTIF($B$6:B600,2))</f>
        <v/>
      </c>
      <c r="E600" s="77" t="str">
        <f>IF(B600&lt;&gt;3,"",COUNTIF($B$6:B600,3))</f>
        <v/>
      </c>
      <c r="F600" s="77" t="str">
        <f>IF(B600&lt;&gt;4,"",COUNTIF($B$6:B600,4))</f>
        <v/>
      </c>
      <c r="G600" s="1"/>
      <c r="H600" s="20"/>
      <c r="I600" s="20"/>
      <c r="J600" s="20"/>
      <c r="K600" s="1"/>
      <c r="L600" s="1"/>
      <c r="M600" s="21"/>
      <c r="N600" s="20"/>
      <c r="O600" s="22"/>
      <c r="P600" s="26"/>
      <c r="Q600" s="27"/>
      <c r="R600" s="20"/>
      <c r="S600" s="1"/>
      <c r="T600" s="23"/>
      <c r="U600" s="84"/>
      <c r="V600" s="86"/>
      <c r="W600" s="39" t="e">
        <f>IF(OR(T600="他官署で調達手続きを実施のため",AC600=#REF!),"－",IF(V600&lt;&gt;"",ROUNDDOWN(V600/T600,3),(IFERROR(ROUNDDOWN(U600/T600,3),"－"))))</f>
        <v>#REF!</v>
      </c>
      <c r="X600" s="90"/>
      <c r="Y600" s="92"/>
      <c r="Z600" s="25"/>
      <c r="AA600" s="24"/>
      <c r="AB600" s="25"/>
      <c r="AC600" s="24"/>
      <c r="AD600" s="20"/>
      <c r="AE600" s="20"/>
      <c r="AF600" s="20"/>
      <c r="AG600" s="1"/>
      <c r="AH600" s="1"/>
      <c r="AI600" s="41"/>
      <c r="AJ600" s="41"/>
      <c r="AK600" s="41"/>
      <c r="AL600" s="41"/>
      <c r="AM600" s="41"/>
      <c r="AN600" s="1"/>
      <c r="AO600" s="1"/>
      <c r="AP600" s="1"/>
      <c r="AQ600" s="1"/>
      <c r="AR600" s="1"/>
      <c r="AS600" s="1"/>
      <c r="AT600" s="1"/>
      <c r="AU600" s="1"/>
      <c r="AV600" s="1"/>
      <c r="AW600" s="1"/>
      <c r="AX600" s="35"/>
      <c r="AY600" s="78"/>
      <c r="AZ600" s="37" t="e">
        <f>IF(AC600=#REF!,"年間支払金額",IF(AND(OR(COUNTIF(AE600,"*すべて*"),COUNTIF(AE600,"*全て*")),S600="●",OR(K600=#REF!,K600=#REF!)),"年間支払金額(全官署、契約相手方ごと)",IF(AND(OR(COUNTIF(AE600,"*すべて*"),COUNTIF(AE600,"*全て*")),S600="●"),"年間支払金額(契約相手方ごと)",IF(AND(OR(K600=#REF!,K600=#REF!),AC600=#REF!),"契約総額(全官署)",IF(AND(K600=#REF!,AC600=#REF!),"契約総額(自官署のみ)",IF(K600=#REF!,"年間支払金額(自官署のみ)",IF(AC600=#REF!,"契約総額",IF(AND(COUNTIF(BG600,"&lt;&gt;*単価*"),OR(K600=#REF!,K600=#REF!)),"全官署予定価格",IF(AND(COUNTIF(BG600,"*単価*"),OR(K600=#REF!,K600=#REF!)),"全官署支払金額",IF(COUNTIF(BG600,"*単価*"),"年間支払金額","予定価格"))))))))))</f>
        <v>#REF!</v>
      </c>
      <c r="BA600" s="37" t="str">
        <f>IF(T600="","×",IF(令和8年度契約状況調査票!T600&gt;_xlfn.XLOOKUP(令和8年度契約状況調査票!BF600,#REF!,#REF!),"○","×"))</f>
        <v>×</v>
      </c>
      <c r="BB600" s="37" t="str">
        <f>IF(Y600="","×",IF(令和8年度契約状況調査票!Y600&gt;_xlfn.XLOOKUP(令和8年度契約状況調査票!BF600,#REF!,#REF!),"○","×"))</f>
        <v>×</v>
      </c>
      <c r="BC600" s="37" t="str">
        <f t="shared" si="90"/>
        <v>×</v>
      </c>
      <c r="BD600" s="37" t="str">
        <f t="shared" si="86"/>
        <v>×</v>
      </c>
      <c r="BE600" s="79" t="str">
        <f t="shared" si="91"/>
        <v/>
      </c>
      <c r="BF600" s="38">
        <f t="shared" si="92"/>
        <v>0</v>
      </c>
      <c r="BG600" s="1" t="e">
        <f>IF(AC600=#REF!,"",IF(AND(K600&lt;&gt;"",ISTEXT(U600)),"分担契約/単価契約",IF(ISTEXT(U600),"単価契約",IF(K600&lt;&gt;"","分担契約",""))))</f>
        <v>#REF!</v>
      </c>
      <c r="BH600" s="80"/>
      <c r="BI600" s="81" t="e">
        <f>IF(COUNTIF(T600,"**"),"",IF(AND(T600&gt;=#REF!,OR(H600=#REF!,H600=#REF!)),1,IF(AND(T600&gt;=#REF!,H600&lt;&gt;#REF!,H600&lt;&gt;#REF!),1,"")))</f>
        <v>#REF!</v>
      </c>
      <c r="BJ600" s="82" t="str">
        <f t="shared" si="93"/>
        <v>○</v>
      </c>
      <c r="BK600" s="81" t="b">
        <f t="shared" si="87"/>
        <v>1</v>
      </c>
      <c r="BL600" s="81" t="b">
        <f t="shared" si="88"/>
        <v>1</v>
      </c>
    </row>
    <row r="601" spans="1:64" s="83" customFormat="1" ht="60.65" customHeight="1" x14ac:dyDescent="0.2">
      <c r="A601" s="77">
        <f t="shared" si="89"/>
        <v>596</v>
      </c>
      <c r="B601" s="77" t="str">
        <f t="shared" si="94"/>
        <v/>
      </c>
      <c r="C601" s="77" t="str">
        <f>IF(B601&lt;&gt;1,"",COUNTIF($B$6:B601,1))</f>
        <v/>
      </c>
      <c r="D601" s="77" t="str">
        <f>IF(B601&lt;&gt;2,"",COUNTIF($B$6:B601,2))</f>
        <v/>
      </c>
      <c r="E601" s="77" t="str">
        <f>IF(B601&lt;&gt;3,"",COUNTIF($B$6:B601,3))</f>
        <v/>
      </c>
      <c r="F601" s="77" t="str">
        <f>IF(B601&lt;&gt;4,"",COUNTIF($B$6:B601,4))</f>
        <v/>
      </c>
      <c r="G601" s="1"/>
      <c r="H601" s="20"/>
      <c r="I601" s="20"/>
      <c r="J601" s="20"/>
      <c r="K601" s="1"/>
      <c r="L601" s="1"/>
      <c r="M601" s="21"/>
      <c r="N601" s="20"/>
      <c r="O601" s="22"/>
      <c r="P601" s="26"/>
      <c r="Q601" s="27"/>
      <c r="R601" s="20"/>
      <c r="S601" s="1"/>
      <c r="T601" s="23"/>
      <c r="U601" s="84"/>
      <c r="V601" s="86"/>
      <c r="W601" s="39" t="e">
        <f>IF(OR(T601="他官署で調達手続きを実施のため",AC601=#REF!),"－",IF(V601&lt;&gt;"",ROUNDDOWN(V601/T601,3),(IFERROR(ROUNDDOWN(U601/T601,3),"－"))))</f>
        <v>#REF!</v>
      </c>
      <c r="X601" s="90"/>
      <c r="Y601" s="92"/>
      <c r="Z601" s="25"/>
      <c r="AA601" s="24"/>
      <c r="AB601" s="25"/>
      <c r="AC601" s="24"/>
      <c r="AD601" s="20"/>
      <c r="AE601" s="20"/>
      <c r="AF601" s="20"/>
      <c r="AG601" s="1"/>
      <c r="AH601" s="1"/>
      <c r="AI601" s="41"/>
      <c r="AJ601" s="41"/>
      <c r="AK601" s="41"/>
      <c r="AL601" s="41"/>
      <c r="AM601" s="41"/>
      <c r="AN601" s="1"/>
      <c r="AO601" s="1"/>
      <c r="AP601" s="1"/>
      <c r="AQ601" s="1"/>
      <c r="AR601" s="1"/>
      <c r="AS601" s="1"/>
      <c r="AT601" s="1"/>
      <c r="AU601" s="1"/>
      <c r="AV601" s="1"/>
      <c r="AW601" s="1"/>
      <c r="AX601" s="36"/>
      <c r="AY601" s="78"/>
      <c r="AZ601" s="37" t="e">
        <f>IF(AC601=#REF!,"年間支払金額",IF(AND(OR(COUNTIF(AE601,"*すべて*"),COUNTIF(AE601,"*全て*")),S601="●",OR(K601=#REF!,K601=#REF!)),"年間支払金額(全官署、契約相手方ごと)",IF(AND(OR(COUNTIF(AE601,"*すべて*"),COUNTIF(AE601,"*全て*")),S601="●"),"年間支払金額(契約相手方ごと)",IF(AND(OR(K601=#REF!,K601=#REF!),AC601=#REF!),"契約総額(全官署)",IF(AND(K601=#REF!,AC601=#REF!),"契約総額(自官署のみ)",IF(K601=#REF!,"年間支払金額(自官署のみ)",IF(AC601=#REF!,"契約総額",IF(AND(COUNTIF(BG601,"&lt;&gt;*単価*"),OR(K601=#REF!,K601=#REF!)),"全官署予定価格",IF(AND(COUNTIF(BG601,"*単価*"),OR(K601=#REF!,K601=#REF!)),"全官署支払金額",IF(COUNTIF(BG601,"*単価*"),"年間支払金額","予定価格"))))))))))</f>
        <v>#REF!</v>
      </c>
      <c r="BA601" s="37" t="str">
        <f>IF(T601="","×",IF(令和8年度契約状況調査票!T601&gt;_xlfn.XLOOKUP(令和8年度契約状況調査票!BF601,#REF!,#REF!),"○","×"))</f>
        <v>×</v>
      </c>
      <c r="BB601" s="37" t="str">
        <f>IF(Y601="","×",IF(令和8年度契約状況調査票!Y601&gt;_xlfn.XLOOKUP(令和8年度契約状況調査票!BF601,#REF!,#REF!),"○","×"))</f>
        <v>×</v>
      </c>
      <c r="BC601" s="37" t="str">
        <f t="shared" si="90"/>
        <v>×</v>
      </c>
      <c r="BD601" s="37" t="str">
        <f t="shared" si="86"/>
        <v>×</v>
      </c>
      <c r="BE601" s="79" t="str">
        <f t="shared" si="91"/>
        <v/>
      </c>
      <c r="BF601" s="38">
        <f t="shared" si="92"/>
        <v>0</v>
      </c>
      <c r="BG601" s="1" t="e">
        <f>IF(AC601=#REF!,"",IF(AND(K601&lt;&gt;"",ISTEXT(U601)),"分担契約/単価契約",IF(ISTEXT(U601),"単価契約",IF(K601&lt;&gt;"","分担契約",""))))</f>
        <v>#REF!</v>
      </c>
      <c r="BH601" s="80"/>
      <c r="BI601" s="81" t="e">
        <f>IF(COUNTIF(T601,"**"),"",IF(AND(T601&gt;=#REF!,OR(H601=#REF!,H601=#REF!)),1,IF(AND(T601&gt;=#REF!,H601&lt;&gt;#REF!,H601&lt;&gt;#REF!),1,"")))</f>
        <v>#REF!</v>
      </c>
      <c r="BJ601" s="82" t="str">
        <f t="shared" si="93"/>
        <v>○</v>
      </c>
      <c r="BK601" s="81" t="b">
        <f t="shared" si="87"/>
        <v>1</v>
      </c>
      <c r="BL601" s="81" t="b">
        <f t="shared" si="88"/>
        <v>1</v>
      </c>
    </row>
    <row r="602" spans="1:64" s="83" customFormat="1" ht="60.65" customHeight="1" x14ac:dyDescent="0.2">
      <c r="A602" s="77">
        <f t="shared" si="89"/>
        <v>597</v>
      </c>
      <c r="B602" s="77" t="str">
        <f t="shared" si="94"/>
        <v/>
      </c>
      <c r="C602" s="77" t="str">
        <f>IF(B602&lt;&gt;1,"",COUNTIF($B$6:B602,1))</f>
        <v/>
      </c>
      <c r="D602" s="77" t="str">
        <f>IF(B602&lt;&gt;2,"",COUNTIF($B$6:B602,2))</f>
        <v/>
      </c>
      <c r="E602" s="77" t="str">
        <f>IF(B602&lt;&gt;3,"",COUNTIF($B$6:B602,3))</f>
        <v/>
      </c>
      <c r="F602" s="77" t="str">
        <f>IF(B602&lt;&gt;4,"",COUNTIF($B$6:B602,4))</f>
        <v/>
      </c>
      <c r="G602" s="1"/>
      <c r="H602" s="20"/>
      <c r="I602" s="20"/>
      <c r="J602" s="20"/>
      <c r="K602" s="1"/>
      <c r="L602" s="1"/>
      <c r="M602" s="21"/>
      <c r="N602" s="20"/>
      <c r="O602" s="22"/>
      <c r="P602" s="26"/>
      <c r="Q602" s="27"/>
      <c r="R602" s="20"/>
      <c r="S602" s="1"/>
      <c r="T602" s="23"/>
      <c r="U602" s="84"/>
      <c r="V602" s="86"/>
      <c r="W602" s="39" t="e">
        <f>IF(OR(T602="他官署で調達手続きを実施のため",AC602=#REF!),"－",IF(V602&lt;&gt;"",ROUNDDOWN(V602/T602,3),(IFERROR(ROUNDDOWN(U602/T602,3),"－"))))</f>
        <v>#REF!</v>
      </c>
      <c r="X602" s="90"/>
      <c r="Y602" s="92"/>
      <c r="Z602" s="25"/>
      <c r="AA602" s="24"/>
      <c r="AB602" s="25"/>
      <c r="AC602" s="24"/>
      <c r="AD602" s="20"/>
      <c r="AE602" s="20"/>
      <c r="AF602" s="20"/>
      <c r="AG602" s="1"/>
      <c r="AH602" s="1"/>
      <c r="AI602" s="41"/>
      <c r="AJ602" s="41"/>
      <c r="AK602" s="41"/>
      <c r="AL602" s="41"/>
      <c r="AM602" s="41"/>
      <c r="AN602" s="1"/>
      <c r="AO602" s="1"/>
      <c r="AP602" s="1"/>
      <c r="AQ602" s="1"/>
      <c r="AR602" s="1"/>
      <c r="AS602" s="1"/>
      <c r="AT602" s="1"/>
      <c r="AU602" s="1"/>
      <c r="AV602" s="1"/>
      <c r="AW602" s="1"/>
      <c r="AX602" s="35"/>
      <c r="AY602" s="78"/>
      <c r="AZ602" s="37" t="e">
        <f>IF(AC602=#REF!,"年間支払金額",IF(AND(OR(COUNTIF(AE602,"*すべて*"),COUNTIF(AE602,"*全て*")),S602="●",OR(K602=#REF!,K602=#REF!)),"年間支払金額(全官署、契約相手方ごと)",IF(AND(OR(COUNTIF(AE602,"*すべて*"),COUNTIF(AE602,"*全て*")),S602="●"),"年間支払金額(契約相手方ごと)",IF(AND(OR(K602=#REF!,K602=#REF!),AC602=#REF!),"契約総額(全官署)",IF(AND(K602=#REF!,AC602=#REF!),"契約総額(自官署のみ)",IF(K602=#REF!,"年間支払金額(自官署のみ)",IF(AC602=#REF!,"契約総額",IF(AND(COUNTIF(BG602,"&lt;&gt;*単価*"),OR(K602=#REF!,K602=#REF!)),"全官署予定価格",IF(AND(COUNTIF(BG602,"*単価*"),OR(K602=#REF!,K602=#REF!)),"全官署支払金額",IF(COUNTIF(BG602,"*単価*"),"年間支払金額","予定価格"))))))))))</f>
        <v>#REF!</v>
      </c>
      <c r="BA602" s="37" t="str">
        <f>IF(T602="","×",IF(令和8年度契約状況調査票!T602&gt;_xlfn.XLOOKUP(令和8年度契約状況調査票!BF602,#REF!,#REF!),"○","×"))</f>
        <v>×</v>
      </c>
      <c r="BB602" s="37" t="str">
        <f>IF(Y602="","×",IF(令和8年度契約状況調査票!Y602&gt;_xlfn.XLOOKUP(令和8年度契約状況調査票!BF602,#REF!,#REF!),"○","×"))</f>
        <v>×</v>
      </c>
      <c r="BC602" s="37" t="str">
        <f t="shared" si="90"/>
        <v>×</v>
      </c>
      <c r="BD602" s="37" t="str">
        <f t="shared" si="86"/>
        <v>×</v>
      </c>
      <c r="BE602" s="79" t="str">
        <f t="shared" si="91"/>
        <v/>
      </c>
      <c r="BF602" s="38">
        <f t="shared" si="92"/>
        <v>0</v>
      </c>
      <c r="BG602" s="1" t="e">
        <f>IF(AC602=#REF!,"",IF(AND(K602&lt;&gt;"",ISTEXT(U602)),"分担契約/単価契約",IF(ISTEXT(U602),"単価契約",IF(K602&lt;&gt;"","分担契約",""))))</f>
        <v>#REF!</v>
      </c>
      <c r="BH602" s="80"/>
      <c r="BI602" s="81" t="e">
        <f>IF(COUNTIF(T602,"**"),"",IF(AND(T602&gt;=#REF!,OR(H602=#REF!,H602=#REF!)),1,IF(AND(T602&gt;=#REF!,H602&lt;&gt;#REF!,H602&lt;&gt;#REF!),1,"")))</f>
        <v>#REF!</v>
      </c>
      <c r="BJ602" s="82" t="str">
        <f t="shared" si="93"/>
        <v>○</v>
      </c>
      <c r="BK602" s="81" t="b">
        <f t="shared" si="87"/>
        <v>1</v>
      </c>
      <c r="BL602" s="81" t="b">
        <f t="shared" si="88"/>
        <v>1</v>
      </c>
    </row>
    <row r="603" spans="1:64" s="83" customFormat="1" ht="60.65" customHeight="1" x14ac:dyDescent="0.2">
      <c r="A603" s="77">
        <f t="shared" si="89"/>
        <v>598</v>
      </c>
      <c r="B603" s="77" t="str">
        <f t="shared" si="94"/>
        <v/>
      </c>
      <c r="C603" s="77" t="str">
        <f>IF(B603&lt;&gt;1,"",COUNTIF($B$6:B603,1))</f>
        <v/>
      </c>
      <c r="D603" s="77" t="str">
        <f>IF(B603&lt;&gt;2,"",COUNTIF($B$6:B603,2))</f>
        <v/>
      </c>
      <c r="E603" s="77" t="str">
        <f>IF(B603&lt;&gt;3,"",COUNTIF($B$6:B603,3))</f>
        <v/>
      </c>
      <c r="F603" s="77" t="str">
        <f>IF(B603&lt;&gt;4,"",COUNTIF($B$6:B603,4))</f>
        <v/>
      </c>
      <c r="G603" s="1"/>
      <c r="H603" s="20"/>
      <c r="I603" s="20"/>
      <c r="J603" s="20"/>
      <c r="K603" s="1"/>
      <c r="L603" s="1"/>
      <c r="M603" s="21"/>
      <c r="N603" s="20"/>
      <c r="O603" s="22"/>
      <c r="P603" s="26"/>
      <c r="Q603" s="27"/>
      <c r="R603" s="20"/>
      <c r="S603" s="1"/>
      <c r="T603" s="23"/>
      <c r="U603" s="84"/>
      <c r="V603" s="86"/>
      <c r="W603" s="39" t="e">
        <f>IF(OR(T603="他官署で調達手続きを実施のため",AC603=#REF!),"－",IF(V603&lt;&gt;"",ROUNDDOWN(V603/T603,3),(IFERROR(ROUNDDOWN(U603/T603,3),"－"))))</f>
        <v>#REF!</v>
      </c>
      <c r="X603" s="90"/>
      <c r="Y603" s="92"/>
      <c r="Z603" s="25"/>
      <c r="AA603" s="24"/>
      <c r="AB603" s="25"/>
      <c r="AC603" s="24"/>
      <c r="AD603" s="20"/>
      <c r="AE603" s="20"/>
      <c r="AF603" s="20"/>
      <c r="AG603" s="1"/>
      <c r="AH603" s="1"/>
      <c r="AI603" s="41"/>
      <c r="AJ603" s="41"/>
      <c r="AK603" s="41"/>
      <c r="AL603" s="41"/>
      <c r="AM603" s="41"/>
      <c r="AN603" s="1"/>
      <c r="AO603" s="1"/>
      <c r="AP603" s="1"/>
      <c r="AQ603" s="1"/>
      <c r="AR603" s="1"/>
      <c r="AS603" s="1"/>
      <c r="AT603" s="1"/>
      <c r="AU603" s="1"/>
      <c r="AV603" s="1"/>
      <c r="AW603" s="1"/>
      <c r="AX603" s="35"/>
      <c r="AY603" s="78"/>
      <c r="AZ603" s="37" t="e">
        <f>IF(AC603=#REF!,"年間支払金額",IF(AND(OR(COUNTIF(AE603,"*すべて*"),COUNTIF(AE603,"*全て*")),S603="●",OR(K603=#REF!,K603=#REF!)),"年間支払金額(全官署、契約相手方ごと)",IF(AND(OR(COUNTIF(AE603,"*すべて*"),COUNTIF(AE603,"*全て*")),S603="●"),"年間支払金額(契約相手方ごと)",IF(AND(OR(K603=#REF!,K603=#REF!),AC603=#REF!),"契約総額(全官署)",IF(AND(K603=#REF!,AC603=#REF!),"契約総額(自官署のみ)",IF(K603=#REF!,"年間支払金額(自官署のみ)",IF(AC603=#REF!,"契約総額",IF(AND(COUNTIF(BG603,"&lt;&gt;*単価*"),OR(K603=#REF!,K603=#REF!)),"全官署予定価格",IF(AND(COUNTIF(BG603,"*単価*"),OR(K603=#REF!,K603=#REF!)),"全官署支払金額",IF(COUNTIF(BG603,"*単価*"),"年間支払金額","予定価格"))))))))))</f>
        <v>#REF!</v>
      </c>
      <c r="BA603" s="37" t="str">
        <f>IF(T603="","×",IF(令和8年度契約状況調査票!T603&gt;_xlfn.XLOOKUP(令和8年度契約状況調査票!BF603,#REF!,#REF!),"○","×"))</f>
        <v>×</v>
      </c>
      <c r="BB603" s="37" t="str">
        <f>IF(Y603="","×",IF(令和8年度契約状況調査票!Y603&gt;_xlfn.XLOOKUP(令和8年度契約状況調査票!BF603,#REF!,#REF!),"○","×"))</f>
        <v>×</v>
      </c>
      <c r="BC603" s="37" t="str">
        <f t="shared" si="90"/>
        <v>×</v>
      </c>
      <c r="BD603" s="37" t="str">
        <f t="shared" ref="BD603:BD666" si="95">IF(AY603&lt;&gt;"",AY603,IF(COUNTIF(AZ603,"*予定価格*"),BA603,BB603))</f>
        <v>×</v>
      </c>
      <c r="BE603" s="79" t="str">
        <f t="shared" si="91"/>
        <v/>
      </c>
      <c r="BF603" s="38">
        <f t="shared" si="92"/>
        <v>0</v>
      </c>
      <c r="BG603" s="1" t="e">
        <f>IF(AC603=#REF!,"",IF(AND(K603&lt;&gt;"",ISTEXT(U603)),"分担契約/単価契約",IF(ISTEXT(U603),"単価契約",IF(K603&lt;&gt;"","分担契約",""))))</f>
        <v>#REF!</v>
      </c>
      <c r="BH603" s="80"/>
      <c r="BI603" s="81" t="e">
        <f>IF(COUNTIF(T603,"**"),"",IF(AND(T603&gt;=#REF!,OR(H603=#REF!,H603=#REF!)),1,IF(AND(T603&gt;=#REF!,H603&lt;&gt;#REF!,H603&lt;&gt;#REF!),1,"")))</f>
        <v>#REF!</v>
      </c>
      <c r="BJ603" s="82" t="str">
        <f t="shared" si="93"/>
        <v>○</v>
      </c>
      <c r="BK603" s="81" t="b">
        <f t="shared" ref="BK603:BK666" si="96">_xlfn.ISFORMULA(BF603)</f>
        <v>1</v>
      </c>
      <c r="BL603" s="81" t="b">
        <f t="shared" ref="BL603:BL666" si="97">_xlfn.ISFORMULA(BG603)</f>
        <v>1</v>
      </c>
    </row>
    <row r="604" spans="1:64" s="83" customFormat="1" ht="60.65" customHeight="1" x14ac:dyDescent="0.2">
      <c r="A604" s="77">
        <f t="shared" si="89"/>
        <v>599</v>
      </c>
      <c r="B604" s="77" t="str">
        <f t="shared" si="94"/>
        <v/>
      </c>
      <c r="C604" s="77" t="str">
        <f>IF(B604&lt;&gt;1,"",COUNTIF($B$6:B604,1))</f>
        <v/>
      </c>
      <c r="D604" s="77" t="str">
        <f>IF(B604&lt;&gt;2,"",COUNTIF($B$6:B604,2))</f>
        <v/>
      </c>
      <c r="E604" s="77" t="str">
        <f>IF(B604&lt;&gt;3,"",COUNTIF($B$6:B604,3))</f>
        <v/>
      </c>
      <c r="F604" s="77" t="str">
        <f>IF(B604&lt;&gt;4,"",COUNTIF($B$6:B604,4))</f>
        <v/>
      </c>
      <c r="G604" s="1"/>
      <c r="H604" s="20"/>
      <c r="I604" s="20"/>
      <c r="J604" s="20"/>
      <c r="K604" s="1"/>
      <c r="L604" s="1"/>
      <c r="M604" s="21"/>
      <c r="N604" s="20"/>
      <c r="O604" s="22"/>
      <c r="P604" s="26"/>
      <c r="Q604" s="27"/>
      <c r="R604" s="20"/>
      <c r="S604" s="1"/>
      <c r="T604" s="28"/>
      <c r="U604" s="85"/>
      <c r="V604" s="86"/>
      <c r="W604" s="39" t="e">
        <f>IF(OR(T604="他官署で調達手続きを実施のため",AC604=#REF!),"－",IF(V604&lt;&gt;"",ROUNDDOWN(V604/T604,3),(IFERROR(ROUNDDOWN(U604/T604,3),"－"))))</f>
        <v>#REF!</v>
      </c>
      <c r="X604" s="90"/>
      <c r="Y604" s="92"/>
      <c r="Z604" s="25"/>
      <c r="AA604" s="24"/>
      <c r="AB604" s="25"/>
      <c r="AC604" s="24"/>
      <c r="AD604" s="20"/>
      <c r="AE604" s="20"/>
      <c r="AF604" s="20"/>
      <c r="AG604" s="1"/>
      <c r="AH604" s="1"/>
      <c r="AI604" s="41"/>
      <c r="AJ604" s="41"/>
      <c r="AK604" s="41"/>
      <c r="AL604" s="41"/>
      <c r="AM604" s="41"/>
      <c r="AN604" s="1"/>
      <c r="AO604" s="1"/>
      <c r="AP604" s="1"/>
      <c r="AQ604" s="1"/>
      <c r="AR604" s="1"/>
      <c r="AS604" s="1"/>
      <c r="AT604" s="1"/>
      <c r="AU604" s="1"/>
      <c r="AV604" s="1"/>
      <c r="AW604" s="1"/>
      <c r="AX604" s="35"/>
      <c r="AY604" s="78"/>
      <c r="AZ604" s="37" t="e">
        <f>IF(AC604=#REF!,"年間支払金額",IF(AND(OR(COUNTIF(AE604,"*すべて*"),COUNTIF(AE604,"*全て*")),S604="●",OR(K604=#REF!,K604=#REF!)),"年間支払金額(全官署、契約相手方ごと)",IF(AND(OR(COUNTIF(AE604,"*すべて*"),COUNTIF(AE604,"*全て*")),S604="●"),"年間支払金額(契約相手方ごと)",IF(AND(OR(K604=#REF!,K604=#REF!),AC604=#REF!),"契約総額(全官署)",IF(AND(K604=#REF!,AC604=#REF!),"契約総額(自官署のみ)",IF(K604=#REF!,"年間支払金額(自官署のみ)",IF(AC604=#REF!,"契約総額",IF(AND(COUNTIF(BG604,"&lt;&gt;*単価*"),OR(K604=#REF!,K604=#REF!)),"全官署予定価格",IF(AND(COUNTIF(BG604,"*単価*"),OR(K604=#REF!,K604=#REF!)),"全官署支払金額",IF(COUNTIF(BG604,"*単価*"),"年間支払金額","予定価格"))))))))))</f>
        <v>#REF!</v>
      </c>
      <c r="BA604" s="37" t="str">
        <f>IF(T604="","×",IF(令和8年度契約状況調査票!T604&gt;_xlfn.XLOOKUP(令和8年度契約状況調査票!BF604,#REF!,#REF!),"○","×"))</f>
        <v>×</v>
      </c>
      <c r="BB604" s="37" t="str">
        <f>IF(Y604="","×",IF(令和8年度契約状況調査票!Y604&gt;_xlfn.XLOOKUP(令和8年度契約状況調査票!BF604,#REF!,#REF!),"○","×"))</f>
        <v>×</v>
      </c>
      <c r="BC604" s="37" t="str">
        <f t="shared" si="90"/>
        <v>×</v>
      </c>
      <c r="BD604" s="37" t="str">
        <f t="shared" si="95"/>
        <v>×</v>
      </c>
      <c r="BE604" s="79" t="str">
        <f t="shared" si="91"/>
        <v/>
      </c>
      <c r="BF604" s="38">
        <f t="shared" si="92"/>
        <v>0</v>
      </c>
      <c r="BG604" s="1" t="e">
        <f>IF(AC604=#REF!,"",IF(AND(K604&lt;&gt;"",ISTEXT(U604)),"分担契約/単価契約",IF(ISTEXT(U604),"単価契約",IF(K604&lt;&gt;"","分担契約",""))))</f>
        <v>#REF!</v>
      </c>
      <c r="BH604" s="80"/>
      <c r="BI604" s="81" t="e">
        <f>IF(COUNTIF(T604,"**"),"",IF(AND(T604&gt;=#REF!,OR(H604=#REF!,H604=#REF!)),1,IF(AND(T604&gt;=#REF!,H604&lt;&gt;#REF!,H604&lt;&gt;#REF!),1,"")))</f>
        <v>#REF!</v>
      </c>
      <c r="BJ604" s="82" t="str">
        <f t="shared" si="93"/>
        <v>○</v>
      </c>
      <c r="BK604" s="81" t="b">
        <f t="shared" si="96"/>
        <v>1</v>
      </c>
      <c r="BL604" s="81" t="b">
        <f t="shared" si="97"/>
        <v>1</v>
      </c>
    </row>
    <row r="605" spans="1:64" s="83" customFormat="1" ht="60.65" customHeight="1" x14ac:dyDescent="0.2">
      <c r="A605" s="77">
        <f t="shared" si="89"/>
        <v>600</v>
      </c>
      <c r="B605" s="77" t="str">
        <f t="shared" si="94"/>
        <v/>
      </c>
      <c r="C605" s="77" t="str">
        <f>IF(B605&lt;&gt;1,"",COUNTIF($B$6:B605,1))</f>
        <v/>
      </c>
      <c r="D605" s="77" t="str">
        <f>IF(B605&lt;&gt;2,"",COUNTIF($B$6:B605,2))</f>
        <v/>
      </c>
      <c r="E605" s="77" t="str">
        <f>IF(B605&lt;&gt;3,"",COUNTIF($B$6:B605,3))</f>
        <v/>
      </c>
      <c r="F605" s="77" t="str">
        <f>IF(B605&lt;&gt;4,"",COUNTIF($B$6:B605,4))</f>
        <v/>
      </c>
      <c r="G605" s="1"/>
      <c r="H605" s="20"/>
      <c r="I605" s="20"/>
      <c r="J605" s="20"/>
      <c r="K605" s="1"/>
      <c r="L605" s="1"/>
      <c r="M605" s="21"/>
      <c r="N605" s="20"/>
      <c r="O605" s="22"/>
      <c r="P605" s="26"/>
      <c r="Q605" s="27"/>
      <c r="R605" s="20"/>
      <c r="S605" s="1"/>
      <c r="T605" s="23"/>
      <c r="U605" s="84"/>
      <c r="V605" s="86"/>
      <c r="W605" s="39" t="e">
        <f>IF(OR(T605="他官署で調達手続きを実施のため",AC605=#REF!),"－",IF(V605&lt;&gt;"",ROUNDDOWN(V605/T605,3),(IFERROR(ROUNDDOWN(U605/T605,3),"－"))))</f>
        <v>#REF!</v>
      </c>
      <c r="X605" s="90"/>
      <c r="Y605" s="92"/>
      <c r="Z605" s="25"/>
      <c r="AA605" s="24"/>
      <c r="AB605" s="25"/>
      <c r="AC605" s="24"/>
      <c r="AD605" s="20"/>
      <c r="AE605" s="20"/>
      <c r="AF605" s="20"/>
      <c r="AG605" s="1"/>
      <c r="AH605" s="1"/>
      <c r="AI605" s="41"/>
      <c r="AJ605" s="41"/>
      <c r="AK605" s="41"/>
      <c r="AL605" s="41"/>
      <c r="AM605" s="41"/>
      <c r="AN605" s="1"/>
      <c r="AO605" s="1"/>
      <c r="AP605" s="1"/>
      <c r="AQ605" s="1"/>
      <c r="AR605" s="1"/>
      <c r="AS605" s="1"/>
      <c r="AT605" s="1"/>
      <c r="AU605" s="1"/>
      <c r="AV605" s="1"/>
      <c r="AW605" s="1"/>
      <c r="AX605" s="35"/>
      <c r="AY605" s="78"/>
      <c r="AZ605" s="37" t="e">
        <f>IF(AC605=#REF!,"年間支払金額",IF(AND(OR(COUNTIF(AE605,"*すべて*"),COUNTIF(AE605,"*全て*")),S605="●",OR(K605=#REF!,K605=#REF!)),"年間支払金額(全官署、契約相手方ごと)",IF(AND(OR(COUNTIF(AE605,"*すべて*"),COUNTIF(AE605,"*全て*")),S605="●"),"年間支払金額(契約相手方ごと)",IF(AND(OR(K605=#REF!,K605=#REF!),AC605=#REF!),"契約総額(全官署)",IF(AND(K605=#REF!,AC605=#REF!),"契約総額(自官署のみ)",IF(K605=#REF!,"年間支払金額(自官署のみ)",IF(AC605=#REF!,"契約総額",IF(AND(COUNTIF(BG605,"&lt;&gt;*単価*"),OR(K605=#REF!,K605=#REF!)),"全官署予定価格",IF(AND(COUNTIF(BG605,"*単価*"),OR(K605=#REF!,K605=#REF!)),"全官署支払金額",IF(COUNTIF(BG605,"*単価*"),"年間支払金額","予定価格"))))))))))</f>
        <v>#REF!</v>
      </c>
      <c r="BA605" s="37" t="str">
        <f>IF(T605="","×",IF(令和8年度契約状況調査票!T605&gt;_xlfn.XLOOKUP(令和8年度契約状況調査票!BF605,#REF!,#REF!),"○","×"))</f>
        <v>×</v>
      </c>
      <c r="BB605" s="37" t="str">
        <f>IF(Y605="","×",IF(令和8年度契約状況調査票!Y605&gt;_xlfn.XLOOKUP(令和8年度契約状況調査票!BF605,#REF!,#REF!),"○","×"))</f>
        <v>×</v>
      </c>
      <c r="BC605" s="37" t="str">
        <f t="shared" si="90"/>
        <v>×</v>
      </c>
      <c r="BD605" s="37" t="str">
        <f t="shared" si="95"/>
        <v>×</v>
      </c>
      <c r="BE605" s="79" t="str">
        <f t="shared" si="91"/>
        <v/>
      </c>
      <c r="BF605" s="38">
        <f t="shared" si="92"/>
        <v>0</v>
      </c>
      <c r="BG605" s="1" t="e">
        <f>IF(AC605=#REF!,"",IF(AND(K605&lt;&gt;"",ISTEXT(U605)),"分担契約/単価契約",IF(ISTEXT(U605),"単価契約",IF(K605&lt;&gt;"","分担契約",""))))</f>
        <v>#REF!</v>
      </c>
      <c r="BH605" s="80"/>
      <c r="BI605" s="81" t="e">
        <f>IF(COUNTIF(T605,"**"),"",IF(AND(T605&gt;=#REF!,OR(H605=#REF!,H605=#REF!)),1,IF(AND(T605&gt;=#REF!,H605&lt;&gt;#REF!,H605&lt;&gt;#REF!),1,"")))</f>
        <v>#REF!</v>
      </c>
      <c r="BJ605" s="82" t="str">
        <f t="shared" si="93"/>
        <v>○</v>
      </c>
      <c r="BK605" s="81" t="b">
        <f t="shared" si="96"/>
        <v>1</v>
      </c>
      <c r="BL605" s="81" t="b">
        <f t="shared" si="97"/>
        <v>1</v>
      </c>
    </row>
    <row r="606" spans="1:64" s="83" customFormat="1" ht="60.65" customHeight="1" x14ac:dyDescent="0.2">
      <c r="A606" s="77">
        <f t="shared" si="89"/>
        <v>601</v>
      </c>
      <c r="B606" s="77" t="str">
        <f t="shared" si="94"/>
        <v/>
      </c>
      <c r="C606" s="77" t="str">
        <f>IF(B606&lt;&gt;1,"",COUNTIF($B$6:B606,1))</f>
        <v/>
      </c>
      <c r="D606" s="77" t="str">
        <f>IF(B606&lt;&gt;2,"",COUNTIF($B$6:B606,2))</f>
        <v/>
      </c>
      <c r="E606" s="77" t="str">
        <f>IF(B606&lt;&gt;3,"",COUNTIF($B$6:B606,3))</f>
        <v/>
      </c>
      <c r="F606" s="77" t="str">
        <f>IF(B606&lt;&gt;4,"",COUNTIF($B$6:B606,4))</f>
        <v/>
      </c>
      <c r="G606" s="1"/>
      <c r="H606" s="20"/>
      <c r="I606" s="20"/>
      <c r="J606" s="20"/>
      <c r="K606" s="1"/>
      <c r="L606" s="1"/>
      <c r="M606" s="21"/>
      <c r="N606" s="20"/>
      <c r="O606" s="22"/>
      <c r="P606" s="26"/>
      <c r="Q606" s="27"/>
      <c r="R606" s="20"/>
      <c r="S606" s="1"/>
      <c r="T606" s="23"/>
      <c r="U606" s="84"/>
      <c r="V606" s="86"/>
      <c r="W606" s="39" t="e">
        <f>IF(OR(T606="他官署で調達手続きを実施のため",AC606=#REF!),"－",IF(V606&lt;&gt;"",ROUNDDOWN(V606/T606,3),(IFERROR(ROUNDDOWN(U606/T606,3),"－"))))</f>
        <v>#REF!</v>
      </c>
      <c r="X606" s="90"/>
      <c r="Y606" s="92"/>
      <c r="Z606" s="25"/>
      <c r="AA606" s="24"/>
      <c r="AB606" s="25"/>
      <c r="AC606" s="24"/>
      <c r="AD606" s="20"/>
      <c r="AE606" s="20"/>
      <c r="AF606" s="20"/>
      <c r="AG606" s="1"/>
      <c r="AH606" s="1"/>
      <c r="AI606" s="41"/>
      <c r="AJ606" s="41"/>
      <c r="AK606" s="41"/>
      <c r="AL606" s="41"/>
      <c r="AM606" s="41"/>
      <c r="AN606" s="1"/>
      <c r="AO606" s="1"/>
      <c r="AP606" s="1"/>
      <c r="AQ606" s="1"/>
      <c r="AR606" s="1"/>
      <c r="AS606" s="1"/>
      <c r="AT606" s="1"/>
      <c r="AU606" s="1"/>
      <c r="AV606" s="1"/>
      <c r="AW606" s="1"/>
      <c r="AX606" s="35"/>
      <c r="AY606" s="78"/>
      <c r="AZ606" s="37" t="e">
        <f>IF(AC606=#REF!,"年間支払金額",IF(AND(OR(COUNTIF(AE606,"*すべて*"),COUNTIF(AE606,"*全て*")),S606="●",OR(K606=#REF!,K606=#REF!)),"年間支払金額(全官署、契約相手方ごと)",IF(AND(OR(COUNTIF(AE606,"*すべて*"),COUNTIF(AE606,"*全て*")),S606="●"),"年間支払金額(契約相手方ごと)",IF(AND(OR(K606=#REF!,K606=#REF!),AC606=#REF!),"契約総額(全官署)",IF(AND(K606=#REF!,AC606=#REF!),"契約総額(自官署のみ)",IF(K606=#REF!,"年間支払金額(自官署のみ)",IF(AC606=#REF!,"契約総額",IF(AND(COUNTIF(BG606,"&lt;&gt;*単価*"),OR(K606=#REF!,K606=#REF!)),"全官署予定価格",IF(AND(COUNTIF(BG606,"*単価*"),OR(K606=#REF!,K606=#REF!)),"全官署支払金額",IF(COUNTIF(BG606,"*単価*"),"年間支払金額","予定価格"))))))))))</f>
        <v>#REF!</v>
      </c>
      <c r="BA606" s="37" t="str">
        <f>IF(T606="","×",IF(令和8年度契約状況調査票!T606&gt;_xlfn.XLOOKUP(令和8年度契約状況調査票!BF606,#REF!,#REF!),"○","×"))</f>
        <v>×</v>
      </c>
      <c r="BB606" s="37" t="str">
        <f>IF(Y606="","×",IF(令和8年度契約状況調査票!Y606&gt;_xlfn.XLOOKUP(令和8年度契約状況調査票!BF606,#REF!,#REF!),"○","×"))</f>
        <v>×</v>
      </c>
      <c r="BC606" s="37" t="str">
        <f t="shared" si="90"/>
        <v>×</v>
      </c>
      <c r="BD606" s="37" t="str">
        <f t="shared" si="95"/>
        <v>×</v>
      </c>
      <c r="BE606" s="79" t="str">
        <f t="shared" si="91"/>
        <v/>
      </c>
      <c r="BF606" s="38">
        <f t="shared" si="92"/>
        <v>0</v>
      </c>
      <c r="BG606" s="1" t="e">
        <f>IF(AC606=#REF!,"",IF(AND(K606&lt;&gt;"",ISTEXT(U606)),"分担契約/単価契約",IF(ISTEXT(U606),"単価契約",IF(K606&lt;&gt;"","分担契約",""))))</f>
        <v>#REF!</v>
      </c>
      <c r="BH606" s="80"/>
      <c r="BI606" s="81" t="e">
        <f>IF(COUNTIF(T606,"**"),"",IF(AND(T606&gt;=#REF!,OR(H606=#REF!,H606=#REF!)),1,IF(AND(T606&gt;=#REF!,H606&lt;&gt;#REF!,H606&lt;&gt;#REF!),1,"")))</f>
        <v>#REF!</v>
      </c>
      <c r="BJ606" s="82" t="str">
        <f t="shared" si="93"/>
        <v>○</v>
      </c>
      <c r="BK606" s="81" t="b">
        <f t="shared" si="96"/>
        <v>1</v>
      </c>
      <c r="BL606" s="81" t="b">
        <f t="shared" si="97"/>
        <v>1</v>
      </c>
    </row>
    <row r="607" spans="1:64" s="83" customFormat="1" ht="60.65" customHeight="1" x14ac:dyDescent="0.2">
      <c r="A607" s="77">
        <f t="shared" si="89"/>
        <v>602</v>
      </c>
      <c r="B607" s="77" t="str">
        <f t="shared" si="94"/>
        <v/>
      </c>
      <c r="C607" s="77" t="str">
        <f>IF(B607&lt;&gt;1,"",COUNTIF($B$6:B607,1))</f>
        <v/>
      </c>
      <c r="D607" s="77" t="str">
        <f>IF(B607&lt;&gt;2,"",COUNTIF($B$6:B607,2))</f>
        <v/>
      </c>
      <c r="E607" s="77" t="str">
        <f>IF(B607&lt;&gt;3,"",COUNTIF($B$6:B607,3))</f>
        <v/>
      </c>
      <c r="F607" s="77" t="str">
        <f>IF(B607&lt;&gt;4,"",COUNTIF($B$6:B607,4))</f>
        <v/>
      </c>
      <c r="G607" s="1"/>
      <c r="H607" s="20"/>
      <c r="I607" s="20"/>
      <c r="J607" s="20"/>
      <c r="K607" s="1"/>
      <c r="L607" s="1"/>
      <c r="M607" s="21"/>
      <c r="N607" s="20"/>
      <c r="O607" s="22"/>
      <c r="P607" s="26"/>
      <c r="Q607" s="27"/>
      <c r="R607" s="20"/>
      <c r="S607" s="1"/>
      <c r="T607" s="23"/>
      <c r="U607" s="84"/>
      <c r="V607" s="86"/>
      <c r="W607" s="39" t="e">
        <f>IF(OR(T607="他官署で調達手続きを実施のため",AC607=#REF!),"－",IF(V607&lt;&gt;"",ROUNDDOWN(V607/T607,3),(IFERROR(ROUNDDOWN(U607/T607,3),"－"))))</f>
        <v>#REF!</v>
      </c>
      <c r="X607" s="90"/>
      <c r="Y607" s="92"/>
      <c r="Z607" s="25"/>
      <c r="AA607" s="24"/>
      <c r="AB607" s="25"/>
      <c r="AC607" s="24"/>
      <c r="AD607" s="20"/>
      <c r="AE607" s="20"/>
      <c r="AF607" s="20"/>
      <c r="AG607" s="1"/>
      <c r="AH607" s="1"/>
      <c r="AI607" s="41"/>
      <c r="AJ607" s="41"/>
      <c r="AK607" s="41"/>
      <c r="AL607" s="41"/>
      <c r="AM607" s="41"/>
      <c r="AN607" s="1"/>
      <c r="AO607" s="1"/>
      <c r="AP607" s="1"/>
      <c r="AQ607" s="1"/>
      <c r="AR607" s="1"/>
      <c r="AS607" s="1"/>
      <c r="AT607" s="1"/>
      <c r="AU607" s="1"/>
      <c r="AV607" s="1"/>
      <c r="AW607" s="1"/>
      <c r="AX607" s="35"/>
      <c r="AY607" s="78"/>
      <c r="AZ607" s="37" t="e">
        <f>IF(AC607=#REF!,"年間支払金額",IF(AND(OR(COUNTIF(AE607,"*すべて*"),COUNTIF(AE607,"*全て*")),S607="●",OR(K607=#REF!,K607=#REF!)),"年間支払金額(全官署、契約相手方ごと)",IF(AND(OR(COUNTIF(AE607,"*すべて*"),COUNTIF(AE607,"*全て*")),S607="●"),"年間支払金額(契約相手方ごと)",IF(AND(OR(K607=#REF!,K607=#REF!),AC607=#REF!),"契約総額(全官署)",IF(AND(K607=#REF!,AC607=#REF!),"契約総額(自官署のみ)",IF(K607=#REF!,"年間支払金額(自官署のみ)",IF(AC607=#REF!,"契約総額",IF(AND(COUNTIF(BG607,"&lt;&gt;*単価*"),OR(K607=#REF!,K607=#REF!)),"全官署予定価格",IF(AND(COUNTIF(BG607,"*単価*"),OR(K607=#REF!,K607=#REF!)),"全官署支払金額",IF(COUNTIF(BG607,"*単価*"),"年間支払金額","予定価格"))))))))))</f>
        <v>#REF!</v>
      </c>
      <c r="BA607" s="37" t="str">
        <f>IF(T607="","×",IF(令和8年度契約状況調査票!T607&gt;_xlfn.XLOOKUP(令和8年度契約状況調査票!BF607,#REF!,#REF!),"○","×"))</f>
        <v>×</v>
      </c>
      <c r="BB607" s="37" t="str">
        <f>IF(Y607="","×",IF(令和8年度契約状況調査票!Y607&gt;_xlfn.XLOOKUP(令和8年度契約状況調査票!BF607,#REF!,#REF!),"○","×"))</f>
        <v>×</v>
      </c>
      <c r="BC607" s="37" t="str">
        <f t="shared" si="90"/>
        <v>×</v>
      </c>
      <c r="BD607" s="37" t="str">
        <f t="shared" si="95"/>
        <v>×</v>
      </c>
      <c r="BE607" s="79" t="str">
        <f t="shared" si="91"/>
        <v/>
      </c>
      <c r="BF607" s="38">
        <f t="shared" si="92"/>
        <v>0</v>
      </c>
      <c r="BG607" s="1" t="e">
        <f>IF(AC607=#REF!,"",IF(AND(K607&lt;&gt;"",ISTEXT(U607)),"分担契約/単価契約",IF(ISTEXT(U607),"単価契約",IF(K607&lt;&gt;"","分担契約",""))))</f>
        <v>#REF!</v>
      </c>
      <c r="BH607" s="80"/>
      <c r="BI607" s="81" t="e">
        <f>IF(COUNTIF(T607,"**"),"",IF(AND(T607&gt;=#REF!,OR(H607=#REF!,H607=#REF!)),1,IF(AND(T607&gt;=#REF!,H607&lt;&gt;#REF!,H607&lt;&gt;#REF!),1,"")))</f>
        <v>#REF!</v>
      </c>
      <c r="BJ607" s="82" t="str">
        <f t="shared" si="93"/>
        <v>○</v>
      </c>
      <c r="BK607" s="81" t="b">
        <f t="shared" si="96"/>
        <v>1</v>
      </c>
      <c r="BL607" s="81" t="b">
        <f t="shared" si="97"/>
        <v>1</v>
      </c>
    </row>
    <row r="608" spans="1:64" s="83" customFormat="1" ht="60.65" customHeight="1" x14ac:dyDescent="0.2">
      <c r="A608" s="77">
        <f t="shared" si="89"/>
        <v>603</v>
      </c>
      <c r="B608" s="77" t="str">
        <f t="shared" si="94"/>
        <v/>
      </c>
      <c r="C608" s="77" t="str">
        <f>IF(B608&lt;&gt;1,"",COUNTIF($B$6:B608,1))</f>
        <v/>
      </c>
      <c r="D608" s="77" t="str">
        <f>IF(B608&lt;&gt;2,"",COUNTIF($B$6:B608,2))</f>
        <v/>
      </c>
      <c r="E608" s="77" t="str">
        <f>IF(B608&lt;&gt;3,"",COUNTIF($B$6:B608,3))</f>
        <v/>
      </c>
      <c r="F608" s="77" t="str">
        <f>IF(B608&lt;&gt;4,"",COUNTIF($B$6:B608,4))</f>
        <v/>
      </c>
      <c r="G608" s="1"/>
      <c r="H608" s="20"/>
      <c r="I608" s="20"/>
      <c r="J608" s="20"/>
      <c r="K608" s="1"/>
      <c r="L608" s="1"/>
      <c r="M608" s="21"/>
      <c r="N608" s="20"/>
      <c r="O608" s="22"/>
      <c r="P608" s="26"/>
      <c r="Q608" s="27"/>
      <c r="R608" s="20"/>
      <c r="S608" s="1"/>
      <c r="T608" s="23"/>
      <c r="U608" s="84"/>
      <c r="V608" s="86"/>
      <c r="W608" s="39" t="e">
        <f>IF(OR(T608="他官署で調達手続きを実施のため",AC608=#REF!),"－",IF(V608&lt;&gt;"",ROUNDDOWN(V608/T608,3),(IFERROR(ROUNDDOWN(U608/T608,3),"－"))))</f>
        <v>#REF!</v>
      </c>
      <c r="X608" s="90"/>
      <c r="Y608" s="92"/>
      <c r="Z608" s="25"/>
      <c r="AA608" s="24"/>
      <c r="AB608" s="25"/>
      <c r="AC608" s="24"/>
      <c r="AD608" s="20"/>
      <c r="AE608" s="20"/>
      <c r="AF608" s="20"/>
      <c r="AG608" s="1"/>
      <c r="AH608" s="1"/>
      <c r="AI608" s="41"/>
      <c r="AJ608" s="41"/>
      <c r="AK608" s="41"/>
      <c r="AL608" s="41"/>
      <c r="AM608" s="41"/>
      <c r="AN608" s="1"/>
      <c r="AO608" s="1"/>
      <c r="AP608" s="1"/>
      <c r="AQ608" s="1"/>
      <c r="AR608" s="1"/>
      <c r="AS608" s="1"/>
      <c r="AT608" s="1"/>
      <c r="AU608" s="1"/>
      <c r="AV608" s="1"/>
      <c r="AW608" s="1"/>
      <c r="AX608" s="36"/>
      <c r="AY608" s="78"/>
      <c r="AZ608" s="37" t="e">
        <f>IF(AC608=#REF!,"年間支払金額",IF(AND(OR(COUNTIF(AE608,"*すべて*"),COUNTIF(AE608,"*全て*")),S608="●",OR(K608=#REF!,K608=#REF!)),"年間支払金額(全官署、契約相手方ごと)",IF(AND(OR(COUNTIF(AE608,"*すべて*"),COUNTIF(AE608,"*全て*")),S608="●"),"年間支払金額(契約相手方ごと)",IF(AND(OR(K608=#REF!,K608=#REF!),AC608=#REF!),"契約総額(全官署)",IF(AND(K608=#REF!,AC608=#REF!),"契約総額(自官署のみ)",IF(K608=#REF!,"年間支払金額(自官署のみ)",IF(AC608=#REF!,"契約総額",IF(AND(COUNTIF(BG608,"&lt;&gt;*単価*"),OR(K608=#REF!,K608=#REF!)),"全官署予定価格",IF(AND(COUNTIF(BG608,"*単価*"),OR(K608=#REF!,K608=#REF!)),"全官署支払金額",IF(COUNTIF(BG608,"*単価*"),"年間支払金額","予定価格"))))))))))</f>
        <v>#REF!</v>
      </c>
      <c r="BA608" s="37" t="str">
        <f>IF(T608="","×",IF(令和8年度契約状況調査票!T608&gt;_xlfn.XLOOKUP(令和8年度契約状況調査票!BF608,#REF!,#REF!),"○","×"))</f>
        <v>×</v>
      </c>
      <c r="BB608" s="37" t="str">
        <f>IF(Y608="","×",IF(令和8年度契約状況調査票!Y608&gt;_xlfn.XLOOKUP(令和8年度契約状況調査票!BF608,#REF!,#REF!),"○","×"))</f>
        <v>×</v>
      </c>
      <c r="BC608" s="37" t="str">
        <f t="shared" si="90"/>
        <v>×</v>
      </c>
      <c r="BD608" s="37" t="str">
        <f t="shared" si="95"/>
        <v>×</v>
      </c>
      <c r="BE608" s="79" t="str">
        <f t="shared" si="91"/>
        <v/>
      </c>
      <c r="BF608" s="38">
        <f t="shared" si="92"/>
        <v>0</v>
      </c>
      <c r="BG608" s="1" t="e">
        <f>IF(AC608=#REF!,"",IF(AND(K608&lt;&gt;"",ISTEXT(U608)),"分担契約/単価契約",IF(ISTEXT(U608),"単価契約",IF(K608&lt;&gt;"","分担契約",""))))</f>
        <v>#REF!</v>
      </c>
      <c r="BH608" s="80"/>
      <c r="BI608" s="81" t="e">
        <f>IF(COUNTIF(T608,"**"),"",IF(AND(T608&gt;=#REF!,OR(H608=#REF!,H608=#REF!)),1,IF(AND(T608&gt;=#REF!,H608&lt;&gt;#REF!,H608&lt;&gt;#REF!),1,"")))</f>
        <v>#REF!</v>
      </c>
      <c r="BJ608" s="82" t="str">
        <f t="shared" si="93"/>
        <v>○</v>
      </c>
      <c r="BK608" s="81" t="b">
        <f t="shared" si="96"/>
        <v>1</v>
      </c>
      <c r="BL608" s="81" t="b">
        <f t="shared" si="97"/>
        <v>1</v>
      </c>
    </row>
    <row r="609" spans="1:64" s="83" customFormat="1" ht="60.65" customHeight="1" x14ac:dyDescent="0.2">
      <c r="A609" s="77">
        <f t="shared" si="89"/>
        <v>604</v>
      </c>
      <c r="B609" s="77" t="str">
        <f t="shared" si="94"/>
        <v/>
      </c>
      <c r="C609" s="77" t="str">
        <f>IF(B609&lt;&gt;1,"",COUNTIF($B$6:B609,1))</f>
        <v/>
      </c>
      <c r="D609" s="77" t="str">
        <f>IF(B609&lt;&gt;2,"",COUNTIF($B$6:B609,2))</f>
        <v/>
      </c>
      <c r="E609" s="77" t="str">
        <f>IF(B609&lt;&gt;3,"",COUNTIF($B$6:B609,3))</f>
        <v/>
      </c>
      <c r="F609" s="77" t="str">
        <f>IF(B609&lt;&gt;4,"",COUNTIF($B$6:B609,4))</f>
        <v/>
      </c>
      <c r="G609" s="1"/>
      <c r="H609" s="20"/>
      <c r="I609" s="20"/>
      <c r="J609" s="20"/>
      <c r="K609" s="1"/>
      <c r="L609" s="1"/>
      <c r="M609" s="21"/>
      <c r="N609" s="20"/>
      <c r="O609" s="22"/>
      <c r="P609" s="26"/>
      <c r="Q609" s="27"/>
      <c r="R609" s="20"/>
      <c r="S609" s="1"/>
      <c r="T609" s="23"/>
      <c r="U609" s="84"/>
      <c r="V609" s="86"/>
      <c r="W609" s="39" t="e">
        <f>IF(OR(T609="他官署で調達手続きを実施のため",AC609=#REF!),"－",IF(V609&lt;&gt;"",ROUNDDOWN(V609/T609,3),(IFERROR(ROUNDDOWN(U609/T609,3),"－"))))</f>
        <v>#REF!</v>
      </c>
      <c r="X609" s="90"/>
      <c r="Y609" s="92"/>
      <c r="Z609" s="25"/>
      <c r="AA609" s="24"/>
      <c r="AB609" s="25"/>
      <c r="AC609" s="24"/>
      <c r="AD609" s="20"/>
      <c r="AE609" s="20"/>
      <c r="AF609" s="20"/>
      <c r="AG609" s="1"/>
      <c r="AH609" s="1"/>
      <c r="AI609" s="41"/>
      <c r="AJ609" s="41"/>
      <c r="AK609" s="41"/>
      <c r="AL609" s="41"/>
      <c r="AM609" s="41"/>
      <c r="AN609" s="1"/>
      <c r="AO609" s="1"/>
      <c r="AP609" s="1"/>
      <c r="AQ609" s="1"/>
      <c r="AR609" s="1"/>
      <c r="AS609" s="1"/>
      <c r="AT609" s="1"/>
      <c r="AU609" s="1"/>
      <c r="AV609" s="1"/>
      <c r="AW609" s="1"/>
      <c r="AX609" s="35"/>
      <c r="AY609" s="78"/>
      <c r="AZ609" s="37" t="e">
        <f>IF(AC609=#REF!,"年間支払金額",IF(AND(OR(COUNTIF(AE609,"*すべて*"),COUNTIF(AE609,"*全て*")),S609="●",OR(K609=#REF!,K609=#REF!)),"年間支払金額(全官署、契約相手方ごと)",IF(AND(OR(COUNTIF(AE609,"*すべて*"),COUNTIF(AE609,"*全て*")),S609="●"),"年間支払金額(契約相手方ごと)",IF(AND(OR(K609=#REF!,K609=#REF!),AC609=#REF!),"契約総額(全官署)",IF(AND(K609=#REF!,AC609=#REF!),"契約総額(自官署のみ)",IF(K609=#REF!,"年間支払金額(自官署のみ)",IF(AC609=#REF!,"契約総額",IF(AND(COUNTIF(BG609,"&lt;&gt;*単価*"),OR(K609=#REF!,K609=#REF!)),"全官署予定価格",IF(AND(COUNTIF(BG609,"*単価*"),OR(K609=#REF!,K609=#REF!)),"全官署支払金額",IF(COUNTIF(BG609,"*単価*"),"年間支払金額","予定価格"))))))))))</f>
        <v>#REF!</v>
      </c>
      <c r="BA609" s="37" t="str">
        <f>IF(T609="","×",IF(令和8年度契約状況調査票!T609&gt;_xlfn.XLOOKUP(令和8年度契約状況調査票!BF609,#REF!,#REF!),"○","×"))</f>
        <v>×</v>
      </c>
      <c r="BB609" s="37" t="str">
        <f>IF(Y609="","×",IF(令和8年度契約状況調査票!Y609&gt;_xlfn.XLOOKUP(令和8年度契約状況調査票!BF609,#REF!,#REF!),"○","×"))</f>
        <v>×</v>
      </c>
      <c r="BC609" s="37" t="str">
        <f t="shared" si="90"/>
        <v>×</v>
      </c>
      <c r="BD609" s="37" t="str">
        <f t="shared" si="95"/>
        <v>×</v>
      </c>
      <c r="BE609" s="79" t="str">
        <f t="shared" si="91"/>
        <v/>
      </c>
      <c r="BF609" s="38">
        <f t="shared" si="92"/>
        <v>0</v>
      </c>
      <c r="BG609" s="1" t="e">
        <f>IF(AC609=#REF!,"",IF(AND(K609&lt;&gt;"",ISTEXT(U609)),"分担契約/単価契約",IF(ISTEXT(U609),"単価契約",IF(K609&lt;&gt;"","分担契約",""))))</f>
        <v>#REF!</v>
      </c>
      <c r="BH609" s="80"/>
      <c r="BI609" s="81" t="e">
        <f>IF(COUNTIF(T609,"**"),"",IF(AND(T609&gt;=#REF!,OR(H609=#REF!,H609=#REF!)),1,IF(AND(T609&gt;=#REF!,H609&lt;&gt;#REF!,H609&lt;&gt;#REF!),1,"")))</f>
        <v>#REF!</v>
      </c>
      <c r="BJ609" s="82" t="str">
        <f t="shared" si="93"/>
        <v>○</v>
      </c>
      <c r="BK609" s="81" t="b">
        <f t="shared" si="96"/>
        <v>1</v>
      </c>
      <c r="BL609" s="81" t="b">
        <f t="shared" si="97"/>
        <v>1</v>
      </c>
    </row>
    <row r="610" spans="1:64" s="83" customFormat="1" ht="60.65" customHeight="1" x14ac:dyDescent="0.2">
      <c r="A610" s="77">
        <f t="shared" si="89"/>
        <v>605</v>
      </c>
      <c r="B610" s="77" t="str">
        <f t="shared" si="94"/>
        <v/>
      </c>
      <c r="C610" s="77" t="str">
        <f>IF(B610&lt;&gt;1,"",COUNTIF($B$6:B610,1))</f>
        <v/>
      </c>
      <c r="D610" s="77" t="str">
        <f>IF(B610&lt;&gt;2,"",COUNTIF($B$6:B610,2))</f>
        <v/>
      </c>
      <c r="E610" s="77" t="str">
        <f>IF(B610&lt;&gt;3,"",COUNTIF($B$6:B610,3))</f>
        <v/>
      </c>
      <c r="F610" s="77" t="str">
        <f>IF(B610&lt;&gt;4,"",COUNTIF($B$6:B610,4))</f>
        <v/>
      </c>
      <c r="G610" s="1"/>
      <c r="H610" s="20"/>
      <c r="I610" s="20"/>
      <c r="J610" s="20"/>
      <c r="K610" s="1"/>
      <c r="L610" s="1"/>
      <c r="M610" s="21"/>
      <c r="N610" s="20"/>
      <c r="O610" s="22"/>
      <c r="P610" s="26"/>
      <c r="Q610" s="27"/>
      <c r="R610" s="20"/>
      <c r="S610" s="1"/>
      <c r="T610" s="23"/>
      <c r="U610" s="84"/>
      <c r="V610" s="86"/>
      <c r="W610" s="39" t="e">
        <f>IF(OR(T610="他官署で調達手続きを実施のため",AC610=#REF!),"－",IF(V610&lt;&gt;"",ROUNDDOWN(V610/T610,3),(IFERROR(ROUNDDOWN(U610/T610,3),"－"))))</f>
        <v>#REF!</v>
      </c>
      <c r="X610" s="90"/>
      <c r="Y610" s="92"/>
      <c r="Z610" s="25"/>
      <c r="AA610" s="24"/>
      <c r="AB610" s="25"/>
      <c r="AC610" s="24"/>
      <c r="AD610" s="20"/>
      <c r="AE610" s="20"/>
      <c r="AF610" s="20"/>
      <c r="AG610" s="1"/>
      <c r="AH610" s="1"/>
      <c r="AI610" s="41"/>
      <c r="AJ610" s="41"/>
      <c r="AK610" s="41"/>
      <c r="AL610" s="41"/>
      <c r="AM610" s="41"/>
      <c r="AN610" s="1"/>
      <c r="AO610" s="1"/>
      <c r="AP610" s="1"/>
      <c r="AQ610" s="1"/>
      <c r="AR610" s="1"/>
      <c r="AS610" s="1"/>
      <c r="AT610" s="1"/>
      <c r="AU610" s="1"/>
      <c r="AV610" s="1"/>
      <c r="AW610" s="1"/>
      <c r="AX610" s="35"/>
      <c r="AY610" s="78"/>
      <c r="AZ610" s="37" t="e">
        <f>IF(AC610=#REF!,"年間支払金額",IF(AND(OR(COUNTIF(AE610,"*すべて*"),COUNTIF(AE610,"*全て*")),S610="●",OR(K610=#REF!,K610=#REF!)),"年間支払金額(全官署、契約相手方ごと)",IF(AND(OR(COUNTIF(AE610,"*すべて*"),COUNTIF(AE610,"*全て*")),S610="●"),"年間支払金額(契約相手方ごと)",IF(AND(OR(K610=#REF!,K610=#REF!),AC610=#REF!),"契約総額(全官署)",IF(AND(K610=#REF!,AC610=#REF!),"契約総額(自官署のみ)",IF(K610=#REF!,"年間支払金額(自官署のみ)",IF(AC610=#REF!,"契約総額",IF(AND(COUNTIF(BG610,"&lt;&gt;*単価*"),OR(K610=#REF!,K610=#REF!)),"全官署予定価格",IF(AND(COUNTIF(BG610,"*単価*"),OR(K610=#REF!,K610=#REF!)),"全官署支払金額",IF(COUNTIF(BG610,"*単価*"),"年間支払金額","予定価格"))))))))))</f>
        <v>#REF!</v>
      </c>
      <c r="BA610" s="37" t="str">
        <f>IF(T610="","×",IF(令和8年度契約状況調査票!T610&gt;_xlfn.XLOOKUP(令和8年度契約状況調査票!BF610,#REF!,#REF!),"○","×"))</f>
        <v>×</v>
      </c>
      <c r="BB610" s="37" t="str">
        <f>IF(Y610="","×",IF(令和8年度契約状況調査票!Y610&gt;_xlfn.XLOOKUP(令和8年度契約状況調査票!BF610,#REF!,#REF!),"○","×"))</f>
        <v>×</v>
      </c>
      <c r="BC610" s="37" t="str">
        <f t="shared" si="90"/>
        <v>×</v>
      </c>
      <c r="BD610" s="37" t="str">
        <f t="shared" si="95"/>
        <v>×</v>
      </c>
      <c r="BE610" s="79" t="str">
        <f t="shared" si="91"/>
        <v/>
      </c>
      <c r="BF610" s="38">
        <f t="shared" si="92"/>
        <v>0</v>
      </c>
      <c r="BG610" s="1" t="e">
        <f>IF(AC610=#REF!,"",IF(AND(K610&lt;&gt;"",ISTEXT(U610)),"分担契約/単価契約",IF(ISTEXT(U610),"単価契約",IF(K610&lt;&gt;"","分担契約",""))))</f>
        <v>#REF!</v>
      </c>
      <c r="BH610" s="80"/>
      <c r="BI610" s="81" t="e">
        <f>IF(COUNTIF(T610,"**"),"",IF(AND(T610&gt;=#REF!,OR(H610=#REF!,H610=#REF!)),1,IF(AND(T610&gt;=#REF!,H610&lt;&gt;#REF!,H610&lt;&gt;#REF!),1,"")))</f>
        <v>#REF!</v>
      </c>
      <c r="BJ610" s="82" t="str">
        <f t="shared" si="93"/>
        <v>○</v>
      </c>
      <c r="BK610" s="81" t="b">
        <f t="shared" si="96"/>
        <v>1</v>
      </c>
      <c r="BL610" s="81" t="b">
        <f t="shared" si="97"/>
        <v>1</v>
      </c>
    </row>
    <row r="611" spans="1:64" s="83" customFormat="1" ht="60.65" customHeight="1" x14ac:dyDescent="0.2">
      <c r="A611" s="77">
        <f t="shared" si="89"/>
        <v>606</v>
      </c>
      <c r="B611" s="77" t="str">
        <f t="shared" si="94"/>
        <v/>
      </c>
      <c r="C611" s="77" t="str">
        <f>IF(B611&lt;&gt;1,"",COUNTIF($B$6:B611,1))</f>
        <v/>
      </c>
      <c r="D611" s="77" t="str">
        <f>IF(B611&lt;&gt;2,"",COUNTIF($B$6:B611,2))</f>
        <v/>
      </c>
      <c r="E611" s="77" t="str">
        <f>IF(B611&lt;&gt;3,"",COUNTIF($B$6:B611,3))</f>
        <v/>
      </c>
      <c r="F611" s="77" t="str">
        <f>IF(B611&lt;&gt;4,"",COUNTIF($B$6:B611,4))</f>
        <v/>
      </c>
      <c r="G611" s="1"/>
      <c r="H611" s="20"/>
      <c r="I611" s="20"/>
      <c r="J611" s="20"/>
      <c r="K611" s="1"/>
      <c r="L611" s="1"/>
      <c r="M611" s="21"/>
      <c r="N611" s="20"/>
      <c r="O611" s="22"/>
      <c r="P611" s="26"/>
      <c r="Q611" s="27"/>
      <c r="R611" s="20"/>
      <c r="S611" s="1"/>
      <c r="T611" s="28"/>
      <c r="U611" s="85"/>
      <c r="V611" s="86"/>
      <c r="W611" s="39" t="e">
        <f>IF(OR(T611="他官署で調達手続きを実施のため",AC611=#REF!),"－",IF(V611&lt;&gt;"",ROUNDDOWN(V611/T611,3),(IFERROR(ROUNDDOWN(U611/T611,3),"－"))))</f>
        <v>#REF!</v>
      </c>
      <c r="X611" s="90"/>
      <c r="Y611" s="92"/>
      <c r="Z611" s="25"/>
      <c r="AA611" s="24"/>
      <c r="AB611" s="25"/>
      <c r="AC611" s="24"/>
      <c r="AD611" s="20"/>
      <c r="AE611" s="20"/>
      <c r="AF611" s="20"/>
      <c r="AG611" s="1"/>
      <c r="AH611" s="1"/>
      <c r="AI611" s="41"/>
      <c r="AJ611" s="41"/>
      <c r="AK611" s="41"/>
      <c r="AL611" s="41"/>
      <c r="AM611" s="41"/>
      <c r="AN611" s="1"/>
      <c r="AO611" s="1"/>
      <c r="AP611" s="1"/>
      <c r="AQ611" s="1"/>
      <c r="AR611" s="1"/>
      <c r="AS611" s="1"/>
      <c r="AT611" s="1"/>
      <c r="AU611" s="1"/>
      <c r="AV611" s="1"/>
      <c r="AW611" s="1"/>
      <c r="AX611" s="35"/>
      <c r="AY611" s="78"/>
      <c r="AZ611" s="37" t="e">
        <f>IF(AC611=#REF!,"年間支払金額",IF(AND(OR(COUNTIF(AE611,"*すべて*"),COUNTIF(AE611,"*全て*")),S611="●",OR(K611=#REF!,K611=#REF!)),"年間支払金額(全官署、契約相手方ごと)",IF(AND(OR(COUNTIF(AE611,"*すべて*"),COUNTIF(AE611,"*全て*")),S611="●"),"年間支払金額(契約相手方ごと)",IF(AND(OR(K611=#REF!,K611=#REF!),AC611=#REF!),"契約総額(全官署)",IF(AND(K611=#REF!,AC611=#REF!),"契約総額(自官署のみ)",IF(K611=#REF!,"年間支払金額(自官署のみ)",IF(AC611=#REF!,"契約総額",IF(AND(COUNTIF(BG611,"&lt;&gt;*単価*"),OR(K611=#REF!,K611=#REF!)),"全官署予定価格",IF(AND(COUNTIF(BG611,"*単価*"),OR(K611=#REF!,K611=#REF!)),"全官署支払金額",IF(COUNTIF(BG611,"*単価*"),"年間支払金額","予定価格"))))))))))</f>
        <v>#REF!</v>
      </c>
      <c r="BA611" s="37" t="str">
        <f>IF(T611="","×",IF(令和8年度契約状況調査票!T611&gt;_xlfn.XLOOKUP(令和8年度契約状況調査票!BF611,#REF!,#REF!),"○","×"))</f>
        <v>×</v>
      </c>
      <c r="BB611" s="37" t="str">
        <f>IF(Y611="","×",IF(令和8年度契約状況調査票!Y611&gt;_xlfn.XLOOKUP(令和8年度契約状況調査票!BF611,#REF!,#REF!),"○","×"))</f>
        <v>×</v>
      </c>
      <c r="BC611" s="37" t="str">
        <f t="shared" si="90"/>
        <v>×</v>
      </c>
      <c r="BD611" s="37" t="str">
        <f t="shared" si="95"/>
        <v>×</v>
      </c>
      <c r="BE611" s="79" t="str">
        <f t="shared" si="91"/>
        <v/>
      </c>
      <c r="BF611" s="38">
        <f t="shared" si="92"/>
        <v>0</v>
      </c>
      <c r="BG611" s="1" t="e">
        <f>IF(AC611=#REF!,"",IF(AND(K611&lt;&gt;"",ISTEXT(U611)),"分担契約/単価契約",IF(ISTEXT(U611),"単価契約",IF(K611&lt;&gt;"","分担契約",""))))</f>
        <v>#REF!</v>
      </c>
      <c r="BH611" s="80"/>
      <c r="BI611" s="81" t="e">
        <f>IF(COUNTIF(T611,"**"),"",IF(AND(T611&gt;=#REF!,OR(H611=#REF!,H611=#REF!)),1,IF(AND(T611&gt;=#REF!,H611&lt;&gt;#REF!,H611&lt;&gt;#REF!),1,"")))</f>
        <v>#REF!</v>
      </c>
      <c r="BJ611" s="82" t="str">
        <f t="shared" si="93"/>
        <v>○</v>
      </c>
      <c r="BK611" s="81" t="b">
        <f t="shared" si="96"/>
        <v>1</v>
      </c>
      <c r="BL611" s="81" t="b">
        <f t="shared" si="97"/>
        <v>1</v>
      </c>
    </row>
    <row r="612" spans="1:64" s="83" customFormat="1" ht="60.65" customHeight="1" x14ac:dyDescent="0.2">
      <c r="A612" s="77">
        <f t="shared" si="89"/>
        <v>607</v>
      </c>
      <c r="B612" s="77" t="str">
        <f t="shared" si="94"/>
        <v/>
      </c>
      <c r="C612" s="77" t="str">
        <f>IF(B612&lt;&gt;1,"",COUNTIF($B$6:B612,1))</f>
        <v/>
      </c>
      <c r="D612" s="77" t="str">
        <f>IF(B612&lt;&gt;2,"",COUNTIF($B$6:B612,2))</f>
        <v/>
      </c>
      <c r="E612" s="77" t="str">
        <f>IF(B612&lt;&gt;3,"",COUNTIF($B$6:B612,3))</f>
        <v/>
      </c>
      <c r="F612" s="77" t="str">
        <f>IF(B612&lt;&gt;4,"",COUNTIF($B$6:B612,4))</f>
        <v/>
      </c>
      <c r="G612" s="1"/>
      <c r="H612" s="20"/>
      <c r="I612" s="20"/>
      <c r="J612" s="20"/>
      <c r="K612" s="1"/>
      <c r="L612" s="1"/>
      <c r="M612" s="21"/>
      <c r="N612" s="20"/>
      <c r="O612" s="22"/>
      <c r="P612" s="26"/>
      <c r="Q612" s="27"/>
      <c r="R612" s="20"/>
      <c r="S612" s="1"/>
      <c r="T612" s="23"/>
      <c r="U612" s="84"/>
      <c r="V612" s="86"/>
      <c r="W612" s="39" t="e">
        <f>IF(OR(T612="他官署で調達手続きを実施のため",AC612=#REF!),"－",IF(V612&lt;&gt;"",ROUNDDOWN(V612/T612,3),(IFERROR(ROUNDDOWN(U612/T612,3),"－"))))</f>
        <v>#REF!</v>
      </c>
      <c r="X612" s="90"/>
      <c r="Y612" s="92"/>
      <c r="Z612" s="25"/>
      <c r="AA612" s="24"/>
      <c r="AB612" s="25"/>
      <c r="AC612" s="24"/>
      <c r="AD612" s="20"/>
      <c r="AE612" s="20"/>
      <c r="AF612" s="20"/>
      <c r="AG612" s="1"/>
      <c r="AH612" s="1"/>
      <c r="AI612" s="41"/>
      <c r="AJ612" s="41"/>
      <c r="AK612" s="41"/>
      <c r="AL612" s="41"/>
      <c r="AM612" s="41"/>
      <c r="AN612" s="1"/>
      <c r="AO612" s="1"/>
      <c r="AP612" s="1"/>
      <c r="AQ612" s="1"/>
      <c r="AR612" s="1"/>
      <c r="AS612" s="1"/>
      <c r="AT612" s="1"/>
      <c r="AU612" s="1"/>
      <c r="AV612" s="1"/>
      <c r="AW612" s="1"/>
      <c r="AX612" s="35"/>
      <c r="AY612" s="78"/>
      <c r="AZ612" s="37" t="e">
        <f>IF(AC612=#REF!,"年間支払金額",IF(AND(OR(COUNTIF(AE612,"*すべて*"),COUNTIF(AE612,"*全て*")),S612="●",OR(K612=#REF!,K612=#REF!)),"年間支払金額(全官署、契約相手方ごと)",IF(AND(OR(COUNTIF(AE612,"*すべて*"),COUNTIF(AE612,"*全て*")),S612="●"),"年間支払金額(契約相手方ごと)",IF(AND(OR(K612=#REF!,K612=#REF!),AC612=#REF!),"契約総額(全官署)",IF(AND(K612=#REF!,AC612=#REF!),"契約総額(自官署のみ)",IF(K612=#REF!,"年間支払金額(自官署のみ)",IF(AC612=#REF!,"契約総額",IF(AND(COUNTIF(BG612,"&lt;&gt;*単価*"),OR(K612=#REF!,K612=#REF!)),"全官署予定価格",IF(AND(COUNTIF(BG612,"*単価*"),OR(K612=#REF!,K612=#REF!)),"全官署支払金額",IF(COUNTIF(BG612,"*単価*"),"年間支払金額","予定価格"))))))))))</f>
        <v>#REF!</v>
      </c>
      <c r="BA612" s="37" t="str">
        <f>IF(T612="","×",IF(令和8年度契約状況調査票!T612&gt;_xlfn.XLOOKUP(令和8年度契約状況調査票!BF612,#REF!,#REF!),"○","×"))</f>
        <v>×</v>
      </c>
      <c r="BB612" s="37" t="str">
        <f>IF(Y612="","×",IF(令和8年度契約状況調査票!Y612&gt;_xlfn.XLOOKUP(令和8年度契約状況調査票!BF612,#REF!,#REF!),"○","×"))</f>
        <v>×</v>
      </c>
      <c r="BC612" s="37" t="str">
        <f t="shared" si="90"/>
        <v>×</v>
      </c>
      <c r="BD612" s="37" t="str">
        <f t="shared" si="95"/>
        <v>×</v>
      </c>
      <c r="BE612" s="79" t="str">
        <f t="shared" si="91"/>
        <v/>
      </c>
      <c r="BF612" s="38">
        <f t="shared" si="92"/>
        <v>0</v>
      </c>
      <c r="BG612" s="1" t="e">
        <f>IF(AC612=#REF!,"",IF(AND(K612&lt;&gt;"",ISTEXT(U612)),"分担契約/単価契約",IF(ISTEXT(U612),"単価契約",IF(K612&lt;&gt;"","分担契約",""))))</f>
        <v>#REF!</v>
      </c>
      <c r="BH612" s="80"/>
      <c r="BI612" s="81" t="e">
        <f>IF(COUNTIF(T612,"**"),"",IF(AND(T612&gt;=#REF!,OR(H612=#REF!,H612=#REF!)),1,IF(AND(T612&gt;=#REF!,H612&lt;&gt;#REF!,H612&lt;&gt;#REF!),1,"")))</f>
        <v>#REF!</v>
      </c>
      <c r="BJ612" s="82" t="str">
        <f t="shared" si="93"/>
        <v>○</v>
      </c>
      <c r="BK612" s="81" t="b">
        <f t="shared" si="96"/>
        <v>1</v>
      </c>
      <c r="BL612" s="81" t="b">
        <f t="shared" si="97"/>
        <v>1</v>
      </c>
    </row>
    <row r="613" spans="1:64" s="83" customFormat="1" ht="60.65" customHeight="1" x14ac:dyDescent="0.2">
      <c r="A613" s="77">
        <f t="shared" si="89"/>
        <v>608</v>
      </c>
      <c r="B613" s="77" t="str">
        <f t="shared" si="94"/>
        <v/>
      </c>
      <c r="C613" s="77" t="str">
        <f>IF(B613&lt;&gt;1,"",COUNTIF($B$6:B613,1))</f>
        <v/>
      </c>
      <c r="D613" s="77" t="str">
        <f>IF(B613&lt;&gt;2,"",COUNTIF($B$6:B613,2))</f>
        <v/>
      </c>
      <c r="E613" s="77" t="str">
        <f>IF(B613&lt;&gt;3,"",COUNTIF($B$6:B613,3))</f>
        <v/>
      </c>
      <c r="F613" s="77" t="str">
        <f>IF(B613&lt;&gt;4,"",COUNTIF($B$6:B613,4))</f>
        <v/>
      </c>
      <c r="G613" s="1"/>
      <c r="H613" s="20"/>
      <c r="I613" s="20"/>
      <c r="J613" s="20"/>
      <c r="K613" s="1"/>
      <c r="L613" s="1"/>
      <c r="M613" s="21"/>
      <c r="N613" s="20"/>
      <c r="O613" s="22"/>
      <c r="P613" s="26"/>
      <c r="Q613" s="27"/>
      <c r="R613" s="20"/>
      <c r="S613" s="1"/>
      <c r="T613" s="23"/>
      <c r="U613" s="84"/>
      <c r="V613" s="86"/>
      <c r="W613" s="39" t="e">
        <f>IF(OR(T613="他官署で調達手続きを実施のため",AC613=#REF!),"－",IF(V613&lt;&gt;"",ROUNDDOWN(V613/T613,3),(IFERROR(ROUNDDOWN(U613/T613,3),"－"))))</f>
        <v>#REF!</v>
      </c>
      <c r="X613" s="90"/>
      <c r="Y613" s="92"/>
      <c r="Z613" s="25"/>
      <c r="AA613" s="24"/>
      <c r="AB613" s="25"/>
      <c r="AC613" s="24"/>
      <c r="AD613" s="20"/>
      <c r="AE613" s="20"/>
      <c r="AF613" s="20"/>
      <c r="AG613" s="1"/>
      <c r="AH613" s="1"/>
      <c r="AI613" s="41"/>
      <c r="AJ613" s="41"/>
      <c r="AK613" s="41"/>
      <c r="AL613" s="41"/>
      <c r="AM613" s="41"/>
      <c r="AN613" s="1"/>
      <c r="AO613" s="1"/>
      <c r="AP613" s="1"/>
      <c r="AQ613" s="1"/>
      <c r="AR613" s="1"/>
      <c r="AS613" s="1"/>
      <c r="AT613" s="1"/>
      <c r="AU613" s="1"/>
      <c r="AV613" s="1"/>
      <c r="AW613" s="1"/>
      <c r="AX613" s="35"/>
      <c r="AY613" s="78"/>
      <c r="AZ613" s="37" t="e">
        <f>IF(AC613=#REF!,"年間支払金額",IF(AND(OR(COUNTIF(AE613,"*すべて*"),COUNTIF(AE613,"*全て*")),S613="●",OR(K613=#REF!,K613=#REF!)),"年間支払金額(全官署、契約相手方ごと)",IF(AND(OR(COUNTIF(AE613,"*すべて*"),COUNTIF(AE613,"*全て*")),S613="●"),"年間支払金額(契約相手方ごと)",IF(AND(OR(K613=#REF!,K613=#REF!),AC613=#REF!),"契約総額(全官署)",IF(AND(K613=#REF!,AC613=#REF!),"契約総額(自官署のみ)",IF(K613=#REF!,"年間支払金額(自官署のみ)",IF(AC613=#REF!,"契約総額",IF(AND(COUNTIF(BG613,"&lt;&gt;*単価*"),OR(K613=#REF!,K613=#REF!)),"全官署予定価格",IF(AND(COUNTIF(BG613,"*単価*"),OR(K613=#REF!,K613=#REF!)),"全官署支払金額",IF(COUNTIF(BG613,"*単価*"),"年間支払金額","予定価格"))))))))))</f>
        <v>#REF!</v>
      </c>
      <c r="BA613" s="37" t="str">
        <f>IF(T613="","×",IF(令和8年度契約状況調査票!T613&gt;_xlfn.XLOOKUP(令和8年度契約状況調査票!BF613,#REF!,#REF!),"○","×"))</f>
        <v>×</v>
      </c>
      <c r="BB613" s="37" t="str">
        <f>IF(Y613="","×",IF(令和8年度契約状況調査票!Y613&gt;_xlfn.XLOOKUP(令和8年度契約状況調査票!BF613,#REF!,#REF!),"○","×"))</f>
        <v>×</v>
      </c>
      <c r="BC613" s="37" t="str">
        <f t="shared" si="90"/>
        <v>×</v>
      </c>
      <c r="BD613" s="37" t="str">
        <f t="shared" si="95"/>
        <v>×</v>
      </c>
      <c r="BE613" s="79" t="str">
        <f t="shared" si="91"/>
        <v/>
      </c>
      <c r="BF613" s="38">
        <f t="shared" si="92"/>
        <v>0</v>
      </c>
      <c r="BG613" s="1" t="e">
        <f>IF(AC613=#REF!,"",IF(AND(K613&lt;&gt;"",ISTEXT(U613)),"分担契約/単価契約",IF(ISTEXT(U613),"単価契約",IF(K613&lt;&gt;"","分担契約",""))))</f>
        <v>#REF!</v>
      </c>
      <c r="BH613" s="80"/>
      <c r="BI613" s="81" t="e">
        <f>IF(COUNTIF(T613,"**"),"",IF(AND(T613&gt;=#REF!,OR(H613=#REF!,H613=#REF!)),1,IF(AND(T613&gt;=#REF!,H613&lt;&gt;#REF!,H613&lt;&gt;#REF!),1,"")))</f>
        <v>#REF!</v>
      </c>
      <c r="BJ613" s="82" t="str">
        <f t="shared" si="93"/>
        <v>○</v>
      </c>
      <c r="BK613" s="81" t="b">
        <f t="shared" si="96"/>
        <v>1</v>
      </c>
      <c r="BL613" s="81" t="b">
        <f t="shared" si="97"/>
        <v>1</v>
      </c>
    </row>
    <row r="614" spans="1:64" s="83" customFormat="1" ht="60.65" customHeight="1" x14ac:dyDescent="0.2">
      <c r="A614" s="77">
        <f t="shared" si="89"/>
        <v>609</v>
      </c>
      <c r="B614" s="77" t="str">
        <f t="shared" si="94"/>
        <v/>
      </c>
      <c r="C614" s="77" t="str">
        <f>IF(B614&lt;&gt;1,"",COUNTIF($B$6:B614,1))</f>
        <v/>
      </c>
      <c r="D614" s="77" t="str">
        <f>IF(B614&lt;&gt;2,"",COUNTIF($B$6:B614,2))</f>
        <v/>
      </c>
      <c r="E614" s="77" t="str">
        <f>IF(B614&lt;&gt;3,"",COUNTIF($B$6:B614,3))</f>
        <v/>
      </c>
      <c r="F614" s="77" t="str">
        <f>IF(B614&lt;&gt;4,"",COUNTIF($B$6:B614,4))</f>
        <v/>
      </c>
      <c r="G614" s="1"/>
      <c r="H614" s="20"/>
      <c r="I614" s="20"/>
      <c r="J614" s="20"/>
      <c r="K614" s="1"/>
      <c r="L614" s="1"/>
      <c r="M614" s="21"/>
      <c r="N614" s="20"/>
      <c r="O614" s="22"/>
      <c r="P614" s="26"/>
      <c r="Q614" s="27"/>
      <c r="R614" s="20"/>
      <c r="S614" s="1"/>
      <c r="T614" s="23"/>
      <c r="U614" s="84"/>
      <c r="V614" s="86"/>
      <c r="W614" s="39" t="e">
        <f>IF(OR(T614="他官署で調達手続きを実施のため",AC614=#REF!),"－",IF(V614&lt;&gt;"",ROUNDDOWN(V614/T614,3),(IFERROR(ROUNDDOWN(U614/T614,3),"－"))))</f>
        <v>#REF!</v>
      </c>
      <c r="X614" s="90"/>
      <c r="Y614" s="92"/>
      <c r="Z614" s="25"/>
      <c r="AA614" s="24"/>
      <c r="AB614" s="25"/>
      <c r="AC614" s="24"/>
      <c r="AD614" s="20"/>
      <c r="AE614" s="20"/>
      <c r="AF614" s="20"/>
      <c r="AG614" s="1"/>
      <c r="AH614" s="1"/>
      <c r="AI614" s="41"/>
      <c r="AJ614" s="41"/>
      <c r="AK614" s="41"/>
      <c r="AL614" s="41"/>
      <c r="AM614" s="41"/>
      <c r="AN614" s="1"/>
      <c r="AO614" s="1"/>
      <c r="AP614" s="1"/>
      <c r="AQ614" s="1"/>
      <c r="AR614" s="1"/>
      <c r="AS614" s="1"/>
      <c r="AT614" s="1"/>
      <c r="AU614" s="1"/>
      <c r="AV614" s="1"/>
      <c r="AW614" s="1"/>
      <c r="AX614" s="35"/>
      <c r="AY614" s="78"/>
      <c r="AZ614" s="37" t="e">
        <f>IF(AC614=#REF!,"年間支払金額",IF(AND(OR(COUNTIF(AE614,"*すべて*"),COUNTIF(AE614,"*全て*")),S614="●",OR(K614=#REF!,K614=#REF!)),"年間支払金額(全官署、契約相手方ごと)",IF(AND(OR(COUNTIF(AE614,"*すべて*"),COUNTIF(AE614,"*全て*")),S614="●"),"年間支払金額(契約相手方ごと)",IF(AND(OR(K614=#REF!,K614=#REF!),AC614=#REF!),"契約総額(全官署)",IF(AND(K614=#REF!,AC614=#REF!),"契約総額(自官署のみ)",IF(K614=#REF!,"年間支払金額(自官署のみ)",IF(AC614=#REF!,"契約総額",IF(AND(COUNTIF(BG614,"&lt;&gt;*単価*"),OR(K614=#REF!,K614=#REF!)),"全官署予定価格",IF(AND(COUNTIF(BG614,"*単価*"),OR(K614=#REF!,K614=#REF!)),"全官署支払金額",IF(COUNTIF(BG614,"*単価*"),"年間支払金額","予定価格"))))))))))</f>
        <v>#REF!</v>
      </c>
      <c r="BA614" s="37" t="str">
        <f>IF(T614="","×",IF(令和8年度契約状況調査票!T614&gt;_xlfn.XLOOKUP(令和8年度契約状況調査票!BF614,#REF!,#REF!),"○","×"))</f>
        <v>×</v>
      </c>
      <c r="BB614" s="37" t="str">
        <f>IF(Y614="","×",IF(令和8年度契約状況調査票!Y614&gt;_xlfn.XLOOKUP(令和8年度契約状況調査票!BF614,#REF!,#REF!),"○","×"))</f>
        <v>×</v>
      </c>
      <c r="BC614" s="37" t="str">
        <f t="shared" si="90"/>
        <v>×</v>
      </c>
      <c r="BD614" s="37" t="str">
        <f t="shared" si="95"/>
        <v>×</v>
      </c>
      <c r="BE614" s="79" t="str">
        <f t="shared" si="91"/>
        <v/>
      </c>
      <c r="BF614" s="38">
        <f t="shared" si="92"/>
        <v>0</v>
      </c>
      <c r="BG614" s="1" t="e">
        <f>IF(AC614=#REF!,"",IF(AND(K614&lt;&gt;"",ISTEXT(U614)),"分担契約/単価契約",IF(ISTEXT(U614),"単価契約",IF(K614&lt;&gt;"","分担契約",""))))</f>
        <v>#REF!</v>
      </c>
      <c r="BH614" s="80"/>
      <c r="BI614" s="81" t="e">
        <f>IF(COUNTIF(T614,"**"),"",IF(AND(T614&gt;=#REF!,OR(H614=#REF!,H614=#REF!)),1,IF(AND(T614&gt;=#REF!,H614&lt;&gt;#REF!,H614&lt;&gt;#REF!),1,"")))</f>
        <v>#REF!</v>
      </c>
      <c r="BJ614" s="82" t="str">
        <f t="shared" si="93"/>
        <v>○</v>
      </c>
      <c r="BK614" s="81" t="b">
        <f t="shared" si="96"/>
        <v>1</v>
      </c>
      <c r="BL614" s="81" t="b">
        <f t="shared" si="97"/>
        <v>1</v>
      </c>
    </row>
    <row r="615" spans="1:64" s="83" customFormat="1" ht="60.65" customHeight="1" x14ac:dyDescent="0.2">
      <c r="A615" s="77">
        <f t="shared" si="89"/>
        <v>610</v>
      </c>
      <c r="B615" s="77" t="str">
        <f t="shared" si="94"/>
        <v/>
      </c>
      <c r="C615" s="77" t="str">
        <f>IF(B615&lt;&gt;1,"",COUNTIF($B$6:B615,1))</f>
        <v/>
      </c>
      <c r="D615" s="77" t="str">
        <f>IF(B615&lt;&gt;2,"",COUNTIF($B$6:B615,2))</f>
        <v/>
      </c>
      <c r="E615" s="77" t="str">
        <f>IF(B615&lt;&gt;3,"",COUNTIF($B$6:B615,3))</f>
        <v/>
      </c>
      <c r="F615" s="77" t="str">
        <f>IF(B615&lt;&gt;4,"",COUNTIF($B$6:B615,4))</f>
        <v/>
      </c>
      <c r="G615" s="1"/>
      <c r="H615" s="20"/>
      <c r="I615" s="20"/>
      <c r="J615" s="20"/>
      <c r="K615" s="1"/>
      <c r="L615" s="1"/>
      <c r="M615" s="21"/>
      <c r="N615" s="20"/>
      <c r="O615" s="22"/>
      <c r="P615" s="26"/>
      <c r="Q615" s="27"/>
      <c r="R615" s="20"/>
      <c r="S615" s="1"/>
      <c r="T615" s="23"/>
      <c r="U615" s="84"/>
      <c r="V615" s="86"/>
      <c r="W615" s="39" t="e">
        <f>IF(OR(T615="他官署で調達手続きを実施のため",AC615=#REF!),"－",IF(V615&lt;&gt;"",ROUNDDOWN(V615/T615,3),(IFERROR(ROUNDDOWN(U615/T615,3),"－"))))</f>
        <v>#REF!</v>
      </c>
      <c r="X615" s="90"/>
      <c r="Y615" s="92"/>
      <c r="Z615" s="25"/>
      <c r="AA615" s="24"/>
      <c r="AB615" s="25"/>
      <c r="AC615" s="24"/>
      <c r="AD615" s="20"/>
      <c r="AE615" s="20"/>
      <c r="AF615" s="20"/>
      <c r="AG615" s="1"/>
      <c r="AH615" s="1"/>
      <c r="AI615" s="41"/>
      <c r="AJ615" s="41"/>
      <c r="AK615" s="41"/>
      <c r="AL615" s="41"/>
      <c r="AM615" s="41"/>
      <c r="AN615" s="1"/>
      <c r="AO615" s="1"/>
      <c r="AP615" s="1"/>
      <c r="AQ615" s="1"/>
      <c r="AR615" s="1"/>
      <c r="AS615" s="1"/>
      <c r="AT615" s="1"/>
      <c r="AU615" s="1"/>
      <c r="AV615" s="1"/>
      <c r="AW615" s="1"/>
      <c r="AX615" s="36"/>
      <c r="AY615" s="78"/>
      <c r="AZ615" s="37" t="e">
        <f>IF(AC615=#REF!,"年間支払金額",IF(AND(OR(COUNTIF(AE615,"*すべて*"),COUNTIF(AE615,"*全て*")),S615="●",OR(K615=#REF!,K615=#REF!)),"年間支払金額(全官署、契約相手方ごと)",IF(AND(OR(COUNTIF(AE615,"*すべて*"),COUNTIF(AE615,"*全て*")),S615="●"),"年間支払金額(契約相手方ごと)",IF(AND(OR(K615=#REF!,K615=#REF!),AC615=#REF!),"契約総額(全官署)",IF(AND(K615=#REF!,AC615=#REF!),"契約総額(自官署のみ)",IF(K615=#REF!,"年間支払金額(自官署のみ)",IF(AC615=#REF!,"契約総額",IF(AND(COUNTIF(BG615,"&lt;&gt;*単価*"),OR(K615=#REF!,K615=#REF!)),"全官署予定価格",IF(AND(COUNTIF(BG615,"*単価*"),OR(K615=#REF!,K615=#REF!)),"全官署支払金額",IF(COUNTIF(BG615,"*単価*"),"年間支払金額","予定価格"))))))))))</f>
        <v>#REF!</v>
      </c>
      <c r="BA615" s="37" t="str">
        <f>IF(T615="","×",IF(令和8年度契約状況調査票!T615&gt;_xlfn.XLOOKUP(令和8年度契約状況調査票!BF615,#REF!,#REF!),"○","×"))</f>
        <v>×</v>
      </c>
      <c r="BB615" s="37" t="str">
        <f>IF(Y615="","×",IF(令和8年度契約状況調査票!Y615&gt;_xlfn.XLOOKUP(令和8年度契約状況調査票!BF615,#REF!,#REF!),"○","×"))</f>
        <v>×</v>
      </c>
      <c r="BC615" s="37" t="str">
        <f t="shared" si="90"/>
        <v>×</v>
      </c>
      <c r="BD615" s="37" t="str">
        <f t="shared" si="95"/>
        <v>×</v>
      </c>
      <c r="BE615" s="79" t="str">
        <f t="shared" si="91"/>
        <v/>
      </c>
      <c r="BF615" s="38">
        <f t="shared" si="92"/>
        <v>0</v>
      </c>
      <c r="BG615" s="1" t="e">
        <f>IF(AC615=#REF!,"",IF(AND(K615&lt;&gt;"",ISTEXT(U615)),"分担契約/単価契約",IF(ISTEXT(U615),"単価契約",IF(K615&lt;&gt;"","分担契約",""))))</f>
        <v>#REF!</v>
      </c>
      <c r="BH615" s="80"/>
      <c r="BI615" s="81" t="e">
        <f>IF(COUNTIF(T615,"**"),"",IF(AND(T615&gt;=#REF!,OR(H615=#REF!,H615=#REF!)),1,IF(AND(T615&gt;=#REF!,H615&lt;&gt;#REF!,H615&lt;&gt;#REF!),1,"")))</f>
        <v>#REF!</v>
      </c>
      <c r="BJ615" s="82" t="str">
        <f t="shared" si="93"/>
        <v>○</v>
      </c>
      <c r="BK615" s="81" t="b">
        <f t="shared" si="96"/>
        <v>1</v>
      </c>
      <c r="BL615" s="81" t="b">
        <f t="shared" si="97"/>
        <v>1</v>
      </c>
    </row>
    <row r="616" spans="1:64" s="83" customFormat="1" ht="60.65" customHeight="1" x14ac:dyDescent="0.2">
      <c r="A616" s="77">
        <f t="shared" si="89"/>
        <v>611</v>
      </c>
      <c r="B616" s="77" t="str">
        <f t="shared" si="94"/>
        <v/>
      </c>
      <c r="C616" s="77" t="str">
        <f>IF(B616&lt;&gt;1,"",COUNTIF($B$6:B616,1))</f>
        <v/>
      </c>
      <c r="D616" s="77" t="str">
        <f>IF(B616&lt;&gt;2,"",COUNTIF($B$6:B616,2))</f>
        <v/>
      </c>
      <c r="E616" s="77" t="str">
        <f>IF(B616&lt;&gt;3,"",COUNTIF($B$6:B616,3))</f>
        <v/>
      </c>
      <c r="F616" s="77" t="str">
        <f>IF(B616&lt;&gt;4,"",COUNTIF($B$6:B616,4))</f>
        <v/>
      </c>
      <c r="G616" s="1"/>
      <c r="H616" s="20"/>
      <c r="I616" s="20"/>
      <c r="J616" s="20"/>
      <c r="K616" s="1"/>
      <c r="L616" s="1"/>
      <c r="M616" s="21"/>
      <c r="N616" s="20"/>
      <c r="O616" s="22"/>
      <c r="P616" s="26"/>
      <c r="Q616" s="27"/>
      <c r="R616" s="20"/>
      <c r="S616" s="1"/>
      <c r="T616" s="23"/>
      <c r="U616" s="84"/>
      <c r="V616" s="86"/>
      <c r="W616" s="39" t="e">
        <f>IF(OR(T616="他官署で調達手続きを実施のため",AC616=#REF!),"－",IF(V616&lt;&gt;"",ROUNDDOWN(V616/T616,3),(IFERROR(ROUNDDOWN(U616/T616,3),"－"))))</f>
        <v>#REF!</v>
      </c>
      <c r="X616" s="90"/>
      <c r="Y616" s="92"/>
      <c r="Z616" s="25"/>
      <c r="AA616" s="24"/>
      <c r="AB616" s="25"/>
      <c r="AC616" s="24"/>
      <c r="AD616" s="20"/>
      <c r="AE616" s="20"/>
      <c r="AF616" s="20"/>
      <c r="AG616" s="1"/>
      <c r="AH616" s="1"/>
      <c r="AI616" s="41"/>
      <c r="AJ616" s="41"/>
      <c r="AK616" s="41"/>
      <c r="AL616" s="41"/>
      <c r="AM616" s="41"/>
      <c r="AN616" s="1"/>
      <c r="AO616" s="1"/>
      <c r="AP616" s="1"/>
      <c r="AQ616" s="1"/>
      <c r="AR616" s="1"/>
      <c r="AS616" s="1"/>
      <c r="AT616" s="1"/>
      <c r="AU616" s="1"/>
      <c r="AV616" s="1"/>
      <c r="AW616" s="1"/>
      <c r="AX616" s="35"/>
      <c r="AY616" s="78"/>
      <c r="AZ616" s="37" t="e">
        <f>IF(AC616=#REF!,"年間支払金額",IF(AND(OR(COUNTIF(AE616,"*すべて*"),COUNTIF(AE616,"*全て*")),S616="●",OR(K616=#REF!,K616=#REF!)),"年間支払金額(全官署、契約相手方ごと)",IF(AND(OR(COUNTIF(AE616,"*すべて*"),COUNTIF(AE616,"*全て*")),S616="●"),"年間支払金額(契約相手方ごと)",IF(AND(OR(K616=#REF!,K616=#REF!),AC616=#REF!),"契約総額(全官署)",IF(AND(K616=#REF!,AC616=#REF!),"契約総額(自官署のみ)",IF(K616=#REF!,"年間支払金額(自官署のみ)",IF(AC616=#REF!,"契約総額",IF(AND(COUNTIF(BG616,"&lt;&gt;*単価*"),OR(K616=#REF!,K616=#REF!)),"全官署予定価格",IF(AND(COUNTIF(BG616,"*単価*"),OR(K616=#REF!,K616=#REF!)),"全官署支払金額",IF(COUNTIF(BG616,"*単価*"),"年間支払金額","予定価格"))))))))))</f>
        <v>#REF!</v>
      </c>
      <c r="BA616" s="37" t="str">
        <f>IF(T616="","×",IF(令和8年度契約状況調査票!T616&gt;_xlfn.XLOOKUP(令和8年度契約状況調査票!BF616,#REF!,#REF!),"○","×"))</f>
        <v>×</v>
      </c>
      <c r="BB616" s="37" t="str">
        <f>IF(Y616="","×",IF(令和8年度契約状況調査票!Y616&gt;_xlfn.XLOOKUP(令和8年度契約状況調査票!BF616,#REF!,#REF!),"○","×"))</f>
        <v>×</v>
      </c>
      <c r="BC616" s="37" t="str">
        <f t="shared" si="90"/>
        <v>×</v>
      </c>
      <c r="BD616" s="37" t="str">
        <f t="shared" si="95"/>
        <v>×</v>
      </c>
      <c r="BE616" s="79" t="str">
        <f t="shared" si="91"/>
        <v/>
      </c>
      <c r="BF616" s="38">
        <f t="shared" si="92"/>
        <v>0</v>
      </c>
      <c r="BG616" s="1" t="e">
        <f>IF(AC616=#REF!,"",IF(AND(K616&lt;&gt;"",ISTEXT(U616)),"分担契約/単価契約",IF(ISTEXT(U616),"単価契約",IF(K616&lt;&gt;"","分担契約",""))))</f>
        <v>#REF!</v>
      </c>
      <c r="BH616" s="80"/>
      <c r="BI616" s="81" t="e">
        <f>IF(COUNTIF(T616,"**"),"",IF(AND(T616&gt;=#REF!,OR(H616=#REF!,H616=#REF!)),1,IF(AND(T616&gt;=#REF!,H616&lt;&gt;#REF!,H616&lt;&gt;#REF!),1,"")))</f>
        <v>#REF!</v>
      </c>
      <c r="BJ616" s="82" t="str">
        <f t="shared" si="93"/>
        <v>○</v>
      </c>
      <c r="BK616" s="81" t="b">
        <f t="shared" si="96"/>
        <v>1</v>
      </c>
      <c r="BL616" s="81" t="b">
        <f t="shared" si="97"/>
        <v>1</v>
      </c>
    </row>
    <row r="617" spans="1:64" s="83" customFormat="1" ht="60.65" customHeight="1" x14ac:dyDescent="0.2">
      <c r="A617" s="77">
        <f t="shared" si="89"/>
        <v>612</v>
      </c>
      <c r="B617" s="77" t="str">
        <f t="shared" si="94"/>
        <v/>
      </c>
      <c r="C617" s="77" t="str">
        <f>IF(B617&lt;&gt;1,"",COUNTIF($B$6:B617,1))</f>
        <v/>
      </c>
      <c r="D617" s="77" t="str">
        <f>IF(B617&lt;&gt;2,"",COUNTIF($B$6:B617,2))</f>
        <v/>
      </c>
      <c r="E617" s="77" t="str">
        <f>IF(B617&lt;&gt;3,"",COUNTIF($B$6:B617,3))</f>
        <v/>
      </c>
      <c r="F617" s="77" t="str">
        <f>IF(B617&lt;&gt;4,"",COUNTIF($B$6:B617,4))</f>
        <v/>
      </c>
      <c r="G617" s="1"/>
      <c r="H617" s="20"/>
      <c r="I617" s="20"/>
      <c r="J617" s="20"/>
      <c r="K617" s="1"/>
      <c r="L617" s="1"/>
      <c r="M617" s="21"/>
      <c r="N617" s="20"/>
      <c r="O617" s="22"/>
      <c r="P617" s="26"/>
      <c r="Q617" s="27"/>
      <c r="R617" s="20"/>
      <c r="S617" s="1"/>
      <c r="T617" s="23"/>
      <c r="U617" s="84"/>
      <c r="V617" s="86"/>
      <c r="W617" s="39" t="e">
        <f>IF(OR(T617="他官署で調達手続きを実施のため",AC617=#REF!),"－",IF(V617&lt;&gt;"",ROUNDDOWN(V617/T617,3),(IFERROR(ROUNDDOWN(U617/T617,3),"－"))))</f>
        <v>#REF!</v>
      </c>
      <c r="X617" s="90"/>
      <c r="Y617" s="92"/>
      <c r="Z617" s="25"/>
      <c r="AA617" s="24"/>
      <c r="AB617" s="25"/>
      <c r="AC617" s="24"/>
      <c r="AD617" s="20"/>
      <c r="AE617" s="20"/>
      <c r="AF617" s="20"/>
      <c r="AG617" s="1"/>
      <c r="AH617" s="1"/>
      <c r="AI617" s="41"/>
      <c r="AJ617" s="41"/>
      <c r="AK617" s="41"/>
      <c r="AL617" s="41"/>
      <c r="AM617" s="41"/>
      <c r="AN617" s="1"/>
      <c r="AO617" s="1"/>
      <c r="AP617" s="1"/>
      <c r="AQ617" s="1"/>
      <c r="AR617" s="1"/>
      <c r="AS617" s="1"/>
      <c r="AT617" s="1"/>
      <c r="AU617" s="1"/>
      <c r="AV617" s="1"/>
      <c r="AW617" s="1"/>
      <c r="AX617" s="35"/>
      <c r="AY617" s="78"/>
      <c r="AZ617" s="37" t="e">
        <f>IF(AC617=#REF!,"年間支払金額",IF(AND(OR(COUNTIF(AE617,"*すべて*"),COUNTIF(AE617,"*全て*")),S617="●",OR(K617=#REF!,K617=#REF!)),"年間支払金額(全官署、契約相手方ごと)",IF(AND(OR(COUNTIF(AE617,"*すべて*"),COUNTIF(AE617,"*全て*")),S617="●"),"年間支払金額(契約相手方ごと)",IF(AND(OR(K617=#REF!,K617=#REF!),AC617=#REF!),"契約総額(全官署)",IF(AND(K617=#REF!,AC617=#REF!),"契約総額(自官署のみ)",IF(K617=#REF!,"年間支払金額(自官署のみ)",IF(AC617=#REF!,"契約総額",IF(AND(COUNTIF(BG617,"&lt;&gt;*単価*"),OR(K617=#REF!,K617=#REF!)),"全官署予定価格",IF(AND(COUNTIF(BG617,"*単価*"),OR(K617=#REF!,K617=#REF!)),"全官署支払金額",IF(COUNTIF(BG617,"*単価*"),"年間支払金額","予定価格"))))))))))</f>
        <v>#REF!</v>
      </c>
      <c r="BA617" s="37" t="str">
        <f>IF(T617="","×",IF(令和8年度契約状況調査票!T617&gt;_xlfn.XLOOKUP(令和8年度契約状況調査票!BF617,#REF!,#REF!),"○","×"))</f>
        <v>×</v>
      </c>
      <c r="BB617" s="37" t="str">
        <f>IF(Y617="","×",IF(令和8年度契約状況調査票!Y617&gt;_xlfn.XLOOKUP(令和8年度契約状況調査票!BF617,#REF!,#REF!),"○","×"))</f>
        <v>×</v>
      </c>
      <c r="BC617" s="37" t="str">
        <f t="shared" si="90"/>
        <v>×</v>
      </c>
      <c r="BD617" s="37" t="str">
        <f t="shared" si="95"/>
        <v>×</v>
      </c>
      <c r="BE617" s="79" t="str">
        <f t="shared" si="91"/>
        <v/>
      </c>
      <c r="BF617" s="38">
        <f t="shared" si="92"/>
        <v>0</v>
      </c>
      <c r="BG617" s="1" t="e">
        <f>IF(AC617=#REF!,"",IF(AND(K617&lt;&gt;"",ISTEXT(U617)),"分担契約/単価契約",IF(ISTEXT(U617),"単価契約",IF(K617&lt;&gt;"","分担契約",""))))</f>
        <v>#REF!</v>
      </c>
      <c r="BH617" s="80"/>
      <c r="BI617" s="81" t="e">
        <f>IF(COUNTIF(T617,"**"),"",IF(AND(T617&gt;=#REF!,OR(H617=#REF!,H617=#REF!)),1,IF(AND(T617&gt;=#REF!,H617&lt;&gt;#REF!,H617&lt;&gt;#REF!),1,"")))</f>
        <v>#REF!</v>
      </c>
      <c r="BJ617" s="82" t="str">
        <f t="shared" si="93"/>
        <v>○</v>
      </c>
      <c r="BK617" s="81" t="b">
        <f t="shared" si="96"/>
        <v>1</v>
      </c>
      <c r="BL617" s="81" t="b">
        <f t="shared" si="97"/>
        <v>1</v>
      </c>
    </row>
    <row r="618" spans="1:64" s="83" customFormat="1" ht="60.65" customHeight="1" x14ac:dyDescent="0.2">
      <c r="A618" s="77">
        <f t="shared" si="89"/>
        <v>613</v>
      </c>
      <c r="B618" s="77" t="str">
        <f t="shared" si="94"/>
        <v/>
      </c>
      <c r="C618" s="77" t="str">
        <f>IF(B618&lt;&gt;1,"",COUNTIF($B$6:B618,1))</f>
        <v/>
      </c>
      <c r="D618" s="77" t="str">
        <f>IF(B618&lt;&gt;2,"",COUNTIF($B$6:B618,2))</f>
        <v/>
      </c>
      <c r="E618" s="77" t="str">
        <f>IF(B618&lt;&gt;3,"",COUNTIF($B$6:B618,3))</f>
        <v/>
      </c>
      <c r="F618" s="77" t="str">
        <f>IF(B618&lt;&gt;4,"",COUNTIF($B$6:B618,4))</f>
        <v/>
      </c>
      <c r="G618" s="1"/>
      <c r="H618" s="20"/>
      <c r="I618" s="20"/>
      <c r="J618" s="20"/>
      <c r="K618" s="1"/>
      <c r="L618" s="1"/>
      <c r="M618" s="21"/>
      <c r="N618" s="20"/>
      <c r="O618" s="22"/>
      <c r="P618" s="26"/>
      <c r="Q618" s="27"/>
      <c r="R618" s="20"/>
      <c r="S618" s="1"/>
      <c r="T618" s="28"/>
      <c r="U618" s="85"/>
      <c r="V618" s="86"/>
      <c r="W618" s="39" t="e">
        <f>IF(OR(T618="他官署で調達手続きを実施のため",AC618=#REF!),"－",IF(V618&lt;&gt;"",ROUNDDOWN(V618/T618,3),(IFERROR(ROUNDDOWN(U618/T618,3),"－"))))</f>
        <v>#REF!</v>
      </c>
      <c r="X618" s="90"/>
      <c r="Y618" s="92"/>
      <c r="Z618" s="25"/>
      <c r="AA618" s="24"/>
      <c r="AB618" s="25"/>
      <c r="AC618" s="24"/>
      <c r="AD618" s="20"/>
      <c r="AE618" s="20"/>
      <c r="AF618" s="20"/>
      <c r="AG618" s="1"/>
      <c r="AH618" s="1"/>
      <c r="AI618" s="41"/>
      <c r="AJ618" s="41"/>
      <c r="AK618" s="41"/>
      <c r="AL618" s="41"/>
      <c r="AM618" s="41"/>
      <c r="AN618" s="1"/>
      <c r="AO618" s="1"/>
      <c r="AP618" s="1"/>
      <c r="AQ618" s="1"/>
      <c r="AR618" s="1"/>
      <c r="AS618" s="1"/>
      <c r="AT618" s="1"/>
      <c r="AU618" s="1"/>
      <c r="AV618" s="1"/>
      <c r="AW618" s="1"/>
      <c r="AX618" s="35"/>
      <c r="AY618" s="78"/>
      <c r="AZ618" s="37" t="e">
        <f>IF(AC618=#REF!,"年間支払金額",IF(AND(OR(COUNTIF(AE618,"*すべて*"),COUNTIF(AE618,"*全て*")),S618="●",OR(K618=#REF!,K618=#REF!)),"年間支払金額(全官署、契約相手方ごと)",IF(AND(OR(COUNTIF(AE618,"*すべて*"),COUNTIF(AE618,"*全て*")),S618="●"),"年間支払金額(契約相手方ごと)",IF(AND(OR(K618=#REF!,K618=#REF!),AC618=#REF!),"契約総額(全官署)",IF(AND(K618=#REF!,AC618=#REF!),"契約総額(自官署のみ)",IF(K618=#REF!,"年間支払金額(自官署のみ)",IF(AC618=#REF!,"契約総額",IF(AND(COUNTIF(BG618,"&lt;&gt;*単価*"),OR(K618=#REF!,K618=#REF!)),"全官署予定価格",IF(AND(COUNTIF(BG618,"*単価*"),OR(K618=#REF!,K618=#REF!)),"全官署支払金額",IF(COUNTIF(BG618,"*単価*"),"年間支払金額","予定価格"))))))))))</f>
        <v>#REF!</v>
      </c>
      <c r="BA618" s="37" t="str">
        <f>IF(T618="","×",IF(令和8年度契約状況調査票!T618&gt;_xlfn.XLOOKUP(令和8年度契約状況調査票!BF618,#REF!,#REF!),"○","×"))</f>
        <v>×</v>
      </c>
      <c r="BB618" s="37" t="str">
        <f>IF(Y618="","×",IF(令和8年度契約状況調査票!Y618&gt;_xlfn.XLOOKUP(令和8年度契約状況調査票!BF618,#REF!,#REF!),"○","×"))</f>
        <v>×</v>
      </c>
      <c r="BC618" s="37" t="str">
        <f t="shared" si="90"/>
        <v>×</v>
      </c>
      <c r="BD618" s="37" t="str">
        <f t="shared" si="95"/>
        <v>×</v>
      </c>
      <c r="BE618" s="79" t="str">
        <f t="shared" si="91"/>
        <v/>
      </c>
      <c r="BF618" s="38">
        <f t="shared" si="92"/>
        <v>0</v>
      </c>
      <c r="BG618" s="1" t="e">
        <f>IF(AC618=#REF!,"",IF(AND(K618&lt;&gt;"",ISTEXT(U618)),"分担契約/単価契約",IF(ISTEXT(U618),"単価契約",IF(K618&lt;&gt;"","分担契約",""))))</f>
        <v>#REF!</v>
      </c>
      <c r="BH618" s="80"/>
      <c r="BI618" s="81" t="e">
        <f>IF(COUNTIF(T618,"**"),"",IF(AND(T618&gt;=#REF!,OR(H618=#REF!,H618=#REF!)),1,IF(AND(T618&gt;=#REF!,H618&lt;&gt;#REF!,H618&lt;&gt;#REF!),1,"")))</f>
        <v>#REF!</v>
      </c>
      <c r="BJ618" s="82" t="str">
        <f t="shared" si="93"/>
        <v>○</v>
      </c>
      <c r="BK618" s="81" t="b">
        <f t="shared" si="96"/>
        <v>1</v>
      </c>
      <c r="BL618" s="81" t="b">
        <f t="shared" si="97"/>
        <v>1</v>
      </c>
    </row>
    <row r="619" spans="1:64" s="83" customFormat="1" ht="60.65" customHeight="1" x14ac:dyDescent="0.2">
      <c r="A619" s="77">
        <f t="shared" si="89"/>
        <v>614</v>
      </c>
      <c r="B619" s="77" t="str">
        <f t="shared" si="94"/>
        <v/>
      </c>
      <c r="C619" s="77" t="str">
        <f>IF(B619&lt;&gt;1,"",COUNTIF($B$6:B619,1))</f>
        <v/>
      </c>
      <c r="D619" s="77" t="str">
        <f>IF(B619&lt;&gt;2,"",COUNTIF($B$6:B619,2))</f>
        <v/>
      </c>
      <c r="E619" s="77" t="str">
        <f>IF(B619&lt;&gt;3,"",COUNTIF($B$6:B619,3))</f>
        <v/>
      </c>
      <c r="F619" s="77" t="str">
        <f>IF(B619&lt;&gt;4,"",COUNTIF($B$6:B619,4))</f>
        <v/>
      </c>
      <c r="G619" s="1"/>
      <c r="H619" s="20"/>
      <c r="I619" s="20"/>
      <c r="J619" s="20"/>
      <c r="K619" s="1"/>
      <c r="L619" s="1"/>
      <c r="M619" s="21"/>
      <c r="N619" s="20"/>
      <c r="O619" s="22"/>
      <c r="P619" s="26"/>
      <c r="Q619" s="27"/>
      <c r="R619" s="20"/>
      <c r="S619" s="1"/>
      <c r="T619" s="23"/>
      <c r="U619" s="84"/>
      <c r="V619" s="86"/>
      <c r="W619" s="39" t="e">
        <f>IF(OR(T619="他官署で調達手続きを実施のため",AC619=#REF!),"－",IF(V619&lt;&gt;"",ROUNDDOWN(V619/T619,3),(IFERROR(ROUNDDOWN(U619/T619,3),"－"))))</f>
        <v>#REF!</v>
      </c>
      <c r="X619" s="90"/>
      <c r="Y619" s="92"/>
      <c r="Z619" s="25"/>
      <c r="AA619" s="24"/>
      <c r="AB619" s="25"/>
      <c r="AC619" s="24"/>
      <c r="AD619" s="20"/>
      <c r="AE619" s="20"/>
      <c r="AF619" s="20"/>
      <c r="AG619" s="1"/>
      <c r="AH619" s="1"/>
      <c r="AI619" s="41"/>
      <c r="AJ619" s="41"/>
      <c r="AK619" s="41"/>
      <c r="AL619" s="41"/>
      <c r="AM619" s="41"/>
      <c r="AN619" s="1"/>
      <c r="AO619" s="1"/>
      <c r="AP619" s="1"/>
      <c r="AQ619" s="1"/>
      <c r="AR619" s="1"/>
      <c r="AS619" s="1"/>
      <c r="AT619" s="1"/>
      <c r="AU619" s="1"/>
      <c r="AV619" s="1"/>
      <c r="AW619" s="1"/>
      <c r="AX619" s="35"/>
      <c r="AY619" s="78"/>
      <c r="AZ619" s="37" t="e">
        <f>IF(AC619=#REF!,"年間支払金額",IF(AND(OR(COUNTIF(AE619,"*すべて*"),COUNTIF(AE619,"*全て*")),S619="●",OR(K619=#REF!,K619=#REF!)),"年間支払金額(全官署、契約相手方ごと)",IF(AND(OR(COUNTIF(AE619,"*すべて*"),COUNTIF(AE619,"*全て*")),S619="●"),"年間支払金額(契約相手方ごと)",IF(AND(OR(K619=#REF!,K619=#REF!),AC619=#REF!),"契約総額(全官署)",IF(AND(K619=#REF!,AC619=#REF!),"契約総額(自官署のみ)",IF(K619=#REF!,"年間支払金額(自官署のみ)",IF(AC619=#REF!,"契約総額",IF(AND(COUNTIF(BG619,"&lt;&gt;*単価*"),OR(K619=#REF!,K619=#REF!)),"全官署予定価格",IF(AND(COUNTIF(BG619,"*単価*"),OR(K619=#REF!,K619=#REF!)),"全官署支払金額",IF(COUNTIF(BG619,"*単価*"),"年間支払金額","予定価格"))))))))))</f>
        <v>#REF!</v>
      </c>
      <c r="BA619" s="37" t="str">
        <f>IF(T619="","×",IF(令和8年度契約状況調査票!T619&gt;_xlfn.XLOOKUP(令和8年度契約状況調査票!BF619,#REF!,#REF!),"○","×"))</f>
        <v>×</v>
      </c>
      <c r="BB619" s="37" t="str">
        <f>IF(Y619="","×",IF(令和8年度契約状況調査票!Y619&gt;_xlfn.XLOOKUP(令和8年度契約状況調査票!BF619,#REF!,#REF!),"○","×"))</f>
        <v>×</v>
      </c>
      <c r="BC619" s="37" t="str">
        <f t="shared" si="90"/>
        <v>×</v>
      </c>
      <c r="BD619" s="37" t="str">
        <f t="shared" si="95"/>
        <v>×</v>
      </c>
      <c r="BE619" s="79" t="str">
        <f t="shared" si="91"/>
        <v/>
      </c>
      <c r="BF619" s="38">
        <f t="shared" si="92"/>
        <v>0</v>
      </c>
      <c r="BG619" s="1" t="e">
        <f>IF(AC619=#REF!,"",IF(AND(K619&lt;&gt;"",ISTEXT(U619)),"分担契約/単価契約",IF(ISTEXT(U619),"単価契約",IF(K619&lt;&gt;"","分担契約",""))))</f>
        <v>#REF!</v>
      </c>
      <c r="BH619" s="80"/>
      <c r="BI619" s="81" t="e">
        <f>IF(COUNTIF(T619,"**"),"",IF(AND(T619&gt;=#REF!,OR(H619=#REF!,H619=#REF!)),1,IF(AND(T619&gt;=#REF!,H619&lt;&gt;#REF!,H619&lt;&gt;#REF!),1,"")))</f>
        <v>#REF!</v>
      </c>
      <c r="BJ619" s="82" t="str">
        <f t="shared" si="93"/>
        <v>○</v>
      </c>
      <c r="BK619" s="81" t="b">
        <f t="shared" si="96"/>
        <v>1</v>
      </c>
      <c r="BL619" s="81" t="b">
        <f t="shared" si="97"/>
        <v>1</v>
      </c>
    </row>
    <row r="620" spans="1:64" s="83" customFormat="1" ht="60.65" customHeight="1" x14ac:dyDescent="0.2">
      <c r="A620" s="77">
        <f t="shared" si="89"/>
        <v>615</v>
      </c>
      <c r="B620" s="77" t="str">
        <f t="shared" si="94"/>
        <v/>
      </c>
      <c r="C620" s="77" t="str">
        <f>IF(B620&lt;&gt;1,"",COUNTIF($B$6:B620,1))</f>
        <v/>
      </c>
      <c r="D620" s="77" t="str">
        <f>IF(B620&lt;&gt;2,"",COUNTIF($B$6:B620,2))</f>
        <v/>
      </c>
      <c r="E620" s="77" t="str">
        <f>IF(B620&lt;&gt;3,"",COUNTIF($B$6:B620,3))</f>
        <v/>
      </c>
      <c r="F620" s="77" t="str">
        <f>IF(B620&lt;&gt;4,"",COUNTIF($B$6:B620,4))</f>
        <v/>
      </c>
      <c r="G620" s="1"/>
      <c r="H620" s="20"/>
      <c r="I620" s="20"/>
      <c r="J620" s="20"/>
      <c r="K620" s="1"/>
      <c r="L620" s="1"/>
      <c r="M620" s="21"/>
      <c r="N620" s="20"/>
      <c r="O620" s="22"/>
      <c r="P620" s="26"/>
      <c r="Q620" s="27"/>
      <c r="R620" s="20"/>
      <c r="S620" s="1"/>
      <c r="T620" s="23"/>
      <c r="U620" s="84"/>
      <c r="V620" s="86"/>
      <c r="W620" s="39" t="e">
        <f>IF(OR(T620="他官署で調達手続きを実施のため",AC620=#REF!),"－",IF(V620&lt;&gt;"",ROUNDDOWN(V620/T620,3),(IFERROR(ROUNDDOWN(U620/T620,3),"－"))))</f>
        <v>#REF!</v>
      </c>
      <c r="X620" s="90"/>
      <c r="Y620" s="92"/>
      <c r="Z620" s="25"/>
      <c r="AA620" s="24"/>
      <c r="AB620" s="25"/>
      <c r="AC620" s="24"/>
      <c r="AD620" s="20"/>
      <c r="AE620" s="20"/>
      <c r="AF620" s="20"/>
      <c r="AG620" s="1"/>
      <c r="AH620" s="1"/>
      <c r="AI620" s="41"/>
      <c r="AJ620" s="41"/>
      <c r="AK620" s="41"/>
      <c r="AL620" s="41"/>
      <c r="AM620" s="41"/>
      <c r="AN620" s="1"/>
      <c r="AO620" s="1"/>
      <c r="AP620" s="1"/>
      <c r="AQ620" s="1"/>
      <c r="AR620" s="1"/>
      <c r="AS620" s="1"/>
      <c r="AT620" s="1"/>
      <c r="AU620" s="1"/>
      <c r="AV620" s="1"/>
      <c r="AW620" s="1"/>
      <c r="AX620" s="35"/>
      <c r="AY620" s="78"/>
      <c r="AZ620" s="37" t="e">
        <f>IF(AC620=#REF!,"年間支払金額",IF(AND(OR(COUNTIF(AE620,"*すべて*"),COUNTIF(AE620,"*全て*")),S620="●",OR(K620=#REF!,K620=#REF!)),"年間支払金額(全官署、契約相手方ごと)",IF(AND(OR(COUNTIF(AE620,"*すべて*"),COUNTIF(AE620,"*全て*")),S620="●"),"年間支払金額(契約相手方ごと)",IF(AND(OR(K620=#REF!,K620=#REF!),AC620=#REF!),"契約総額(全官署)",IF(AND(K620=#REF!,AC620=#REF!),"契約総額(自官署のみ)",IF(K620=#REF!,"年間支払金額(自官署のみ)",IF(AC620=#REF!,"契約総額",IF(AND(COUNTIF(BG620,"&lt;&gt;*単価*"),OR(K620=#REF!,K620=#REF!)),"全官署予定価格",IF(AND(COUNTIF(BG620,"*単価*"),OR(K620=#REF!,K620=#REF!)),"全官署支払金額",IF(COUNTIF(BG620,"*単価*"),"年間支払金額","予定価格"))))))))))</f>
        <v>#REF!</v>
      </c>
      <c r="BA620" s="37" t="str">
        <f>IF(T620="","×",IF(令和8年度契約状況調査票!T620&gt;_xlfn.XLOOKUP(令和8年度契約状況調査票!BF620,#REF!,#REF!),"○","×"))</f>
        <v>×</v>
      </c>
      <c r="BB620" s="37" t="str">
        <f>IF(Y620="","×",IF(令和8年度契約状況調査票!Y620&gt;_xlfn.XLOOKUP(令和8年度契約状況調査票!BF620,#REF!,#REF!),"○","×"))</f>
        <v>×</v>
      </c>
      <c r="BC620" s="37" t="str">
        <f t="shared" si="90"/>
        <v>×</v>
      </c>
      <c r="BD620" s="37" t="str">
        <f t="shared" si="95"/>
        <v>×</v>
      </c>
      <c r="BE620" s="79" t="str">
        <f t="shared" si="91"/>
        <v/>
      </c>
      <c r="BF620" s="38">
        <f t="shared" si="92"/>
        <v>0</v>
      </c>
      <c r="BG620" s="1" t="e">
        <f>IF(AC620=#REF!,"",IF(AND(K620&lt;&gt;"",ISTEXT(U620)),"分担契約/単価契約",IF(ISTEXT(U620),"単価契約",IF(K620&lt;&gt;"","分担契約",""))))</f>
        <v>#REF!</v>
      </c>
      <c r="BH620" s="80"/>
      <c r="BI620" s="81" t="e">
        <f>IF(COUNTIF(T620,"**"),"",IF(AND(T620&gt;=#REF!,OR(H620=#REF!,H620=#REF!)),1,IF(AND(T620&gt;=#REF!,H620&lt;&gt;#REF!,H620&lt;&gt;#REF!),1,"")))</f>
        <v>#REF!</v>
      </c>
      <c r="BJ620" s="82" t="str">
        <f t="shared" si="93"/>
        <v>○</v>
      </c>
      <c r="BK620" s="81" t="b">
        <f t="shared" si="96"/>
        <v>1</v>
      </c>
      <c r="BL620" s="81" t="b">
        <f t="shared" si="97"/>
        <v>1</v>
      </c>
    </row>
    <row r="621" spans="1:64" s="83" customFormat="1" ht="60.65" customHeight="1" x14ac:dyDescent="0.2">
      <c r="A621" s="77">
        <f t="shared" si="89"/>
        <v>616</v>
      </c>
      <c r="B621" s="77" t="str">
        <f t="shared" si="94"/>
        <v/>
      </c>
      <c r="C621" s="77" t="str">
        <f>IF(B621&lt;&gt;1,"",COUNTIF($B$6:B621,1))</f>
        <v/>
      </c>
      <c r="D621" s="77" t="str">
        <f>IF(B621&lt;&gt;2,"",COUNTIF($B$6:B621,2))</f>
        <v/>
      </c>
      <c r="E621" s="77" t="str">
        <f>IF(B621&lt;&gt;3,"",COUNTIF($B$6:B621,3))</f>
        <v/>
      </c>
      <c r="F621" s="77" t="str">
        <f>IF(B621&lt;&gt;4,"",COUNTIF($B$6:B621,4))</f>
        <v/>
      </c>
      <c r="G621" s="1"/>
      <c r="H621" s="20"/>
      <c r="I621" s="20"/>
      <c r="J621" s="20"/>
      <c r="K621" s="1"/>
      <c r="L621" s="1"/>
      <c r="M621" s="21"/>
      <c r="N621" s="20"/>
      <c r="O621" s="22"/>
      <c r="P621" s="26"/>
      <c r="Q621" s="27"/>
      <c r="R621" s="20"/>
      <c r="S621" s="1"/>
      <c r="T621" s="23"/>
      <c r="U621" s="84"/>
      <c r="V621" s="86"/>
      <c r="W621" s="39" t="e">
        <f>IF(OR(T621="他官署で調達手続きを実施のため",AC621=#REF!),"－",IF(V621&lt;&gt;"",ROUNDDOWN(V621/T621,3),(IFERROR(ROUNDDOWN(U621/T621,3),"－"))))</f>
        <v>#REF!</v>
      </c>
      <c r="X621" s="90"/>
      <c r="Y621" s="92"/>
      <c r="Z621" s="25"/>
      <c r="AA621" s="24"/>
      <c r="AB621" s="25"/>
      <c r="AC621" s="24"/>
      <c r="AD621" s="20"/>
      <c r="AE621" s="20"/>
      <c r="AF621" s="20"/>
      <c r="AG621" s="1"/>
      <c r="AH621" s="1"/>
      <c r="AI621" s="41"/>
      <c r="AJ621" s="41"/>
      <c r="AK621" s="41"/>
      <c r="AL621" s="41"/>
      <c r="AM621" s="41"/>
      <c r="AN621" s="1"/>
      <c r="AO621" s="1"/>
      <c r="AP621" s="1"/>
      <c r="AQ621" s="1"/>
      <c r="AR621" s="1"/>
      <c r="AS621" s="1"/>
      <c r="AT621" s="1"/>
      <c r="AU621" s="1"/>
      <c r="AV621" s="1"/>
      <c r="AW621" s="1"/>
      <c r="AX621" s="35"/>
      <c r="AY621" s="78"/>
      <c r="AZ621" s="37" t="e">
        <f>IF(AC621=#REF!,"年間支払金額",IF(AND(OR(COUNTIF(AE621,"*すべて*"),COUNTIF(AE621,"*全て*")),S621="●",OR(K621=#REF!,K621=#REF!)),"年間支払金額(全官署、契約相手方ごと)",IF(AND(OR(COUNTIF(AE621,"*すべて*"),COUNTIF(AE621,"*全て*")),S621="●"),"年間支払金額(契約相手方ごと)",IF(AND(OR(K621=#REF!,K621=#REF!),AC621=#REF!),"契約総額(全官署)",IF(AND(K621=#REF!,AC621=#REF!),"契約総額(自官署のみ)",IF(K621=#REF!,"年間支払金額(自官署のみ)",IF(AC621=#REF!,"契約総額",IF(AND(COUNTIF(BG621,"&lt;&gt;*単価*"),OR(K621=#REF!,K621=#REF!)),"全官署予定価格",IF(AND(COUNTIF(BG621,"*単価*"),OR(K621=#REF!,K621=#REF!)),"全官署支払金額",IF(COUNTIF(BG621,"*単価*"),"年間支払金額","予定価格"))))))))))</f>
        <v>#REF!</v>
      </c>
      <c r="BA621" s="37" t="str">
        <f>IF(T621="","×",IF(令和8年度契約状況調査票!T621&gt;_xlfn.XLOOKUP(令和8年度契約状況調査票!BF621,#REF!,#REF!),"○","×"))</f>
        <v>×</v>
      </c>
      <c r="BB621" s="37" t="str">
        <f>IF(Y621="","×",IF(令和8年度契約状況調査票!Y621&gt;_xlfn.XLOOKUP(令和8年度契約状況調査票!BF621,#REF!,#REF!),"○","×"))</f>
        <v>×</v>
      </c>
      <c r="BC621" s="37" t="str">
        <f t="shared" si="90"/>
        <v>×</v>
      </c>
      <c r="BD621" s="37" t="str">
        <f t="shared" si="95"/>
        <v>×</v>
      </c>
      <c r="BE621" s="79" t="str">
        <f t="shared" si="91"/>
        <v/>
      </c>
      <c r="BF621" s="38">
        <f t="shared" si="92"/>
        <v>0</v>
      </c>
      <c r="BG621" s="1" t="e">
        <f>IF(AC621=#REF!,"",IF(AND(K621&lt;&gt;"",ISTEXT(U621)),"分担契約/単価契約",IF(ISTEXT(U621),"単価契約",IF(K621&lt;&gt;"","分担契約",""))))</f>
        <v>#REF!</v>
      </c>
      <c r="BH621" s="80"/>
      <c r="BI621" s="81" t="e">
        <f>IF(COUNTIF(T621,"**"),"",IF(AND(T621&gt;=#REF!,OR(H621=#REF!,H621=#REF!)),1,IF(AND(T621&gt;=#REF!,H621&lt;&gt;#REF!,H621&lt;&gt;#REF!),1,"")))</f>
        <v>#REF!</v>
      </c>
      <c r="BJ621" s="82" t="str">
        <f t="shared" si="93"/>
        <v>○</v>
      </c>
      <c r="BK621" s="81" t="b">
        <f t="shared" si="96"/>
        <v>1</v>
      </c>
      <c r="BL621" s="81" t="b">
        <f t="shared" si="97"/>
        <v>1</v>
      </c>
    </row>
    <row r="622" spans="1:64" s="83" customFormat="1" ht="60.65" customHeight="1" x14ac:dyDescent="0.2">
      <c r="A622" s="77">
        <f t="shared" si="89"/>
        <v>617</v>
      </c>
      <c r="B622" s="77" t="str">
        <f t="shared" si="94"/>
        <v/>
      </c>
      <c r="C622" s="77" t="str">
        <f>IF(B622&lt;&gt;1,"",COUNTIF($B$6:B622,1))</f>
        <v/>
      </c>
      <c r="D622" s="77" t="str">
        <f>IF(B622&lt;&gt;2,"",COUNTIF($B$6:B622,2))</f>
        <v/>
      </c>
      <c r="E622" s="77" t="str">
        <f>IF(B622&lt;&gt;3,"",COUNTIF($B$6:B622,3))</f>
        <v/>
      </c>
      <c r="F622" s="77" t="str">
        <f>IF(B622&lt;&gt;4,"",COUNTIF($B$6:B622,4))</f>
        <v/>
      </c>
      <c r="G622" s="1"/>
      <c r="H622" s="20"/>
      <c r="I622" s="20"/>
      <c r="J622" s="20"/>
      <c r="K622" s="1"/>
      <c r="L622" s="1"/>
      <c r="M622" s="21"/>
      <c r="N622" s="20"/>
      <c r="O622" s="22"/>
      <c r="P622" s="26"/>
      <c r="Q622" s="27"/>
      <c r="R622" s="20"/>
      <c r="S622" s="1"/>
      <c r="T622" s="23"/>
      <c r="U622" s="84"/>
      <c r="V622" s="86"/>
      <c r="W622" s="39" t="e">
        <f>IF(OR(T622="他官署で調達手続きを実施のため",AC622=#REF!),"－",IF(V622&lt;&gt;"",ROUNDDOWN(V622/T622,3),(IFERROR(ROUNDDOWN(U622/T622,3),"－"))))</f>
        <v>#REF!</v>
      </c>
      <c r="X622" s="90"/>
      <c r="Y622" s="92"/>
      <c r="Z622" s="25"/>
      <c r="AA622" s="24"/>
      <c r="AB622" s="25"/>
      <c r="AC622" s="24"/>
      <c r="AD622" s="20"/>
      <c r="AE622" s="20"/>
      <c r="AF622" s="20"/>
      <c r="AG622" s="1"/>
      <c r="AH622" s="1"/>
      <c r="AI622" s="41"/>
      <c r="AJ622" s="41"/>
      <c r="AK622" s="41"/>
      <c r="AL622" s="41"/>
      <c r="AM622" s="41"/>
      <c r="AN622" s="1"/>
      <c r="AO622" s="1"/>
      <c r="AP622" s="1"/>
      <c r="AQ622" s="1"/>
      <c r="AR622" s="1"/>
      <c r="AS622" s="1"/>
      <c r="AT622" s="1"/>
      <c r="AU622" s="1"/>
      <c r="AV622" s="1"/>
      <c r="AW622" s="1"/>
      <c r="AX622" s="36"/>
      <c r="AY622" s="78"/>
      <c r="AZ622" s="37" t="e">
        <f>IF(AC622=#REF!,"年間支払金額",IF(AND(OR(COUNTIF(AE622,"*すべて*"),COUNTIF(AE622,"*全て*")),S622="●",OR(K622=#REF!,K622=#REF!)),"年間支払金額(全官署、契約相手方ごと)",IF(AND(OR(COUNTIF(AE622,"*すべて*"),COUNTIF(AE622,"*全て*")),S622="●"),"年間支払金額(契約相手方ごと)",IF(AND(OR(K622=#REF!,K622=#REF!),AC622=#REF!),"契約総額(全官署)",IF(AND(K622=#REF!,AC622=#REF!),"契約総額(自官署のみ)",IF(K622=#REF!,"年間支払金額(自官署のみ)",IF(AC622=#REF!,"契約総額",IF(AND(COUNTIF(BG622,"&lt;&gt;*単価*"),OR(K622=#REF!,K622=#REF!)),"全官署予定価格",IF(AND(COUNTIF(BG622,"*単価*"),OR(K622=#REF!,K622=#REF!)),"全官署支払金額",IF(COUNTIF(BG622,"*単価*"),"年間支払金額","予定価格"))))))))))</f>
        <v>#REF!</v>
      </c>
      <c r="BA622" s="37" t="str">
        <f>IF(T622="","×",IF(令和8年度契約状況調査票!T622&gt;_xlfn.XLOOKUP(令和8年度契約状況調査票!BF622,#REF!,#REF!),"○","×"))</f>
        <v>×</v>
      </c>
      <c r="BB622" s="37" t="str">
        <f>IF(Y622="","×",IF(令和8年度契約状況調査票!Y622&gt;_xlfn.XLOOKUP(令和8年度契約状況調査票!BF622,#REF!,#REF!),"○","×"))</f>
        <v>×</v>
      </c>
      <c r="BC622" s="37" t="str">
        <f t="shared" si="90"/>
        <v>×</v>
      </c>
      <c r="BD622" s="37" t="str">
        <f t="shared" si="95"/>
        <v>×</v>
      </c>
      <c r="BE622" s="79" t="str">
        <f t="shared" si="91"/>
        <v/>
      </c>
      <c r="BF622" s="38">
        <f t="shared" si="92"/>
        <v>0</v>
      </c>
      <c r="BG622" s="1" t="e">
        <f>IF(AC622=#REF!,"",IF(AND(K622&lt;&gt;"",ISTEXT(U622)),"分担契約/単価契約",IF(ISTEXT(U622),"単価契約",IF(K622&lt;&gt;"","分担契約",""))))</f>
        <v>#REF!</v>
      </c>
      <c r="BH622" s="80"/>
      <c r="BI622" s="81" t="e">
        <f>IF(COUNTIF(T622,"**"),"",IF(AND(T622&gt;=#REF!,OR(H622=#REF!,H622=#REF!)),1,IF(AND(T622&gt;=#REF!,H622&lt;&gt;#REF!,H622&lt;&gt;#REF!),1,"")))</f>
        <v>#REF!</v>
      </c>
      <c r="BJ622" s="82" t="str">
        <f t="shared" si="93"/>
        <v>○</v>
      </c>
      <c r="BK622" s="81" t="b">
        <f t="shared" si="96"/>
        <v>1</v>
      </c>
      <c r="BL622" s="81" t="b">
        <f t="shared" si="97"/>
        <v>1</v>
      </c>
    </row>
    <row r="623" spans="1:64" s="83" customFormat="1" ht="60.65" customHeight="1" x14ac:dyDescent="0.2">
      <c r="A623" s="77">
        <f t="shared" si="89"/>
        <v>618</v>
      </c>
      <c r="B623" s="77" t="str">
        <f t="shared" si="94"/>
        <v/>
      </c>
      <c r="C623" s="77" t="str">
        <f>IF(B623&lt;&gt;1,"",COUNTIF($B$6:B623,1))</f>
        <v/>
      </c>
      <c r="D623" s="77" t="str">
        <f>IF(B623&lt;&gt;2,"",COUNTIF($B$6:B623,2))</f>
        <v/>
      </c>
      <c r="E623" s="77" t="str">
        <f>IF(B623&lt;&gt;3,"",COUNTIF($B$6:B623,3))</f>
        <v/>
      </c>
      <c r="F623" s="77" t="str">
        <f>IF(B623&lt;&gt;4,"",COUNTIF($B$6:B623,4))</f>
        <v/>
      </c>
      <c r="G623" s="1"/>
      <c r="H623" s="20"/>
      <c r="I623" s="20"/>
      <c r="J623" s="20"/>
      <c r="K623" s="1"/>
      <c r="L623" s="1"/>
      <c r="M623" s="21"/>
      <c r="N623" s="20"/>
      <c r="O623" s="22"/>
      <c r="P623" s="26"/>
      <c r="Q623" s="27"/>
      <c r="R623" s="20"/>
      <c r="S623" s="1"/>
      <c r="T623" s="23"/>
      <c r="U623" s="84"/>
      <c r="V623" s="86"/>
      <c r="W623" s="39" t="e">
        <f>IF(OR(T623="他官署で調達手続きを実施のため",AC623=#REF!),"－",IF(V623&lt;&gt;"",ROUNDDOWN(V623/T623,3),(IFERROR(ROUNDDOWN(U623/T623,3),"－"))))</f>
        <v>#REF!</v>
      </c>
      <c r="X623" s="90"/>
      <c r="Y623" s="92"/>
      <c r="Z623" s="25"/>
      <c r="AA623" s="24"/>
      <c r="AB623" s="25"/>
      <c r="AC623" s="24"/>
      <c r="AD623" s="20"/>
      <c r="AE623" s="20"/>
      <c r="AF623" s="20"/>
      <c r="AG623" s="1"/>
      <c r="AH623" s="1"/>
      <c r="AI623" s="41"/>
      <c r="AJ623" s="41"/>
      <c r="AK623" s="41"/>
      <c r="AL623" s="41"/>
      <c r="AM623" s="41"/>
      <c r="AN623" s="1"/>
      <c r="AO623" s="1"/>
      <c r="AP623" s="1"/>
      <c r="AQ623" s="1"/>
      <c r="AR623" s="1"/>
      <c r="AS623" s="1"/>
      <c r="AT623" s="1"/>
      <c r="AU623" s="1"/>
      <c r="AV623" s="1"/>
      <c r="AW623" s="1"/>
      <c r="AX623" s="35"/>
      <c r="AY623" s="78"/>
      <c r="AZ623" s="37" t="e">
        <f>IF(AC623=#REF!,"年間支払金額",IF(AND(OR(COUNTIF(AE623,"*すべて*"),COUNTIF(AE623,"*全て*")),S623="●",OR(K623=#REF!,K623=#REF!)),"年間支払金額(全官署、契約相手方ごと)",IF(AND(OR(COUNTIF(AE623,"*すべて*"),COUNTIF(AE623,"*全て*")),S623="●"),"年間支払金額(契約相手方ごと)",IF(AND(OR(K623=#REF!,K623=#REF!),AC623=#REF!),"契約総額(全官署)",IF(AND(K623=#REF!,AC623=#REF!),"契約総額(自官署のみ)",IF(K623=#REF!,"年間支払金額(自官署のみ)",IF(AC623=#REF!,"契約総額",IF(AND(COUNTIF(BG623,"&lt;&gt;*単価*"),OR(K623=#REF!,K623=#REF!)),"全官署予定価格",IF(AND(COUNTIF(BG623,"*単価*"),OR(K623=#REF!,K623=#REF!)),"全官署支払金額",IF(COUNTIF(BG623,"*単価*"),"年間支払金額","予定価格"))))))))))</f>
        <v>#REF!</v>
      </c>
      <c r="BA623" s="37" t="str">
        <f>IF(T623="","×",IF(令和8年度契約状況調査票!T623&gt;_xlfn.XLOOKUP(令和8年度契約状況調査票!BF623,#REF!,#REF!),"○","×"))</f>
        <v>×</v>
      </c>
      <c r="BB623" s="37" t="str">
        <f>IF(Y623="","×",IF(令和8年度契約状況調査票!Y623&gt;_xlfn.XLOOKUP(令和8年度契約状況調査票!BF623,#REF!,#REF!),"○","×"))</f>
        <v>×</v>
      </c>
      <c r="BC623" s="37" t="str">
        <f t="shared" si="90"/>
        <v>×</v>
      </c>
      <c r="BD623" s="37" t="str">
        <f t="shared" si="95"/>
        <v>×</v>
      </c>
      <c r="BE623" s="79" t="str">
        <f t="shared" si="91"/>
        <v/>
      </c>
      <c r="BF623" s="38">
        <f t="shared" si="92"/>
        <v>0</v>
      </c>
      <c r="BG623" s="1" t="e">
        <f>IF(AC623=#REF!,"",IF(AND(K623&lt;&gt;"",ISTEXT(U623)),"分担契約/単価契約",IF(ISTEXT(U623),"単価契約",IF(K623&lt;&gt;"","分担契約",""))))</f>
        <v>#REF!</v>
      </c>
      <c r="BH623" s="80"/>
      <c r="BI623" s="81" t="e">
        <f>IF(COUNTIF(T623,"**"),"",IF(AND(T623&gt;=#REF!,OR(H623=#REF!,H623=#REF!)),1,IF(AND(T623&gt;=#REF!,H623&lt;&gt;#REF!,H623&lt;&gt;#REF!),1,"")))</f>
        <v>#REF!</v>
      </c>
      <c r="BJ623" s="82" t="str">
        <f t="shared" si="93"/>
        <v>○</v>
      </c>
      <c r="BK623" s="81" t="b">
        <f t="shared" si="96"/>
        <v>1</v>
      </c>
      <c r="BL623" s="81" t="b">
        <f t="shared" si="97"/>
        <v>1</v>
      </c>
    </row>
    <row r="624" spans="1:64" s="83" customFormat="1" ht="60.65" customHeight="1" x14ac:dyDescent="0.2">
      <c r="A624" s="77">
        <f t="shared" si="89"/>
        <v>619</v>
      </c>
      <c r="B624" s="77" t="str">
        <f t="shared" si="94"/>
        <v/>
      </c>
      <c r="C624" s="77" t="str">
        <f>IF(B624&lt;&gt;1,"",COUNTIF($B$6:B624,1))</f>
        <v/>
      </c>
      <c r="D624" s="77" t="str">
        <f>IF(B624&lt;&gt;2,"",COUNTIF($B$6:B624,2))</f>
        <v/>
      </c>
      <c r="E624" s="77" t="str">
        <f>IF(B624&lt;&gt;3,"",COUNTIF($B$6:B624,3))</f>
        <v/>
      </c>
      <c r="F624" s="77" t="str">
        <f>IF(B624&lt;&gt;4,"",COUNTIF($B$6:B624,4))</f>
        <v/>
      </c>
      <c r="G624" s="1"/>
      <c r="H624" s="20"/>
      <c r="I624" s="20"/>
      <c r="J624" s="20"/>
      <c r="K624" s="1"/>
      <c r="L624" s="1"/>
      <c r="M624" s="21"/>
      <c r="N624" s="20"/>
      <c r="O624" s="22"/>
      <c r="P624" s="26"/>
      <c r="Q624" s="27"/>
      <c r="R624" s="20"/>
      <c r="S624" s="1"/>
      <c r="T624" s="23"/>
      <c r="U624" s="84"/>
      <c r="V624" s="86"/>
      <c r="W624" s="39" t="e">
        <f>IF(OR(T624="他官署で調達手続きを実施のため",AC624=#REF!),"－",IF(V624&lt;&gt;"",ROUNDDOWN(V624/T624,3),(IFERROR(ROUNDDOWN(U624/T624,3),"－"))))</f>
        <v>#REF!</v>
      </c>
      <c r="X624" s="90"/>
      <c r="Y624" s="92"/>
      <c r="Z624" s="25"/>
      <c r="AA624" s="24"/>
      <c r="AB624" s="25"/>
      <c r="AC624" s="24"/>
      <c r="AD624" s="20"/>
      <c r="AE624" s="20"/>
      <c r="AF624" s="20"/>
      <c r="AG624" s="1"/>
      <c r="AH624" s="1"/>
      <c r="AI624" s="41"/>
      <c r="AJ624" s="41"/>
      <c r="AK624" s="41"/>
      <c r="AL624" s="41"/>
      <c r="AM624" s="41"/>
      <c r="AN624" s="1"/>
      <c r="AO624" s="1"/>
      <c r="AP624" s="1"/>
      <c r="AQ624" s="1"/>
      <c r="AR624" s="1"/>
      <c r="AS624" s="1"/>
      <c r="AT624" s="1"/>
      <c r="AU624" s="1"/>
      <c r="AV624" s="1"/>
      <c r="AW624" s="1"/>
      <c r="AX624" s="35"/>
      <c r="AY624" s="78"/>
      <c r="AZ624" s="37" t="e">
        <f>IF(AC624=#REF!,"年間支払金額",IF(AND(OR(COUNTIF(AE624,"*すべて*"),COUNTIF(AE624,"*全て*")),S624="●",OR(K624=#REF!,K624=#REF!)),"年間支払金額(全官署、契約相手方ごと)",IF(AND(OR(COUNTIF(AE624,"*すべて*"),COUNTIF(AE624,"*全て*")),S624="●"),"年間支払金額(契約相手方ごと)",IF(AND(OR(K624=#REF!,K624=#REF!),AC624=#REF!),"契約総額(全官署)",IF(AND(K624=#REF!,AC624=#REF!),"契約総額(自官署のみ)",IF(K624=#REF!,"年間支払金額(自官署のみ)",IF(AC624=#REF!,"契約総額",IF(AND(COUNTIF(BG624,"&lt;&gt;*単価*"),OR(K624=#REF!,K624=#REF!)),"全官署予定価格",IF(AND(COUNTIF(BG624,"*単価*"),OR(K624=#REF!,K624=#REF!)),"全官署支払金額",IF(COUNTIF(BG624,"*単価*"),"年間支払金額","予定価格"))))))))))</f>
        <v>#REF!</v>
      </c>
      <c r="BA624" s="37" t="str">
        <f>IF(T624="","×",IF(令和8年度契約状況調査票!T624&gt;_xlfn.XLOOKUP(令和8年度契約状況調査票!BF624,#REF!,#REF!),"○","×"))</f>
        <v>×</v>
      </c>
      <c r="BB624" s="37" t="str">
        <f>IF(Y624="","×",IF(令和8年度契約状況調査票!Y624&gt;_xlfn.XLOOKUP(令和8年度契約状況調査票!BF624,#REF!,#REF!),"○","×"))</f>
        <v>×</v>
      </c>
      <c r="BC624" s="37" t="str">
        <f t="shared" si="90"/>
        <v>×</v>
      </c>
      <c r="BD624" s="37" t="str">
        <f t="shared" si="95"/>
        <v>×</v>
      </c>
      <c r="BE624" s="79" t="str">
        <f t="shared" si="91"/>
        <v/>
      </c>
      <c r="BF624" s="38">
        <f t="shared" si="92"/>
        <v>0</v>
      </c>
      <c r="BG624" s="1" t="e">
        <f>IF(AC624=#REF!,"",IF(AND(K624&lt;&gt;"",ISTEXT(U624)),"分担契約/単価契約",IF(ISTEXT(U624),"単価契約",IF(K624&lt;&gt;"","分担契約",""))))</f>
        <v>#REF!</v>
      </c>
      <c r="BH624" s="80"/>
      <c r="BI624" s="81" t="e">
        <f>IF(COUNTIF(T624,"**"),"",IF(AND(T624&gt;=#REF!,OR(H624=#REF!,H624=#REF!)),1,IF(AND(T624&gt;=#REF!,H624&lt;&gt;#REF!,H624&lt;&gt;#REF!),1,"")))</f>
        <v>#REF!</v>
      </c>
      <c r="BJ624" s="82" t="str">
        <f t="shared" si="93"/>
        <v>○</v>
      </c>
      <c r="BK624" s="81" t="b">
        <f t="shared" si="96"/>
        <v>1</v>
      </c>
      <c r="BL624" s="81" t="b">
        <f t="shared" si="97"/>
        <v>1</v>
      </c>
    </row>
    <row r="625" spans="1:64" s="83" customFormat="1" ht="60.65" customHeight="1" x14ac:dyDescent="0.2">
      <c r="A625" s="77">
        <f t="shared" si="89"/>
        <v>620</v>
      </c>
      <c r="B625" s="77" t="str">
        <f t="shared" si="94"/>
        <v/>
      </c>
      <c r="C625" s="77" t="str">
        <f>IF(B625&lt;&gt;1,"",COUNTIF($B$6:B625,1))</f>
        <v/>
      </c>
      <c r="D625" s="77" t="str">
        <f>IF(B625&lt;&gt;2,"",COUNTIF($B$6:B625,2))</f>
        <v/>
      </c>
      <c r="E625" s="77" t="str">
        <f>IF(B625&lt;&gt;3,"",COUNTIF($B$6:B625,3))</f>
        <v/>
      </c>
      <c r="F625" s="77" t="str">
        <f>IF(B625&lt;&gt;4,"",COUNTIF($B$6:B625,4))</f>
        <v/>
      </c>
      <c r="G625" s="1"/>
      <c r="H625" s="20"/>
      <c r="I625" s="20"/>
      <c r="J625" s="20"/>
      <c r="K625" s="1"/>
      <c r="L625" s="1"/>
      <c r="M625" s="21"/>
      <c r="N625" s="20"/>
      <c r="O625" s="22"/>
      <c r="P625" s="26"/>
      <c r="Q625" s="27"/>
      <c r="R625" s="20"/>
      <c r="S625" s="1"/>
      <c r="T625" s="28"/>
      <c r="U625" s="85"/>
      <c r="V625" s="86"/>
      <c r="W625" s="39" t="e">
        <f>IF(OR(T625="他官署で調達手続きを実施のため",AC625=#REF!),"－",IF(V625&lt;&gt;"",ROUNDDOWN(V625/T625,3),(IFERROR(ROUNDDOWN(U625/T625,3),"－"))))</f>
        <v>#REF!</v>
      </c>
      <c r="X625" s="90"/>
      <c r="Y625" s="92"/>
      <c r="Z625" s="25"/>
      <c r="AA625" s="24"/>
      <c r="AB625" s="25"/>
      <c r="AC625" s="24"/>
      <c r="AD625" s="20"/>
      <c r="AE625" s="20"/>
      <c r="AF625" s="20"/>
      <c r="AG625" s="1"/>
      <c r="AH625" s="1"/>
      <c r="AI625" s="41"/>
      <c r="AJ625" s="41"/>
      <c r="AK625" s="41"/>
      <c r="AL625" s="41"/>
      <c r="AM625" s="41"/>
      <c r="AN625" s="1"/>
      <c r="AO625" s="1"/>
      <c r="AP625" s="1"/>
      <c r="AQ625" s="1"/>
      <c r="AR625" s="1"/>
      <c r="AS625" s="1"/>
      <c r="AT625" s="1"/>
      <c r="AU625" s="1"/>
      <c r="AV625" s="1"/>
      <c r="AW625" s="1"/>
      <c r="AX625" s="35"/>
      <c r="AY625" s="78"/>
      <c r="AZ625" s="37" t="e">
        <f>IF(AC625=#REF!,"年間支払金額",IF(AND(OR(COUNTIF(AE625,"*すべて*"),COUNTIF(AE625,"*全て*")),S625="●",OR(K625=#REF!,K625=#REF!)),"年間支払金額(全官署、契約相手方ごと)",IF(AND(OR(COUNTIF(AE625,"*すべて*"),COUNTIF(AE625,"*全て*")),S625="●"),"年間支払金額(契約相手方ごと)",IF(AND(OR(K625=#REF!,K625=#REF!),AC625=#REF!),"契約総額(全官署)",IF(AND(K625=#REF!,AC625=#REF!),"契約総額(自官署のみ)",IF(K625=#REF!,"年間支払金額(自官署のみ)",IF(AC625=#REF!,"契約総額",IF(AND(COUNTIF(BG625,"&lt;&gt;*単価*"),OR(K625=#REF!,K625=#REF!)),"全官署予定価格",IF(AND(COUNTIF(BG625,"*単価*"),OR(K625=#REF!,K625=#REF!)),"全官署支払金額",IF(COUNTIF(BG625,"*単価*"),"年間支払金額","予定価格"))))))))))</f>
        <v>#REF!</v>
      </c>
      <c r="BA625" s="37" t="str">
        <f>IF(T625="","×",IF(令和8年度契約状況調査票!T625&gt;_xlfn.XLOOKUP(令和8年度契約状況調査票!BF625,#REF!,#REF!),"○","×"))</f>
        <v>×</v>
      </c>
      <c r="BB625" s="37" t="str">
        <f>IF(Y625="","×",IF(令和8年度契約状況調査票!Y625&gt;_xlfn.XLOOKUP(令和8年度契約状況調査票!BF625,#REF!,#REF!),"○","×"))</f>
        <v>×</v>
      </c>
      <c r="BC625" s="37" t="str">
        <f t="shared" si="90"/>
        <v>×</v>
      </c>
      <c r="BD625" s="37" t="str">
        <f t="shared" si="95"/>
        <v>×</v>
      </c>
      <c r="BE625" s="79" t="str">
        <f t="shared" si="91"/>
        <v/>
      </c>
      <c r="BF625" s="38">
        <f t="shared" si="92"/>
        <v>0</v>
      </c>
      <c r="BG625" s="1" t="e">
        <f>IF(AC625=#REF!,"",IF(AND(K625&lt;&gt;"",ISTEXT(U625)),"分担契約/単価契約",IF(ISTEXT(U625),"単価契約",IF(K625&lt;&gt;"","分担契約",""))))</f>
        <v>#REF!</v>
      </c>
      <c r="BH625" s="80"/>
      <c r="BI625" s="81" t="e">
        <f>IF(COUNTIF(T625,"**"),"",IF(AND(T625&gt;=#REF!,OR(H625=#REF!,H625=#REF!)),1,IF(AND(T625&gt;=#REF!,H625&lt;&gt;#REF!,H625&lt;&gt;#REF!),1,"")))</f>
        <v>#REF!</v>
      </c>
      <c r="BJ625" s="82" t="str">
        <f t="shared" si="93"/>
        <v>○</v>
      </c>
      <c r="BK625" s="81" t="b">
        <f t="shared" si="96"/>
        <v>1</v>
      </c>
      <c r="BL625" s="81" t="b">
        <f t="shared" si="97"/>
        <v>1</v>
      </c>
    </row>
    <row r="626" spans="1:64" s="83" customFormat="1" ht="60.65" customHeight="1" x14ac:dyDescent="0.2">
      <c r="A626" s="77">
        <f t="shared" si="89"/>
        <v>621</v>
      </c>
      <c r="B626" s="77" t="str">
        <f t="shared" si="94"/>
        <v/>
      </c>
      <c r="C626" s="77" t="str">
        <f>IF(B626&lt;&gt;1,"",COUNTIF($B$6:B626,1))</f>
        <v/>
      </c>
      <c r="D626" s="77" t="str">
        <f>IF(B626&lt;&gt;2,"",COUNTIF($B$6:B626,2))</f>
        <v/>
      </c>
      <c r="E626" s="77" t="str">
        <f>IF(B626&lt;&gt;3,"",COUNTIF($B$6:B626,3))</f>
        <v/>
      </c>
      <c r="F626" s="77" t="str">
        <f>IF(B626&lt;&gt;4,"",COUNTIF($B$6:B626,4))</f>
        <v/>
      </c>
      <c r="G626" s="1"/>
      <c r="H626" s="20"/>
      <c r="I626" s="20"/>
      <c r="J626" s="20"/>
      <c r="K626" s="1"/>
      <c r="L626" s="1"/>
      <c r="M626" s="21"/>
      <c r="N626" s="20"/>
      <c r="O626" s="22"/>
      <c r="P626" s="26"/>
      <c r="Q626" s="27"/>
      <c r="R626" s="20"/>
      <c r="S626" s="1"/>
      <c r="T626" s="23"/>
      <c r="U626" s="84"/>
      <c r="V626" s="86"/>
      <c r="W626" s="39" t="e">
        <f>IF(OR(T626="他官署で調達手続きを実施のため",AC626=#REF!),"－",IF(V626&lt;&gt;"",ROUNDDOWN(V626/T626,3),(IFERROR(ROUNDDOWN(U626/T626,3),"－"))))</f>
        <v>#REF!</v>
      </c>
      <c r="X626" s="90"/>
      <c r="Y626" s="92"/>
      <c r="Z626" s="25"/>
      <c r="AA626" s="24"/>
      <c r="AB626" s="25"/>
      <c r="AC626" s="24"/>
      <c r="AD626" s="20"/>
      <c r="AE626" s="20"/>
      <c r="AF626" s="20"/>
      <c r="AG626" s="1"/>
      <c r="AH626" s="1"/>
      <c r="AI626" s="41"/>
      <c r="AJ626" s="41"/>
      <c r="AK626" s="41"/>
      <c r="AL626" s="41"/>
      <c r="AM626" s="41"/>
      <c r="AN626" s="1"/>
      <c r="AO626" s="1"/>
      <c r="AP626" s="1"/>
      <c r="AQ626" s="1"/>
      <c r="AR626" s="1"/>
      <c r="AS626" s="1"/>
      <c r="AT626" s="1"/>
      <c r="AU626" s="1"/>
      <c r="AV626" s="1"/>
      <c r="AW626" s="1"/>
      <c r="AX626" s="35"/>
      <c r="AY626" s="78"/>
      <c r="AZ626" s="37" t="e">
        <f>IF(AC626=#REF!,"年間支払金額",IF(AND(OR(COUNTIF(AE626,"*すべて*"),COUNTIF(AE626,"*全て*")),S626="●",OR(K626=#REF!,K626=#REF!)),"年間支払金額(全官署、契約相手方ごと)",IF(AND(OR(COUNTIF(AE626,"*すべて*"),COUNTIF(AE626,"*全て*")),S626="●"),"年間支払金額(契約相手方ごと)",IF(AND(OR(K626=#REF!,K626=#REF!),AC626=#REF!),"契約総額(全官署)",IF(AND(K626=#REF!,AC626=#REF!),"契約総額(自官署のみ)",IF(K626=#REF!,"年間支払金額(自官署のみ)",IF(AC626=#REF!,"契約総額",IF(AND(COUNTIF(BG626,"&lt;&gt;*単価*"),OR(K626=#REF!,K626=#REF!)),"全官署予定価格",IF(AND(COUNTIF(BG626,"*単価*"),OR(K626=#REF!,K626=#REF!)),"全官署支払金額",IF(COUNTIF(BG626,"*単価*"),"年間支払金額","予定価格"))))))))))</f>
        <v>#REF!</v>
      </c>
      <c r="BA626" s="37" t="str">
        <f>IF(T626="","×",IF(令和8年度契約状況調査票!T626&gt;_xlfn.XLOOKUP(令和8年度契約状況調査票!BF626,#REF!,#REF!),"○","×"))</f>
        <v>×</v>
      </c>
      <c r="BB626" s="37" t="str">
        <f>IF(Y626="","×",IF(令和8年度契約状況調査票!Y626&gt;_xlfn.XLOOKUP(令和8年度契約状況調査票!BF626,#REF!,#REF!),"○","×"))</f>
        <v>×</v>
      </c>
      <c r="BC626" s="37" t="str">
        <f t="shared" si="90"/>
        <v>×</v>
      </c>
      <c r="BD626" s="37" t="str">
        <f t="shared" si="95"/>
        <v>×</v>
      </c>
      <c r="BE626" s="79" t="str">
        <f t="shared" si="91"/>
        <v/>
      </c>
      <c r="BF626" s="38">
        <f t="shared" si="92"/>
        <v>0</v>
      </c>
      <c r="BG626" s="1" t="e">
        <f>IF(AC626=#REF!,"",IF(AND(K626&lt;&gt;"",ISTEXT(U626)),"分担契約/単価契約",IF(ISTEXT(U626),"単価契約",IF(K626&lt;&gt;"","分担契約",""))))</f>
        <v>#REF!</v>
      </c>
      <c r="BH626" s="80"/>
      <c r="BI626" s="81" t="e">
        <f>IF(COUNTIF(T626,"**"),"",IF(AND(T626&gt;=#REF!,OR(H626=#REF!,H626=#REF!)),1,IF(AND(T626&gt;=#REF!,H626&lt;&gt;#REF!,H626&lt;&gt;#REF!),1,"")))</f>
        <v>#REF!</v>
      </c>
      <c r="BJ626" s="82" t="str">
        <f t="shared" si="93"/>
        <v>○</v>
      </c>
      <c r="BK626" s="81" t="b">
        <f t="shared" si="96"/>
        <v>1</v>
      </c>
      <c r="BL626" s="81" t="b">
        <f t="shared" si="97"/>
        <v>1</v>
      </c>
    </row>
    <row r="627" spans="1:64" s="83" customFormat="1" ht="60.65" customHeight="1" x14ac:dyDescent="0.2">
      <c r="A627" s="77">
        <f t="shared" si="89"/>
        <v>622</v>
      </c>
      <c r="B627" s="77" t="str">
        <f t="shared" si="94"/>
        <v/>
      </c>
      <c r="C627" s="77" t="str">
        <f>IF(B627&lt;&gt;1,"",COUNTIF($B$6:B627,1))</f>
        <v/>
      </c>
      <c r="D627" s="77" t="str">
        <f>IF(B627&lt;&gt;2,"",COUNTIF($B$6:B627,2))</f>
        <v/>
      </c>
      <c r="E627" s="77" t="str">
        <f>IF(B627&lt;&gt;3,"",COUNTIF($B$6:B627,3))</f>
        <v/>
      </c>
      <c r="F627" s="77" t="str">
        <f>IF(B627&lt;&gt;4,"",COUNTIF($B$6:B627,4))</f>
        <v/>
      </c>
      <c r="G627" s="1"/>
      <c r="H627" s="20"/>
      <c r="I627" s="20"/>
      <c r="J627" s="20"/>
      <c r="K627" s="1"/>
      <c r="L627" s="1"/>
      <c r="M627" s="21"/>
      <c r="N627" s="20"/>
      <c r="O627" s="22"/>
      <c r="P627" s="26"/>
      <c r="Q627" s="27"/>
      <c r="R627" s="20"/>
      <c r="S627" s="1"/>
      <c r="T627" s="23"/>
      <c r="U627" s="84"/>
      <c r="V627" s="86"/>
      <c r="W627" s="39" t="e">
        <f>IF(OR(T627="他官署で調達手続きを実施のため",AC627=#REF!),"－",IF(V627&lt;&gt;"",ROUNDDOWN(V627/T627,3),(IFERROR(ROUNDDOWN(U627/T627,3),"－"))))</f>
        <v>#REF!</v>
      </c>
      <c r="X627" s="90"/>
      <c r="Y627" s="92"/>
      <c r="Z627" s="25"/>
      <c r="AA627" s="24"/>
      <c r="AB627" s="25"/>
      <c r="AC627" s="24"/>
      <c r="AD627" s="20"/>
      <c r="AE627" s="20"/>
      <c r="AF627" s="20"/>
      <c r="AG627" s="1"/>
      <c r="AH627" s="1"/>
      <c r="AI627" s="41"/>
      <c r="AJ627" s="41"/>
      <c r="AK627" s="41"/>
      <c r="AL627" s="41"/>
      <c r="AM627" s="41"/>
      <c r="AN627" s="1"/>
      <c r="AO627" s="1"/>
      <c r="AP627" s="1"/>
      <c r="AQ627" s="1"/>
      <c r="AR627" s="1"/>
      <c r="AS627" s="1"/>
      <c r="AT627" s="1"/>
      <c r="AU627" s="1"/>
      <c r="AV627" s="1"/>
      <c r="AW627" s="1"/>
      <c r="AX627" s="35"/>
      <c r="AY627" s="78"/>
      <c r="AZ627" s="37" t="e">
        <f>IF(AC627=#REF!,"年間支払金額",IF(AND(OR(COUNTIF(AE627,"*すべて*"),COUNTIF(AE627,"*全て*")),S627="●",OR(K627=#REF!,K627=#REF!)),"年間支払金額(全官署、契約相手方ごと)",IF(AND(OR(COUNTIF(AE627,"*すべて*"),COUNTIF(AE627,"*全て*")),S627="●"),"年間支払金額(契約相手方ごと)",IF(AND(OR(K627=#REF!,K627=#REF!),AC627=#REF!),"契約総額(全官署)",IF(AND(K627=#REF!,AC627=#REF!),"契約総額(自官署のみ)",IF(K627=#REF!,"年間支払金額(自官署のみ)",IF(AC627=#REF!,"契約総額",IF(AND(COUNTIF(BG627,"&lt;&gt;*単価*"),OR(K627=#REF!,K627=#REF!)),"全官署予定価格",IF(AND(COUNTIF(BG627,"*単価*"),OR(K627=#REF!,K627=#REF!)),"全官署支払金額",IF(COUNTIF(BG627,"*単価*"),"年間支払金額","予定価格"))))))))))</f>
        <v>#REF!</v>
      </c>
      <c r="BA627" s="37" t="str">
        <f>IF(T627="","×",IF(令和8年度契約状況調査票!T627&gt;_xlfn.XLOOKUP(令和8年度契約状況調査票!BF627,#REF!,#REF!),"○","×"))</f>
        <v>×</v>
      </c>
      <c r="BB627" s="37" t="str">
        <f>IF(Y627="","×",IF(令和8年度契約状況調査票!Y627&gt;_xlfn.XLOOKUP(令和8年度契約状況調査票!BF627,#REF!,#REF!),"○","×"))</f>
        <v>×</v>
      </c>
      <c r="BC627" s="37" t="str">
        <f t="shared" si="90"/>
        <v>×</v>
      </c>
      <c r="BD627" s="37" t="str">
        <f t="shared" si="95"/>
        <v>×</v>
      </c>
      <c r="BE627" s="79" t="str">
        <f t="shared" si="91"/>
        <v/>
      </c>
      <c r="BF627" s="38">
        <f t="shared" si="92"/>
        <v>0</v>
      </c>
      <c r="BG627" s="1" t="e">
        <f>IF(AC627=#REF!,"",IF(AND(K627&lt;&gt;"",ISTEXT(U627)),"分担契約/単価契約",IF(ISTEXT(U627),"単価契約",IF(K627&lt;&gt;"","分担契約",""))))</f>
        <v>#REF!</v>
      </c>
      <c r="BH627" s="80"/>
      <c r="BI627" s="81" t="e">
        <f>IF(COUNTIF(T627,"**"),"",IF(AND(T627&gt;=#REF!,OR(H627=#REF!,H627=#REF!)),1,IF(AND(T627&gt;=#REF!,H627&lt;&gt;#REF!,H627&lt;&gt;#REF!),1,"")))</f>
        <v>#REF!</v>
      </c>
      <c r="BJ627" s="82" t="str">
        <f t="shared" si="93"/>
        <v>○</v>
      </c>
      <c r="BK627" s="81" t="b">
        <f t="shared" si="96"/>
        <v>1</v>
      </c>
      <c r="BL627" s="81" t="b">
        <f t="shared" si="97"/>
        <v>1</v>
      </c>
    </row>
    <row r="628" spans="1:64" s="83" customFormat="1" ht="60.65" customHeight="1" x14ac:dyDescent="0.2">
      <c r="A628" s="77">
        <f t="shared" si="89"/>
        <v>623</v>
      </c>
      <c r="B628" s="77" t="str">
        <f t="shared" si="94"/>
        <v/>
      </c>
      <c r="C628" s="77" t="str">
        <f>IF(B628&lt;&gt;1,"",COUNTIF($B$6:B628,1))</f>
        <v/>
      </c>
      <c r="D628" s="77" t="str">
        <f>IF(B628&lt;&gt;2,"",COUNTIF($B$6:B628,2))</f>
        <v/>
      </c>
      <c r="E628" s="77" t="str">
        <f>IF(B628&lt;&gt;3,"",COUNTIF($B$6:B628,3))</f>
        <v/>
      </c>
      <c r="F628" s="77" t="str">
        <f>IF(B628&lt;&gt;4,"",COUNTIF($B$6:B628,4))</f>
        <v/>
      </c>
      <c r="G628" s="1"/>
      <c r="H628" s="20"/>
      <c r="I628" s="20"/>
      <c r="J628" s="20"/>
      <c r="K628" s="1"/>
      <c r="L628" s="1"/>
      <c r="M628" s="21"/>
      <c r="N628" s="20"/>
      <c r="O628" s="22"/>
      <c r="P628" s="26"/>
      <c r="Q628" s="27"/>
      <c r="R628" s="20"/>
      <c r="S628" s="1"/>
      <c r="T628" s="23"/>
      <c r="U628" s="84"/>
      <c r="V628" s="86"/>
      <c r="W628" s="39" t="e">
        <f>IF(OR(T628="他官署で調達手続きを実施のため",AC628=#REF!),"－",IF(V628&lt;&gt;"",ROUNDDOWN(V628/T628,3),(IFERROR(ROUNDDOWN(U628/T628,3),"－"))))</f>
        <v>#REF!</v>
      </c>
      <c r="X628" s="90"/>
      <c r="Y628" s="92"/>
      <c r="Z628" s="25"/>
      <c r="AA628" s="24"/>
      <c r="AB628" s="25"/>
      <c r="AC628" s="24"/>
      <c r="AD628" s="20"/>
      <c r="AE628" s="20"/>
      <c r="AF628" s="20"/>
      <c r="AG628" s="1"/>
      <c r="AH628" s="1"/>
      <c r="AI628" s="41"/>
      <c r="AJ628" s="41"/>
      <c r="AK628" s="41"/>
      <c r="AL628" s="41"/>
      <c r="AM628" s="41"/>
      <c r="AN628" s="1"/>
      <c r="AO628" s="1"/>
      <c r="AP628" s="1"/>
      <c r="AQ628" s="1"/>
      <c r="AR628" s="1"/>
      <c r="AS628" s="1"/>
      <c r="AT628" s="1"/>
      <c r="AU628" s="1"/>
      <c r="AV628" s="1"/>
      <c r="AW628" s="1"/>
      <c r="AX628" s="35"/>
      <c r="AY628" s="78"/>
      <c r="AZ628" s="37" t="e">
        <f>IF(AC628=#REF!,"年間支払金額",IF(AND(OR(COUNTIF(AE628,"*すべて*"),COUNTIF(AE628,"*全て*")),S628="●",OR(K628=#REF!,K628=#REF!)),"年間支払金額(全官署、契約相手方ごと)",IF(AND(OR(COUNTIF(AE628,"*すべて*"),COUNTIF(AE628,"*全て*")),S628="●"),"年間支払金額(契約相手方ごと)",IF(AND(OR(K628=#REF!,K628=#REF!),AC628=#REF!),"契約総額(全官署)",IF(AND(K628=#REF!,AC628=#REF!),"契約総額(自官署のみ)",IF(K628=#REF!,"年間支払金額(自官署のみ)",IF(AC628=#REF!,"契約総額",IF(AND(COUNTIF(BG628,"&lt;&gt;*単価*"),OR(K628=#REF!,K628=#REF!)),"全官署予定価格",IF(AND(COUNTIF(BG628,"*単価*"),OR(K628=#REF!,K628=#REF!)),"全官署支払金額",IF(COUNTIF(BG628,"*単価*"),"年間支払金額","予定価格"))))))))))</f>
        <v>#REF!</v>
      </c>
      <c r="BA628" s="37" t="str">
        <f>IF(T628="","×",IF(令和8年度契約状況調査票!T628&gt;_xlfn.XLOOKUP(令和8年度契約状況調査票!BF628,#REF!,#REF!),"○","×"))</f>
        <v>×</v>
      </c>
      <c r="BB628" s="37" t="str">
        <f>IF(Y628="","×",IF(令和8年度契約状況調査票!Y628&gt;_xlfn.XLOOKUP(令和8年度契約状況調査票!BF628,#REF!,#REF!),"○","×"))</f>
        <v>×</v>
      </c>
      <c r="BC628" s="37" t="str">
        <f t="shared" si="90"/>
        <v>×</v>
      </c>
      <c r="BD628" s="37" t="str">
        <f t="shared" si="95"/>
        <v>×</v>
      </c>
      <c r="BE628" s="79" t="str">
        <f t="shared" si="91"/>
        <v/>
      </c>
      <c r="BF628" s="38">
        <f t="shared" si="92"/>
        <v>0</v>
      </c>
      <c r="BG628" s="1" t="e">
        <f>IF(AC628=#REF!,"",IF(AND(K628&lt;&gt;"",ISTEXT(U628)),"分担契約/単価契約",IF(ISTEXT(U628),"単価契約",IF(K628&lt;&gt;"","分担契約",""))))</f>
        <v>#REF!</v>
      </c>
      <c r="BH628" s="80"/>
      <c r="BI628" s="81" t="e">
        <f>IF(COUNTIF(T628,"**"),"",IF(AND(T628&gt;=#REF!,OR(H628=#REF!,H628=#REF!)),1,IF(AND(T628&gt;=#REF!,H628&lt;&gt;#REF!,H628&lt;&gt;#REF!),1,"")))</f>
        <v>#REF!</v>
      </c>
      <c r="BJ628" s="82" t="str">
        <f t="shared" si="93"/>
        <v>○</v>
      </c>
      <c r="BK628" s="81" t="b">
        <f t="shared" si="96"/>
        <v>1</v>
      </c>
      <c r="BL628" s="81" t="b">
        <f t="shared" si="97"/>
        <v>1</v>
      </c>
    </row>
    <row r="629" spans="1:64" s="83" customFormat="1" ht="60.65" customHeight="1" x14ac:dyDescent="0.2">
      <c r="A629" s="77">
        <f t="shared" si="89"/>
        <v>624</v>
      </c>
      <c r="B629" s="77" t="str">
        <f t="shared" si="94"/>
        <v/>
      </c>
      <c r="C629" s="77" t="str">
        <f>IF(B629&lt;&gt;1,"",COUNTIF($B$6:B629,1))</f>
        <v/>
      </c>
      <c r="D629" s="77" t="str">
        <f>IF(B629&lt;&gt;2,"",COUNTIF($B$6:B629,2))</f>
        <v/>
      </c>
      <c r="E629" s="77" t="str">
        <f>IF(B629&lt;&gt;3,"",COUNTIF($B$6:B629,3))</f>
        <v/>
      </c>
      <c r="F629" s="77" t="str">
        <f>IF(B629&lt;&gt;4,"",COUNTIF($B$6:B629,4))</f>
        <v/>
      </c>
      <c r="G629" s="1"/>
      <c r="H629" s="20"/>
      <c r="I629" s="20"/>
      <c r="J629" s="20"/>
      <c r="K629" s="1"/>
      <c r="L629" s="1"/>
      <c r="M629" s="21"/>
      <c r="N629" s="20"/>
      <c r="O629" s="22"/>
      <c r="P629" s="26"/>
      <c r="Q629" s="27"/>
      <c r="R629" s="20"/>
      <c r="S629" s="1"/>
      <c r="T629" s="23"/>
      <c r="U629" s="84"/>
      <c r="V629" s="86"/>
      <c r="W629" s="39" t="e">
        <f>IF(OR(T629="他官署で調達手続きを実施のため",AC629=#REF!),"－",IF(V629&lt;&gt;"",ROUNDDOWN(V629/T629,3),(IFERROR(ROUNDDOWN(U629/T629,3),"－"))))</f>
        <v>#REF!</v>
      </c>
      <c r="X629" s="90"/>
      <c r="Y629" s="92"/>
      <c r="Z629" s="25"/>
      <c r="AA629" s="24"/>
      <c r="AB629" s="25"/>
      <c r="AC629" s="24"/>
      <c r="AD629" s="20"/>
      <c r="AE629" s="20"/>
      <c r="AF629" s="20"/>
      <c r="AG629" s="1"/>
      <c r="AH629" s="1"/>
      <c r="AI629" s="41"/>
      <c r="AJ629" s="41"/>
      <c r="AK629" s="41"/>
      <c r="AL629" s="41"/>
      <c r="AM629" s="41"/>
      <c r="AN629" s="1"/>
      <c r="AO629" s="1"/>
      <c r="AP629" s="1"/>
      <c r="AQ629" s="1"/>
      <c r="AR629" s="1"/>
      <c r="AS629" s="1"/>
      <c r="AT629" s="1"/>
      <c r="AU629" s="1"/>
      <c r="AV629" s="1"/>
      <c r="AW629" s="1"/>
      <c r="AX629" s="36"/>
      <c r="AY629" s="78"/>
      <c r="AZ629" s="37" t="e">
        <f>IF(AC629=#REF!,"年間支払金額",IF(AND(OR(COUNTIF(AE629,"*すべて*"),COUNTIF(AE629,"*全て*")),S629="●",OR(K629=#REF!,K629=#REF!)),"年間支払金額(全官署、契約相手方ごと)",IF(AND(OR(COUNTIF(AE629,"*すべて*"),COUNTIF(AE629,"*全て*")),S629="●"),"年間支払金額(契約相手方ごと)",IF(AND(OR(K629=#REF!,K629=#REF!),AC629=#REF!),"契約総額(全官署)",IF(AND(K629=#REF!,AC629=#REF!),"契約総額(自官署のみ)",IF(K629=#REF!,"年間支払金額(自官署のみ)",IF(AC629=#REF!,"契約総額",IF(AND(COUNTIF(BG629,"&lt;&gt;*単価*"),OR(K629=#REF!,K629=#REF!)),"全官署予定価格",IF(AND(COUNTIF(BG629,"*単価*"),OR(K629=#REF!,K629=#REF!)),"全官署支払金額",IF(COUNTIF(BG629,"*単価*"),"年間支払金額","予定価格"))))))))))</f>
        <v>#REF!</v>
      </c>
      <c r="BA629" s="37" t="str">
        <f>IF(T629="","×",IF(令和8年度契約状況調査票!T629&gt;_xlfn.XLOOKUP(令和8年度契約状況調査票!BF629,#REF!,#REF!),"○","×"))</f>
        <v>×</v>
      </c>
      <c r="BB629" s="37" t="str">
        <f>IF(Y629="","×",IF(令和8年度契約状況調査票!Y629&gt;_xlfn.XLOOKUP(令和8年度契約状況調査票!BF629,#REF!,#REF!),"○","×"))</f>
        <v>×</v>
      </c>
      <c r="BC629" s="37" t="str">
        <f t="shared" si="90"/>
        <v>×</v>
      </c>
      <c r="BD629" s="37" t="str">
        <f t="shared" si="95"/>
        <v>×</v>
      </c>
      <c r="BE629" s="79" t="str">
        <f t="shared" si="91"/>
        <v/>
      </c>
      <c r="BF629" s="38">
        <f t="shared" si="92"/>
        <v>0</v>
      </c>
      <c r="BG629" s="1" t="e">
        <f>IF(AC629=#REF!,"",IF(AND(K629&lt;&gt;"",ISTEXT(U629)),"分担契約/単価契約",IF(ISTEXT(U629),"単価契約",IF(K629&lt;&gt;"","分担契約",""))))</f>
        <v>#REF!</v>
      </c>
      <c r="BH629" s="80"/>
      <c r="BI629" s="81" t="e">
        <f>IF(COUNTIF(T629,"**"),"",IF(AND(T629&gt;=#REF!,OR(H629=#REF!,H629=#REF!)),1,IF(AND(T629&gt;=#REF!,H629&lt;&gt;#REF!,H629&lt;&gt;#REF!),1,"")))</f>
        <v>#REF!</v>
      </c>
      <c r="BJ629" s="82" t="str">
        <f t="shared" si="93"/>
        <v>○</v>
      </c>
      <c r="BK629" s="81" t="b">
        <f t="shared" si="96"/>
        <v>1</v>
      </c>
      <c r="BL629" s="81" t="b">
        <f t="shared" si="97"/>
        <v>1</v>
      </c>
    </row>
    <row r="630" spans="1:64" s="83" customFormat="1" ht="60.65" customHeight="1" x14ac:dyDescent="0.2">
      <c r="A630" s="77">
        <f t="shared" si="89"/>
        <v>625</v>
      </c>
      <c r="B630" s="77" t="str">
        <f t="shared" si="94"/>
        <v/>
      </c>
      <c r="C630" s="77" t="str">
        <f>IF(B630&lt;&gt;1,"",COUNTIF($B$6:B630,1))</f>
        <v/>
      </c>
      <c r="D630" s="77" t="str">
        <f>IF(B630&lt;&gt;2,"",COUNTIF($B$6:B630,2))</f>
        <v/>
      </c>
      <c r="E630" s="77" t="str">
        <f>IF(B630&lt;&gt;3,"",COUNTIF($B$6:B630,3))</f>
        <v/>
      </c>
      <c r="F630" s="77" t="str">
        <f>IF(B630&lt;&gt;4,"",COUNTIF($B$6:B630,4))</f>
        <v/>
      </c>
      <c r="G630" s="1"/>
      <c r="H630" s="20"/>
      <c r="I630" s="20"/>
      <c r="J630" s="20"/>
      <c r="K630" s="1"/>
      <c r="L630" s="1"/>
      <c r="M630" s="21"/>
      <c r="N630" s="20"/>
      <c r="O630" s="22"/>
      <c r="P630" s="26"/>
      <c r="Q630" s="27"/>
      <c r="R630" s="20"/>
      <c r="S630" s="1"/>
      <c r="T630" s="23"/>
      <c r="U630" s="84"/>
      <c r="V630" s="86"/>
      <c r="W630" s="39" t="e">
        <f>IF(OR(T630="他官署で調達手続きを実施のため",AC630=#REF!),"－",IF(V630&lt;&gt;"",ROUNDDOWN(V630/T630,3),(IFERROR(ROUNDDOWN(U630/T630,3),"－"))))</f>
        <v>#REF!</v>
      </c>
      <c r="X630" s="90"/>
      <c r="Y630" s="92"/>
      <c r="Z630" s="25"/>
      <c r="AA630" s="24"/>
      <c r="AB630" s="25"/>
      <c r="AC630" s="24"/>
      <c r="AD630" s="20"/>
      <c r="AE630" s="20"/>
      <c r="AF630" s="20"/>
      <c r="AG630" s="1"/>
      <c r="AH630" s="1"/>
      <c r="AI630" s="41"/>
      <c r="AJ630" s="41"/>
      <c r="AK630" s="41"/>
      <c r="AL630" s="41"/>
      <c r="AM630" s="41"/>
      <c r="AN630" s="1"/>
      <c r="AO630" s="1"/>
      <c r="AP630" s="1"/>
      <c r="AQ630" s="1"/>
      <c r="AR630" s="1"/>
      <c r="AS630" s="1"/>
      <c r="AT630" s="1"/>
      <c r="AU630" s="1"/>
      <c r="AV630" s="1"/>
      <c r="AW630" s="1"/>
      <c r="AX630" s="35"/>
      <c r="AY630" s="78"/>
      <c r="AZ630" s="37" t="e">
        <f>IF(AC630=#REF!,"年間支払金額",IF(AND(OR(COUNTIF(AE630,"*すべて*"),COUNTIF(AE630,"*全て*")),S630="●",OR(K630=#REF!,K630=#REF!)),"年間支払金額(全官署、契約相手方ごと)",IF(AND(OR(COUNTIF(AE630,"*すべて*"),COUNTIF(AE630,"*全て*")),S630="●"),"年間支払金額(契約相手方ごと)",IF(AND(OR(K630=#REF!,K630=#REF!),AC630=#REF!),"契約総額(全官署)",IF(AND(K630=#REF!,AC630=#REF!),"契約総額(自官署のみ)",IF(K630=#REF!,"年間支払金額(自官署のみ)",IF(AC630=#REF!,"契約総額",IF(AND(COUNTIF(BG630,"&lt;&gt;*単価*"),OR(K630=#REF!,K630=#REF!)),"全官署予定価格",IF(AND(COUNTIF(BG630,"*単価*"),OR(K630=#REF!,K630=#REF!)),"全官署支払金額",IF(COUNTIF(BG630,"*単価*"),"年間支払金額","予定価格"))))))))))</f>
        <v>#REF!</v>
      </c>
      <c r="BA630" s="37" t="str">
        <f>IF(T630="","×",IF(令和8年度契約状況調査票!T630&gt;_xlfn.XLOOKUP(令和8年度契約状況調査票!BF630,#REF!,#REF!),"○","×"))</f>
        <v>×</v>
      </c>
      <c r="BB630" s="37" t="str">
        <f>IF(Y630="","×",IF(令和8年度契約状況調査票!Y630&gt;_xlfn.XLOOKUP(令和8年度契約状況調査票!BF630,#REF!,#REF!),"○","×"))</f>
        <v>×</v>
      </c>
      <c r="BC630" s="37" t="str">
        <f t="shared" si="90"/>
        <v>×</v>
      </c>
      <c r="BD630" s="37" t="str">
        <f t="shared" si="95"/>
        <v>×</v>
      </c>
      <c r="BE630" s="79" t="str">
        <f t="shared" si="91"/>
        <v/>
      </c>
      <c r="BF630" s="38">
        <f t="shared" si="92"/>
        <v>0</v>
      </c>
      <c r="BG630" s="1" t="e">
        <f>IF(AC630=#REF!,"",IF(AND(K630&lt;&gt;"",ISTEXT(U630)),"分担契約/単価契約",IF(ISTEXT(U630),"単価契約",IF(K630&lt;&gt;"","分担契約",""))))</f>
        <v>#REF!</v>
      </c>
      <c r="BH630" s="80"/>
      <c r="BI630" s="81" t="e">
        <f>IF(COUNTIF(T630,"**"),"",IF(AND(T630&gt;=#REF!,OR(H630=#REF!,H630=#REF!)),1,IF(AND(T630&gt;=#REF!,H630&lt;&gt;#REF!,H630&lt;&gt;#REF!),1,"")))</f>
        <v>#REF!</v>
      </c>
      <c r="BJ630" s="82" t="str">
        <f t="shared" si="93"/>
        <v>○</v>
      </c>
      <c r="BK630" s="81" t="b">
        <f t="shared" si="96"/>
        <v>1</v>
      </c>
      <c r="BL630" s="81" t="b">
        <f t="shared" si="97"/>
        <v>1</v>
      </c>
    </row>
    <row r="631" spans="1:64" s="83" customFormat="1" ht="60.65" customHeight="1" x14ac:dyDescent="0.2">
      <c r="A631" s="77">
        <f t="shared" si="89"/>
        <v>626</v>
      </c>
      <c r="B631" s="77" t="str">
        <f t="shared" si="94"/>
        <v/>
      </c>
      <c r="C631" s="77" t="str">
        <f>IF(B631&lt;&gt;1,"",COUNTIF($B$6:B631,1))</f>
        <v/>
      </c>
      <c r="D631" s="77" t="str">
        <f>IF(B631&lt;&gt;2,"",COUNTIF($B$6:B631,2))</f>
        <v/>
      </c>
      <c r="E631" s="77" t="str">
        <f>IF(B631&lt;&gt;3,"",COUNTIF($B$6:B631,3))</f>
        <v/>
      </c>
      <c r="F631" s="77" t="str">
        <f>IF(B631&lt;&gt;4,"",COUNTIF($B$6:B631,4))</f>
        <v/>
      </c>
      <c r="G631" s="1"/>
      <c r="H631" s="20"/>
      <c r="I631" s="20"/>
      <c r="J631" s="20"/>
      <c r="K631" s="1"/>
      <c r="L631" s="1"/>
      <c r="M631" s="21"/>
      <c r="N631" s="20"/>
      <c r="O631" s="22"/>
      <c r="P631" s="26"/>
      <c r="Q631" s="27"/>
      <c r="R631" s="20"/>
      <c r="S631" s="1"/>
      <c r="T631" s="23"/>
      <c r="U631" s="84"/>
      <c r="V631" s="86"/>
      <c r="W631" s="39" t="e">
        <f>IF(OR(T631="他官署で調達手続きを実施のため",AC631=#REF!),"－",IF(V631&lt;&gt;"",ROUNDDOWN(V631/T631,3),(IFERROR(ROUNDDOWN(U631/T631,3),"－"))))</f>
        <v>#REF!</v>
      </c>
      <c r="X631" s="90"/>
      <c r="Y631" s="92"/>
      <c r="Z631" s="25"/>
      <c r="AA631" s="24"/>
      <c r="AB631" s="25"/>
      <c r="AC631" s="24"/>
      <c r="AD631" s="20"/>
      <c r="AE631" s="20"/>
      <c r="AF631" s="20"/>
      <c r="AG631" s="1"/>
      <c r="AH631" s="1"/>
      <c r="AI631" s="41"/>
      <c r="AJ631" s="41"/>
      <c r="AK631" s="41"/>
      <c r="AL631" s="41"/>
      <c r="AM631" s="41"/>
      <c r="AN631" s="1"/>
      <c r="AO631" s="1"/>
      <c r="AP631" s="1"/>
      <c r="AQ631" s="1"/>
      <c r="AR631" s="1"/>
      <c r="AS631" s="1"/>
      <c r="AT631" s="1"/>
      <c r="AU631" s="1"/>
      <c r="AV631" s="1"/>
      <c r="AW631" s="1"/>
      <c r="AX631" s="35"/>
      <c r="AY631" s="78"/>
      <c r="AZ631" s="37" t="e">
        <f>IF(AC631=#REF!,"年間支払金額",IF(AND(OR(COUNTIF(AE631,"*すべて*"),COUNTIF(AE631,"*全て*")),S631="●",OR(K631=#REF!,K631=#REF!)),"年間支払金額(全官署、契約相手方ごと)",IF(AND(OR(COUNTIF(AE631,"*すべて*"),COUNTIF(AE631,"*全て*")),S631="●"),"年間支払金額(契約相手方ごと)",IF(AND(OR(K631=#REF!,K631=#REF!),AC631=#REF!),"契約総額(全官署)",IF(AND(K631=#REF!,AC631=#REF!),"契約総額(自官署のみ)",IF(K631=#REF!,"年間支払金額(自官署のみ)",IF(AC631=#REF!,"契約総額",IF(AND(COUNTIF(BG631,"&lt;&gt;*単価*"),OR(K631=#REF!,K631=#REF!)),"全官署予定価格",IF(AND(COUNTIF(BG631,"*単価*"),OR(K631=#REF!,K631=#REF!)),"全官署支払金額",IF(COUNTIF(BG631,"*単価*"),"年間支払金額","予定価格"))))))))))</f>
        <v>#REF!</v>
      </c>
      <c r="BA631" s="37" t="str">
        <f>IF(T631="","×",IF(令和8年度契約状況調査票!T631&gt;_xlfn.XLOOKUP(令和8年度契約状況調査票!BF631,#REF!,#REF!),"○","×"))</f>
        <v>×</v>
      </c>
      <c r="BB631" s="37" t="str">
        <f>IF(Y631="","×",IF(令和8年度契約状況調査票!Y631&gt;_xlfn.XLOOKUP(令和8年度契約状況調査票!BF631,#REF!,#REF!),"○","×"))</f>
        <v>×</v>
      </c>
      <c r="BC631" s="37" t="str">
        <f t="shared" si="90"/>
        <v>×</v>
      </c>
      <c r="BD631" s="37" t="str">
        <f t="shared" si="95"/>
        <v>×</v>
      </c>
      <c r="BE631" s="79" t="str">
        <f t="shared" si="91"/>
        <v/>
      </c>
      <c r="BF631" s="38">
        <f t="shared" si="92"/>
        <v>0</v>
      </c>
      <c r="BG631" s="1" t="e">
        <f>IF(AC631=#REF!,"",IF(AND(K631&lt;&gt;"",ISTEXT(U631)),"分担契約/単価契約",IF(ISTEXT(U631),"単価契約",IF(K631&lt;&gt;"","分担契約",""))))</f>
        <v>#REF!</v>
      </c>
      <c r="BH631" s="80"/>
      <c r="BI631" s="81" t="e">
        <f>IF(COUNTIF(T631,"**"),"",IF(AND(T631&gt;=#REF!,OR(H631=#REF!,H631=#REF!)),1,IF(AND(T631&gt;=#REF!,H631&lt;&gt;#REF!,H631&lt;&gt;#REF!),1,"")))</f>
        <v>#REF!</v>
      </c>
      <c r="BJ631" s="82" t="str">
        <f t="shared" si="93"/>
        <v>○</v>
      </c>
      <c r="BK631" s="81" t="b">
        <f t="shared" si="96"/>
        <v>1</v>
      </c>
      <c r="BL631" s="81" t="b">
        <f t="shared" si="97"/>
        <v>1</v>
      </c>
    </row>
    <row r="632" spans="1:64" s="83" customFormat="1" ht="60.65" customHeight="1" x14ac:dyDescent="0.2">
      <c r="A632" s="77">
        <f t="shared" si="89"/>
        <v>627</v>
      </c>
      <c r="B632" s="77" t="str">
        <f t="shared" si="94"/>
        <v/>
      </c>
      <c r="C632" s="77" t="str">
        <f>IF(B632&lt;&gt;1,"",COUNTIF($B$6:B632,1))</f>
        <v/>
      </c>
      <c r="D632" s="77" t="str">
        <f>IF(B632&lt;&gt;2,"",COUNTIF($B$6:B632,2))</f>
        <v/>
      </c>
      <c r="E632" s="77" t="str">
        <f>IF(B632&lt;&gt;3,"",COUNTIF($B$6:B632,3))</f>
        <v/>
      </c>
      <c r="F632" s="77" t="str">
        <f>IF(B632&lt;&gt;4,"",COUNTIF($B$6:B632,4))</f>
        <v/>
      </c>
      <c r="G632" s="1"/>
      <c r="H632" s="20"/>
      <c r="I632" s="20"/>
      <c r="J632" s="20"/>
      <c r="K632" s="1"/>
      <c r="L632" s="1"/>
      <c r="M632" s="21"/>
      <c r="N632" s="20"/>
      <c r="O632" s="22"/>
      <c r="P632" s="26"/>
      <c r="Q632" s="27"/>
      <c r="R632" s="20"/>
      <c r="S632" s="1"/>
      <c r="T632" s="28"/>
      <c r="U632" s="85"/>
      <c r="V632" s="86"/>
      <c r="W632" s="39" t="e">
        <f>IF(OR(T632="他官署で調達手続きを実施のため",AC632=#REF!),"－",IF(V632&lt;&gt;"",ROUNDDOWN(V632/T632,3),(IFERROR(ROUNDDOWN(U632/T632,3),"－"))))</f>
        <v>#REF!</v>
      </c>
      <c r="X632" s="90"/>
      <c r="Y632" s="92"/>
      <c r="Z632" s="25"/>
      <c r="AA632" s="24"/>
      <c r="AB632" s="25"/>
      <c r="AC632" s="24"/>
      <c r="AD632" s="20"/>
      <c r="AE632" s="20"/>
      <c r="AF632" s="20"/>
      <c r="AG632" s="1"/>
      <c r="AH632" s="1"/>
      <c r="AI632" s="41"/>
      <c r="AJ632" s="41"/>
      <c r="AK632" s="41"/>
      <c r="AL632" s="41"/>
      <c r="AM632" s="41"/>
      <c r="AN632" s="1"/>
      <c r="AO632" s="1"/>
      <c r="AP632" s="1"/>
      <c r="AQ632" s="1"/>
      <c r="AR632" s="1"/>
      <c r="AS632" s="1"/>
      <c r="AT632" s="1"/>
      <c r="AU632" s="1"/>
      <c r="AV632" s="1"/>
      <c r="AW632" s="1"/>
      <c r="AX632" s="35"/>
      <c r="AY632" s="78"/>
      <c r="AZ632" s="37" t="e">
        <f>IF(AC632=#REF!,"年間支払金額",IF(AND(OR(COUNTIF(AE632,"*すべて*"),COUNTIF(AE632,"*全て*")),S632="●",OR(K632=#REF!,K632=#REF!)),"年間支払金額(全官署、契約相手方ごと)",IF(AND(OR(COUNTIF(AE632,"*すべて*"),COUNTIF(AE632,"*全て*")),S632="●"),"年間支払金額(契約相手方ごと)",IF(AND(OR(K632=#REF!,K632=#REF!),AC632=#REF!),"契約総額(全官署)",IF(AND(K632=#REF!,AC632=#REF!),"契約総額(自官署のみ)",IF(K632=#REF!,"年間支払金額(自官署のみ)",IF(AC632=#REF!,"契約総額",IF(AND(COUNTIF(BG632,"&lt;&gt;*単価*"),OR(K632=#REF!,K632=#REF!)),"全官署予定価格",IF(AND(COUNTIF(BG632,"*単価*"),OR(K632=#REF!,K632=#REF!)),"全官署支払金額",IF(COUNTIF(BG632,"*単価*"),"年間支払金額","予定価格"))))))))))</f>
        <v>#REF!</v>
      </c>
      <c r="BA632" s="37" t="str">
        <f>IF(T632="","×",IF(令和8年度契約状況調査票!T632&gt;_xlfn.XLOOKUP(令和8年度契約状況調査票!BF632,#REF!,#REF!),"○","×"))</f>
        <v>×</v>
      </c>
      <c r="BB632" s="37" t="str">
        <f>IF(Y632="","×",IF(令和8年度契約状況調査票!Y632&gt;_xlfn.XLOOKUP(令和8年度契約状況調査票!BF632,#REF!,#REF!),"○","×"))</f>
        <v>×</v>
      </c>
      <c r="BC632" s="37" t="str">
        <f t="shared" si="90"/>
        <v>×</v>
      </c>
      <c r="BD632" s="37" t="str">
        <f t="shared" si="95"/>
        <v>×</v>
      </c>
      <c r="BE632" s="79" t="str">
        <f t="shared" si="91"/>
        <v/>
      </c>
      <c r="BF632" s="38">
        <f t="shared" si="92"/>
        <v>0</v>
      </c>
      <c r="BG632" s="1" t="e">
        <f>IF(AC632=#REF!,"",IF(AND(K632&lt;&gt;"",ISTEXT(U632)),"分担契約/単価契約",IF(ISTEXT(U632),"単価契約",IF(K632&lt;&gt;"","分担契約",""))))</f>
        <v>#REF!</v>
      </c>
      <c r="BH632" s="80"/>
      <c r="BI632" s="81" t="e">
        <f>IF(COUNTIF(T632,"**"),"",IF(AND(T632&gt;=#REF!,OR(H632=#REF!,H632=#REF!)),1,IF(AND(T632&gt;=#REF!,H632&lt;&gt;#REF!,H632&lt;&gt;#REF!),1,"")))</f>
        <v>#REF!</v>
      </c>
      <c r="BJ632" s="82" t="str">
        <f t="shared" si="93"/>
        <v>○</v>
      </c>
      <c r="BK632" s="81" t="b">
        <f t="shared" si="96"/>
        <v>1</v>
      </c>
      <c r="BL632" s="81" t="b">
        <f t="shared" si="97"/>
        <v>1</v>
      </c>
    </row>
    <row r="633" spans="1:64" s="83" customFormat="1" ht="60.65" customHeight="1" x14ac:dyDescent="0.2">
      <c r="A633" s="77">
        <f t="shared" si="89"/>
        <v>628</v>
      </c>
      <c r="B633" s="77" t="str">
        <f t="shared" si="94"/>
        <v/>
      </c>
      <c r="C633" s="77" t="str">
        <f>IF(B633&lt;&gt;1,"",COUNTIF($B$6:B633,1))</f>
        <v/>
      </c>
      <c r="D633" s="77" t="str">
        <f>IF(B633&lt;&gt;2,"",COUNTIF($B$6:B633,2))</f>
        <v/>
      </c>
      <c r="E633" s="77" t="str">
        <f>IF(B633&lt;&gt;3,"",COUNTIF($B$6:B633,3))</f>
        <v/>
      </c>
      <c r="F633" s="77" t="str">
        <f>IF(B633&lt;&gt;4,"",COUNTIF($B$6:B633,4))</f>
        <v/>
      </c>
      <c r="G633" s="1"/>
      <c r="H633" s="20"/>
      <c r="I633" s="20"/>
      <c r="J633" s="20"/>
      <c r="K633" s="1"/>
      <c r="L633" s="1"/>
      <c r="M633" s="21"/>
      <c r="N633" s="20"/>
      <c r="O633" s="22"/>
      <c r="P633" s="26"/>
      <c r="Q633" s="27"/>
      <c r="R633" s="20"/>
      <c r="S633" s="1"/>
      <c r="T633" s="23"/>
      <c r="U633" s="84"/>
      <c r="V633" s="86"/>
      <c r="W633" s="39" t="e">
        <f>IF(OR(T633="他官署で調達手続きを実施のため",AC633=#REF!),"－",IF(V633&lt;&gt;"",ROUNDDOWN(V633/T633,3),(IFERROR(ROUNDDOWN(U633/T633,3),"－"))))</f>
        <v>#REF!</v>
      </c>
      <c r="X633" s="90"/>
      <c r="Y633" s="92"/>
      <c r="Z633" s="25"/>
      <c r="AA633" s="24"/>
      <c r="AB633" s="25"/>
      <c r="AC633" s="24"/>
      <c r="AD633" s="20"/>
      <c r="AE633" s="20"/>
      <c r="AF633" s="20"/>
      <c r="AG633" s="1"/>
      <c r="AH633" s="1"/>
      <c r="AI633" s="41"/>
      <c r="AJ633" s="41"/>
      <c r="AK633" s="41"/>
      <c r="AL633" s="41"/>
      <c r="AM633" s="41"/>
      <c r="AN633" s="1"/>
      <c r="AO633" s="1"/>
      <c r="AP633" s="1"/>
      <c r="AQ633" s="1"/>
      <c r="AR633" s="1"/>
      <c r="AS633" s="1"/>
      <c r="AT633" s="1"/>
      <c r="AU633" s="1"/>
      <c r="AV633" s="1"/>
      <c r="AW633" s="1"/>
      <c r="AX633" s="35"/>
      <c r="AY633" s="78"/>
      <c r="AZ633" s="37" t="e">
        <f>IF(AC633=#REF!,"年間支払金額",IF(AND(OR(COUNTIF(AE633,"*すべて*"),COUNTIF(AE633,"*全て*")),S633="●",OR(K633=#REF!,K633=#REF!)),"年間支払金額(全官署、契約相手方ごと)",IF(AND(OR(COUNTIF(AE633,"*すべて*"),COUNTIF(AE633,"*全て*")),S633="●"),"年間支払金額(契約相手方ごと)",IF(AND(OR(K633=#REF!,K633=#REF!),AC633=#REF!),"契約総額(全官署)",IF(AND(K633=#REF!,AC633=#REF!),"契約総額(自官署のみ)",IF(K633=#REF!,"年間支払金額(自官署のみ)",IF(AC633=#REF!,"契約総額",IF(AND(COUNTIF(BG633,"&lt;&gt;*単価*"),OR(K633=#REF!,K633=#REF!)),"全官署予定価格",IF(AND(COUNTIF(BG633,"*単価*"),OR(K633=#REF!,K633=#REF!)),"全官署支払金額",IF(COUNTIF(BG633,"*単価*"),"年間支払金額","予定価格"))))))))))</f>
        <v>#REF!</v>
      </c>
      <c r="BA633" s="37" t="str">
        <f>IF(T633="","×",IF(令和8年度契約状況調査票!T633&gt;_xlfn.XLOOKUP(令和8年度契約状況調査票!BF633,#REF!,#REF!),"○","×"))</f>
        <v>×</v>
      </c>
      <c r="BB633" s="37" t="str">
        <f>IF(Y633="","×",IF(令和8年度契約状況調査票!Y633&gt;_xlfn.XLOOKUP(令和8年度契約状況調査票!BF633,#REF!,#REF!),"○","×"))</f>
        <v>×</v>
      </c>
      <c r="BC633" s="37" t="str">
        <f t="shared" si="90"/>
        <v>×</v>
      </c>
      <c r="BD633" s="37" t="str">
        <f t="shared" si="95"/>
        <v>×</v>
      </c>
      <c r="BE633" s="79" t="str">
        <f t="shared" si="91"/>
        <v/>
      </c>
      <c r="BF633" s="38">
        <f t="shared" si="92"/>
        <v>0</v>
      </c>
      <c r="BG633" s="1" t="e">
        <f>IF(AC633=#REF!,"",IF(AND(K633&lt;&gt;"",ISTEXT(U633)),"分担契約/単価契約",IF(ISTEXT(U633),"単価契約",IF(K633&lt;&gt;"","分担契約",""))))</f>
        <v>#REF!</v>
      </c>
      <c r="BH633" s="80"/>
      <c r="BI633" s="81" t="e">
        <f>IF(COUNTIF(T633,"**"),"",IF(AND(T633&gt;=#REF!,OR(H633=#REF!,H633=#REF!)),1,IF(AND(T633&gt;=#REF!,H633&lt;&gt;#REF!,H633&lt;&gt;#REF!),1,"")))</f>
        <v>#REF!</v>
      </c>
      <c r="BJ633" s="82" t="str">
        <f t="shared" si="93"/>
        <v>○</v>
      </c>
      <c r="BK633" s="81" t="b">
        <f t="shared" si="96"/>
        <v>1</v>
      </c>
      <c r="BL633" s="81" t="b">
        <f t="shared" si="97"/>
        <v>1</v>
      </c>
    </row>
    <row r="634" spans="1:64" s="83" customFormat="1" ht="60.65" customHeight="1" x14ac:dyDescent="0.2">
      <c r="A634" s="77">
        <f t="shared" si="89"/>
        <v>629</v>
      </c>
      <c r="B634" s="77" t="str">
        <f t="shared" si="94"/>
        <v/>
      </c>
      <c r="C634" s="77" t="str">
        <f>IF(B634&lt;&gt;1,"",COUNTIF($B$6:B634,1))</f>
        <v/>
      </c>
      <c r="D634" s="77" t="str">
        <f>IF(B634&lt;&gt;2,"",COUNTIF($B$6:B634,2))</f>
        <v/>
      </c>
      <c r="E634" s="77" t="str">
        <f>IF(B634&lt;&gt;3,"",COUNTIF($B$6:B634,3))</f>
        <v/>
      </c>
      <c r="F634" s="77" t="str">
        <f>IF(B634&lt;&gt;4,"",COUNTIF($B$6:B634,4))</f>
        <v/>
      </c>
      <c r="G634" s="1"/>
      <c r="H634" s="20"/>
      <c r="I634" s="20"/>
      <c r="J634" s="20"/>
      <c r="K634" s="1"/>
      <c r="L634" s="1"/>
      <c r="M634" s="21"/>
      <c r="N634" s="20"/>
      <c r="O634" s="22"/>
      <c r="P634" s="26"/>
      <c r="Q634" s="27"/>
      <c r="R634" s="20"/>
      <c r="S634" s="1"/>
      <c r="T634" s="23"/>
      <c r="U634" s="84"/>
      <c r="V634" s="86"/>
      <c r="W634" s="39" t="e">
        <f>IF(OR(T634="他官署で調達手続きを実施のため",AC634=#REF!),"－",IF(V634&lt;&gt;"",ROUNDDOWN(V634/T634,3),(IFERROR(ROUNDDOWN(U634/T634,3),"－"))))</f>
        <v>#REF!</v>
      </c>
      <c r="X634" s="90"/>
      <c r="Y634" s="92"/>
      <c r="Z634" s="25"/>
      <c r="AA634" s="24"/>
      <c r="AB634" s="25"/>
      <c r="AC634" s="24"/>
      <c r="AD634" s="20"/>
      <c r="AE634" s="20"/>
      <c r="AF634" s="20"/>
      <c r="AG634" s="1"/>
      <c r="AH634" s="1"/>
      <c r="AI634" s="41"/>
      <c r="AJ634" s="41"/>
      <c r="AK634" s="41"/>
      <c r="AL634" s="41"/>
      <c r="AM634" s="41"/>
      <c r="AN634" s="1"/>
      <c r="AO634" s="1"/>
      <c r="AP634" s="1"/>
      <c r="AQ634" s="1"/>
      <c r="AR634" s="1"/>
      <c r="AS634" s="1"/>
      <c r="AT634" s="1"/>
      <c r="AU634" s="1"/>
      <c r="AV634" s="1"/>
      <c r="AW634" s="1"/>
      <c r="AX634" s="35"/>
      <c r="AY634" s="78"/>
      <c r="AZ634" s="37" t="e">
        <f>IF(AC634=#REF!,"年間支払金額",IF(AND(OR(COUNTIF(AE634,"*すべて*"),COUNTIF(AE634,"*全て*")),S634="●",OR(K634=#REF!,K634=#REF!)),"年間支払金額(全官署、契約相手方ごと)",IF(AND(OR(COUNTIF(AE634,"*すべて*"),COUNTIF(AE634,"*全て*")),S634="●"),"年間支払金額(契約相手方ごと)",IF(AND(OR(K634=#REF!,K634=#REF!),AC634=#REF!),"契約総額(全官署)",IF(AND(K634=#REF!,AC634=#REF!),"契約総額(自官署のみ)",IF(K634=#REF!,"年間支払金額(自官署のみ)",IF(AC634=#REF!,"契約総額",IF(AND(COUNTIF(BG634,"&lt;&gt;*単価*"),OR(K634=#REF!,K634=#REF!)),"全官署予定価格",IF(AND(COUNTIF(BG634,"*単価*"),OR(K634=#REF!,K634=#REF!)),"全官署支払金額",IF(COUNTIF(BG634,"*単価*"),"年間支払金額","予定価格"))))))))))</f>
        <v>#REF!</v>
      </c>
      <c r="BA634" s="37" t="str">
        <f>IF(T634="","×",IF(令和8年度契約状況調査票!T634&gt;_xlfn.XLOOKUP(令和8年度契約状況調査票!BF634,#REF!,#REF!),"○","×"))</f>
        <v>×</v>
      </c>
      <c r="BB634" s="37" t="str">
        <f>IF(Y634="","×",IF(令和8年度契約状況調査票!Y634&gt;_xlfn.XLOOKUP(令和8年度契約状況調査票!BF634,#REF!,#REF!),"○","×"))</f>
        <v>×</v>
      </c>
      <c r="BC634" s="37" t="str">
        <f t="shared" si="90"/>
        <v>×</v>
      </c>
      <c r="BD634" s="37" t="str">
        <f t="shared" si="95"/>
        <v>×</v>
      </c>
      <c r="BE634" s="79" t="str">
        <f t="shared" si="91"/>
        <v/>
      </c>
      <c r="BF634" s="38">
        <f t="shared" si="92"/>
        <v>0</v>
      </c>
      <c r="BG634" s="1" t="e">
        <f>IF(AC634=#REF!,"",IF(AND(K634&lt;&gt;"",ISTEXT(U634)),"分担契約/単価契約",IF(ISTEXT(U634),"単価契約",IF(K634&lt;&gt;"","分担契約",""))))</f>
        <v>#REF!</v>
      </c>
      <c r="BH634" s="80"/>
      <c r="BI634" s="81" t="e">
        <f>IF(COUNTIF(T634,"**"),"",IF(AND(T634&gt;=#REF!,OR(H634=#REF!,H634=#REF!)),1,IF(AND(T634&gt;=#REF!,H634&lt;&gt;#REF!,H634&lt;&gt;#REF!),1,"")))</f>
        <v>#REF!</v>
      </c>
      <c r="BJ634" s="82" t="str">
        <f t="shared" si="93"/>
        <v>○</v>
      </c>
      <c r="BK634" s="81" t="b">
        <f t="shared" si="96"/>
        <v>1</v>
      </c>
      <c r="BL634" s="81" t="b">
        <f t="shared" si="97"/>
        <v>1</v>
      </c>
    </row>
    <row r="635" spans="1:64" s="83" customFormat="1" ht="60.65" customHeight="1" x14ac:dyDescent="0.2">
      <c r="A635" s="77">
        <f t="shared" si="89"/>
        <v>630</v>
      </c>
      <c r="B635" s="77" t="str">
        <f t="shared" si="94"/>
        <v/>
      </c>
      <c r="C635" s="77" t="str">
        <f>IF(B635&lt;&gt;1,"",COUNTIF($B$6:B635,1))</f>
        <v/>
      </c>
      <c r="D635" s="77" t="str">
        <f>IF(B635&lt;&gt;2,"",COUNTIF($B$6:B635,2))</f>
        <v/>
      </c>
      <c r="E635" s="77" t="str">
        <f>IF(B635&lt;&gt;3,"",COUNTIF($B$6:B635,3))</f>
        <v/>
      </c>
      <c r="F635" s="77" t="str">
        <f>IF(B635&lt;&gt;4,"",COUNTIF($B$6:B635,4))</f>
        <v/>
      </c>
      <c r="G635" s="1"/>
      <c r="H635" s="20"/>
      <c r="I635" s="20"/>
      <c r="J635" s="20"/>
      <c r="K635" s="1"/>
      <c r="L635" s="1"/>
      <c r="M635" s="21"/>
      <c r="N635" s="20"/>
      <c r="O635" s="22"/>
      <c r="P635" s="26"/>
      <c r="Q635" s="27"/>
      <c r="R635" s="20"/>
      <c r="S635" s="1"/>
      <c r="T635" s="23"/>
      <c r="U635" s="84"/>
      <c r="V635" s="86"/>
      <c r="W635" s="39" t="e">
        <f>IF(OR(T635="他官署で調達手続きを実施のため",AC635=#REF!),"－",IF(V635&lt;&gt;"",ROUNDDOWN(V635/T635,3),(IFERROR(ROUNDDOWN(U635/T635,3),"－"))))</f>
        <v>#REF!</v>
      </c>
      <c r="X635" s="90"/>
      <c r="Y635" s="92"/>
      <c r="Z635" s="25"/>
      <c r="AA635" s="24"/>
      <c r="AB635" s="25"/>
      <c r="AC635" s="24"/>
      <c r="AD635" s="20"/>
      <c r="AE635" s="20"/>
      <c r="AF635" s="20"/>
      <c r="AG635" s="1"/>
      <c r="AH635" s="1"/>
      <c r="AI635" s="41"/>
      <c r="AJ635" s="41"/>
      <c r="AK635" s="41"/>
      <c r="AL635" s="41"/>
      <c r="AM635" s="41"/>
      <c r="AN635" s="1"/>
      <c r="AO635" s="1"/>
      <c r="AP635" s="1"/>
      <c r="AQ635" s="1"/>
      <c r="AR635" s="1"/>
      <c r="AS635" s="1"/>
      <c r="AT635" s="1"/>
      <c r="AU635" s="1"/>
      <c r="AV635" s="1"/>
      <c r="AW635" s="1"/>
      <c r="AX635" s="35"/>
      <c r="AY635" s="78"/>
      <c r="AZ635" s="37" t="e">
        <f>IF(AC635=#REF!,"年間支払金額",IF(AND(OR(COUNTIF(AE635,"*すべて*"),COUNTIF(AE635,"*全て*")),S635="●",OR(K635=#REF!,K635=#REF!)),"年間支払金額(全官署、契約相手方ごと)",IF(AND(OR(COUNTIF(AE635,"*すべて*"),COUNTIF(AE635,"*全て*")),S635="●"),"年間支払金額(契約相手方ごと)",IF(AND(OR(K635=#REF!,K635=#REF!),AC635=#REF!),"契約総額(全官署)",IF(AND(K635=#REF!,AC635=#REF!),"契約総額(自官署のみ)",IF(K635=#REF!,"年間支払金額(自官署のみ)",IF(AC635=#REF!,"契約総額",IF(AND(COUNTIF(BG635,"&lt;&gt;*単価*"),OR(K635=#REF!,K635=#REF!)),"全官署予定価格",IF(AND(COUNTIF(BG635,"*単価*"),OR(K635=#REF!,K635=#REF!)),"全官署支払金額",IF(COUNTIF(BG635,"*単価*"),"年間支払金額","予定価格"))))))))))</f>
        <v>#REF!</v>
      </c>
      <c r="BA635" s="37" t="str">
        <f>IF(T635="","×",IF(令和8年度契約状況調査票!T635&gt;_xlfn.XLOOKUP(令和8年度契約状況調査票!BF635,#REF!,#REF!),"○","×"))</f>
        <v>×</v>
      </c>
      <c r="BB635" s="37" t="str">
        <f>IF(Y635="","×",IF(令和8年度契約状況調査票!Y635&gt;_xlfn.XLOOKUP(令和8年度契約状況調査票!BF635,#REF!,#REF!),"○","×"))</f>
        <v>×</v>
      </c>
      <c r="BC635" s="37" t="str">
        <f t="shared" si="90"/>
        <v>×</v>
      </c>
      <c r="BD635" s="37" t="str">
        <f t="shared" si="95"/>
        <v>×</v>
      </c>
      <c r="BE635" s="79" t="str">
        <f t="shared" si="91"/>
        <v/>
      </c>
      <c r="BF635" s="38">
        <f t="shared" si="92"/>
        <v>0</v>
      </c>
      <c r="BG635" s="1" t="e">
        <f>IF(AC635=#REF!,"",IF(AND(K635&lt;&gt;"",ISTEXT(U635)),"分担契約/単価契約",IF(ISTEXT(U635),"単価契約",IF(K635&lt;&gt;"","分担契約",""))))</f>
        <v>#REF!</v>
      </c>
      <c r="BH635" s="80"/>
      <c r="BI635" s="81" t="e">
        <f>IF(COUNTIF(T635,"**"),"",IF(AND(T635&gt;=#REF!,OR(H635=#REF!,H635=#REF!)),1,IF(AND(T635&gt;=#REF!,H635&lt;&gt;#REF!,H635&lt;&gt;#REF!),1,"")))</f>
        <v>#REF!</v>
      </c>
      <c r="BJ635" s="82" t="str">
        <f t="shared" si="93"/>
        <v>○</v>
      </c>
      <c r="BK635" s="81" t="b">
        <f t="shared" si="96"/>
        <v>1</v>
      </c>
      <c r="BL635" s="81" t="b">
        <f t="shared" si="97"/>
        <v>1</v>
      </c>
    </row>
    <row r="636" spans="1:64" s="83" customFormat="1" ht="60.65" customHeight="1" x14ac:dyDescent="0.2">
      <c r="A636" s="77">
        <f t="shared" si="89"/>
        <v>631</v>
      </c>
      <c r="B636" s="77" t="str">
        <f t="shared" si="94"/>
        <v/>
      </c>
      <c r="C636" s="77" t="str">
        <f>IF(B636&lt;&gt;1,"",COUNTIF($B$6:B636,1))</f>
        <v/>
      </c>
      <c r="D636" s="77" t="str">
        <f>IF(B636&lt;&gt;2,"",COUNTIF($B$6:B636,2))</f>
        <v/>
      </c>
      <c r="E636" s="77" t="str">
        <f>IF(B636&lt;&gt;3,"",COUNTIF($B$6:B636,3))</f>
        <v/>
      </c>
      <c r="F636" s="77" t="str">
        <f>IF(B636&lt;&gt;4,"",COUNTIF($B$6:B636,4))</f>
        <v/>
      </c>
      <c r="G636" s="1"/>
      <c r="H636" s="20"/>
      <c r="I636" s="20"/>
      <c r="J636" s="20"/>
      <c r="K636" s="1"/>
      <c r="L636" s="1"/>
      <c r="M636" s="21"/>
      <c r="N636" s="20"/>
      <c r="O636" s="22"/>
      <c r="P636" s="26"/>
      <c r="Q636" s="27"/>
      <c r="R636" s="20"/>
      <c r="S636" s="1"/>
      <c r="T636" s="23"/>
      <c r="U636" s="84"/>
      <c r="V636" s="86"/>
      <c r="W636" s="39" t="e">
        <f>IF(OR(T636="他官署で調達手続きを実施のため",AC636=#REF!),"－",IF(V636&lt;&gt;"",ROUNDDOWN(V636/T636,3),(IFERROR(ROUNDDOWN(U636/T636,3),"－"))))</f>
        <v>#REF!</v>
      </c>
      <c r="X636" s="90"/>
      <c r="Y636" s="92"/>
      <c r="Z636" s="25"/>
      <c r="AA636" s="24"/>
      <c r="AB636" s="25"/>
      <c r="AC636" s="24"/>
      <c r="AD636" s="20"/>
      <c r="AE636" s="20"/>
      <c r="AF636" s="20"/>
      <c r="AG636" s="1"/>
      <c r="AH636" s="1"/>
      <c r="AI636" s="41"/>
      <c r="AJ636" s="41"/>
      <c r="AK636" s="41"/>
      <c r="AL636" s="41"/>
      <c r="AM636" s="41"/>
      <c r="AN636" s="1"/>
      <c r="AO636" s="1"/>
      <c r="AP636" s="1"/>
      <c r="AQ636" s="1"/>
      <c r="AR636" s="1"/>
      <c r="AS636" s="1"/>
      <c r="AT636" s="1"/>
      <c r="AU636" s="1"/>
      <c r="AV636" s="1"/>
      <c r="AW636" s="1"/>
      <c r="AX636" s="36"/>
      <c r="AY636" s="78"/>
      <c r="AZ636" s="37" t="e">
        <f>IF(AC636=#REF!,"年間支払金額",IF(AND(OR(COUNTIF(AE636,"*すべて*"),COUNTIF(AE636,"*全て*")),S636="●",OR(K636=#REF!,K636=#REF!)),"年間支払金額(全官署、契約相手方ごと)",IF(AND(OR(COUNTIF(AE636,"*すべて*"),COUNTIF(AE636,"*全て*")),S636="●"),"年間支払金額(契約相手方ごと)",IF(AND(OR(K636=#REF!,K636=#REF!),AC636=#REF!),"契約総額(全官署)",IF(AND(K636=#REF!,AC636=#REF!),"契約総額(自官署のみ)",IF(K636=#REF!,"年間支払金額(自官署のみ)",IF(AC636=#REF!,"契約総額",IF(AND(COUNTIF(BG636,"&lt;&gt;*単価*"),OR(K636=#REF!,K636=#REF!)),"全官署予定価格",IF(AND(COUNTIF(BG636,"*単価*"),OR(K636=#REF!,K636=#REF!)),"全官署支払金額",IF(COUNTIF(BG636,"*単価*"),"年間支払金額","予定価格"))))))))))</f>
        <v>#REF!</v>
      </c>
      <c r="BA636" s="37" t="str">
        <f>IF(T636="","×",IF(令和8年度契約状況調査票!T636&gt;_xlfn.XLOOKUP(令和8年度契約状況調査票!BF636,#REF!,#REF!),"○","×"))</f>
        <v>×</v>
      </c>
      <c r="BB636" s="37" t="str">
        <f>IF(Y636="","×",IF(令和8年度契約状況調査票!Y636&gt;_xlfn.XLOOKUP(令和8年度契約状況調査票!BF636,#REF!,#REF!),"○","×"))</f>
        <v>×</v>
      </c>
      <c r="BC636" s="37" t="str">
        <f t="shared" si="90"/>
        <v>×</v>
      </c>
      <c r="BD636" s="37" t="str">
        <f t="shared" si="95"/>
        <v>×</v>
      </c>
      <c r="BE636" s="79" t="str">
        <f t="shared" si="91"/>
        <v/>
      </c>
      <c r="BF636" s="38">
        <f t="shared" si="92"/>
        <v>0</v>
      </c>
      <c r="BG636" s="1" t="e">
        <f>IF(AC636=#REF!,"",IF(AND(K636&lt;&gt;"",ISTEXT(U636)),"分担契約/単価契約",IF(ISTEXT(U636),"単価契約",IF(K636&lt;&gt;"","分担契約",""))))</f>
        <v>#REF!</v>
      </c>
      <c r="BH636" s="80"/>
      <c r="BI636" s="81" t="e">
        <f>IF(COUNTIF(T636,"**"),"",IF(AND(T636&gt;=#REF!,OR(H636=#REF!,H636=#REF!)),1,IF(AND(T636&gt;=#REF!,H636&lt;&gt;#REF!,H636&lt;&gt;#REF!),1,"")))</f>
        <v>#REF!</v>
      </c>
      <c r="BJ636" s="82" t="str">
        <f t="shared" si="93"/>
        <v>○</v>
      </c>
      <c r="BK636" s="81" t="b">
        <f t="shared" si="96"/>
        <v>1</v>
      </c>
      <c r="BL636" s="81" t="b">
        <f t="shared" si="97"/>
        <v>1</v>
      </c>
    </row>
    <row r="637" spans="1:64" s="83" customFormat="1" ht="60.65" customHeight="1" x14ac:dyDescent="0.2">
      <c r="A637" s="77">
        <f t="shared" si="89"/>
        <v>632</v>
      </c>
      <c r="B637" s="77" t="str">
        <f t="shared" si="94"/>
        <v/>
      </c>
      <c r="C637" s="77" t="str">
        <f>IF(B637&lt;&gt;1,"",COUNTIF($B$6:B637,1))</f>
        <v/>
      </c>
      <c r="D637" s="77" t="str">
        <f>IF(B637&lt;&gt;2,"",COUNTIF($B$6:B637,2))</f>
        <v/>
      </c>
      <c r="E637" s="77" t="str">
        <f>IF(B637&lt;&gt;3,"",COUNTIF($B$6:B637,3))</f>
        <v/>
      </c>
      <c r="F637" s="77" t="str">
        <f>IF(B637&lt;&gt;4,"",COUNTIF($B$6:B637,4))</f>
        <v/>
      </c>
      <c r="G637" s="1"/>
      <c r="H637" s="20"/>
      <c r="I637" s="20"/>
      <c r="J637" s="20"/>
      <c r="K637" s="1"/>
      <c r="L637" s="1"/>
      <c r="M637" s="21"/>
      <c r="N637" s="20"/>
      <c r="O637" s="22"/>
      <c r="P637" s="26"/>
      <c r="Q637" s="27"/>
      <c r="R637" s="20"/>
      <c r="S637" s="1"/>
      <c r="T637" s="23"/>
      <c r="U637" s="84"/>
      <c r="V637" s="86"/>
      <c r="W637" s="39" t="e">
        <f>IF(OR(T637="他官署で調達手続きを実施のため",AC637=#REF!),"－",IF(V637&lt;&gt;"",ROUNDDOWN(V637/T637,3),(IFERROR(ROUNDDOWN(U637/T637,3),"－"))))</f>
        <v>#REF!</v>
      </c>
      <c r="X637" s="90"/>
      <c r="Y637" s="92"/>
      <c r="Z637" s="25"/>
      <c r="AA637" s="24"/>
      <c r="AB637" s="25"/>
      <c r="AC637" s="24"/>
      <c r="AD637" s="20"/>
      <c r="AE637" s="20"/>
      <c r="AF637" s="20"/>
      <c r="AG637" s="1"/>
      <c r="AH637" s="1"/>
      <c r="AI637" s="41"/>
      <c r="AJ637" s="41"/>
      <c r="AK637" s="41"/>
      <c r="AL637" s="41"/>
      <c r="AM637" s="41"/>
      <c r="AN637" s="1"/>
      <c r="AO637" s="1"/>
      <c r="AP637" s="1"/>
      <c r="AQ637" s="1"/>
      <c r="AR637" s="1"/>
      <c r="AS637" s="1"/>
      <c r="AT637" s="1"/>
      <c r="AU637" s="1"/>
      <c r="AV637" s="1"/>
      <c r="AW637" s="1"/>
      <c r="AX637" s="35"/>
      <c r="AY637" s="78"/>
      <c r="AZ637" s="37" t="e">
        <f>IF(AC637=#REF!,"年間支払金額",IF(AND(OR(COUNTIF(AE637,"*すべて*"),COUNTIF(AE637,"*全て*")),S637="●",OR(K637=#REF!,K637=#REF!)),"年間支払金額(全官署、契約相手方ごと)",IF(AND(OR(COUNTIF(AE637,"*すべて*"),COUNTIF(AE637,"*全て*")),S637="●"),"年間支払金額(契約相手方ごと)",IF(AND(OR(K637=#REF!,K637=#REF!),AC637=#REF!),"契約総額(全官署)",IF(AND(K637=#REF!,AC637=#REF!),"契約総額(自官署のみ)",IF(K637=#REF!,"年間支払金額(自官署のみ)",IF(AC637=#REF!,"契約総額",IF(AND(COUNTIF(BG637,"&lt;&gt;*単価*"),OR(K637=#REF!,K637=#REF!)),"全官署予定価格",IF(AND(COUNTIF(BG637,"*単価*"),OR(K637=#REF!,K637=#REF!)),"全官署支払金額",IF(COUNTIF(BG637,"*単価*"),"年間支払金額","予定価格"))))))))))</f>
        <v>#REF!</v>
      </c>
      <c r="BA637" s="37" t="str">
        <f>IF(T637="","×",IF(令和8年度契約状況調査票!T637&gt;_xlfn.XLOOKUP(令和8年度契約状況調査票!BF637,#REF!,#REF!),"○","×"))</f>
        <v>×</v>
      </c>
      <c r="BB637" s="37" t="str">
        <f>IF(Y637="","×",IF(令和8年度契約状況調査票!Y637&gt;_xlfn.XLOOKUP(令和8年度契約状況調査票!BF637,#REF!,#REF!),"○","×"))</f>
        <v>×</v>
      </c>
      <c r="BC637" s="37" t="str">
        <f t="shared" si="90"/>
        <v>×</v>
      </c>
      <c r="BD637" s="37" t="str">
        <f t="shared" si="95"/>
        <v>×</v>
      </c>
      <c r="BE637" s="79" t="str">
        <f t="shared" si="91"/>
        <v/>
      </c>
      <c r="BF637" s="38">
        <f t="shared" si="92"/>
        <v>0</v>
      </c>
      <c r="BG637" s="1" t="e">
        <f>IF(AC637=#REF!,"",IF(AND(K637&lt;&gt;"",ISTEXT(U637)),"分担契約/単価契約",IF(ISTEXT(U637),"単価契約",IF(K637&lt;&gt;"","分担契約",""))))</f>
        <v>#REF!</v>
      </c>
      <c r="BH637" s="80"/>
      <c r="BI637" s="81" t="e">
        <f>IF(COUNTIF(T637,"**"),"",IF(AND(T637&gt;=#REF!,OR(H637=#REF!,H637=#REF!)),1,IF(AND(T637&gt;=#REF!,H637&lt;&gt;#REF!,H637&lt;&gt;#REF!),1,"")))</f>
        <v>#REF!</v>
      </c>
      <c r="BJ637" s="82" t="str">
        <f t="shared" si="93"/>
        <v>○</v>
      </c>
      <c r="BK637" s="81" t="b">
        <f t="shared" si="96"/>
        <v>1</v>
      </c>
      <c r="BL637" s="81" t="b">
        <f t="shared" si="97"/>
        <v>1</v>
      </c>
    </row>
    <row r="638" spans="1:64" s="83" customFormat="1" ht="60.65" customHeight="1" x14ac:dyDescent="0.2">
      <c r="A638" s="77">
        <f t="shared" si="89"/>
        <v>633</v>
      </c>
      <c r="B638" s="77" t="str">
        <f t="shared" si="94"/>
        <v/>
      </c>
      <c r="C638" s="77" t="str">
        <f>IF(B638&lt;&gt;1,"",COUNTIF($B$6:B638,1))</f>
        <v/>
      </c>
      <c r="D638" s="77" t="str">
        <f>IF(B638&lt;&gt;2,"",COUNTIF($B$6:B638,2))</f>
        <v/>
      </c>
      <c r="E638" s="77" t="str">
        <f>IF(B638&lt;&gt;3,"",COUNTIF($B$6:B638,3))</f>
        <v/>
      </c>
      <c r="F638" s="77" t="str">
        <f>IF(B638&lt;&gt;4,"",COUNTIF($B$6:B638,4))</f>
        <v/>
      </c>
      <c r="G638" s="1"/>
      <c r="H638" s="20"/>
      <c r="I638" s="20"/>
      <c r="J638" s="20"/>
      <c r="K638" s="1"/>
      <c r="L638" s="1"/>
      <c r="M638" s="21"/>
      <c r="N638" s="20"/>
      <c r="O638" s="22"/>
      <c r="P638" s="26"/>
      <c r="Q638" s="27"/>
      <c r="R638" s="20"/>
      <c r="S638" s="1"/>
      <c r="T638" s="23"/>
      <c r="U638" s="84"/>
      <c r="V638" s="86"/>
      <c r="W638" s="39" t="e">
        <f>IF(OR(T638="他官署で調達手続きを実施のため",AC638=#REF!),"－",IF(V638&lt;&gt;"",ROUNDDOWN(V638/T638,3),(IFERROR(ROUNDDOWN(U638/T638,3),"－"))))</f>
        <v>#REF!</v>
      </c>
      <c r="X638" s="90"/>
      <c r="Y638" s="92"/>
      <c r="Z638" s="25"/>
      <c r="AA638" s="24"/>
      <c r="AB638" s="25"/>
      <c r="AC638" s="24"/>
      <c r="AD638" s="20"/>
      <c r="AE638" s="20"/>
      <c r="AF638" s="20"/>
      <c r="AG638" s="1"/>
      <c r="AH638" s="1"/>
      <c r="AI638" s="41"/>
      <c r="AJ638" s="41"/>
      <c r="AK638" s="41"/>
      <c r="AL638" s="41"/>
      <c r="AM638" s="41"/>
      <c r="AN638" s="1"/>
      <c r="AO638" s="1"/>
      <c r="AP638" s="1"/>
      <c r="AQ638" s="1"/>
      <c r="AR638" s="1"/>
      <c r="AS638" s="1"/>
      <c r="AT638" s="1"/>
      <c r="AU638" s="1"/>
      <c r="AV638" s="1"/>
      <c r="AW638" s="1"/>
      <c r="AX638" s="35"/>
      <c r="AY638" s="78"/>
      <c r="AZ638" s="37" t="e">
        <f>IF(AC638=#REF!,"年間支払金額",IF(AND(OR(COUNTIF(AE638,"*すべて*"),COUNTIF(AE638,"*全て*")),S638="●",OR(K638=#REF!,K638=#REF!)),"年間支払金額(全官署、契約相手方ごと)",IF(AND(OR(COUNTIF(AE638,"*すべて*"),COUNTIF(AE638,"*全て*")),S638="●"),"年間支払金額(契約相手方ごと)",IF(AND(OR(K638=#REF!,K638=#REF!),AC638=#REF!),"契約総額(全官署)",IF(AND(K638=#REF!,AC638=#REF!),"契約総額(自官署のみ)",IF(K638=#REF!,"年間支払金額(自官署のみ)",IF(AC638=#REF!,"契約総額",IF(AND(COUNTIF(BG638,"&lt;&gt;*単価*"),OR(K638=#REF!,K638=#REF!)),"全官署予定価格",IF(AND(COUNTIF(BG638,"*単価*"),OR(K638=#REF!,K638=#REF!)),"全官署支払金額",IF(COUNTIF(BG638,"*単価*"),"年間支払金額","予定価格"))))))))))</f>
        <v>#REF!</v>
      </c>
      <c r="BA638" s="37" t="str">
        <f>IF(T638="","×",IF(令和8年度契約状況調査票!T638&gt;_xlfn.XLOOKUP(令和8年度契約状況調査票!BF638,#REF!,#REF!),"○","×"))</f>
        <v>×</v>
      </c>
      <c r="BB638" s="37" t="str">
        <f>IF(Y638="","×",IF(令和8年度契約状況調査票!Y638&gt;_xlfn.XLOOKUP(令和8年度契約状況調査票!BF638,#REF!,#REF!),"○","×"))</f>
        <v>×</v>
      </c>
      <c r="BC638" s="37" t="str">
        <f t="shared" si="90"/>
        <v>×</v>
      </c>
      <c r="BD638" s="37" t="str">
        <f t="shared" si="95"/>
        <v>×</v>
      </c>
      <c r="BE638" s="79" t="str">
        <f t="shared" si="91"/>
        <v/>
      </c>
      <c r="BF638" s="38">
        <f t="shared" si="92"/>
        <v>0</v>
      </c>
      <c r="BG638" s="1" t="e">
        <f>IF(AC638=#REF!,"",IF(AND(K638&lt;&gt;"",ISTEXT(U638)),"分担契約/単価契約",IF(ISTEXT(U638),"単価契約",IF(K638&lt;&gt;"","分担契約",""))))</f>
        <v>#REF!</v>
      </c>
      <c r="BH638" s="80"/>
      <c r="BI638" s="81" t="e">
        <f>IF(COUNTIF(T638,"**"),"",IF(AND(T638&gt;=#REF!,OR(H638=#REF!,H638=#REF!)),1,IF(AND(T638&gt;=#REF!,H638&lt;&gt;#REF!,H638&lt;&gt;#REF!),1,"")))</f>
        <v>#REF!</v>
      </c>
      <c r="BJ638" s="82" t="str">
        <f t="shared" si="93"/>
        <v>○</v>
      </c>
      <c r="BK638" s="81" t="b">
        <f t="shared" si="96"/>
        <v>1</v>
      </c>
      <c r="BL638" s="81" t="b">
        <f t="shared" si="97"/>
        <v>1</v>
      </c>
    </row>
    <row r="639" spans="1:64" s="83" customFormat="1" ht="60.65" customHeight="1" x14ac:dyDescent="0.2">
      <c r="A639" s="77">
        <f t="shared" si="89"/>
        <v>634</v>
      </c>
      <c r="B639" s="77" t="str">
        <f t="shared" si="94"/>
        <v/>
      </c>
      <c r="C639" s="77" t="str">
        <f>IF(B639&lt;&gt;1,"",COUNTIF($B$6:B639,1))</f>
        <v/>
      </c>
      <c r="D639" s="77" t="str">
        <f>IF(B639&lt;&gt;2,"",COUNTIF($B$6:B639,2))</f>
        <v/>
      </c>
      <c r="E639" s="77" t="str">
        <f>IF(B639&lt;&gt;3,"",COUNTIF($B$6:B639,3))</f>
        <v/>
      </c>
      <c r="F639" s="77" t="str">
        <f>IF(B639&lt;&gt;4,"",COUNTIF($B$6:B639,4))</f>
        <v/>
      </c>
      <c r="G639" s="1"/>
      <c r="H639" s="20"/>
      <c r="I639" s="20"/>
      <c r="J639" s="20"/>
      <c r="K639" s="1"/>
      <c r="L639" s="1"/>
      <c r="M639" s="21"/>
      <c r="N639" s="20"/>
      <c r="O639" s="22"/>
      <c r="P639" s="26"/>
      <c r="Q639" s="27"/>
      <c r="R639" s="20"/>
      <c r="S639" s="1"/>
      <c r="T639" s="28"/>
      <c r="U639" s="85"/>
      <c r="V639" s="86"/>
      <c r="W639" s="39" t="e">
        <f>IF(OR(T639="他官署で調達手続きを実施のため",AC639=#REF!),"－",IF(V639&lt;&gt;"",ROUNDDOWN(V639/T639,3),(IFERROR(ROUNDDOWN(U639/T639,3),"－"))))</f>
        <v>#REF!</v>
      </c>
      <c r="X639" s="90"/>
      <c r="Y639" s="92"/>
      <c r="Z639" s="25"/>
      <c r="AA639" s="24"/>
      <c r="AB639" s="25"/>
      <c r="AC639" s="24"/>
      <c r="AD639" s="20"/>
      <c r="AE639" s="20"/>
      <c r="AF639" s="20"/>
      <c r="AG639" s="1"/>
      <c r="AH639" s="1"/>
      <c r="AI639" s="41"/>
      <c r="AJ639" s="41"/>
      <c r="AK639" s="41"/>
      <c r="AL639" s="41"/>
      <c r="AM639" s="41"/>
      <c r="AN639" s="1"/>
      <c r="AO639" s="1"/>
      <c r="AP639" s="1"/>
      <c r="AQ639" s="1"/>
      <c r="AR639" s="1"/>
      <c r="AS639" s="1"/>
      <c r="AT639" s="1"/>
      <c r="AU639" s="1"/>
      <c r="AV639" s="1"/>
      <c r="AW639" s="1"/>
      <c r="AX639" s="35"/>
      <c r="AY639" s="78"/>
      <c r="AZ639" s="37" t="e">
        <f>IF(AC639=#REF!,"年間支払金額",IF(AND(OR(COUNTIF(AE639,"*すべて*"),COUNTIF(AE639,"*全て*")),S639="●",OR(K639=#REF!,K639=#REF!)),"年間支払金額(全官署、契約相手方ごと)",IF(AND(OR(COUNTIF(AE639,"*すべて*"),COUNTIF(AE639,"*全て*")),S639="●"),"年間支払金額(契約相手方ごと)",IF(AND(OR(K639=#REF!,K639=#REF!),AC639=#REF!),"契約総額(全官署)",IF(AND(K639=#REF!,AC639=#REF!),"契約総額(自官署のみ)",IF(K639=#REF!,"年間支払金額(自官署のみ)",IF(AC639=#REF!,"契約総額",IF(AND(COUNTIF(BG639,"&lt;&gt;*単価*"),OR(K639=#REF!,K639=#REF!)),"全官署予定価格",IF(AND(COUNTIF(BG639,"*単価*"),OR(K639=#REF!,K639=#REF!)),"全官署支払金額",IF(COUNTIF(BG639,"*単価*"),"年間支払金額","予定価格"))))))))))</f>
        <v>#REF!</v>
      </c>
      <c r="BA639" s="37" t="str">
        <f>IF(T639="","×",IF(令和8年度契約状況調査票!T639&gt;_xlfn.XLOOKUP(令和8年度契約状況調査票!BF639,#REF!,#REF!),"○","×"))</f>
        <v>×</v>
      </c>
      <c r="BB639" s="37" t="str">
        <f>IF(Y639="","×",IF(令和8年度契約状況調査票!Y639&gt;_xlfn.XLOOKUP(令和8年度契約状況調査票!BF639,#REF!,#REF!),"○","×"))</f>
        <v>×</v>
      </c>
      <c r="BC639" s="37" t="str">
        <f t="shared" si="90"/>
        <v>×</v>
      </c>
      <c r="BD639" s="37" t="str">
        <f t="shared" si="95"/>
        <v>×</v>
      </c>
      <c r="BE639" s="79" t="str">
        <f t="shared" si="91"/>
        <v/>
      </c>
      <c r="BF639" s="38">
        <f t="shared" si="92"/>
        <v>0</v>
      </c>
      <c r="BG639" s="1" t="e">
        <f>IF(AC639=#REF!,"",IF(AND(K639&lt;&gt;"",ISTEXT(U639)),"分担契約/単価契約",IF(ISTEXT(U639),"単価契約",IF(K639&lt;&gt;"","分担契約",""))))</f>
        <v>#REF!</v>
      </c>
      <c r="BH639" s="80"/>
      <c r="BI639" s="81" t="e">
        <f>IF(COUNTIF(T639,"**"),"",IF(AND(T639&gt;=#REF!,OR(H639=#REF!,H639=#REF!)),1,IF(AND(T639&gt;=#REF!,H639&lt;&gt;#REF!,H639&lt;&gt;#REF!),1,"")))</f>
        <v>#REF!</v>
      </c>
      <c r="BJ639" s="82" t="str">
        <f t="shared" si="93"/>
        <v>○</v>
      </c>
      <c r="BK639" s="81" t="b">
        <f t="shared" si="96"/>
        <v>1</v>
      </c>
      <c r="BL639" s="81" t="b">
        <f t="shared" si="97"/>
        <v>1</v>
      </c>
    </row>
    <row r="640" spans="1:64" s="83" customFormat="1" ht="60.65" customHeight="1" x14ac:dyDescent="0.2">
      <c r="A640" s="77">
        <f t="shared" si="89"/>
        <v>635</v>
      </c>
      <c r="B640" s="77" t="str">
        <f t="shared" si="94"/>
        <v/>
      </c>
      <c r="C640" s="77" t="str">
        <f>IF(B640&lt;&gt;1,"",COUNTIF($B$6:B640,1))</f>
        <v/>
      </c>
      <c r="D640" s="77" t="str">
        <f>IF(B640&lt;&gt;2,"",COUNTIF($B$6:B640,2))</f>
        <v/>
      </c>
      <c r="E640" s="77" t="str">
        <f>IF(B640&lt;&gt;3,"",COUNTIF($B$6:B640,3))</f>
        <v/>
      </c>
      <c r="F640" s="77" t="str">
        <f>IF(B640&lt;&gt;4,"",COUNTIF($B$6:B640,4))</f>
        <v/>
      </c>
      <c r="G640" s="1"/>
      <c r="H640" s="20"/>
      <c r="I640" s="20"/>
      <c r="J640" s="20"/>
      <c r="K640" s="1"/>
      <c r="L640" s="1"/>
      <c r="M640" s="21"/>
      <c r="N640" s="20"/>
      <c r="O640" s="22"/>
      <c r="P640" s="26"/>
      <c r="Q640" s="27"/>
      <c r="R640" s="20"/>
      <c r="S640" s="1"/>
      <c r="T640" s="23"/>
      <c r="U640" s="84"/>
      <c r="V640" s="86"/>
      <c r="W640" s="39" t="e">
        <f>IF(OR(T640="他官署で調達手続きを実施のため",AC640=#REF!),"－",IF(V640&lt;&gt;"",ROUNDDOWN(V640/T640,3),(IFERROR(ROUNDDOWN(U640/T640,3),"－"))))</f>
        <v>#REF!</v>
      </c>
      <c r="X640" s="90"/>
      <c r="Y640" s="92"/>
      <c r="Z640" s="25"/>
      <c r="AA640" s="24"/>
      <c r="AB640" s="25"/>
      <c r="AC640" s="24"/>
      <c r="AD640" s="20"/>
      <c r="AE640" s="20"/>
      <c r="AF640" s="20"/>
      <c r="AG640" s="1"/>
      <c r="AH640" s="1"/>
      <c r="AI640" s="41"/>
      <c r="AJ640" s="41"/>
      <c r="AK640" s="41"/>
      <c r="AL640" s="41"/>
      <c r="AM640" s="41"/>
      <c r="AN640" s="1"/>
      <c r="AO640" s="1"/>
      <c r="AP640" s="1"/>
      <c r="AQ640" s="1"/>
      <c r="AR640" s="1"/>
      <c r="AS640" s="1"/>
      <c r="AT640" s="1"/>
      <c r="AU640" s="1"/>
      <c r="AV640" s="1"/>
      <c r="AW640" s="1"/>
      <c r="AX640" s="35"/>
      <c r="AY640" s="78"/>
      <c r="AZ640" s="37" t="e">
        <f>IF(AC640=#REF!,"年間支払金額",IF(AND(OR(COUNTIF(AE640,"*すべて*"),COUNTIF(AE640,"*全て*")),S640="●",OR(K640=#REF!,K640=#REF!)),"年間支払金額(全官署、契約相手方ごと)",IF(AND(OR(COUNTIF(AE640,"*すべて*"),COUNTIF(AE640,"*全て*")),S640="●"),"年間支払金額(契約相手方ごと)",IF(AND(OR(K640=#REF!,K640=#REF!),AC640=#REF!),"契約総額(全官署)",IF(AND(K640=#REF!,AC640=#REF!),"契約総額(自官署のみ)",IF(K640=#REF!,"年間支払金額(自官署のみ)",IF(AC640=#REF!,"契約総額",IF(AND(COUNTIF(BG640,"&lt;&gt;*単価*"),OR(K640=#REF!,K640=#REF!)),"全官署予定価格",IF(AND(COUNTIF(BG640,"*単価*"),OR(K640=#REF!,K640=#REF!)),"全官署支払金額",IF(COUNTIF(BG640,"*単価*"),"年間支払金額","予定価格"))))))))))</f>
        <v>#REF!</v>
      </c>
      <c r="BA640" s="37" t="str">
        <f>IF(T640="","×",IF(令和8年度契約状況調査票!T640&gt;_xlfn.XLOOKUP(令和8年度契約状況調査票!BF640,#REF!,#REF!),"○","×"))</f>
        <v>×</v>
      </c>
      <c r="BB640" s="37" t="str">
        <f>IF(Y640="","×",IF(令和8年度契約状況調査票!Y640&gt;_xlfn.XLOOKUP(令和8年度契約状況調査票!BF640,#REF!,#REF!),"○","×"))</f>
        <v>×</v>
      </c>
      <c r="BC640" s="37" t="str">
        <f t="shared" si="90"/>
        <v>×</v>
      </c>
      <c r="BD640" s="37" t="str">
        <f t="shared" si="95"/>
        <v>×</v>
      </c>
      <c r="BE640" s="79" t="str">
        <f t="shared" si="91"/>
        <v/>
      </c>
      <c r="BF640" s="38">
        <f t="shared" si="92"/>
        <v>0</v>
      </c>
      <c r="BG640" s="1" t="e">
        <f>IF(AC640=#REF!,"",IF(AND(K640&lt;&gt;"",ISTEXT(U640)),"分担契約/単価契約",IF(ISTEXT(U640),"単価契約",IF(K640&lt;&gt;"","分担契約",""))))</f>
        <v>#REF!</v>
      </c>
      <c r="BH640" s="80"/>
      <c r="BI640" s="81" t="e">
        <f>IF(COUNTIF(T640,"**"),"",IF(AND(T640&gt;=#REF!,OR(H640=#REF!,H640=#REF!)),1,IF(AND(T640&gt;=#REF!,H640&lt;&gt;#REF!,H640&lt;&gt;#REF!),1,"")))</f>
        <v>#REF!</v>
      </c>
      <c r="BJ640" s="82" t="str">
        <f t="shared" si="93"/>
        <v>○</v>
      </c>
      <c r="BK640" s="81" t="b">
        <f t="shared" si="96"/>
        <v>1</v>
      </c>
      <c r="BL640" s="81" t="b">
        <f t="shared" si="97"/>
        <v>1</v>
      </c>
    </row>
    <row r="641" spans="1:64" s="83" customFormat="1" ht="60.65" customHeight="1" x14ac:dyDescent="0.2">
      <c r="A641" s="77">
        <f t="shared" si="89"/>
        <v>636</v>
      </c>
      <c r="B641" s="77" t="str">
        <f t="shared" si="94"/>
        <v/>
      </c>
      <c r="C641" s="77" t="str">
        <f>IF(B641&lt;&gt;1,"",COUNTIF($B$6:B641,1))</f>
        <v/>
      </c>
      <c r="D641" s="77" t="str">
        <f>IF(B641&lt;&gt;2,"",COUNTIF($B$6:B641,2))</f>
        <v/>
      </c>
      <c r="E641" s="77" t="str">
        <f>IF(B641&lt;&gt;3,"",COUNTIF($B$6:B641,3))</f>
        <v/>
      </c>
      <c r="F641" s="77" t="str">
        <f>IF(B641&lt;&gt;4,"",COUNTIF($B$6:B641,4))</f>
        <v/>
      </c>
      <c r="G641" s="1"/>
      <c r="H641" s="20"/>
      <c r="I641" s="20"/>
      <c r="J641" s="20"/>
      <c r="K641" s="1"/>
      <c r="L641" s="1"/>
      <c r="M641" s="21"/>
      <c r="N641" s="20"/>
      <c r="O641" s="22"/>
      <c r="P641" s="26"/>
      <c r="Q641" s="27"/>
      <c r="R641" s="20"/>
      <c r="S641" s="1"/>
      <c r="T641" s="23"/>
      <c r="U641" s="84"/>
      <c r="V641" s="86"/>
      <c r="W641" s="39" t="e">
        <f>IF(OR(T641="他官署で調達手続きを実施のため",AC641=#REF!),"－",IF(V641&lt;&gt;"",ROUNDDOWN(V641/T641,3),(IFERROR(ROUNDDOWN(U641/T641,3),"－"))))</f>
        <v>#REF!</v>
      </c>
      <c r="X641" s="90"/>
      <c r="Y641" s="92"/>
      <c r="Z641" s="25"/>
      <c r="AA641" s="24"/>
      <c r="AB641" s="25"/>
      <c r="AC641" s="24"/>
      <c r="AD641" s="20"/>
      <c r="AE641" s="20"/>
      <c r="AF641" s="20"/>
      <c r="AG641" s="1"/>
      <c r="AH641" s="1"/>
      <c r="AI641" s="41"/>
      <c r="AJ641" s="41"/>
      <c r="AK641" s="41"/>
      <c r="AL641" s="41"/>
      <c r="AM641" s="41"/>
      <c r="AN641" s="1"/>
      <c r="AO641" s="1"/>
      <c r="AP641" s="1"/>
      <c r="AQ641" s="1"/>
      <c r="AR641" s="1"/>
      <c r="AS641" s="1"/>
      <c r="AT641" s="1"/>
      <c r="AU641" s="1"/>
      <c r="AV641" s="1"/>
      <c r="AW641" s="1"/>
      <c r="AX641" s="35"/>
      <c r="AY641" s="78"/>
      <c r="AZ641" s="37" t="e">
        <f>IF(AC641=#REF!,"年間支払金額",IF(AND(OR(COUNTIF(AE641,"*すべて*"),COUNTIF(AE641,"*全て*")),S641="●",OR(K641=#REF!,K641=#REF!)),"年間支払金額(全官署、契約相手方ごと)",IF(AND(OR(COUNTIF(AE641,"*すべて*"),COUNTIF(AE641,"*全て*")),S641="●"),"年間支払金額(契約相手方ごと)",IF(AND(OR(K641=#REF!,K641=#REF!),AC641=#REF!),"契約総額(全官署)",IF(AND(K641=#REF!,AC641=#REF!),"契約総額(自官署のみ)",IF(K641=#REF!,"年間支払金額(自官署のみ)",IF(AC641=#REF!,"契約総額",IF(AND(COUNTIF(BG641,"&lt;&gt;*単価*"),OR(K641=#REF!,K641=#REF!)),"全官署予定価格",IF(AND(COUNTIF(BG641,"*単価*"),OR(K641=#REF!,K641=#REF!)),"全官署支払金額",IF(COUNTIF(BG641,"*単価*"),"年間支払金額","予定価格"))))))))))</f>
        <v>#REF!</v>
      </c>
      <c r="BA641" s="37" t="str">
        <f>IF(T641="","×",IF(令和8年度契約状況調査票!T641&gt;_xlfn.XLOOKUP(令和8年度契約状況調査票!BF641,#REF!,#REF!),"○","×"))</f>
        <v>×</v>
      </c>
      <c r="BB641" s="37" t="str">
        <f>IF(Y641="","×",IF(令和8年度契約状況調査票!Y641&gt;_xlfn.XLOOKUP(令和8年度契約状況調査票!BF641,#REF!,#REF!),"○","×"))</f>
        <v>×</v>
      </c>
      <c r="BC641" s="37" t="str">
        <f t="shared" si="90"/>
        <v>×</v>
      </c>
      <c r="BD641" s="37" t="str">
        <f t="shared" si="95"/>
        <v>×</v>
      </c>
      <c r="BE641" s="79" t="str">
        <f t="shared" si="91"/>
        <v/>
      </c>
      <c r="BF641" s="38">
        <f t="shared" si="92"/>
        <v>0</v>
      </c>
      <c r="BG641" s="1" t="e">
        <f>IF(AC641=#REF!,"",IF(AND(K641&lt;&gt;"",ISTEXT(U641)),"分担契約/単価契約",IF(ISTEXT(U641),"単価契約",IF(K641&lt;&gt;"","分担契約",""))))</f>
        <v>#REF!</v>
      </c>
      <c r="BH641" s="80"/>
      <c r="BI641" s="81" t="e">
        <f>IF(COUNTIF(T641,"**"),"",IF(AND(T641&gt;=#REF!,OR(H641=#REF!,H641=#REF!)),1,IF(AND(T641&gt;=#REF!,H641&lt;&gt;#REF!,H641&lt;&gt;#REF!),1,"")))</f>
        <v>#REF!</v>
      </c>
      <c r="BJ641" s="82" t="str">
        <f t="shared" si="93"/>
        <v>○</v>
      </c>
      <c r="BK641" s="81" t="b">
        <f t="shared" si="96"/>
        <v>1</v>
      </c>
      <c r="BL641" s="81" t="b">
        <f t="shared" si="97"/>
        <v>1</v>
      </c>
    </row>
    <row r="642" spans="1:64" s="83" customFormat="1" ht="60.65" customHeight="1" x14ac:dyDescent="0.2">
      <c r="A642" s="77">
        <f t="shared" si="89"/>
        <v>637</v>
      </c>
      <c r="B642" s="77" t="str">
        <f t="shared" si="94"/>
        <v/>
      </c>
      <c r="C642" s="77" t="str">
        <f>IF(B642&lt;&gt;1,"",COUNTIF($B$6:B642,1))</f>
        <v/>
      </c>
      <c r="D642" s="77" t="str">
        <f>IF(B642&lt;&gt;2,"",COUNTIF($B$6:B642,2))</f>
        <v/>
      </c>
      <c r="E642" s="77" t="str">
        <f>IF(B642&lt;&gt;3,"",COUNTIF($B$6:B642,3))</f>
        <v/>
      </c>
      <c r="F642" s="77" t="str">
        <f>IF(B642&lt;&gt;4,"",COUNTIF($B$6:B642,4))</f>
        <v/>
      </c>
      <c r="G642" s="1"/>
      <c r="H642" s="20"/>
      <c r="I642" s="20"/>
      <c r="J642" s="20"/>
      <c r="K642" s="1"/>
      <c r="L642" s="1"/>
      <c r="M642" s="21"/>
      <c r="N642" s="20"/>
      <c r="O642" s="22"/>
      <c r="P642" s="26"/>
      <c r="Q642" s="27"/>
      <c r="R642" s="20"/>
      <c r="S642" s="1"/>
      <c r="T642" s="23"/>
      <c r="U642" s="84"/>
      <c r="V642" s="86"/>
      <c r="W642" s="39" t="e">
        <f>IF(OR(T642="他官署で調達手続きを実施のため",AC642=#REF!),"－",IF(V642&lt;&gt;"",ROUNDDOWN(V642/T642,3),(IFERROR(ROUNDDOWN(U642/T642,3),"－"))))</f>
        <v>#REF!</v>
      </c>
      <c r="X642" s="90"/>
      <c r="Y642" s="92"/>
      <c r="Z642" s="25"/>
      <c r="AA642" s="24"/>
      <c r="AB642" s="25"/>
      <c r="AC642" s="24"/>
      <c r="AD642" s="20"/>
      <c r="AE642" s="20"/>
      <c r="AF642" s="20"/>
      <c r="AG642" s="1"/>
      <c r="AH642" s="1"/>
      <c r="AI642" s="41"/>
      <c r="AJ642" s="41"/>
      <c r="AK642" s="41"/>
      <c r="AL642" s="41"/>
      <c r="AM642" s="41"/>
      <c r="AN642" s="1"/>
      <c r="AO642" s="1"/>
      <c r="AP642" s="1"/>
      <c r="AQ642" s="1"/>
      <c r="AR642" s="1"/>
      <c r="AS642" s="1"/>
      <c r="AT642" s="1"/>
      <c r="AU642" s="1"/>
      <c r="AV642" s="1"/>
      <c r="AW642" s="1"/>
      <c r="AX642" s="35"/>
      <c r="AY642" s="78"/>
      <c r="AZ642" s="37" t="e">
        <f>IF(AC642=#REF!,"年間支払金額",IF(AND(OR(COUNTIF(AE642,"*すべて*"),COUNTIF(AE642,"*全て*")),S642="●",OR(K642=#REF!,K642=#REF!)),"年間支払金額(全官署、契約相手方ごと)",IF(AND(OR(COUNTIF(AE642,"*すべて*"),COUNTIF(AE642,"*全て*")),S642="●"),"年間支払金額(契約相手方ごと)",IF(AND(OR(K642=#REF!,K642=#REF!),AC642=#REF!),"契約総額(全官署)",IF(AND(K642=#REF!,AC642=#REF!),"契約総額(自官署のみ)",IF(K642=#REF!,"年間支払金額(自官署のみ)",IF(AC642=#REF!,"契約総額",IF(AND(COUNTIF(BG642,"&lt;&gt;*単価*"),OR(K642=#REF!,K642=#REF!)),"全官署予定価格",IF(AND(COUNTIF(BG642,"*単価*"),OR(K642=#REF!,K642=#REF!)),"全官署支払金額",IF(COUNTIF(BG642,"*単価*"),"年間支払金額","予定価格"))))))))))</f>
        <v>#REF!</v>
      </c>
      <c r="BA642" s="37" t="str">
        <f>IF(T642="","×",IF(令和8年度契約状況調査票!T642&gt;_xlfn.XLOOKUP(令和8年度契約状況調査票!BF642,#REF!,#REF!),"○","×"))</f>
        <v>×</v>
      </c>
      <c r="BB642" s="37" t="str">
        <f>IF(Y642="","×",IF(令和8年度契約状況調査票!Y642&gt;_xlfn.XLOOKUP(令和8年度契約状況調査票!BF642,#REF!,#REF!),"○","×"))</f>
        <v>×</v>
      </c>
      <c r="BC642" s="37" t="str">
        <f t="shared" si="90"/>
        <v>×</v>
      </c>
      <c r="BD642" s="37" t="str">
        <f t="shared" si="95"/>
        <v>×</v>
      </c>
      <c r="BE642" s="79" t="str">
        <f t="shared" si="91"/>
        <v/>
      </c>
      <c r="BF642" s="38">
        <f t="shared" si="92"/>
        <v>0</v>
      </c>
      <c r="BG642" s="1" t="e">
        <f>IF(AC642=#REF!,"",IF(AND(K642&lt;&gt;"",ISTEXT(U642)),"分担契約/単価契約",IF(ISTEXT(U642),"単価契約",IF(K642&lt;&gt;"","分担契約",""))))</f>
        <v>#REF!</v>
      </c>
      <c r="BH642" s="80"/>
      <c r="BI642" s="81" t="e">
        <f>IF(COUNTIF(T642,"**"),"",IF(AND(T642&gt;=#REF!,OR(H642=#REF!,H642=#REF!)),1,IF(AND(T642&gt;=#REF!,H642&lt;&gt;#REF!,H642&lt;&gt;#REF!),1,"")))</f>
        <v>#REF!</v>
      </c>
      <c r="BJ642" s="82" t="str">
        <f t="shared" si="93"/>
        <v>○</v>
      </c>
      <c r="BK642" s="81" t="b">
        <f t="shared" si="96"/>
        <v>1</v>
      </c>
      <c r="BL642" s="81" t="b">
        <f t="shared" si="97"/>
        <v>1</v>
      </c>
    </row>
    <row r="643" spans="1:64" s="83" customFormat="1" ht="60.65" customHeight="1" x14ac:dyDescent="0.2">
      <c r="A643" s="77">
        <f t="shared" si="89"/>
        <v>638</v>
      </c>
      <c r="B643" s="77" t="str">
        <f t="shared" si="94"/>
        <v/>
      </c>
      <c r="C643" s="77" t="str">
        <f>IF(B643&lt;&gt;1,"",COUNTIF($B$6:B643,1))</f>
        <v/>
      </c>
      <c r="D643" s="77" t="str">
        <f>IF(B643&lt;&gt;2,"",COUNTIF($B$6:B643,2))</f>
        <v/>
      </c>
      <c r="E643" s="77" t="str">
        <f>IF(B643&lt;&gt;3,"",COUNTIF($B$6:B643,3))</f>
        <v/>
      </c>
      <c r="F643" s="77" t="str">
        <f>IF(B643&lt;&gt;4,"",COUNTIF($B$6:B643,4))</f>
        <v/>
      </c>
      <c r="G643" s="1"/>
      <c r="H643" s="20"/>
      <c r="I643" s="20"/>
      <c r="J643" s="20"/>
      <c r="K643" s="1"/>
      <c r="L643" s="1"/>
      <c r="M643" s="21"/>
      <c r="N643" s="20"/>
      <c r="O643" s="22"/>
      <c r="P643" s="26"/>
      <c r="Q643" s="27"/>
      <c r="R643" s="20"/>
      <c r="S643" s="1"/>
      <c r="T643" s="23"/>
      <c r="U643" s="84"/>
      <c r="V643" s="86"/>
      <c r="W643" s="39" t="e">
        <f>IF(OR(T643="他官署で調達手続きを実施のため",AC643=#REF!),"－",IF(V643&lt;&gt;"",ROUNDDOWN(V643/T643,3),(IFERROR(ROUNDDOWN(U643/T643,3),"－"))))</f>
        <v>#REF!</v>
      </c>
      <c r="X643" s="90"/>
      <c r="Y643" s="92"/>
      <c r="Z643" s="25"/>
      <c r="AA643" s="24"/>
      <c r="AB643" s="25"/>
      <c r="AC643" s="24"/>
      <c r="AD643" s="20"/>
      <c r="AE643" s="20"/>
      <c r="AF643" s="20"/>
      <c r="AG643" s="1"/>
      <c r="AH643" s="1"/>
      <c r="AI643" s="41"/>
      <c r="AJ643" s="41"/>
      <c r="AK643" s="41"/>
      <c r="AL643" s="41"/>
      <c r="AM643" s="41"/>
      <c r="AN643" s="1"/>
      <c r="AO643" s="1"/>
      <c r="AP643" s="1"/>
      <c r="AQ643" s="1"/>
      <c r="AR643" s="1"/>
      <c r="AS643" s="1"/>
      <c r="AT643" s="1"/>
      <c r="AU643" s="1"/>
      <c r="AV643" s="1"/>
      <c r="AW643" s="1"/>
      <c r="AX643" s="36"/>
      <c r="AY643" s="78"/>
      <c r="AZ643" s="37" t="e">
        <f>IF(AC643=#REF!,"年間支払金額",IF(AND(OR(COUNTIF(AE643,"*すべて*"),COUNTIF(AE643,"*全て*")),S643="●",OR(K643=#REF!,K643=#REF!)),"年間支払金額(全官署、契約相手方ごと)",IF(AND(OR(COUNTIF(AE643,"*すべて*"),COUNTIF(AE643,"*全て*")),S643="●"),"年間支払金額(契約相手方ごと)",IF(AND(OR(K643=#REF!,K643=#REF!),AC643=#REF!),"契約総額(全官署)",IF(AND(K643=#REF!,AC643=#REF!),"契約総額(自官署のみ)",IF(K643=#REF!,"年間支払金額(自官署のみ)",IF(AC643=#REF!,"契約総額",IF(AND(COUNTIF(BG643,"&lt;&gt;*単価*"),OR(K643=#REF!,K643=#REF!)),"全官署予定価格",IF(AND(COUNTIF(BG643,"*単価*"),OR(K643=#REF!,K643=#REF!)),"全官署支払金額",IF(COUNTIF(BG643,"*単価*"),"年間支払金額","予定価格"))))))))))</f>
        <v>#REF!</v>
      </c>
      <c r="BA643" s="37" t="str">
        <f>IF(T643="","×",IF(令和8年度契約状況調査票!T643&gt;_xlfn.XLOOKUP(令和8年度契約状況調査票!BF643,#REF!,#REF!),"○","×"))</f>
        <v>×</v>
      </c>
      <c r="BB643" s="37" t="str">
        <f>IF(Y643="","×",IF(令和8年度契約状況調査票!Y643&gt;_xlfn.XLOOKUP(令和8年度契約状況調査票!BF643,#REF!,#REF!),"○","×"))</f>
        <v>×</v>
      </c>
      <c r="BC643" s="37" t="str">
        <f t="shared" si="90"/>
        <v>×</v>
      </c>
      <c r="BD643" s="37" t="str">
        <f t="shared" si="95"/>
        <v>×</v>
      </c>
      <c r="BE643" s="79" t="str">
        <f t="shared" si="91"/>
        <v/>
      </c>
      <c r="BF643" s="38">
        <f t="shared" si="92"/>
        <v>0</v>
      </c>
      <c r="BG643" s="1" t="e">
        <f>IF(AC643=#REF!,"",IF(AND(K643&lt;&gt;"",ISTEXT(U643)),"分担契約/単価契約",IF(ISTEXT(U643),"単価契約",IF(K643&lt;&gt;"","分担契約",""))))</f>
        <v>#REF!</v>
      </c>
      <c r="BH643" s="80"/>
      <c r="BI643" s="81" t="e">
        <f>IF(COUNTIF(T643,"**"),"",IF(AND(T643&gt;=#REF!,OR(H643=#REF!,H643=#REF!)),1,IF(AND(T643&gt;=#REF!,H643&lt;&gt;#REF!,H643&lt;&gt;#REF!),1,"")))</f>
        <v>#REF!</v>
      </c>
      <c r="BJ643" s="82" t="str">
        <f t="shared" si="93"/>
        <v>○</v>
      </c>
      <c r="BK643" s="81" t="b">
        <f t="shared" si="96"/>
        <v>1</v>
      </c>
      <c r="BL643" s="81" t="b">
        <f t="shared" si="97"/>
        <v>1</v>
      </c>
    </row>
    <row r="644" spans="1:64" s="83" customFormat="1" ht="60.65" customHeight="1" x14ac:dyDescent="0.2">
      <c r="A644" s="77">
        <f t="shared" si="89"/>
        <v>639</v>
      </c>
      <c r="B644" s="77" t="str">
        <f t="shared" si="94"/>
        <v/>
      </c>
      <c r="C644" s="77" t="str">
        <f>IF(B644&lt;&gt;1,"",COUNTIF($B$6:B644,1))</f>
        <v/>
      </c>
      <c r="D644" s="77" t="str">
        <f>IF(B644&lt;&gt;2,"",COUNTIF($B$6:B644,2))</f>
        <v/>
      </c>
      <c r="E644" s="77" t="str">
        <f>IF(B644&lt;&gt;3,"",COUNTIF($B$6:B644,3))</f>
        <v/>
      </c>
      <c r="F644" s="77" t="str">
        <f>IF(B644&lt;&gt;4,"",COUNTIF($B$6:B644,4))</f>
        <v/>
      </c>
      <c r="G644" s="1"/>
      <c r="H644" s="20"/>
      <c r="I644" s="20"/>
      <c r="J644" s="20"/>
      <c r="K644" s="1"/>
      <c r="L644" s="1"/>
      <c r="M644" s="21"/>
      <c r="N644" s="20"/>
      <c r="O644" s="22"/>
      <c r="P644" s="26"/>
      <c r="Q644" s="27"/>
      <c r="R644" s="20"/>
      <c r="S644" s="1"/>
      <c r="T644" s="23"/>
      <c r="U644" s="84"/>
      <c r="V644" s="86"/>
      <c r="W644" s="39" t="e">
        <f>IF(OR(T644="他官署で調達手続きを実施のため",AC644=#REF!),"－",IF(V644&lt;&gt;"",ROUNDDOWN(V644/T644,3),(IFERROR(ROUNDDOWN(U644/T644,3),"－"))))</f>
        <v>#REF!</v>
      </c>
      <c r="X644" s="90"/>
      <c r="Y644" s="92"/>
      <c r="Z644" s="25"/>
      <c r="AA644" s="24"/>
      <c r="AB644" s="25"/>
      <c r="AC644" s="24"/>
      <c r="AD644" s="20"/>
      <c r="AE644" s="20"/>
      <c r="AF644" s="20"/>
      <c r="AG644" s="1"/>
      <c r="AH644" s="1"/>
      <c r="AI644" s="41"/>
      <c r="AJ644" s="41"/>
      <c r="AK644" s="41"/>
      <c r="AL644" s="41"/>
      <c r="AM644" s="41"/>
      <c r="AN644" s="1"/>
      <c r="AO644" s="1"/>
      <c r="AP644" s="1"/>
      <c r="AQ644" s="1"/>
      <c r="AR644" s="1"/>
      <c r="AS644" s="1"/>
      <c r="AT644" s="1"/>
      <c r="AU644" s="1"/>
      <c r="AV644" s="1"/>
      <c r="AW644" s="1"/>
      <c r="AX644" s="35"/>
      <c r="AY644" s="78"/>
      <c r="AZ644" s="37" t="e">
        <f>IF(AC644=#REF!,"年間支払金額",IF(AND(OR(COUNTIF(AE644,"*すべて*"),COUNTIF(AE644,"*全て*")),S644="●",OR(K644=#REF!,K644=#REF!)),"年間支払金額(全官署、契約相手方ごと)",IF(AND(OR(COUNTIF(AE644,"*すべて*"),COUNTIF(AE644,"*全て*")),S644="●"),"年間支払金額(契約相手方ごと)",IF(AND(OR(K644=#REF!,K644=#REF!),AC644=#REF!),"契約総額(全官署)",IF(AND(K644=#REF!,AC644=#REF!),"契約総額(自官署のみ)",IF(K644=#REF!,"年間支払金額(自官署のみ)",IF(AC644=#REF!,"契約総額",IF(AND(COUNTIF(BG644,"&lt;&gt;*単価*"),OR(K644=#REF!,K644=#REF!)),"全官署予定価格",IF(AND(COUNTIF(BG644,"*単価*"),OR(K644=#REF!,K644=#REF!)),"全官署支払金額",IF(COUNTIF(BG644,"*単価*"),"年間支払金額","予定価格"))))))))))</f>
        <v>#REF!</v>
      </c>
      <c r="BA644" s="37" t="str">
        <f>IF(T644="","×",IF(令和8年度契約状況調査票!T644&gt;_xlfn.XLOOKUP(令和8年度契約状況調査票!BF644,#REF!,#REF!),"○","×"))</f>
        <v>×</v>
      </c>
      <c r="BB644" s="37" t="str">
        <f>IF(Y644="","×",IF(令和8年度契約状況調査票!Y644&gt;_xlfn.XLOOKUP(令和8年度契約状況調査票!BF644,#REF!,#REF!),"○","×"))</f>
        <v>×</v>
      </c>
      <c r="BC644" s="37" t="str">
        <f t="shared" si="90"/>
        <v>×</v>
      </c>
      <c r="BD644" s="37" t="str">
        <f t="shared" si="95"/>
        <v>×</v>
      </c>
      <c r="BE644" s="79" t="str">
        <f t="shared" si="91"/>
        <v/>
      </c>
      <c r="BF644" s="38">
        <f t="shared" si="92"/>
        <v>0</v>
      </c>
      <c r="BG644" s="1" t="e">
        <f>IF(AC644=#REF!,"",IF(AND(K644&lt;&gt;"",ISTEXT(U644)),"分担契約/単価契約",IF(ISTEXT(U644),"単価契約",IF(K644&lt;&gt;"","分担契約",""))))</f>
        <v>#REF!</v>
      </c>
      <c r="BH644" s="80"/>
      <c r="BI644" s="81" t="e">
        <f>IF(COUNTIF(T644,"**"),"",IF(AND(T644&gt;=#REF!,OR(H644=#REF!,H644=#REF!)),1,IF(AND(T644&gt;=#REF!,H644&lt;&gt;#REF!,H644&lt;&gt;#REF!),1,"")))</f>
        <v>#REF!</v>
      </c>
      <c r="BJ644" s="82" t="str">
        <f t="shared" si="93"/>
        <v>○</v>
      </c>
      <c r="BK644" s="81" t="b">
        <f t="shared" si="96"/>
        <v>1</v>
      </c>
      <c r="BL644" s="81" t="b">
        <f t="shared" si="97"/>
        <v>1</v>
      </c>
    </row>
    <row r="645" spans="1:64" s="83" customFormat="1" ht="60.65" customHeight="1" x14ac:dyDescent="0.2">
      <c r="A645" s="77">
        <f t="shared" si="89"/>
        <v>640</v>
      </c>
      <c r="B645" s="77" t="str">
        <f t="shared" si="94"/>
        <v/>
      </c>
      <c r="C645" s="77" t="str">
        <f>IF(B645&lt;&gt;1,"",COUNTIF($B$6:B645,1))</f>
        <v/>
      </c>
      <c r="D645" s="77" t="str">
        <f>IF(B645&lt;&gt;2,"",COUNTIF($B$6:B645,2))</f>
        <v/>
      </c>
      <c r="E645" s="77" t="str">
        <f>IF(B645&lt;&gt;3,"",COUNTIF($B$6:B645,3))</f>
        <v/>
      </c>
      <c r="F645" s="77" t="str">
        <f>IF(B645&lt;&gt;4,"",COUNTIF($B$6:B645,4))</f>
        <v/>
      </c>
      <c r="G645" s="1"/>
      <c r="H645" s="20"/>
      <c r="I645" s="20"/>
      <c r="J645" s="20"/>
      <c r="K645" s="1"/>
      <c r="L645" s="1"/>
      <c r="M645" s="21"/>
      <c r="N645" s="20"/>
      <c r="O645" s="22"/>
      <c r="P645" s="26"/>
      <c r="Q645" s="27"/>
      <c r="R645" s="20"/>
      <c r="S645" s="1"/>
      <c r="T645" s="23"/>
      <c r="U645" s="84"/>
      <c r="V645" s="86"/>
      <c r="W645" s="39" t="e">
        <f>IF(OR(T645="他官署で調達手続きを実施のため",AC645=#REF!),"－",IF(V645&lt;&gt;"",ROUNDDOWN(V645/T645,3),(IFERROR(ROUNDDOWN(U645/T645,3),"－"))))</f>
        <v>#REF!</v>
      </c>
      <c r="X645" s="90"/>
      <c r="Y645" s="92"/>
      <c r="Z645" s="25"/>
      <c r="AA645" s="24"/>
      <c r="AB645" s="25"/>
      <c r="AC645" s="24"/>
      <c r="AD645" s="20"/>
      <c r="AE645" s="20"/>
      <c r="AF645" s="20"/>
      <c r="AG645" s="1"/>
      <c r="AH645" s="1"/>
      <c r="AI645" s="41"/>
      <c r="AJ645" s="41"/>
      <c r="AK645" s="41"/>
      <c r="AL645" s="41"/>
      <c r="AM645" s="41"/>
      <c r="AN645" s="1"/>
      <c r="AO645" s="1"/>
      <c r="AP645" s="1"/>
      <c r="AQ645" s="1"/>
      <c r="AR645" s="1"/>
      <c r="AS645" s="1"/>
      <c r="AT645" s="1"/>
      <c r="AU645" s="1"/>
      <c r="AV645" s="1"/>
      <c r="AW645" s="1"/>
      <c r="AX645" s="35"/>
      <c r="AY645" s="78"/>
      <c r="AZ645" s="37" t="e">
        <f>IF(AC645=#REF!,"年間支払金額",IF(AND(OR(COUNTIF(AE645,"*すべて*"),COUNTIF(AE645,"*全て*")),S645="●",OR(K645=#REF!,K645=#REF!)),"年間支払金額(全官署、契約相手方ごと)",IF(AND(OR(COUNTIF(AE645,"*すべて*"),COUNTIF(AE645,"*全て*")),S645="●"),"年間支払金額(契約相手方ごと)",IF(AND(OR(K645=#REF!,K645=#REF!),AC645=#REF!),"契約総額(全官署)",IF(AND(K645=#REF!,AC645=#REF!),"契約総額(自官署のみ)",IF(K645=#REF!,"年間支払金額(自官署のみ)",IF(AC645=#REF!,"契約総額",IF(AND(COUNTIF(BG645,"&lt;&gt;*単価*"),OR(K645=#REF!,K645=#REF!)),"全官署予定価格",IF(AND(COUNTIF(BG645,"*単価*"),OR(K645=#REF!,K645=#REF!)),"全官署支払金額",IF(COUNTIF(BG645,"*単価*"),"年間支払金額","予定価格"))))))))))</f>
        <v>#REF!</v>
      </c>
      <c r="BA645" s="37" t="str">
        <f>IF(T645="","×",IF(令和8年度契約状況調査票!T645&gt;_xlfn.XLOOKUP(令和8年度契約状況調査票!BF645,#REF!,#REF!),"○","×"))</f>
        <v>×</v>
      </c>
      <c r="BB645" s="37" t="str">
        <f>IF(Y645="","×",IF(令和8年度契約状況調査票!Y645&gt;_xlfn.XLOOKUP(令和8年度契約状況調査票!BF645,#REF!,#REF!),"○","×"))</f>
        <v>×</v>
      </c>
      <c r="BC645" s="37" t="str">
        <f t="shared" si="90"/>
        <v>×</v>
      </c>
      <c r="BD645" s="37" t="str">
        <f t="shared" si="95"/>
        <v>×</v>
      </c>
      <c r="BE645" s="79" t="str">
        <f t="shared" si="91"/>
        <v/>
      </c>
      <c r="BF645" s="38">
        <f t="shared" si="92"/>
        <v>0</v>
      </c>
      <c r="BG645" s="1" t="e">
        <f>IF(AC645=#REF!,"",IF(AND(K645&lt;&gt;"",ISTEXT(U645)),"分担契約/単価契約",IF(ISTEXT(U645),"単価契約",IF(K645&lt;&gt;"","分担契約",""))))</f>
        <v>#REF!</v>
      </c>
      <c r="BH645" s="80"/>
      <c r="BI645" s="81" t="e">
        <f>IF(COUNTIF(T645,"**"),"",IF(AND(T645&gt;=#REF!,OR(H645=#REF!,H645=#REF!)),1,IF(AND(T645&gt;=#REF!,H645&lt;&gt;#REF!,H645&lt;&gt;#REF!),1,"")))</f>
        <v>#REF!</v>
      </c>
      <c r="BJ645" s="82" t="str">
        <f t="shared" si="93"/>
        <v>○</v>
      </c>
      <c r="BK645" s="81" t="b">
        <f t="shared" si="96"/>
        <v>1</v>
      </c>
      <c r="BL645" s="81" t="b">
        <f t="shared" si="97"/>
        <v>1</v>
      </c>
    </row>
    <row r="646" spans="1:64" s="83" customFormat="1" ht="60.65" customHeight="1" x14ac:dyDescent="0.2">
      <c r="A646" s="77">
        <f t="shared" ref="A646:A709" si="98">ROW()-5</f>
        <v>641</v>
      </c>
      <c r="B646" s="77" t="str">
        <f t="shared" si="94"/>
        <v/>
      </c>
      <c r="C646" s="77" t="str">
        <f>IF(B646&lt;&gt;1,"",COUNTIF($B$6:B646,1))</f>
        <v/>
      </c>
      <c r="D646" s="77" t="str">
        <f>IF(B646&lt;&gt;2,"",COUNTIF($B$6:B646,2))</f>
        <v/>
      </c>
      <c r="E646" s="77" t="str">
        <f>IF(B646&lt;&gt;3,"",COUNTIF($B$6:B646,3))</f>
        <v/>
      </c>
      <c r="F646" s="77" t="str">
        <f>IF(B646&lt;&gt;4,"",COUNTIF($B$6:B646,4))</f>
        <v/>
      </c>
      <c r="G646" s="1"/>
      <c r="H646" s="20"/>
      <c r="I646" s="20"/>
      <c r="J646" s="20"/>
      <c r="K646" s="1"/>
      <c r="L646" s="1"/>
      <c r="M646" s="21"/>
      <c r="N646" s="20"/>
      <c r="O646" s="22"/>
      <c r="P646" s="26"/>
      <c r="Q646" s="27"/>
      <c r="R646" s="20"/>
      <c r="S646" s="1"/>
      <c r="T646" s="28"/>
      <c r="U646" s="85"/>
      <c r="V646" s="86"/>
      <c r="W646" s="39" t="e">
        <f>IF(OR(T646="他官署で調達手続きを実施のため",AC646=#REF!),"－",IF(V646&lt;&gt;"",ROUNDDOWN(V646/T646,3),(IFERROR(ROUNDDOWN(U646/T646,3),"－"))))</f>
        <v>#REF!</v>
      </c>
      <c r="X646" s="90"/>
      <c r="Y646" s="92"/>
      <c r="Z646" s="25"/>
      <c r="AA646" s="24"/>
      <c r="AB646" s="25"/>
      <c r="AC646" s="24"/>
      <c r="AD646" s="20"/>
      <c r="AE646" s="20"/>
      <c r="AF646" s="20"/>
      <c r="AG646" s="1"/>
      <c r="AH646" s="1"/>
      <c r="AI646" s="41"/>
      <c r="AJ646" s="41"/>
      <c r="AK646" s="41"/>
      <c r="AL646" s="41"/>
      <c r="AM646" s="41"/>
      <c r="AN646" s="1"/>
      <c r="AO646" s="1"/>
      <c r="AP646" s="1"/>
      <c r="AQ646" s="1"/>
      <c r="AR646" s="1"/>
      <c r="AS646" s="1"/>
      <c r="AT646" s="1"/>
      <c r="AU646" s="1"/>
      <c r="AV646" s="1"/>
      <c r="AW646" s="1"/>
      <c r="AX646" s="35"/>
      <c r="AY646" s="78"/>
      <c r="AZ646" s="37" t="e">
        <f>IF(AC646=#REF!,"年間支払金額",IF(AND(OR(COUNTIF(AE646,"*すべて*"),COUNTIF(AE646,"*全て*")),S646="●",OR(K646=#REF!,K646=#REF!)),"年間支払金額(全官署、契約相手方ごと)",IF(AND(OR(COUNTIF(AE646,"*すべて*"),COUNTIF(AE646,"*全て*")),S646="●"),"年間支払金額(契約相手方ごと)",IF(AND(OR(K646=#REF!,K646=#REF!),AC646=#REF!),"契約総額(全官署)",IF(AND(K646=#REF!,AC646=#REF!),"契約総額(自官署のみ)",IF(K646=#REF!,"年間支払金額(自官署のみ)",IF(AC646=#REF!,"契約総額",IF(AND(COUNTIF(BG646,"&lt;&gt;*単価*"),OR(K646=#REF!,K646=#REF!)),"全官署予定価格",IF(AND(COUNTIF(BG646,"*単価*"),OR(K646=#REF!,K646=#REF!)),"全官署支払金額",IF(COUNTIF(BG646,"*単価*"),"年間支払金額","予定価格"))))))))))</f>
        <v>#REF!</v>
      </c>
      <c r="BA646" s="37" t="str">
        <f>IF(T646="","×",IF(令和8年度契約状況調査票!T646&gt;_xlfn.XLOOKUP(令和8年度契約状況調査票!BF646,#REF!,#REF!),"○","×"))</f>
        <v>×</v>
      </c>
      <c r="BB646" s="37" t="str">
        <f>IF(Y646="","×",IF(令和8年度契約状況調査票!Y646&gt;_xlfn.XLOOKUP(令和8年度契約状況調査票!BF646,#REF!,#REF!),"○","×"))</f>
        <v>×</v>
      </c>
      <c r="BC646" s="37" t="str">
        <f t="shared" ref="BC646:BC709" si="99">IF(AND(L646="×",BD646="○"),"×",BD646)</f>
        <v>×</v>
      </c>
      <c r="BD646" s="37" t="str">
        <f t="shared" si="95"/>
        <v>×</v>
      </c>
      <c r="BE646" s="79" t="str">
        <f t="shared" ref="BE646:BE709" si="100">IF(BD646="○",X646,"")</f>
        <v/>
      </c>
      <c r="BF646" s="38">
        <f t="shared" ref="BF646:BF709" si="101">IF(H646="③情報システム",IF(COUNTIF(I646,"*借入*")+COUNTIF(I646,"*賃貸*")+COUNTIF(I646,"*リース*"),"⑨物品等賃借",IF(COUNTIF(I646,"*購入*")+COUNTIF(DJ646,"*調達*"),"⑦物品等購入",IF(COUNTIF(I646,"*製造*"),"⑧物品等製造","⑩役務"))),H646)</f>
        <v>0</v>
      </c>
      <c r="BG646" s="1" t="e">
        <f>IF(AC646=#REF!,"",IF(AND(K646&lt;&gt;"",ISTEXT(U646)),"分担契約/単価契約",IF(ISTEXT(U646),"単価契約",IF(K646&lt;&gt;"","分担契約",""))))</f>
        <v>#REF!</v>
      </c>
      <c r="BH646" s="80"/>
      <c r="BI646" s="81" t="e">
        <f>IF(COUNTIF(T646,"**"),"",IF(AND(T646&gt;=#REF!,OR(H646=#REF!,H646=#REF!)),1,IF(AND(T646&gt;=#REF!,H646&lt;&gt;#REF!,H646&lt;&gt;#REF!),1,"")))</f>
        <v>#REF!</v>
      </c>
      <c r="BJ646" s="82" t="str">
        <f t="shared" ref="BJ646:BJ709" si="102">IF(LEN(O646)=0,"○",IF(LEN(O646)=1,"○",IF(LEN(O646)=13,"○",IF(LEN(O646)=27,"○",IF(LEN(O646)=41,"○","×")))))</f>
        <v>○</v>
      </c>
      <c r="BK646" s="81" t="b">
        <f t="shared" si="96"/>
        <v>1</v>
      </c>
      <c r="BL646" s="81" t="b">
        <f t="shared" si="97"/>
        <v>1</v>
      </c>
    </row>
    <row r="647" spans="1:64" s="83" customFormat="1" ht="60.65" customHeight="1" x14ac:dyDescent="0.2">
      <c r="A647" s="77">
        <f t="shared" si="98"/>
        <v>642</v>
      </c>
      <c r="B647" s="77" t="str">
        <f t="shared" si="94"/>
        <v/>
      </c>
      <c r="C647" s="77" t="str">
        <f>IF(B647&lt;&gt;1,"",COUNTIF($B$6:B647,1))</f>
        <v/>
      </c>
      <c r="D647" s="77" t="str">
        <f>IF(B647&lt;&gt;2,"",COUNTIF($B$6:B647,2))</f>
        <v/>
      </c>
      <c r="E647" s="77" t="str">
        <f>IF(B647&lt;&gt;3,"",COUNTIF($B$6:B647,3))</f>
        <v/>
      </c>
      <c r="F647" s="77" t="str">
        <f>IF(B647&lt;&gt;4,"",COUNTIF($B$6:B647,4))</f>
        <v/>
      </c>
      <c r="G647" s="1"/>
      <c r="H647" s="20"/>
      <c r="I647" s="20"/>
      <c r="J647" s="20"/>
      <c r="K647" s="1"/>
      <c r="L647" s="1"/>
      <c r="M647" s="21"/>
      <c r="N647" s="20"/>
      <c r="O647" s="22"/>
      <c r="P647" s="26"/>
      <c r="Q647" s="27"/>
      <c r="R647" s="20"/>
      <c r="S647" s="1"/>
      <c r="T647" s="23"/>
      <c r="U647" s="84"/>
      <c r="V647" s="86"/>
      <c r="W647" s="39" t="e">
        <f>IF(OR(T647="他官署で調達手続きを実施のため",AC647=#REF!),"－",IF(V647&lt;&gt;"",ROUNDDOWN(V647/T647,3),(IFERROR(ROUNDDOWN(U647/T647,3),"－"))))</f>
        <v>#REF!</v>
      </c>
      <c r="X647" s="90"/>
      <c r="Y647" s="92"/>
      <c r="Z647" s="25"/>
      <c r="AA647" s="24"/>
      <c r="AB647" s="25"/>
      <c r="AC647" s="24"/>
      <c r="AD647" s="20"/>
      <c r="AE647" s="20"/>
      <c r="AF647" s="20"/>
      <c r="AG647" s="1"/>
      <c r="AH647" s="1"/>
      <c r="AI647" s="41"/>
      <c r="AJ647" s="41"/>
      <c r="AK647" s="41"/>
      <c r="AL647" s="41"/>
      <c r="AM647" s="41"/>
      <c r="AN647" s="1"/>
      <c r="AO647" s="1"/>
      <c r="AP647" s="1"/>
      <c r="AQ647" s="1"/>
      <c r="AR647" s="1"/>
      <c r="AS647" s="1"/>
      <c r="AT647" s="1"/>
      <c r="AU647" s="1"/>
      <c r="AV647" s="1"/>
      <c r="AW647" s="1"/>
      <c r="AX647" s="35"/>
      <c r="AY647" s="78"/>
      <c r="AZ647" s="37" t="e">
        <f>IF(AC647=#REF!,"年間支払金額",IF(AND(OR(COUNTIF(AE647,"*すべて*"),COUNTIF(AE647,"*全て*")),S647="●",OR(K647=#REF!,K647=#REF!)),"年間支払金額(全官署、契約相手方ごと)",IF(AND(OR(COUNTIF(AE647,"*すべて*"),COUNTIF(AE647,"*全て*")),S647="●"),"年間支払金額(契約相手方ごと)",IF(AND(OR(K647=#REF!,K647=#REF!),AC647=#REF!),"契約総額(全官署)",IF(AND(K647=#REF!,AC647=#REF!),"契約総額(自官署のみ)",IF(K647=#REF!,"年間支払金額(自官署のみ)",IF(AC647=#REF!,"契約総額",IF(AND(COUNTIF(BG647,"&lt;&gt;*単価*"),OR(K647=#REF!,K647=#REF!)),"全官署予定価格",IF(AND(COUNTIF(BG647,"*単価*"),OR(K647=#REF!,K647=#REF!)),"全官署支払金額",IF(COUNTIF(BG647,"*単価*"),"年間支払金額","予定価格"))))))))))</f>
        <v>#REF!</v>
      </c>
      <c r="BA647" s="37" t="str">
        <f>IF(T647="","×",IF(令和8年度契約状況調査票!T647&gt;_xlfn.XLOOKUP(令和8年度契約状況調査票!BF647,#REF!,#REF!),"○","×"))</f>
        <v>×</v>
      </c>
      <c r="BB647" s="37" t="str">
        <f>IF(Y647="","×",IF(令和8年度契約状況調査票!Y647&gt;_xlfn.XLOOKUP(令和8年度契約状況調査票!BF647,#REF!,#REF!),"○","×"))</f>
        <v>×</v>
      </c>
      <c r="BC647" s="37" t="str">
        <f t="shared" si="99"/>
        <v>×</v>
      </c>
      <c r="BD647" s="37" t="str">
        <f t="shared" si="95"/>
        <v>×</v>
      </c>
      <c r="BE647" s="79" t="str">
        <f t="shared" si="100"/>
        <v/>
      </c>
      <c r="BF647" s="38">
        <f t="shared" si="101"/>
        <v>0</v>
      </c>
      <c r="BG647" s="1" t="e">
        <f>IF(AC647=#REF!,"",IF(AND(K647&lt;&gt;"",ISTEXT(U647)),"分担契約/単価契約",IF(ISTEXT(U647),"単価契約",IF(K647&lt;&gt;"","分担契約",""))))</f>
        <v>#REF!</v>
      </c>
      <c r="BH647" s="80"/>
      <c r="BI647" s="81" t="e">
        <f>IF(COUNTIF(T647,"**"),"",IF(AND(T647&gt;=#REF!,OR(H647=#REF!,H647=#REF!)),1,IF(AND(T647&gt;=#REF!,H647&lt;&gt;#REF!,H647&lt;&gt;#REF!),1,"")))</f>
        <v>#REF!</v>
      </c>
      <c r="BJ647" s="82" t="str">
        <f t="shared" si="102"/>
        <v>○</v>
      </c>
      <c r="BK647" s="81" t="b">
        <f t="shared" si="96"/>
        <v>1</v>
      </c>
      <c r="BL647" s="81" t="b">
        <f t="shared" si="97"/>
        <v>1</v>
      </c>
    </row>
    <row r="648" spans="1:64" s="83" customFormat="1" ht="60.65" customHeight="1" x14ac:dyDescent="0.2">
      <c r="A648" s="77">
        <f t="shared" si="98"/>
        <v>643</v>
      </c>
      <c r="B648" s="77" t="str">
        <f t="shared" si="94"/>
        <v/>
      </c>
      <c r="C648" s="77" t="str">
        <f>IF(B648&lt;&gt;1,"",COUNTIF($B$6:B648,1))</f>
        <v/>
      </c>
      <c r="D648" s="77" t="str">
        <f>IF(B648&lt;&gt;2,"",COUNTIF($B$6:B648,2))</f>
        <v/>
      </c>
      <c r="E648" s="77" t="str">
        <f>IF(B648&lt;&gt;3,"",COUNTIF($B$6:B648,3))</f>
        <v/>
      </c>
      <c r="F648" s="77" t="str">
        <f>IF(B648&lt;&gt;4,"",COUNTIF($B$6:B648,4))</f>
        <v/>
      </c>
      <c r="G648" s="1"/>
      <c r="H648" s="20"/>
      <c r="I648" s="20"/>
      <c r="J648" s="20"/>
      <c r="K648" s="1"/>
      <c r="L648" s="1"/>
      <c r="M648" s="21"/>
      <c r="N648" s="20"/>
      <c r="O648" s="22"/>
      <c r="P648" s="26"/>
      <c r="Q648" s="27"/>
      <c r="R648" s="20"/>
      <c r="S648" s="1"/>
      <c r="T648" s="23"/>
      <c r="U648" s="84"/>
      <c r="V648" s="86"/>
      <c r="W648" s="39" t="e">
        <f>IF(OR(T648="他官署で調達手続きを実施のため",AC648=#REF!),"－",IF(V648&lt;&gt;"",ROUNDDOWN(V648/T648,3),(IFERROR(ROUNDDOWN(U648/T648,3),"－"))))</f>
        <v>#REF!</v>
      </c>
      <c r="X648" s="90"/>
      <c r="Y648" s="92"/>
      <c r="Z648" s="25"/>
      <c r="AA648" s="24"/>
      <c r="AB648" s="25"/>
      <c r="AC648" s="24"/>
      <c r="AD648" s="20"/>
      <c r="AE648" s="20"/>
      <c r="AF648" s="20"/>
      <c r="AG648" s="1"/>
      <c r="AH648" s="1"/>
      <c r="AI648" s="41"/>
      <c r="AJ648" s="41"/>
      <c r="AK648" s="41"/>
      <c r="AL648" s="41"/>
      <c r="AM648" s="41"/>
      <c r="AN648" s="1"/>
      <c r="AO648" s="1"/>
      <c r="AP648" s="1"/>
      <c r="AQ648" s="1"/>
      <c r="AR648" s="1"/>
      <c r="AS648" s="1"/>
      <c r="AT648" s="1"/>
      <c r="AU648" s="1"/>
      <c r="AV648" s="1"/>
      <c r="AW648" s="1"/>
      <c r="AX648" s="35"/>
      <c r="AY648" s="78"/>
      <c r="AZ648" s="37" t="e">
        <f>IF(AC648=#REF!,"年間支払金額",IF(AND(OR(COUNTIF(AE648,"*すべて*"),COUNTIF(AE648,"*全て*")),S648="●",OR(K648=#REF!,K648=#REF!)),"年間支払金額(全官署、契約相手方ごと)",IF(AND(OR(COUNTIF(AE648,"*すべて*"),COUNTIF(AE648,"*全て*")),S648="●"),"年間支払金額(契約相手方ごと)",IF(AND(OR(K648=#REF!,K648=#REF!),AC648=#REF!),"契約総額(全官署)",IF(AND(K648=#REF!,AC648=#REF!),"契約総額(自官署のみ)",IF(K648=#REF!,"年間支払金額(自官署のみ)",IF(AC648=#REF!,"契約総額",IF(AND(COUNTIF(BG648,"&lt;&gt;*単価*"),OR(K648=#REF!,K648=#REF!)),"全官署予定価格",IF(AND(COUNTIF(BG648,"*単価*"),OR(K648=#REF!,K648=#REF!)),"全官署支払金額",IF(COUNTIF(BG648,"*単価*"),"年間支払金額","予定価格"))))))))))</f>
        <v>#REF!</v>
      </c>
      <c r="BA648" s="37" t="str">
        <f>IF(T648="","×",IF(令和8年度契約状況調査票!T648&gt;_xlfn.XLOOKUP(令和8年度契約状況調査票!BF648,#REF!,#REF!),"○","×"))</f>
        <v>×</v>
      </c>
      <c r="BB648" s="37" t="str">
        <f>IF(Y648="","×",IF(令和8年度契約状況調査票!Y648&gt;_xlfn.XLOOKUP(令和8年度契約状況調査票!BF648,#REF!,#REF!),"○","×"))</f>
        <v>×</v>
      </c>
      <c r="BC648" s="37" t="str">
        <f t="shared" si="99"/>
        <v>×</v>
      </c>
      <c r="BD648" s="37" t="str">
        <f t="shared" si="95"/>
        <v>×</v>
      </c>
      <c r="BE648" s="79" t="str">
        <f t="shared" si="100"/>
        <v/>
      </c>
      <c r="BF648" s="38">
        <f t="shared" si="101"/>
        <v>0</v>
      </c>
      <c r="BG648" s="1" t="e">
        <f>IF(AC648=#REF!,"",IF(AND(K648&lt;&gt;"",ISTEXT(U648)),"分担契約/単価契約",IF(ISTEXT(U648),"単価契約",IF(K648&lt;&gt;"","分担契約",""))))</f>
        <v>#REF!</v>
      </c>
      <c r="BH648" s="80"/>
      <c r="BI648" s="81" t="e">
        <f>IF(COUNTIF(T648,"**"),"",IF(AND(T648&gt;=#REF!,OR(H648=#REF!,H648=#REF!)),1,IF(AND(T648&gt;=#REF!,H648&lt;&gt;#REF!,H648&lt;&gt;#REF!),1,"")))</f>
        <v>#REF!</v>
      </c>
      <c r="BJ648" s="82" t="str">
        <f t="shared" si="102"/>
        <v>○</v>
      </c>
      <c r="BK648" s="81" t="b">
        <f t="shared" si="96"/>
        <v>1</v>
      </c>
      <c r="BL648" s="81" t="b">
        <f t="shared" si="97"/>
        <v>1</v>
      </c>
    </row>
    <row r="649" spans="1:64" s="83" customFormat="1" ht="60.65" customHeight="1" x14ac:dyDescent="0.2">
      <c r="A649" s="77">
        <f t="shared" si="98"/>
        <v>644</v>
      </c>
      <c r="B649" s="77" t="str">
        <f t="shared" si="94"/>
        <v/>
      </c>
      <c r="C649" s="77" t="str">
        <f>IF(B649&lt;&gt;1,"",COUNTIF($B$6:B649,1))</f>
        <v/>
      </c>
      <c r="D649" s="77" t="str">
        <f>IF(B649&lt;&gt;2,"",COUNTIF($B$6:B649,2))</f>
        <v/>
      </c>
      <c r="E649" s="77" t="str">
        <f>IF(B649&lt;&gt;3,"",COUNTIF($B$6:B649,3))</f>
        <v/>
      </c>
      <c r="F649" s="77" t="str">
        <f>IF(B649&lt;&gt;4,"",COUNTIF($B$6:B649,4))</f>
        <v/>
      </c>
      <c r="G649" s="1"/>
      <c r="H649" s="20"/>
      <c r="I649" s="20"/>
      <c r="J649" s="20"/>
      <c r="K649" s="1"/>
      <c r="L649" s="1"/>
      <c r="M649" s="21"/>
      <c r="N649" s="20"/>
      <c r="O649" s="22"/>
      <c r="P649" s="26"/>
      <c r="Q649" s="27"/>
      <c r="R649" s="20"/>
      <c r="S649" s="1"/>
      <c r="T649" s="23"/>
      <c r="U649" s="84"/>
      <c r="V649" s="86"/>
      <c r="W649" s="39" t="e">
        <f>IF(OR(T649="他官署で調達手続きを実施のため",AC649=#REF!),"－",IF(V649&lt;&gt;"",ROUNDDOWN(V649/T649,3),(IFERROR(ROUNDDOWN(U649/T649,3),"－"))))</f>
        <v>#REF!</v>
      </c>
      <c r="X649" s="90"/>
      <c r="Y649" s="92"/>
      <c r="Z649" s="25"/>
      <c r="AA649" s="24"/>
      <c r="AB649" s="25"/>
      <c r="AC649" s="24"/>
      <c r="AD649" s="20"/>
      <c r="AE649" s="20"/>
      <c r="AF649" s="20"/>
      <c r="AG649" s="1"/>
      <c r="AH649" s="1"/>
      <c r="AI649" s="41"/>
      <c r="AJ649" s="41"/>
      <c r="AK649" s="41"/>
      <c r="AL649" s="41"/>
      <c r="AM649" s="41"/>
      <c r="AN649" s="1"/>
      <c r="AO649" s="1"/>
      <c r="AP649" s="1"/>
      <c r="AQ649" s="1"/>
      <c r="AR649" s="1"/>
      <c r="AS649" s="1"/>
      <c r="AT649" s="1"/>
      <c r="AU649" s="1"/>
      <c r="AV649" s="1"/>
      <c r="AW649" s="1"/>
      <c r="AX649" s="35"/>
      <c r="AY649" s="78"/>
      <c r="AZ649" s="37" t="e">
        <f>IF(AC649=#REF!,"年間支払金額",IF(AND(OR(COUNTIF(AE649,"*すべて*"),COUNTIF(AE649,"*全て*")),S649="●",OR(K649=#REF!,K649=#REF!)),"年間支払金額(全官署、契約相手方ごと)",IF(AND(OR(COUNTIF(AE649,"*すべて*"),COUNTIF(AE649,"*全て*")),S649="●"),"年間支払金額(契約相手方ごと)",IF(AND(OR(K649=#REF!,K649=#REF!),AC649=#REF!),"契約総額(全官署)",IF(AND(K649=#REF!,AC649=#REF!),"契約総額(自官署のみ)",IF(K649=#REF!,"年間支払金額(自官署のみ)",IF(AC649=#REF!,"契約総額",IF(AND(COUNTIF(BG649,"&lt;&gt;*単価*"),OR(K649=#REF!,K649=#REF!)),"全官署予定価格",IF(AND(COUNTIF(BG649,"*単価*"),OR(K649=#REF!,K649=#REF!)),"全官署支払金額",IF(COUNTIF(BG649,"*単価*"),"年間支払金額","予定価格"))))))))))</f>
        <v>#REF!</v>
      </c>
      <c r="BA649" s="37" t="str">
        <f>IF(T649="","×",IF(令和8年度契約状況調査票!T649&gt;_xlfn.XLOOKUP(令和8年度契約状況調査票!BF649,#REF!,#REF!),"○","×"))</f>
        <v>×</v>
      </c>
      <c r="BB649" s="37" t="str">
        <f>IF(Y649="","×",IF(令和8年度契約状況調査票!Y649&gt;_xlfn.XLOOKUP(令和8年度契約状況調査票!BF649,#REF!,#REF!),"○","×"))</f>
        <v>×</v>
      </c>
      <c r="BC649" s="37" t="str">
        <f t="shared" si="99"/>
        <v>×</v>
      </c>
      <c r="BD649" s="37" t="str">
        <f t="shared" si="95"/>
        <v>×</v>
      </c>
      <c r="BE649" s="79" t="str">
        <f t="shared" si="100"/>
        <v/>
      </c>
      <c r="BF649" s="38">
        <f t="shared" si="101"/>
        <v>0</v>
      </c>
      <c r="BG649" s="1" t="e">
        <f>IF(AC649=#REF!,"",IF(AND(K649&lt;&gt;"",ISTEXT(U649)),"分担契約/単価契約",IF(ISTEXT(U649),"単価契約",IF(K649&lt;&gt;"","分担契約",""))))</f>
        <v>#REF!</v>
      </c>
      <c r="BH649" s="80"/>
      <c r="BI649" s="81" t="e">
        <f>IF(COUNTIF(T649,"**"),"",IF(AND(T649&gt;=#REF!,OR(H649=#REF!,H649=#REF!)),1,IF(AND(T649&gt;=#REF!,H649&lt;&gt;#REF!,H649&lt;&gt;#REF!),1,"")))</f>
        <v>#REF!</v>
      </c>
      <c r="BJ649" s="82" t="str">
        <f t="shared" si="102"/>
        <v>○</v>
      </c>
      <c r="BK649" s="81" t="b">
        <f t="shared" si="96"/>
        <v>1</v>
      </c>
      <c r="BL649" s="81" t="b">
        <f t="shared" si="97"/>
        <v>1</v>
      </c>
    </row>
    <row r="650" spans="1:64" s="83" customFormat="1" ht="60.65" customHeight="1" x14ac:dyDescent="0.2">
      <c r="A650" s="77">
        <f t="shared" si="98"/>
        <v>645</v>
      </c>
      <c r="B650" s="77" t="str">
        <f t="shared" si="94"/>
        <v/>
      </c>
      <c r="C650" s="77" t="str">
        <f>IF(B650&lt;&gt;1,"",COUNTIF($B$6:B650,1))</f>
        <v/>
      </c>
      <c r="D650" s="77" t="str">
        <f>IF(B650&lt;&gt;2,"",COUNTIF($B$6:B650,2))</f>
        <v/>
      </c>
      <c r="E650" s="77" t="str">
        <f>IF(B650&lt;&gt;3,"",COUNTIF($B$6:B650,3))</f>
        <v/>
      </c>
      <c r="F650" s="77" t="str">
        <f>IF(B650&lt;&gt;4,"",COUNTIF($B$6:B650,4))</f>
        <v/>
      </c>
      <c r="G650" s="1"/>
      <c r="H650" s="20"/>
      <c r="I650" s="20"/>
      <c r="J650" s="20"/>
      <c r="K650" s="1"/>
      <c r="L650" s="1"/>
      <c r="M650" s="21"/>
      <c r="N650" s="20"/>
      <c r="O650" s="22"/>
      <c r="P650" s="26"/>
      <c r="Q650" s="27"/>
      <c r="R650" s="20"/>
      <c r="S650" s="1"/>
      <c r="T650" s="23"/>
      <c r="U650" s="84"/>
      <c r="V650" s="86"/>
      <c r="W650" s="39" t="e">
        <f>IF(OR(T650="他官署で調達手続きを実施のため",AC650=#REF!),"－",IF(V650&lt;&gt;"",ROUNDDOWN(V650/T650,3),(IFERROR(ROUNDDOWN(U650/T650,3),"－"))))</f>
        <v>#REF!</v>
      </c>
      <c r="X650" s="90"/>
      <c r="Y650" s="92"/>
      <c r="Z650" s="25"/>
      <c r="AA650" s="24"/>
      <c r="AB650" s="25"/>
      <c r="AC650" s="24"/>
      <c r="AD650" s="20"/>
      <c r="AE650" s="20"/>
      <c r="AF650" s="20"/>
      <c r="AG650" s="1"/>
      <c r="AH650" s="1"/>
      <c r="AI650" s="41"/>
      <c r="AJ650" s="41"/>
      <c r="AK650" s="41"/>
      <c r="AL650" s="41"/>
      <c r="AM650" s="41"/>
      <c r="AN650" s="1"/>
      <c r="AO650" s="1"/>
      <c r="AP650" s="1"/>
      <c r="AQ650" s="1"/>
      <c r="AR650" s="1"/>
      <c r="AS650" s="1"/>
      <c r="AT650" s="1"/>
      <c r="AU650" s="1"/>
      <c r="AV650" s="1"/>
      <c r="AW650" s="1"/>
      <c r="AX650" s="36"/>
      <c r="AY650" s="78"/>
      <c r="AZ650" s="37" t="e">
        <f>IF(AC650=#REF!,"年間支払金額",IF(AND(OR(COUNTIF(AE650,"*すべて*"),COUNTIF(AE650,"*全て*")),S650="●",OR(K650=#REF!,K650=#REF!)),"年間支払金額(全官署、契約相手方ごと)",IF(AND(OR(COUNTIF(AE650,"*すべて*"),COUNTIF(AE650,"*全て*")),S650="●"),"年間支払金額(契約相手方ごと)",IF(AND(OR(K650=#REF!,K650=#REF!),AC650=#REF!),"契約総額(全官署)",IF(AND(K650=#REF!,AC650=#REF!),"契約総額(自官署のみ)",IF(K650=#REF!,"年間支払金額(自官署のみ)",IF(AC650=#REF!,"契約総額",IF(AND(COUNTIF(BG650,"&lt;&gt;*単価*"),OR(K650=#REF!,K650=#REF!)),"全官署予定価格",IF(AND(COUNTIF(BG650,"*単価*"),OR(K650=#REF!,K650=#REF!)),"全官署支払金額",IF(COUNTIF(BG650,"*単価*"),"年間支払金額","予定価格"))))))))))</f>
        <v>#REF!</v>
      </c>
      <c r="BA650" s="37" t="str">
        <f>IF(T650="","×",IF(令和8年度契約状況調査票!T650&gt;_xlfn.XLOOKUP(令和8年度契約状況調査票!BF650,#REF!,#REF!),"○","×"))</f>
        <v>×</v>
      </c>
      <c r="BB650" s="37" t="str">
        <f>IF(Y650="","×",IF(令和8年度契約状況調査票!Y650&gt;_xlfn.XLOOKUP(令和8年度契約状況調査票!BF650,#REF!,#REF!),"○","×"))</f>
        <v>×</v>
      </c>
      <c r="BC650" s="37" t="str">
        <f t="shared" si="99"/>
        <v>×</v>
      </c>
      <c r="BD650" s="37" t="str">
        <f t="shared" si="95"/>
        <v>×</v>
      </c>
      <c r="BE650" s="79" t="str">
        <f t="shared" si="100"/>
        <v/>
      </c>
      <c r="BF650" s="38">
        <f t="shared" si="101"/>
        <v>0</v>
      </c>
      <c r="BG650" s="1" t="e">
        <f>IF(AC650=#REF!,"",IF(AND(K650&lt;&gt;"",ISTEXT(U650)),"分担契約/単価契約",IF(ISTEXT(U650),"単価契約",IF(K650&lt;&gt;"","分担契約",""))))</f>
        <v>#REF!</v>
      </c>
      <c r="BH650" s="80"/>
      <c r="BI650" s="81" t="e">
        <f>IF(COUNTIF(T650,"**"),"",IF(AND(T650&gt;=#REF!,OR(H650=#REF!,H650=#REF!)),1,IF(AND(T650&gt;=#REF!,H650&lt;&gt;#REF!,H650&lt;&gt;#REF!),1,"")))</f>
        <v>#REF!</v>
      </c>
      <c r="BJ650" s="82" t="str">
        <f t="shared" si="102"/>
        <v>○</v>
      </c>
      <c r="BK650" s="81" t="b">
        <f t="shared" si="96"/>
        <v>1</v>
      </c>
      <c r="BL650" s="81" t="b">
        <f t="shared" si="97"/>
        <v>1</v>
      </c>
    </row>
    <row r="651" spans="1:64" s="83" customFormat="1" ht="60.65" customHeight="1" x14ac:dyDescent="0.2">
      <c r="A651" s="77">
        <f t="shared" si="98"/>
        <v>646</v>
      </c>
      <c r="B651" s="77" t="str">
        <f t="shared" si="94"/>
        <v/>
      </c>
      <c r="C651" s="77" t="str">
        <f>IF(B651&lt;&gt;1,"",COUNTIF($B$6:B651,1))</f>
        <v/>
      </c>
      <c r="D651" s="77" t="str">
        <f>IF(B651&lt;&gt;2,"",COUNTIF($B$6:B651,2))</f>
        <v/>
      </c>
      <c r="E651" s="77" t="str">
        <f>IF(B651&lt;&gt;3,"",COUNTIF($B$6:B651,3))</f>
        <v/>
      </c>
      <c r="F651" s="77" t="str">
        <f>IF(B651&lt;&gt;4,"",COUNTIF($B$6:B651,4))</f>
        <v/>
      </c>
      <c r="G651" s="1"/>
      <c r="H651" s="20"/>
      <c r="I651" s="20"/>
      <c r="J651" s="20"/>
      <c r="K651" s="1"/>
      <c r="L651" s="1"/>
      <c r="M651" s="21"/>
      <c r="N651" s="20"/>
      <c r="O651" s="22"/>
      <c r="P651" s="26"/>
      <c r="Q651" s="27"/>
      <c r="R651" s="20"/>
      <c r="S651" s="1"/>
      <c r="T651" s="23"/>
      <c r="U651" s="84"/>
      <c r="V651" s="86"/>
      <c r="W651" s="39" t="e">
        <f>IF(OR(T651="他官署で調達手続きを実施のため",AC651=#REF!),"－",IF(V651&lt;&gt;"",ROUNDDOWN(V651/T651,3),(IFERROR(ROUNDDOWN(U651/T651,3),"－"))))</f>
        <v>#REF!</v>
      </c>
      <c r="X651" s="90"/>
      <c r="Y651" s="92"/>
      <c r="Z651" s="25"/>
      <c r="AA651" s="24"/>
      <c r="AB651" s="25"/>
      <c r="AC651" s="24"/>
      <c r="AD651" s="20"/>
      <c r="AE651" s="20"/>
      <c r="AF651" s="20"/>
      <c r="AG651" s="1"/>
      <c r="AH651" s="1"/>
      <c r="AI651" s="41"/>
      <c r="AJ651" s="41"/>
      <c r="AK651" s="41"/>
      <c r="AL651" s="41"/>
      <c r="AM651" s="41"/>
      <c r="AN651" s="1"/>
      <c r="AO651" s="1"/>
      <c r="AP651" s="1"/>
      <c r="AQ651" s="1"/>
      <c r="AR651" s="1"/>
      <c r="AS651" s="1"/>
      <c r="AT651" s="1"/>
      <c r="AU651" s="1"/>
      <c r="AV651" s="1"/>
      <c r="AW651" s="1"/>
      <c r="AX651" s="35"/>
      <c r="AY651" s="78"/>
      <c r="AZ651" s="37" t="e">
        <f>IF(AC651=#REF!,"年間支払金額",IF(AND(OR(COUNTIF(AE651,"*すべて*"),COUNTIF(AE651,"*全て*")),S651="●",OR(K651=#REF!,K651=#REF!)),"年間支払金額(全官署、契約相手方ごと)",IF(AND(OR(COUNTIF(AE651,"*すべて*"),COUNTIF(AE651,"*全て*")),S651="●"),"年間支払金額(契約相手方ごと)",IF(AND(OR(K651=#REF!,K651=#REF!),AC651=#REF!),"契約総額(全官署)",IF(AND(K651=#REF!,AC651=#REF!),"契約総額(自官署のみ)",IF(K651=#REF!,"年間支払金額(自官署のみ)",IF(AC651=#REF!,"契約総額",IF(AND(COUNTIF(BG651,"&lt;&gt;*単価*"),OR(K651=#REF!,K651=#REF!)),"全官署予定価格",IF(AND(COUNTIF(BG651,"*単価*"),OR(K651=#REF!,K651=#REF!)),"全官署支払金額",IF(COUNTIF(BG651,"*単価*"),"年間支払金額","予定価格"))))))))))</f>
        <v>#REF!</v>
      </c>
      <c r="BA651" s="37" t="str">
        <f>IF(T651="","×",IF(令和8年度契約状況調査票!T651&gt;_xlfn.XLOOKUP(令和8年度契約状況調査票!BF651,#REF!,#REF!),"○","×"))</f>
        <v>×</v>
      </c>
      <c r="BB651" s="37" t="str">
        <f>IF(Y651="","×",IF(令和8年度契約状況調査票!Y651&gt;_xlfn.XLOOKUP(令和8年度契約状況調査票!BF651,#REF!,#REF!),"○","×"))</f>
        <v>×</v>
      </c>
      <c r="BC651" s="37" t="str">
        <f t="shared" si="99"/>
        <v>×</v>
      </c>
      <c r="BD651" s="37" t="str">
        <f t="shared" si="95"/>
        <v>×</v>
      </c>
      <c r="BE651" s="79" t="str">
        <f t="shared" si="100"/>
        <v/>
      </c>
      <c r="BF651" s="38">
        <f t="shared" si="101"/>
        <v>0</v>
      </c>
      <c r="BG651" s="1" t="e">
        <f>IF(AC651=#REF!,"",IF(AND(K651&lt;&gt;"",ISTEXT(U651)),"分担契約/単価契約",IF(ISTEXT(U651),"単価契約",IF(K651&lt;&gt;"","分担契約",""))))</f>
        <v>#REF!</v>
      </c>
      <c r="BH651" s="80"/>
      <c r="BI651" s="81" t="e">
        <f>IF(COUNTIF(T651,"**"),"",IF(AND(T651&gt;=#REF!,OR(H651=#REF!,H651=#REF!)),1,IF(AND(T651&gt;=#REF!,H651&lt;&gt;#REF!,H651&lt;&gt;#REF!),1,"")))</f>
        <v>#REF!</v>
      </c>
      <c r="BJ651" s="82" t="str">
        <f t="shared" si="102"/>
        <v>○</v>
      </c>
      <c r="BK651" s="81" t="b">
        <f t="shared" si="96"/>
        <v>1</v>
      </c>
      <c r="BL651" s="81" t="b">
        <f t="shared" si="97"/>
        <v>1</v>
      </c>
    </row>
    <row r="652" spans="1:64" s="83" customFormat="1" ht="60.65" customHeight="1" x14ac:dyDescent="0.2">
      <c r="A652" s="77">
        <f t="shared" si="98"/>
        <v>647</v>
      </c>
      <c r="B652" s="77" t="str">
        <f t="shared" si="94"/>
        <v/>
      </c>
      <c r="C652" s="77" t="str">
        <f>IF(B652&lt;&gt;1,"",COUNTIF($B$6:B652,1))</f>
        <v/>
      </c>
      <c r="D652" s="77" t="str">
        <f>IF(B652&lt;&gt;2,"",COUNTIF($B$6:B652,2))</f>
        <v/>
      </c>
      <c r="E652" s="77" t="str">
        <f>IF(B652&lt;&gt;3,"",COUNTIF($B$6:B652,3))</f>
        <v/>
      </c>
      <c r="F652" s="77" t="str">
        <f>IF(B652&lt;&gt;4,"",COUNTIF($B$6:B652,4))</f>
        <v/>
      </c>
      <c r="G652" s="1"/>
      <c r="H652" s="20"/>
      <c r="I652" s="20"/>
      <c r="J652" s="20"/>
      <c r="K652" s="1"/>
      <c r="L652" s="1"/>
      <c r="M652" s="21"/>
      <c r="N652" s="20"/>
      <c r="O652" s="22"/>
      <c r="P652" s="26"/>
      <c r="Q652" s="27"/>
      <c r="R652" s="20"/>
      <c r="S652" s="1"/>
      <c r="T652" s="23"/>
      <c r="U652" s="84"/>
      <c r="V652" s="86"/>
      <c r="W652" s="39" t="e">
        <f>IF(OR(T652="他官署で調達手続きを実施のため",AC652=#REF!),"－",IF(V652&lt;&gt;"",ROUNDDOWN(V652/T652,3),(IFERROR(ROUNDDOWN(U652/T652,3),"－"))))</f>
        <v>#REF!</v>
      </c>
      <c r="X652" s="90"/>
      <c r="Y652" s="92"/>
      <c r="Z652" s="25"/>
      <c r="AA652" s="24"/>
      <c r="AB652" s="25"/>
      <c r="AC652" s="24"/>
      <c r="AD652" s="20"/>
      <c r="AE652" s="20"/>
      <c r="AF652" s="20"/>
      <c r="AG652" s="1"/>
      <c r="AH652" s="1"/>
      <c r="AI652" s="41"/>
      <c r="AJ652" s="41"/>
      <c r="AK652" s="41"/>
      <c r="AL652" s="41"/>
      <c r="AM652" s="41"/>
      <c r="AN652" s="1"/>
      <c r="AO652" s="1"/>
      <c r="AP652" s="1"/>
      <c r="AQ652" s="1"/>
      <c r="AR652" s="1"/>
      <c r="AS652" s="1"/>
      <c r="AT652" s="1"/>
      <c r="AU652" s="1"/>
      <c r="AV652" s="1"/>
      <c r="AW652" s="1"/>
      <c r="AX652" s="35"/>
      <c r="AY652" s="78"/>
      <c r="AZ652" s="37" t="e">
        <f>IF(AC652=#REF!,"年間支払金額",IF(AND(OR(COUNTIF(AE652,"*すべて*"),COUNTIF(AE652,"*全て*")),S652="●",OR(K652=#REF!,K652=#REF!)),"年間支払金額(全官署、契約相手方ごと)",IF(AND(OR(COUNTIF(AE652,"*すべて*"),COUNTIF(AE652,"*全て*")),S652="●"),"年間支払金額(契約相手方ごと)",IF(AND(OR(K652=#REF!,K652=#REF!),AC652=#REF!),"契約総額(全官署)",IF(AND(K652=#REF!,AC652=#REF!),"契約総額(自官署のみ)",IF(K652=#REF!,"年間支払金額(自官署のみ)",IF(AC652=#REF!,"契約総額",IF(AND(COUNTIF(BG652,"&lt;&gt;*単価*"),OR(K652=#REF!,K652=#REF!)),"全官署予定価格",IF(AND(COUNTIF(BG652,"*単価*"),OR(K652=#REF!,K652=#REF!)),"全官署支払金額",IF(COUNTIF(BG652,"*単価*"),"年間支払金額","予定価格"))))))))))</f>
        <v>#REF!</v>
      </c>
      <c r="BA652" s="37" t="str">
        <f>IF(T652="","×",IF(令和8年度契約状況調査票!T652&gt;_xlfn.XLOOKUP(令和8年度契約状況調査票!BF652,#REF!,#REF!),"○","×"))</f>
        <v>×</v>
      </c>
      <c r="BB652" s="37" t="str">
        <f>IF(Y652="","×",IF(令和8年度契約状況調査票!Y652&gt;_xlfn.XLOOKUP(令和8年度契約状況調査票!BF652,#REF!,#REF!),"○","×"))</f>
        <v>×</v>
      </c>
      <c r="BC652" s="37" t="str">
        <f t="shared" si="99"/>
        <v>×</v>
      </c>
      <c r="BD652" s="37" t="str">
        <f t="shared" si="95"/>
        <v>×</v>
      </c>
      <c r="BE652" s="79" t="str">
        <f t="shared" si="100"/>
        <v/>
      </c>
      <c r="BF652" s="38">
        <f t="shared" si="101"/>
        <v>0</v>
      </c>
      <c r="BG652" s="1" t="e">
        <f>IF(AC652=#REF!,"",IF(AND(K652&lt;&gt;"",ISTEXT(U652)),"分担契約/単価契約",IF(ISTEXT(U652),"単価契約",IF(K652&lt;&gt;"","分担契約",""))))</f>
        <v>#REF!</v>
      </c>
      <c r="BH652" s="80"/>
      <c r="BI652" s="81" t="e">
        <f>IF(COUNTIF(T652,"**"),"",IF(AND(T652&gt;=#REF!,OR(H652=#REF!,H652=#REF!)),1,IF(AND(T652&gt;=#REF!,H652&lt;&gt;#REF!,H652&lt;&gt;#REF!),1,"")))</f>
        <v>#REF!</v>
      </c>
      <c r="BJ652" s="82" t="str">
        <f t="shared" si="102"/>
        <v>○</v>
      </c>
      <c r="BK652" s="81" t="b">
        <f t="shared" si="96"/>
        <v>1</v>
      </c>
      <c r="BL652" s="81" t="b">
        <f t="shared" si="97"/>
        <v>1</v>
      </c>
    </row>
    <row r="653" spans="1:64" s="83" customFormat="1" ht="60.65" customHeight="1" x14ac:dyDescent="0.2">
      <c r="A653" s="77">
        <f t="shared" si="98"/>
        <v>648</v>
      </c>
      <c r="B653" s="77" t="str">
        <f t="shared" si="94"/>
        <v/>
      </c>
      <c r="C653" s="77" t="str">
        <f>IF(B653&lt;&gt;1,"",COUNTIF($B$6:B653,1))</f>
        <v/>
      </c>
      <c r="D653" s="77" t="str">
        <f>IF(B653&lt;&gt;2,"",COUNTIF($B$6:B653,2))</f>
        <v/>
      </c>
      <c r="E653" s="77" t="str">
        <f>IF(B653&lt;&gt;3,"",COUNTIF($B$6:B653,3))</f>
        <v/>
      </c>
      <c r="F653" s="77" t="str">
        <f>IF(B653&lt;&gt;4,"",COUNTIF($B$6:B653,4))</f>
        <v/>
      </c>
      <c r="G653" s="1"/>
      <c r="H653" s="20"/>
      <c r="I653" s="20"/>
      <c r="J653" s="20"/>
      <c r="K653" s="1"/>
      <c r="L653" s="1"/>
      <c r="M653" s="21"/>
      <c r="N653" s="20"/>
      <c r="O653" s="22"/>
      <c r="P653" s="26"/>
      <c r="Q653" s="27"/>
      <c r="R653" s="20"/>
      <c r="S653" s="1"/>
      <c r="T653" s="28"/>
      <c r="U653" s="85"/>
      <c r="V653" s="86"/>
      <c r="W653" s="39" t="e">
        <f>IF(OR(T653="他官署で調達手続きを実施のため",AC653=#REF!),"－",IF(V653&lt;&gt;"",ROUNDDOWN(V653/T653,3),(IFERROR(ROUNDDOWN(U653/T653,3),"－"))))</f>
        <v>#REF!</v>
      </c>
      <c r="X653" s="90"/>
      <c r="Y653" s="92"/>
      <c r="Z653" s="25"/>
      <c r="AA653" s="24"/>
      <c r="AB653" s="25"/>
      <c r="AC653" s="24"/>
      <c r="AD653" s="20"/>
      <c r="AE653" s="20"/>
      <c r="AF653" s="20"/>
      <c r="AG653" s="1"/>
      <c r="AH653" s="1"/>
      <c r="AI653" s="41"/>
      <c r="AJ653" s="41"/>
      <c r="AK653" s="41"/>
      <c r="AL653" s="41"/>
      <c r="AM653" s="41"/>
      <c r="AN653" s="1"/>
      <c r="AO653" s="1"/>
      <c r="AP653" s="1"/>
      <c r="AQ653" s="1"/>
      <c r="AR653" s="1"/>
      <c r="AS653" s="1"/>
      <c r="AT653" s="1"/>
      <c r="AU653" s="1"/>
      <c r="AV653" s="1"/>
      <c r="AW653" s="1"/>
      <c r="AX653" s="35"/>
      <c r="AY653" s="78"/>
      <c r="AZ653" s="37" t="e">
        <f>IF(AC653=#REF!,"年間支払金額",IF(AND(OR(COUNTIF(AE653,"*すべて*"),COUNTIF(AE653,"*全て*")),S653="●",OR(K653=#REF!,K653=#REF!)),"年間支払金額(全官署、契約相手方ごと)",IF(AND(OR(COUNTIF(AE653,"*すべて*"),COUNTIF(AE653,"*全て*")),S653="●"),"年間支払金額(契約相手方ごと)",IF(AND(OR(K653=#REF!,K653=#REF!),AC653=#REF!),"契約総額(全官署)",IF(AND(K653=#REF!,AC653=#REF!),"契約総額(自官署のみ)",IF(K653=#REF!,"年間支払金額(自官署のみ)",IF(AC653=#REF!,"契約総額",IF(AND(COUNTIF(BG653,"&lt;&gt;*単価*"),OR(K653=#REF!,K653=#REF!)),"全官署予定価格",IF(AND(COUNTIF(BG653,"*単価*"),OR(K653=#REF!,K653=#REF!)),"全官署支払金額",IF(COUNTIF(BG653,"*単価*"),"年間支払金額","予定価格"))))))))))</f>
        <v>#REF!</v>
      </c>
      <c r="BA653" s="37" t="str">
        <f>IF(T653="","×",IF(令和8年度契約状況調査票!T653&gt;_xlfn.XLOOKUP(令和8年度契約状況調査票!BF653,#REF!,#REF!),"○","×"))</f>
        <v>×</v>
      </c>
      <c r="BB653" s="37" t="str">
        <f>IF(Y653="","×",IF(令和8年度契約状況調査票!Y653&gt;_xlfn.XLOOKUP(令和8年度契約状況調査票!BF653,#REF!,#REF!),"○","×"))</f>
        <v>×</v>
      </c>
      <c r="BC653" s="37" t="str">
        <f t="shared" si="99"/>
        <v>×</v>
      </c>
      <c r="BD653" s="37" t="str">
        <f t="shared" si="95"/>
        <v>×</v>
      </c>
      <c r="BE653" s="79" t="str">
        <f t="shared" si="100"/>
        <v/>
      </c>
      <c r="BF653" s="38">
        <f t="shared" si="101"/>
        <v>0</v>
      </c>
      <c r="BG653" s="1" t="e">
        <f>IF(AC653=#REF!,"",IF(AND(K653&lt;&gt;"",ISTEXT(U653)),"分担契約/単価契約",IF(ISTEXT(U653),"単価契約",IF(K653&lt;&gt;"","分担契約",""))))</f>
        <v>#REF!</v>
      </c>
      <c r="BH653" s="80"/>
      <c r="BI653" s="81" t="e">
        <f>IF(COUNTIF(T653,"**"),"",IF(AND(T653&gt;=#REF!,OR(H653=#REF!,H653=#REF!)),1,IF(AND(T653&gt;=#REF!,H653&lt;&gt;#REF!,H653&lt;&gt;#REF!),1,"")))</f>
        <v>#REF!</v>
      </c>
      <c r="BJ653" s="82" t="str">
        <f t="shared" si="102"/>
        <v>○</v>
      </c>
      <c r="BK653" s="81" t="b">
        <f t="shared" si="96"/>
        <v>1</v>
      </c>
      <c r="BL653" s="81" t="b">
        <f t="shared" si="97"/>
        <v>1</v>
      </c>
    </row>
    <row r="654" spans="1:64" s="83" customFormat="1" ht="60.65" customHeight="1" x14ac:dyDescent="0.2">
      <c r="A654" s="77">
        <f t="shared" si="98"/>
        <v>649</v>
      </c>
      <c r="B654" s="77" t="str">
        <f t="shared" si="94"/>
        <v/>
      </c>
      <c r="C654" s="77" t="str">
        <f>IF(B654&lt;&gt;1,"",COUNTIF($B$6:B654,1))</f>
        <v/>
      </c>
      <c r="D654" s="77" t="str">
        <f>IF(B654&lt;&gt;2,"",COUNTIF($B$6:B654,2))</f>
        <v/>
      </c>
      <c r="E654" s="77" t="str">
        <f>IF(B654&lt;&gt;3,"",COUNTIF($B$6:B654,3))</f>
        <v/>
      </c>
      <c r="F654" s="77" t="str">
        <f>IF(B654&lt;&gt;4,"",COUNTIF($B$6:B654,4))</f>
        <v/>
      </c>
      <c r="G654" s="1"/>
      <c r="H654" s="20"/>
      <c r="I654" s="20"/>
      <c r="J654" s="20"/>
      <c r="K654" s="1"/>
      <c r="L654" s="1"/>
      <c r="M654" s="21"/>
      <c r="N654" s="20"/>
      <c r="O654" s="22"/>
      <c r="P654" s="26"/>
      <c r="Q654" s="27"/>
      <c r="R654" s="20"/>
      <c r="S654" s="1"/>
      <c r="T654" s="23"/>
      <c r="U654" s="84"/>
      <c r="V654" s="86"/>
      <c r="W654" s="39" t="e">
        <f>IF(OR(T654="他官署で調達手続きを実施のため",AC654=#REF!),"－",IF(V654&lt;&gt;"",ROUNDDOWN(V654/T654,3),(IFERROR(ROUNDDOWN(U654/T654,3),"－"))))</f>
        <v>#REF!</v>
      </c>
      <c r="X654" s="90"/>
      <c r="Y654" s="92"/>
      <c r="Z654" s="25"/>
      <c r="AA654" s="24"/>
      <c r="AB654" s="25"/>
      <c r="AC654" s="24"/>
      <c r="AD654" s="20"/>
      <c r="AE654" s="20"/>
      <c r="AF654" s="20"/>
      <c r="AG654" s="1"/>
      <c r="AH654" s="1"/>
      <c r="AI654" s="41"/>
      <c r="AJ654" s="41"/>
      <c r="AK654" s="41"/>
      <c r="AL654" s="41"/>
      <c r="AM654" s="41"/>
      <c r="AN654" s="1"/>
      <c r="AO654" s="1"/>
      <c r="AP654" s="1"/>
      <c r="AQ654" s="1"/>
      <c r="AR654" s="1"/>
      <c r="AS654" s="1"/>
      <c r="AT654" s="1"/>
      <c r="AU654" s="1"/>
      <c r="AV654" s="1"/>
      <c r="AW654" s="1"/>
      <c r="AX654" s="35"/>
      <c r="AY654" s="78"/>
      <c r="AZ654" s="37" t="e">
        <f>IF(AC654=#REF!,"年間支払金額",IF(AND(OR(COUNTIF(AE654,"*すべて*"),COUNTIF(AE654,"*全て*")),S654="●",OR(K654=#REF!,K654=#REF!)),"年間支払金額(全官署、契約相手方ごと)",IF(AND(OR(COUNTIF(AE654,"*すべて*"),COUNTIF(AE654,"*全て*")),S654="●"),"年間支払金額(契約相手方ごと)",IF(AND(OR(K654=#REF!,K654=#REF!),AC654=#REF!),"契約総額(全官署)",IF(AND(K654=#REF!,AC654=#REF!),"契約総額(自官署のみ)",IF(K654=#REF!,"年間支払金額(自官署のみ)",IF(AC654=#REF!,"契約総額",IF(AND(COUNTIF(BG654,"&lt;&gt;*単価*"),OR(K654=#REF!,K654=#REF!)),"全官署予定価格",IF(AND(COUNTIF(BG654,"*単価*"),OR(K654=#REF!,K654=#REF!)),"全官署支払金額",IF(COUNTIF(BG654,"*単価*"),"年間支払金額","予定価格"))))))))))</f>
        <v>#REF!</v>
      </c>
      <c r="BA654" s="37" t="str">
        <f>IF(T654="","×",IF(令和8年度契約状況調査票!T654&gt;_xlfn.XLOOKUP(令和8年度契約状況調査票!BF654,#REF!,#REF!),"○","×"))</f>
        <v>×</v>
      </c>
      <c r="BB654" s="37" t="str">
        <f>IF(Y654="","×",IF(令和8年度契約状況調査票!Y654&gt;_xlfn.XLOOKUP(令和8年度契約状況調査票!BF654,#REF!,#REF!),"○","×"))</f>
        <v>×</v>
      </c>
      <c r="BC654" s="37" t="str">
        <f t="shared" si="99"/>
        <v>×</v>
      </c>
      <c r="BD654" s="37" t="str">
        <f t="shared" si="95"/>
        <v>×</v>
      </c>
      <c r="BE654" s="79" t="str">
        <f t="shared" si="100"/>
        <v/>
      </c>
      <c r="BF654" s="38">
        <f t="shared" si="101"/>
        <v>0</v>
      </c>
      <c r="BG654" s="1" t="e">
        <f>IF(AC654=#REF!,"",IF(AND(K654&lt;&gt;"",ISTEXT(U654)),"分担契約/単価契約",IF(ISTEXT(U654),"単価契約",IF(K654&lt;&gt;"","分担契約",""))))</f>
        <v>#REF!</v>
      </c>
      <c r="BH654" s="80"/>
      <c r="BI654" s="81" t="e">
        <f>IF(COUNTIF(T654,"**"),"",IF(AND(T654&gt;=#REF!,OR(H654=#REF!,H654=#REF!)),1,IF(AND(T654&gt;=#REF!,H654&lt;&gt;#REF!,H654&lt;&gt;#REF!),1,"")))</f>
        <v>#REF!</v>
      </c>
      <c r="BJ654" s="82" t="str">
        <f t="shared" si="102"/>
        <v>○</v>
      </c>
      <c r="BK654" s="81" t="b">
        <f t="shared" si="96"/>
        <v>1</v>
      </c>
      <c r="BL654" s="81" t="b">
        <f t="shared" si="97"/>
        <v>1</v>
      </c>
    </row>
    <row r="655" spans="1:64" s="83" customFormat="1" ht="60.65" customHeight="1" x14ac:dyDescent="0.2">
      <c r="A655" s="77">
        <f t="shared" si="98"/>
        <v>650</v>
      </c>
      <c r="B655" s="77" t="str">
        <f t="shared" si="94"/>
        <v/>
      </c>
      <c r="C655" s="77" t="str">
        <f>IF(B655&lt;&gt;1,"",COUNTIF($B$6:B655,1))</f>
        <v/>
      </c>
      <c r="D655" s="77" t="str">
        <f>IF(B655&lt;&gt;2,"",COUNTIF($B$6:B655,2))</f>
        <v/>
      </c>
      <c r="E655" s="77" t="str">
        <f>IF(B655&lt;&gt;3,"",COUNTIF($B$6:B655,3))</f>
        <v/>
      </c>
      <c r="F655" s="77" t="str">
        <f>IF(B655&lt;&gt;4,"",COUNTIF($B$6:B655,4))</f>
        <v/>
      </c>
      <c r="G655" s="1"/>
      <c r="H655" s="20"/>
      <c r="I655" s="20"/>
      <c r="J655" s="20"/>
      <c r="K655" s="1"/>
      <c r="L655" s="1"/>
      <c r="M655" s="21"/>
      <c r="N655" s="20"/>
      <c r="O655" s="22"/>
      <c r="P655" s="26"/>
      <c r="Q655" s="27"/>
      <c r="R655" s="20"/>
      <c r="S655" s="1"/>
      <c r="T655" s="23"/>
      <c r="U655" s="84"/>
      <c r="V655" s="86"/>
      <c r="W655" s="39" t="e">
        <f>IF(OR(T655="他官署で調達手続きを実施のため",AC655=#REF!),"－",IF(V655&lt;&gt;"",ROUNDDOWN(V655/T655,3),(IFERROR(ROUNDDOWN(U655/T655,3),"－"))))</f>
        <v>#REF!</v>
      </c>
      <c r="X655" s="90"/>
      <c r="Y655" s="92"/>
      <c r="Z655" s="25"/>
      <c r="AA655" s="24"/>
      <c r="AB655" s="25"/>
      <c r="AC655" s="24"/>
      <c r="AD655" s="20"/>
      <c r="AE655" s="20"/>
      <c r="AF655" s="20"/>
      <c r="AG655" s="1"/>
      <c r="AH655" s="1"/>
      <c r="AI655" s="41"/>
      <c r="AJ655" s="41"/>
      <c r="AK655" s="41"/>
      <c r="AL655" s="41"/>
      <c r="AM655" s="41"/>
      <c r="AN655" s="1"/>
      <c r="AO655" s="1"/>
      <c r="AP655" s="1"/>
      <c r="AQ655" s="1"/>
      <c r="AR655" s="1"/>
      <c r="AS655" s="1"/>
      <c r="AT655" s="1"/>
      <c r="AU655" s="1"/>
      <c r="AV655" s="1"/>
      <c r="AW655" s="1"/>
      <c r="AX655" s="35"/>
      <c r="AY655" s="78"/>
      <c r="AZ655" s="37" t="e">
        <f>IF(AC655=#REF!,"年間支払金額",IF(AND(OR(COUNTIF(AE655,"*すべて*"),COUNTIF(AE655,"*全て*")),S655="●",OR(K655=#REF!,K655=#REF!)),"年間支払金額(全官署、契約相手方ごと)",IF(AND(OR(COUNTIF(AE655,"*すべて*"),COUNTIF(AE655,"*全て*")),S655="●"),"年間支払金額(契約相手方ごと)",IF(AND(OR(K655=#REF!,K655=#REF!),AC655=#REF!),"契約総額(全官署)",IF(AND(K655=#REF!,AC655=#REF!),"契約総額(自官署のみ)",IF(K655=#REF!,"年間支払金額(自官署のみ)",IF(AC655=#REF!,"契約総額",IF(AND(COUNTIF(BG655,"&lt;&gt;*単価*"),OR(K655=#REF!,K655=#REF!)),"全官署予定価格",IF(AND(COUNTIF(BG655,"*単価*"),OR(K655=#REF!,K655=#REF!)),"全官署支払金額",IF(COUNTIF(BG655,"*単価*"),"年間支払金額","予定価格"))))))))))</f>
        <v>#REF!</v>
      </c>
      <c r="BA655" s="37" t="str">
        <f>IF(T655="","×",IF(令和8年度契約状況調査票!T655&gt;_xlfn.XLOOKUP(令和8年度契約状況調査票!BF655,#REF!,#REF!),"○","×"))</f>
        <v>×</v>
      </c>
      <c r="BB655" s="37" t="str">
        <f>IF(Y655="","×",IF(令和8年度契約状況調査票!Y655&gt;_xlfn.XLOOKUP(令和8年度契約状況調査票!BF655,#REF!,#REF!),"○","×"))</f>
        <v>×</v>
      </c>
      <c r="BC655" s="37" t="str">
        <f t="shared" si="99"/>
        <v>×</v>
      </c>
      <c r="BD655" s="37" t="str">
        <f t="shared" si="95"/>
        <v>×</v>
      </c>
      <c r="BE655" s="79" t="str">
        <f t="shared" si="100"/>
        <v/>
      </c>
      <c r="BF655" s="38">
        <f t="shared" si="101"/>
        <v>0</v>
      </c>
      <c r="BG655" s="1" t="e">
        <f>IF(AC655=#REF!,"",IF(AND(K655&lt;&gt;"",ISTEXT(U655)),"分担契約/単価契約",IF(ISTEXT(U655),"単価契約",IF(K655&lt;&gt;"","分担契約",""))))</f>
        <v>#REF!</v>
      </c>
      <c r="BH655" s="80"/>
      <c r="BI655" s="81" t="e">
        <f>IF(COUNTIF(T655,"**"),"",IF(AND(T655&gt;=#REF!,OR(H655=#REF!,H655=#REF!)),1,IF(AND(T655&gt;=#REF!,H655&lt;&gt;#REF!,H655&lt;&gt;#REF!),1,"")))</f>
        <v>#REF!</v>
      </c>
      <c r="BJ655" s="82" t="str">
        <f t="shared" si="102"/>
        <v>○</v>
      </c>
      <c r="BK655" s="81" t="b">
        <f t="shared" si="96"/>
        <v>1</v>
      </c>
      <c r="BL655" s="81" t="b">
        <f t="shared" si="97"/>
        <v>1</v>
      </c>
    </row>
    <row r="656" spans="1:64" s="83" customFormat="1" ht="60.65" customHeight="1" x14ac:dyDescent="0.2">
      <c r="A656" s="77">
        <f t="shared" si="98"/>
        <v>651</v>
      </c>
      <c r="B656" s="77" t="str">
        <f t="shared" si="94"/>
        <v/>
      </c>
      <c r="C656" s="77" t="str">
        <f>IF(B656&lt;&gt;1,"",COUNTIF($B$6:B656,1))</f>
        <v/>
      </c>
      <c r="D656" s="77" t="str">
        <f>IF(B656&lt;&gt;2,"",COUNTIF($B$6:B656,2))</f>
        <v/>
      </c>
      <c r="E656" s="77" t="str">
        <f>IF(B656&lt;&gt;3,"",COUNTIF($B$6:B656,3))</f>
        <v/>
      </c>
      <c r="F656" s="77" t="str">
        <f>IF(B656&lt;&gt;4,"",COUNTIF($B$6:B656,4))</f>
        <v/>
      </c>
      <c r="G656" s="1"/>
      <c r="H656" s="20"/>
      <c r="I656" s="20"/>
      <c r="J656" s="20"/>
      <c r="K656" s="1"/>
      <c r="L656" s="1"/>
      <c r="M656" s="21"/>
      <c r="N656" s="20"/>
      <c r="O656" s="22"/>
      <c r="P656" s="26"/>
      <c r="Q656" s="27"/>
      <c r="R656" s="20"/>
      <c r="S656" s="1"/>
      <c r="T656" s="23"/>
      <c r="U656" s="84"/>
      <c r="V656" s="86"/>
      <c r="W656" s="39" t="e">
        <f>IF(OR(T656="他官署で調達手続きを実施のため",AC656=#REF!),"－",IF(V656&lt;&gt;"",ROUNDDOWN(V656/T656,3),(IFERROR(ROUNDDOWN(U656/T656,3),"－"))))</f>
        <v>#REF!</v>
      </c>
      <c r="X656" s="90"/>
      <c r="Y656" s="92"/>
      <c r="Z656" s="25"/>
      <c r="AA656" s="24"/>
      <c r="AB656" s="25"/>
      <c r="AC656" s="24"/>
      <c r="AD656" s="20"/>
      <c r="AE656" s="20"/>
      <c r="AF656" s="20"/>
      <c r="AG656" s="1"/>
      <c r="AH656" s="1"/>
      <c r="AI656" s="41"/>
      <c r="AJ656" s="41"/>
      <c r="AK656" s="41"/>
      <c r="AL656" s="41"/>
      <c r="AM656" s="41"/>
      <c r="AN656" s="1"/>
      <c r="AO656" s="1"/>
      <c r="AP656" s="1"/>
      <c r="AQ656" s="1"/>
      <c r="AR656" s="1"/>
      <c r="AS656" s="1"/>
      <c r="AT656" s="1"/>
      <c r="AU656" s="1"/>
      <c r="AV656" s="1"/>
      <c r="AW656" s="1"/>
      <c r="AX656" s="35"/>
      <c r="AY656" s="78"/>
      <c r="AZ656" s="37" t="e">
        <f>IF(AC656=#REF!,"年間支払金額",IF(AND(OR(COUNTIF(AE656,"*すべて*"),COUNTIF(AE656,"*全て*")),S656="●",OR(K656=#REF!,K656=#REF!)),"年間支払金額(全官署、契約相手方ごと)",IF(AND(OR(COUNTIF(AE656,"*すべて*"),COUNTIF(AE656,"*全て*")),S656="●"),"年間支払金額(契約相手方ごと)",IF(AND(OR(K656=#REF!,K656=#REF!),AC656=#REF!),"契約総額(全官署)",IF(AND(K656=#REF!,AC656=#REF!),"契約総額(自官署のみ)",IF(K656=#REF!,"年間支払金額(自官署のみ)",IF(AC656=#REF!,"契約総額",IF(AND(COUNTIF(BG656,"&lt;&gt;*単価*"),OR(K656=#REF!,K656=#REF!)),"全官署予定価格",IF(AND(COUNTIF(BG656,"*単価*"),OR(K656=#REF!,K656=#REF!)),"全官署支払金額",IF(COUNTIF(BG656,"*単価*"),"年間支払金額","予定価格"))))))))))</f>
        <v>#REF!</v>
      </c>
      <c r="BA656" s="37" t="str">
        <f>IF(T656="","×",IF(令和8年度契約状況調査票!T656&gt;_xlfn.XLOOKUP(令和8年度契約状況調査票!BF656,#REF!,#REF!),"○","×"))</f>
        <v>×</v>
      </c>
      <c r="BB656" s="37" t="str">
        <f>IF(Y656="","×",IF(令和8年度契約状況調査票!Y656&gt;_xlfn.XLOOKUP(令和8年度契約状況調査票!BF656,#REF!,#REF!),"○","×"))</f>
        <v>×</v>
      </c>
      <c r="BC656" s="37" t="str">
        <f t="shared" si="99"/>
        <v>×</v>
      </c>
      <c r="BD656" s="37" t="str">
        <f t="shared" si="95"/>
        <v>×</v>
      </c>
      <c r="BE656" s="79" t="str">
        <f t="shared" si="100"/>
        <v/>
      </c>
      <c r="BF656" s="38">
        <f t="shared" si="101"/>
        <v>0</v>
      </c>
      <c r="BG656" s="1" t="e">
        <f>IF(AC656=#REF!,"",IF(AND(K656&lt;&gt;"",ISTEXT(U656)),"分担契約/単価契約",IF(ISTEXT(U656),"単価契約",IF(K656&lt;&gt;"","分担契約",""))))</f>
        <v>#REF!</v>
      </c>
      <c r="BH656" s="80"/>
      <c r="BI656" s="81" t="e">
        <f>IF(COUNTIF(T656,"**"),"",IF(AND(T656&gt;=#REF!,OR(H656=#REF!,H656=#REF!)),1,IF(AND(T656&gt;=#REF!,H656&lt;&gt;#REF!,H656&lt;&gt;#REF!),1,"")))</f>
        <v>#REF!</v>
      </c>
      <c r="BJ656" s="82" t="str">
        <f t="shared" si="102"/>
        <v>○</v>
      </c>
      <c r="BK656" s="81" t="b">
        <f t="shared" si="96"/>
        <v>1</v>
      </c>
      <c r="BL656" s="81" t="b">
        <f t="shared" si="97"/>
        <v>1</v>
      </c>
    </row>
    <row r="657" spans="1:64" s="83" customFormat="1" ht="60.65" customHeight="1" x14ac:dyDescent="0.2">
      <c r="A657" s="77">
        <f t="shared" si="98"/>
        <v>652</v>
      </c>
      <c r="B657" s="77" t="str">
        <f t="shared" si="94"/>
        <v/>
      </c>
      <c r="C657" s="77" t="str">
        <f>IF(B657&lt;&gt;1,"",COUNTIF($B$6:B657,1))</f>
        <v/>
      </c>
      <c r="D657" s="77" t="str">
        <f>IF(B657&lt;&gt;2,"",COUNTIF($B$6:B657,2))</f>
        <v/>
      </c>
      <c r="E657" s="77" t="str">
        <f>IF(B657&lt;&gt;3,"",COUNTIF($B$6:B657,3))</f>
        <v/>
      </c>
      <c r="F657" s="77" t="str">
        <f>IF(B657&lt;&gt;4,"",COUNTIF($B$6:B657,4))</f>
        <v/>
      </c>
      <c r="G657" s="1"/>
      <c r="H657" s="20"/>
      <c r="I657" s="20"/>
      <c r="J657" s="20"/>
      <c r="K657" s="1"/>
      <c r="L657" s="1"/>
      <c r="M657" s="21"/>
      <c r="N657" s="20"/>
      <c r="O657" s="22"/>
      <c r="P657" s="26"/>
      <c r="Q657" s="27"/>
      <c r="R657" s="20"/>
      <c r="S657" s="1"/>
      <c r="T657" s="23"/>
      <c r="U657" s="84"/>
      <c r="V657" s="86"/>
      <c r="W657" s="39" t="e">
        <f>IF(OR(T657="他官署で調達手続きを実施のため",AC657=#REF!),"－",IF(V657&lt;&gt;"",ROUNDDOWN(V657/T657,3),(IFERROR(ROUNDDOWN(U657/T657,3),"－"))))</f>
        <v>#REF!</v>
      </c>
      <c r="X657" s="90"/>
      <c r="Y657" s="92"/>
      <c r="Z657" s="25"/>
      <c r="AA657" s="24"/>
      <c r="AB657" s="25"/>
      <c r="AC657" s="24"/>
      <c r="AD657" s="20"/>
      <c r="AE657" s="20"/>
      <c r="AF657" s="20"/>
      <c r="AG657" s="1"/>
      <c r="AH657" s="1"/>
      <c r="AI657" s="41"/>
      <c r="AJ657" s="41"/>
      <c r="AK657" s="41"/>
      <c r="AL657" s="41"/>
      <c r="AM657" s="41"/>
      <c r="AN657" s="1"/>
      <c r="AO657" s="1"/>
      <c r="AP657" s="1"/>
      <c r="AQ657" s="1"/>
      <c r="AR657" s="1"/>
      <c r="AS657" s="1"/>
      <c r="AT657" s="1"/>
      <c r="AU657" s="1"/>
      <c r="AV657" s="1"/>
      <c r="AW657" s="1"/>
      <c r="AX657" s="36"/>
      <c r="AY657" s="78"/>
      <c r="AZ657" s="37" t="e">
        <f>IF(AC657=#REF!,"年間支払金額",IF(AND(OR(COUNTIF(AE657,"*すべて*"),COUNTIF(AE657,"*全て*")),S657="●",OR(K657=#REF!,K657=#REF!)),"年間支払金額(全官署、契約相手方ごと)",IF(AND(OR(COUNTIF(AE657,"*すべて*"),COUNTIF(AE657,"*全て*")),S657="●"),"年間支払金額(契約相手方ごと)",IF(AND(OR(K657=#REF!,K657=#REF!),AC657=#REF!),"契約総額(全官署)",IF(AND(K657=#REF!,AC657=#REF!),"契約総額(自官署のみ)",IF(K657=#REF!,"年間支払金額(自官署のみ)",IF(AC657=#REF!,"契約総額",IF(AND(COUNTIF(BG657,"&lt;&gt;*単価*"),OR(K657=#REF!,K657=#REF!)),"全官署予定価格",IF(AND(COUNTIF(BG657,"*単価*"),OR(K657=#REF!,K657=#REF!)),"全官署支払金額",IF(COUNTIF(BG657,"*単価*"),"年間支払金額","予定価格"))))))))))</f>
        <v>#REF!</v>
      </c>
      <c r="BA657" s="37" t="str">
        <f>IF(T657="","×",IF(令和8年度契約状況調査票!T657&gt;_xlfn.XLOOKUP(令和8年度契約状況調査票!BF657,#REF!,#REF!),"○","×"))</f>
        <v>×</v>
      </c>
      <c r="BB657" s="37" t="str">
        <f>IF(Y657="","×",IF(令和8年度契約状況調査票!Y657&gt;_xlfn.XLOOKUP(令和8年度契約状況調査票!BF657,#REF!,#REF!),"○","×"))</f>
        <v>×</v>
      </c>
      <c r="BC657" s="37" t="str">
        <f t="shared" si="99"/>
        <v>×</v>
      </c>
      <c r="BD657" s="37" t="str">
        <f t="shared" si="95"/>
        <v>×</v>
      </c>
      <c r="BE657" s="79" t="str">
        <f t="shared" si="100"/>
        <v/>
      </c>
      <c r="BF657" s="38">
        <f t="shared" si="101"/>
        <v>0</v>
      </c>
      <c r="BG657" s="1" t="e">
        <f>IF(AC657=#REF!,"",IF(AND(K657&lt;&gt;"",ISTEXT(U657)),"分担契約/単価契約",IF(ISTEXT(U657),"単価契約",IF(K657&lt;&gt;"","分担契約",""))))</f>
        <v>#REF!</v>
      </c>
      <c r="BH657" s="80"/>
      <c r="BI657" s="81" t="e">
        <f>IF(COUNTIF(T657,"**"),"",IF(AND(T657&gt;=#REF!,OR(H657=#REF!,H657=#REF!)),1,IF(AND(T657&gt;=#REF!,H657&lt;&gt;#REF!,H657&lt;&gt;#REF!),1,"")))</f>
        <v>#REF!</v>
      </c>
      <c r="BJ657" s="82" t="str">
        <f t="shared" si="102"/>
        <v>○</v>
      </c>
      <c r="BK657" s="81" t="b">
        <f t="shared" si="96"/>
        <v>1</v>
      </c>
      <c r="BL657" s="81" t="b">
        <f t="shared" si="97"/>
        <v>1</v>
      </c>
    </row>
    <row r="658" spans="1:64" s="83" customFormat="1" ht="60.65" customHeight="1" x14ac:dyDescent="0.2">
      <c r="A658" s="77">
        <f t="shared" si="98"/>
        <v>653</v>
      </c>
      <c r="B658" s="77" t="str">
        <f t="shared" si="94"/>
        <v/>
      </c>
      <c r="C658" s="77" t="str">
        <f>IF(B658&lt;&gt;1,"",COUNTIF($B$6:B658,1))</f>
        <v/>
      </c>
      <c r="D658" s="77" t="str">
        <f>IF(B658&lt;&gt;2,"",COUNTIF($B$6:B658,2))</f>
        <v/>
      </c>
      <c r="E658" s="77" t="str">
        <f>IF(B658&lt;&gt;3,"",COUNTIF($B$6:B658,3))</f>
        <v/>
      </c>
      <c r="F658" s="77" t="str">
        <f>IF(B658&lt;&gt;4,"",COUNTIF($B$6:B658,4))</f>
        <v/>
      </c>
      <c r="G658" s="1"/>
      <c r="H658" s="20"/>
      <c r="I658" s="20"/>
      <c r="J658" s="20"/>
      <c r="K658" s="1"/>
      <c r="L658" s="1"/>
      <c r="M658" s="21"/>
      <c r="N658" s="20"/>
      <c r="O658" s="22"/>
      <c r="P658" s="26"/>
      <c r="Q658" s="27"/>
      <c r="R658" s="20"/>
      <c r="S658" s="1"/>
      <c r="T658" s="23"/>
      <c r="U658" s="84"/>
      <c r="V658" s="86"/>
      <c r="W658" s="39" t="e">
        <f>IF(OR(T658="他官署で調達手続きを実施のため",AC658=#REF!),"－",IF(V658&lt;&gt;"",ROUNDDOWN(V658/T658,3),(IFERROR(ROUNDDOWN(U658/T658,3),"－"))))</f>
        <v>#REF!</v>
      </c>
      <c r="X658" s="90"/>
      <c r="Y658" s="92"/>
      <c r="Z658" s="25"/>
      <c r="AA658" s="24"/>
      <c r="AB658" s="25"/>
      <c r="AC658" s="24"/>
      <c r="AD658" s="20"/>
      <c r="AE658" s="20"/>
      <c r="AF658" s="20"/>
      <c r="AG658" s="1"/>
      <c r="AH658" s="1"/>
      <c r="AI658" s="41"/>
      <c r="AJ658" s="41"/>
      <c r="AK658" s="41"/>
      <c r="AL658" s="41"/>
      <c r="AM658" s="41"/>
      <c r="AN658" s="1"/>
      <c r="AO658" s="1"/>
      <c r="AP658" s="1"/>
      <c r="AQ658" s="1"/>
      <c r="AR658" s="1"/>
      <c r="AS658" s="1"/>
      <c r="AT658" s="1"/>
      <c r="AU658" s="1"/>
      <c r="AV658" s="1"/>
      <c r="AW658" s="1"/>
      <c r="AX658" s="35"/>
      <c r="AY658" s="78"/>
      <c r="AZ658" s="37" t="e">
        <f>IF(AC658=#REF!,"年間支払金額",IF(AND(OR(COUNTIF(AE658,"*すべて*"),COUNTIF(AE658,"*全て*")),S658="●",OR(K658=#REF!,K658=#REF!)),"年間支払金額(全官署、契約相手方ごと)",IF(AND(OR(COUNTIF(AE658,"*すべて*"),COUNTIF(AE658,"*全て*")),S658="●"),"年間支払金額(契約相手方ごと)",IF(AND(OR(K658=#REF!,K658=#REF!),AC658=#REF!),"契約総額(全官署)",IF(AND(K658=#REF!,AC658=#REF!),"契約総額(自官署のみ)",IF(K658=#REF!,"年間支払金額(自官署のみ)",IF(AC658=#REF!,"契約総額",IF(AND(COUNTIF(BG658,"&lt;&gt;*単価*"),OR(K658=#REF!,K658=#REF!)),"全官署予定価格",IF(AND(COUNTIF(BG658,"*単価*"),OR(K658=#REF!,K658=#REF!)),"全官署支払金額",IF(COUNTIF(BG658,"*単価*"),"年間支払金額","予定価格"))))))))))</f>
        <v>#REF!</v>
      </c>
      <c r="BA658" s="37" t="str">
        <f>IF(T658="","×",IF(令和8年度契約状況調査票!T658&gt;_xlfn.XLOOKUP(令和8年度契約状況調査票!BF658,#REF!,#REF!),"○","×"))</f>
        <v>×</v>
      </c>
      <c r="BB658" s="37" t="str">
        <f>IF(Y658="","×",IF(令和8年度契約状況調査票!Y658&gt;_xlfn.XLOOKUP(令和8年度契約状況調査票!BF658,#REF!,#REF!),"○","×"))</f>
        <v>×</v>
      </c>
      <c r="BC658" s="37" t="str">
        <f t="shared" si="99"/>
        <v>×</v>
      </c>
      <c r="BD658" s="37" t="str">
        <f t="shared" si="95"/>
        <v>×</v>
      </c>
      <c r="BE658" s="79" t="str">
        <f t="shared" si="100"/>
        <v/>
      </c>
      <c r="BF658" s="38">
        <f t="shared" si="101"/>
        <v>0</v>
      </c>
      <c r="BG658" s="1" t="e">
        <f>IF(AC658=#REF!,"",IF(AND(K658&lt;&gt;"",ISTEXT(U658)),"分担契約/単価契約",IF(ISTEXT(U658),"単価契約",IF(K658&lt;&gt;"","分担契約",""))))</f>
        <v>#REF!</v>
      </c>
      <c r="BH658" s="80"/>
      <c r="BI658" s="81" t="e">
        <f>IF(COUNTIF(T658,"**"),"",IF(AND(T658&gt;=#REF!,OR(H658=#REF!,H658=#REF!)),1,IF(AND(T658&gt;=#REF!,H658&lt;&gt;#REF!,H658&lt;&gt;#REF!),1,"")))</f>
        <v>#REF!</v>
      </c>
      <c r="BJ658" s="82" t="str">
        <f t="shared" si="102"/>
        <v>○</v>
      </c>
      <c r="BK658" s="81" t="b">
        <f t="shared" si="96"/>
        <v>1</v>
      </c>
      <c r="BL658" s="81" t="b">
        <f t="shared" si="97"/>
        <v>1</v>
      </c>
    </row>
    <row r="659" spans="1:64" s="83" customFormat="1" ht="60.65" customHeight="1" x14ac:dyDescent="0.2">
      <c r="A659" s="77">
        <f t="shared" si="98"/>
        <v>654</v>
      </c>
      <c r="B659" s="77" t="str">
        <f t="shared" si="94"/>
        <v/>
      </c>
      <c r="C659" s="77" t="str">
        <f>IF(B659&lt;&gt;1,"",COUNTIF($B$6:B659,1))</f>
        <v/>
      </c>
      <c r="D659" s="77" t="str">
        <f>IF(B659&lt;&gt;2,"",COUNTIF($B$6:B659,2))</f>
        <v/>
      </c>
      <c r="E659" s="77" t="str">
        <f>IF(B659&lt;&gt;3,"",COUNTIF($B$6:B659,3))</f>
        <v/>
      </c>
      <c r="F659" s="77" t="str">
        <f>IF(B659&lt;&gt;4,"",COUNTIF($B$6:B659,4))</f>
        <v/>
      </c>
      <c r="G659" s="1"/>
      <c r="H659" s="20"/>
      <c r="I659" s="20"/>
      <c r="J659" s="20"/>
      <c r="K659" s="1"/>
      <c r="L659" s="1"/>
      <c r="M659" s="21"/>
      <c r="N659" s="20"/>
      <c r="O659" s="22"/>
      <c r="P659" s="26"/>
      <c r="Q659" s="27"/>
      <c r="R659" s="20"/>
      <c r="S659" s="1"/>
      <c r="T659" s="23"/>
      <c r="U659" s="84"/>
      <c r="V659" s="86"/>
      <c r="W659" s="39" t="e">
        <f>IF(OR(T659="他官署で調達手続きを実施のため",AC659=#REF!),"－",IF(V659&lt;&gt;"",ROUNDDOWN(V659/T659,3),(IFERROR(ROUNDDOWN(U659/T659,3),"－"))))</f>
        <v>#REF!</v>
      </c>
      <c r="X659" s="90"/>
      <c r="Y659" s="92"/>
      <c r="Z659" s="25"/>
      <c r="AA659" s="24"/>
      <c r="AB659" s="25"/>
      <c r="AC659" s="24"/>
      <c r="AD659" s="20"/>
      <c r="AE659" s="20"/>
      <c r="AF659" s="20"/>
      <c r="AG659" s="1"/>
      <c r="AH659" s="1"/>
      <c r="AI659" s="41"/>
      <c r="AJ659" s="41"/>
      <c r="AK659" s="41"/>
      <c r="AL659" s="41"/>
      <c r="AM659" s="41"/>
      <c r="AN659" s="1"/>
      <c r="AO659" s="1"/>
      <c r="AP659" s="1"/>
      <c r="AQ659" s="1"/>
      <c r="AR659" s="1"/>
      <c r="AS659" s="1"/>
      <c r="AT659" s="1"/>
      <c r="AU659" s="1"/>
      <c r="AV659" s="1"/>
      <c r="AW659" s="1"/>
      <c r="AX659" s="35"/>
      <c r="AY659" s="78"/>
      <c r="AZ659" s="37" t="e">
        <f>IF(AC659=#REF!,"年間支払金額",IF(AND(OR(COUNTIF(AE659,"*すべて*"),COUNTIF(AE659,"*全て*")),S659="●",OR(K659=#REF!,K659=#REF!)),"年間支払金額(全官署、契約相手方ごと)",IF(AND(OR(COUNTIF(AE659,"*すべて*"),COUNTIF(AE659,"*全て*")),S659="●"),"年間支払金額(契約相手方ごと)",IF(AND(OR(K659=#REF!,K659=#REF!),AC659=#REF!),"契約総額(全官署)",IF(AND(K659=#REF!,AC659=#REF!),"契約総額(自官署のみ)",IF(K659=#REF!,"年間支払金額(自官署のみ)",IF(AC659=#REF!,"契約総額",IF(AND(COUNTIF(BG659,"&lt;&gt;*単価*"),OR(K659=#REF!,K659=#REF!)),"全官署予定価格",IF(AND(COUNTIF(BG659,"*単価*"),OR(K659=#REF!,K659=#REF!)),"全官署支払金額",IF(COUNTIF(BG659,"*単価*"),"年間支払金額","予定価格"))))))))))</f>
        <v>#REF!</v>
      </c>
      <c r="BA659" s="37" t="str">
        <f>IF(T659="","×",IF(令和8年度契約状況調査票!T659&gt;_xlfn.XLOOKUP(令和8年度契約状況調査票!BF659,#REF!,#REF!),"○","×"))</f>
        <v>×</v>
      </c>
      <c r="BB659" s="37" t="str">
        <f>IF(Y659="","×",IF(令和8年度契約状況調査票!Y659&gt;_xlfn.XLOOKUP(令和8年度契約状況調査票!BF659,#REF!,#REF!),"○","×"))</f>
        <v>×</v>
      </c>
      <c r="BC659" s="37" t="str">
        <f t="shared" si="99"/>
        <v>×</v>
      </c>
      <c r="BD659" s="37" t="str">
        <f t="shared" si="95"/>
        <v>×</v>
      </c>
      <c r="BE659" s="79" t="str">
        <f t="shared" si="100"/>
        <v/>
      </c>
      <c r="BF659" s="38">
        <f t="shared" si="101"/>
        <v>0</v>
      </c>
      <c r="BG659" s="1" t="e">
        <f>IF(AC659=#REF!,"",IF(AND(K659&lt;&gt;"",ISTEXT(U659)),"分担契約/単価契約",IF(ISTEXT(U659),"単価契約",IF(K659&lt;&gt;"","分担契約",""))))</f>
        <v>#REF!</v>
      </c>
      <c r="BH659" s="80"/>
      <c r="BI659" s="81" t="e">
        <f>IF(COUNTIF(T659,"**"),"",IF(AND(T659&gt;=#REF!,OR(H659=#REF!,H659=#REF!)),1,IF(AND(T659&gt;=#REF!,H659&lt;&gt;#REF!,H659&lt;&gt;#REF!),1,"")))</f>
        <v>#REF!</v>
      </c>
      <c r="BJ659" s="82" t="str">
        <f t="shared" si="102"/>
        <v>○</v>
      </c>
      <c r="BK659" s="81" t="b">
        <f t="shared" si="96"/>
        <v>1</v>
      </c>
      <c r="BL659" s="81" t="b">
        <f t="shared" si="97"/>
        <v>1</v>
      </c>
    </row>
    <row r="660" spans="1:64" s="83" customFormat="1" ht="60.65" customHeight="1" x14ac:dyDescent="0.2">
      <c r="A660" s="77">
        <f t="shared" si="98"/>
        <v>655</v>
      </c>
      <c r="B660" s="77" t="str">
        <f t="shared" si="94"/>
        <v/>
      </c>
      <c r="C660" s="77" t="str">
        <f>IF(B660&lt;&gt;1,"",COUNTIF($B$6:B660,1))</f>
        <v/>
      </c>
      <c r="D660" s="77" t="str">
        <f>IF(B660&lt;&gt;2,"",COUNTIF($B$6:B660,2))</f>
        <v/>
      </c>
      <c r="E660" s="77" t="str">
        <f>IF(B660&lt;&gt;3,"",COUNTIF($B$6:B660,3))</f>
        <v/>
      </c>
      <c r="F660" s="77" t="str">
        <f>IF(B660&lt;&gt;4,"",COUNTIF($B$6:B660,4))</f>
        <v/>
      </c>
      <c r="G660" s="1"/>
      <c r="H660" s="20"/>
      <c r="I660" s="20"/>
      <c r="J660" s="20"/>
      <c r="K660" s="1"/>
      <c r="L660" s="1"/>
      <c r="M660" s="21"/>
      <c r="N660" s="20"/>
      <c r="O660" s="22"/>
      <c r="P660" s="26"/>
      <c r="Q660" s="27"/>
      <c r="R660" s="20"/>
      <c r="S660" s="1"/>
      <c r="T660" s="28"/>
      <c r="U660" s="85"/>
      <c r="V660" s="86"/>
      <c r="W660" s="39" t="e">
        <f>IF(OR(T660="他官署で調達手続きを実施のため",AC660=#REF!),"－",IF(V660&lt;&gt;"",ROUNDDOWN(V660/T660,3),(IFERROR(ROUNDDOWN(U660/T660,3),"－"))))</f>
        <v>#REF!</v>
      </c>
      <c r="X660" s="90"/>
      <c r="Y660" s="92"/>
      <c r="Z660" s="25"/>
      <c r="AA660" s="24"/>
      <c r="AB660" s="25"/>
      <c r="AC660" s="24"/>
      <c r="AD660" s="20"/>
      <c r="AE660" s="20"/>
      <c r="AF660" s="20"/>
      <c r="AG660" s="1"/>
      <c r="AH660" s="1"/>
      <c r="AI660" s="41"/>
      <c r="AJ660" s="41"/>
      <c r="AK660" s="41"/>
      <c r="AL660" s="41"/>
      <c r="AM660" s="41"/>
      <c r="AN660" s="1"/>
      <c r="AO660" s="1"/>
      <c r="AP660" s="1"/>
      <c r="AQ660" s="1"/>
      <c r="AR660" s="1"/>
      <c r="AS660" s="1"/>
      <c r="AT660" s="1"/>
      <c r="AU660" s="1"/>
      <c r="AV660" s="1"/>
      <c r="AW660" s="1"/>
      <c r="AX660" s="35"/>
      <c r="AY660" s="78"/>
      <c r="AZ660" s="37" t="e">
        <f>IF(AC660=#REF!,"年間支払金額",IF(AND(OR(COUNTIF(AE660,"*すべて*"),COUNTIF(AE660,"*全て*")),S660="●",OR(K660=#REF!,K660=#REF!)),"年間支払金額(全官署、契約相手方ごと)",IF(AND(OR(COUNTIF(AE660,"*すべて*"),COUNTIF(AE660,"*全て*")),S660="●"),"年間支払金額(契約相手方ごと)",IF(AND(OR(K660=#REF!,K660=#REF!),AC660=#REF!),"契約総額(全官署)",IF(AND(K660=#REF!,AC660=#REF!),"契約総額(自官署のみ)",IF(K660=#REF!,"年間支払金額(自官署のみ)",IF(AC660=#REF!,"契約総額",IF(AND(COUNTIF(BG660,"&lt;&gt;*単価*"),OR(K660=#REF!,K660=#REF!)),"全官署予定価格",IF(AND(COUNTIF(BG660,"*単価*"),OR(K660=#REF!,K660=#REF!)),"全官署支払金額",IF(COUNTIF(BG660,"*単価*"),"年間支払金額","予定価格"))))))))))</f>
        <v>#REF!</v>
      </c>
      <c r="BA660" s="37" t="str">
        <f>IF(T660="","×",IF(令和8年度契約状況調査票!T660&gt;_xlfn.XLOOKUP(令和8年度契約状況調査票!BF660,#REF!,#REF!),"○","×"))</f>
        <v>×</v>
      </c>
      <c r="BB660" s="37" t="str">
        <f>IF(Y660="","×",IF(令和8年度契約状況調査票!Y660&gt;_xlfn.XLOOKUP(令和8年度契約状況調査票!BF660,#REF!,#REF!),"○","×"))</f>
        <v>×</v>
      </c>
      <c r="BC660" s="37" t="str">
        <f t="shared" si="99"/>
        <v>×</v>
      </c>
      <c r="BD660" s="37" t="str">
        <f t="shared" si="95"/>
        <v>×</v>
      </c>
      <c r="BE660" s="79" t="str">
        <f t="shared" si="100"/>
        <v/>
      </c>
      <c r="BF660" s="38">
        <f t="shared" si="101"/>
        <v>0</v>
      </c>
      <c r="BG660" s="1" t="e">
        <f>IF(AC660=#REF!,"",IF(AND(K660&lt;&gt;"",ISTEXT(U660)),"分担契約/単価契約",IF(ISTEXT(U660),"単価契約",IF(K660&lt;&gt;"","分担契約",""))))</f>
        <v>#REF!</v>
      </c>
      <c r="BH660" s="80"/>
      <c r="BI660" s="81" t="e">
        <f>IF(COUNTIF(T660,"**"),"",IF(AND(T660&gt;=#REF!,OR(H660=#REF!,H660=#REF!)),1,IF(AND(T660&gt;=#REF!,H660&lt;&gt;#REF!,H660&lt;&gt;#REF!),1,"")))</f>
        <v>#REF!</v>
      </c>
      <c r="BJ660" s="82" t="str">
        <f t="shared" si="102"/>
        <v>○</v>
      </c>
      <c r="BK660" s="81" t="b">
        <f t="shared" si="96"/>
        <v>1</v>
      </c>
      <c r="BL660" s="81" t="b">
        <f t="shared" si="97"/>
        <v>1</v>
      </c>
    </row>
    <row r="661" spans="1:64" s="83" customFormat="1" ht="60.65" customHeight="1" x14ac:dyDescent="0.2">
      <c r="A661" s="77">
        <f t="shared" si="98"/>
        <v>656</v>
      </c>
      <c r="B661" s="77" t="str">
        <f t="shared" ref="B661:B724" si="103">IF(AND(COUNTIF(H661,"*工事*"),COUNTIF(R661,"*入札*")),1,IF(AND(COUNTIF(H661,"*工事*"),COUNTIF(R661,"*随意契約*")),2,IF(AND(R661&lt;&gt;"*工事*",COUNTIF(R661,"*入札*")),3,IF(AND(H661&lt;&gt;"*工事*",COUNTIF(R661,"*随意契約*")),4,""))))</f>
        <v/>
      </c>
      <c r="C661" s="77" t="str">
        <f>IF(B661&lt;&gt;1,"",COUNTIF($B$6:B661,1))</f>
        <v/>
      </c>
      <c r="D661" s="77" t="str">
        <f>IF(B661&lt;&gt;2,"",COUNTIF($B$6:B661,2))</f>
        <v/>
      </c>
      <c r="E661" s="77" t="str">
        <f>IF(B661&lt;&gt;3,"",COUNTIF($B$6:B661,3))</f>
        <v/>
      </c>
      <c r="F661" s="77" t="str">
        <f>IF(B661&lt;&gt;4,"",COUNTIF($B$6:B661,4))</f>
        <v/>
      </c>
      <c r="G661" s="1"/>
      <c r="H661" s="20"/>
      <c r="I661" s="20"/>
      <c r="J661" s="20"/>
      <c r="K661" s="1"/>
      <c r="L661" s="1"/>
      <c r="M661" s="21"/>
      <c r="N661" s="20"/>
      <c r="O661" s="22"/>
      <c r="P661" s="26"/>
      <c r="Q661" s="27"/>
      <c r="R661" s="20"/>
      <c r="S661" s="1"/>
      <c r="T661" s="23"/>
      <c r="U661" s="84"/>
      <c r="V661" s="86"/>
      <c r="W661" s="39" t="e">
        <f>IF(OR(T661="他官署で調達手続きを実施のため",AC661=#REF!),"－",IF(V661&lt;&gt;"",ROUNDDOWN(V661/T661,3),(IFERROR(ROUNDDOWN(U661/T661,3),"－"))))</f>
        <v>#REF!</v>
      </c>
      <c r="X661" s="90"/>
      <c r="Y661" s="92"/>
      <c r="Z661" s="25"/>
      <c r="AA661" s="24"/>
      <c r="AB661" s="25"/>
      <c r="AC661" s="24"/>
      <c r="AD661" s="20"/>
      <c r="AE661" s="20"/>
      <c r="AF661" s="20"/>
      <c r="AG661" s="1"/>
      <c r="AH661" s="1"/>
      <c r="AI661" s="41"/>
      <c r="AJ661" s="41"/>
      <c r="AK661" s="41"/>
      <c r="AL661" s="41"/>
      <c r="AM661" s="41"/>
      <c r="AN661" s="1"/>
      <c r="AO661" s="1"/>
      <c r="AP661" s="1"/>
      <c r="AQ661" s="1"/>
      <c r="AR661" s="1"/>
      <c r="AS661" s="1"/>
      <c r="AT661" s="1"/>
      <c r="AU661" s="1"/>
      <c r="AV661" s="1"/>
      <c r="AW661" s="1"/>
      <c r="AX661" s="35"/>
      <c r="AY661" s="78"/>
      <c r="AZ661" s="37" t="e">
        <f>IF(AC661=#REF!,"年間支払金額",IF(AND(OR(COUNTIF(AE661,"*すべて*"),COUNTIF(AE661,"*全て*")),S661="●",OR(K661=#REF!,K661=#REF!)),"年間支払金額(全官署、契約相手方ごと)",IF(AND(OR(COUNTIF(AE661,"*すべて*"),COUNTIF(AE661,"*全て*")),S661="●"),"年間支払金額(契約相手方ごと)",IF(AND(OR(K661=#REF!,K661=#REF!),AC661=#REF!),"契約総額(全官署)",IF(AND(K661=#REF!,AC661=#REF!),"契約総額(自官署のみ)",IF(K661=#REF!,"年間支払金額(自官署のみ)",IF(AC661=#REF!,"契約総額",IF(AND(COUNTIF(BG661,"&lt;&gt;*単価*"),OR(K661=#REF!,K661=#REF!)),"全官署予定価格",IF(AND(COUNTIF(BG661,"*単価*"),OR(K661=#REF!,K661=#REF!)),"全官署支払金額",IF(COUNTIF(BG661,"*単価*"),"年間支払金額","予定価格"))))))))))</f>
        <v>#REF!</v>
      </c>
      <c r="BA661" s="37" t="str">
        <f>IF(T661="","×",IF(令和8年度契約状況調査票!T661&gt;_xlfn.XLOOKUP(令和8年度契約状況調査票!BF661,#REF!,#REF!),"○","×"))</f>
        <v>×</v>
      </c>
      <c r="BB661" s="37" t="str">
        <f>IF(Y661="","×",IF(令和8年度契約状況調査票!Y661&gt;_xlfn.XLOOKUP(令和8年度契約状況調査票!BF661,#REF!,#REF!),"○","×"))</f>
        <v>×</v>
      </c>
      <c r="BC661" s="37" t="str">
        <f t="shared" si="99"/>
        <v>×</v>
      </c>
      <c r="BD661" s="37" t="str">
        <f t="shared" si="95"/>
        <v>×</v>
      </c>
      <c r="BE661" s="79" t="str">
        <f t="shared" si="100"/>
        <v/>
      </c>
      <c r="BF661" s="38">
        <f t="shared" si="101"/>
        <v>0</v>
      </c>
      <c r="BG661" s="1" t="e">
        <f>IF(AC661=#REF!,"",IF(AND(K661&lt;&gt;"",ISTEXT(U661)),"分担契約/単価契約",IF(ISTEXT(U661),"単価契約",IF(K661&lt;&gt;"","分担契約",""))))</f>
        <v>#REF!</v>
      </c>
      <c r="BH661" s="80"/>
      <c r="BI661" s="81" t="e">
        <f>IF(COUNTIF(T661,"**"),"",IF(AND(T661&gt;=#REF!,OR(H661=#REF!,H661=#REF!)),1,IF(AND(T661&gt;=#REF!,H661&lt;&gt;#REF!,H661&lt;&gt;#REF!),1,"")))</f>
        <v>#REF!</v>
      </c>
      <c r="BJ661" s="82" t="str">
        <f t="shared" si="102"/>
        <v>○</v>
      </c>
      <c r="BK661" s="81" t="b">
        <f t="shared" si="96"/>
        <v>1</v>
      </c>
      <c r="BL661" s="81" t="b">
        <f t="shared" si="97"/>
        <v>1</v>
      </c>
    </row>
    <row r="662" spans="1:64" s="83" customFormat="1" ht="60.65" customHeight="1" x14ac:dyDescent="0.2">
      <c r="A662" s="77">
        <f t="shared" si="98"/>
        <v>657</v>
      </c>
      <c r="B662" s="77" t="str">
        <f t="shared" si="103"/>
        <v/>
      </c>
      <c r="C662" s="77" t="str">
        <f>IF(B662&lt;&gt;1,"",COUNTIF($B$6:B662,1))</f>
        <v/>
      </c>
      <c r="D662" s="77" t="str">
        <f>IF(B662&lt;&gt;2,"",COUNTIF($B$6:B662,2))</f>
        <v/>
      </c>
      <c r="E662" s="77" t="str">
        <f>IF(B662&lt;&gt;3,"",COUNTIF($B$6:B662,3))</f>
        <v/>
      </c>
      <c r="F662" s="77" t="str">
        <f>IF(B662&lt;&gt;4,"",COUNTIF($B$6:B662,4))</f>
        <v/>
      </c>
      <c r="G662" s="1"/>
      <c r="H662" s="20"/>
      <c r="I662" s="20"/>
      <c r="J662" s="20"/>
      <c r="K662" s="1"/>
      <c r="L662" s="1"/>
      <c r="M662" s="21"/>
      <c r="N662" s="20"/>
      <c r="O662" s="22"/>
      <c r="P662" s="26"/>
      <c r="Q662" s="27"/>
      <c r="R662" s="20"/>
      <c r="S662" s="1"/>
      <c r="T662" s="23"/>
      <c r="U662" s="84"/>
      <c r="V662" s="86"/>
      <c r="W662" s="39" t="e">
        <f>IF(OR(T662="他官署で調達手続きを実施のため",AC662=#REF!),"－",IF(V662&lt;&gt;"",ROUNDDOWN(V662/T662,3),(IFERROR(ROUNDDOWN(U662/T662,3),"－"))))</f>
        <v>#REF!</v>
      </c>
      <c r="X662" s="90"/>
      <c r="Y662" s="92"/>
      <c r="Z662" s="25"/>
      <c r="AA662" s="24"/>
      <c r="AB662" s="25"/>
      <c r="AC662" s="24"/>
      <c r="AD662" s="20"/>
      <c r="AE662" s="20"/>
      <c r="AF662" s="20"/>
      <c r="AG662" s="1"/>
      <c r="AH662" s="1"/>
      <c r="AI662" s="41"/>
      <c r="AJ662" s="41"/>
      <c r="AK662" s="41"/>
      <c r="AL662" s="41"/>
      <c r="AM662" s="41"/>
      <c r="AN662" s="1"/>
      <c r="AO662" s="1"/>
      <c r="AP662" s="1"/>
      <c r="AQ662" s="1"/>
      <c r="AR662" s="1"/>
      <c r="AS662" s="1"/>
      <c r="AT662" s="1"/>
      <c r="AU662" s="1"/>
      <c r="AV662" s="1"/>
      <c r="AW662" s="1"/>
      <c r="AX662" s="35"/>
      <c r="AY662" s="78"/>
      <c r="AZ662" s="37" t="e">
        <f>IF(AC662=#REF!,"年間支払金額",IF(AND(OR(COUNTIF(AE662,"*すべて*"),COUNTIF(AE662,"*全て*")),S662="●",OR(K662=#REF!,K662=#REF!)),"年間支払金額(全官署、契約相手方ごと)",IF(AND(OR(COUNTIF(AE662,"*すべて*"),COUNTIF(AE662,"*全て*")),S662="●"),"年間支払金額(契約相手方ごと)",IF(AND(OR(K662=#REF!,K662=#REF!),AC662=#REF!),"契約総額(全官署)",IF(AND(K662=#REF!,AC662=#REF!),"契約総額(自官署のみ)",IF(K662=#REF!,"年間支払金額(自官署のみ)",IF(AC662=#REF!,"契約総額",IF(AND(COUNTIF(BG662,"&lt;&gt;*単価*"),OR(K662=#REF!,K662=#REF!)),"全官署予定価格",IF(AND(COUNTIF(BG662,"*単価*"),OR(K662=#REF!,K662=#REF!)),"全官署支払金額",IF(COUNTIF(BG662,"*単価*"),"年間支払金額","予定価格"))))))))))</f>
        <v>#REF!</v>
      </c>
      <c r="BA662" s="37" t="str">
        <f>IF(T662="","×",IF(令和8年度契約状況調査票!T662&gt;_xlfn.XLOOKUP(令和8年度契約状況調査票!BF662,#REF!,#REF!),"○","×"))</f>
        <v>×</v>
      </c>
      <c r="BB662" s="37" t="str">
        <f>IF(Y662="","×",IF(令和8年度契約状況調査票!Y662&gt;_xlfn.XLOOKUP(令和8年度契約状況調査票!BF662,#REF!,#REF!),"○","×"))</f>
        <v>×</v>
      </c>
      <c r="BC662" s="37" t="str">
        <f t="shared" si="99"/>
        <v>×</v>
      </c>
      <c r="BD662" s="37" t="str">
        <f t="shared" si="95"/>
        <v>×</v>
      </c>
      <c r="BE662" s="79" t="str">
        <f t="shared" si="100"/>
        <v/>
      </c>
      <c r="BF662" s="38">
        <f t="shared" si="101"/>
        <v>0</v>
      </c>
      <c r="BG662" s="1" t="e">
        <f>IF(AC662=#REF!,"",IF(AND(K662&lt;&gt;"",ISTEXT(U662)),"分担契約/単価契約",IF(ISTEXT(U662),"単価契約",IF(K662&lt;&gt;"","分担契約",""))))</f>
        <v>#REF!</v>
      </c>
      <c r="BH662" s="80"/>
      <c r="BI662" s="81" t="e">
        <f>IF(COUNTIF(T662,"**"),"",IF(AND(T662&gt;=#REF!,OR(H662=#REF!,H662=#REF!)),1,IF(AND(T662&gt;=#REF!,H662&lt;&gt;#REF!,H662&lt;&gt;#REF!),1,"")))</f>
        <v>#REF!</v>
      </c>
      <c r="BJ662" s="82" t="str">
        <f t="shared" si="102"/>
        <v>○</v>
      </c>
      <c r="BK662" s="81" t="b">
        <f t="shared" si="96"/>
        <v>1</v>
      </c>
      <c r="BL662" s="81" t="b">
        <f t="shared" si="97"/>
        <v>1</v>
      </c>
    </row>
    <row r="663" spans="1:64" s="83" customFormat="1" ht="60.65" customHeight="1" x14ac:dyDescent="0.2">
      <c r="A663" s="77">
        <f t="shared" si="98"/>
        <v>658</v>
      </c>
      <c r="B663" s="77" t="str">
        <f t="shared" si="103"/>
        <v/>
      </c>
      <c r="C663" s="77" t="str">
        <f>IF(B663&lt;&gt;1,"",COUNTIF($B$6:B663,1))</f>
        <v/>
      </c>
      <c r="D663" s="77" t="str">
        <f>IF(B663&lt;&gt;2,"",COUNTIF($B$6:B663,2))</f>
        <v/>
      </c>
      <c r="E663" s="77" t="str">
        <f>IF(B663&lt;&gt;3,"",COUNTIF($B$6:B663,3))</f>
        <v/>
      </c>
      <c r="F663" s="77" t="str">
        <f>IF(B663&lt;&gt;4,"",COUNTIF($B$6:B663,4))</f>
        <v/>
      </c>
      <c r="G663" s="1"/>
      <c r="H663" s="20"/>
      <c r="I663" s="20"/>
      <c r="J663" s="20"/>
      <c r="K663" s="1"/>
      <c r="L663" s="1"/>
      <c r="M663" s="21"/>
      <c r="N663" s="20"/>
      <c r="O663" s="22"/>
      <c r="P663" s="26"/>
      <c r="Q663" s="27"/>
      <c r="R663" s="20"/>
      <c r="S663" s="1"/>
      <c r="T663" s="23"/>
      <c r="U663" s="84"/>
      <c r="V663" s="86"/>
      <c r="W663" s="39" t="e">
        <f>IF(OR(T663="他官署で調達手続きを実施のため",AC663=#REF!),"－",IF(V663&lt;&gt;"",ROUNDDOWN(V663/T663,3),(IFERROR(ROUNDDOWN(U663/T663,3),"－"))))</f>
        <v>#REF!</v>
      </c>
      <c r="X663" s="90"/>
      <c r="Y663" s="92"/>
      <c r="Z663" s="25"/>
      <c r="AA663" s="24"/>
      <c r="AB663" s="25"/>
      <c r="AC663" s="24"/>
      <c r="AD663" s="20"/>
      <c r="AE663" s="20"/>
      <c r="AF663" s="20"/>
      <c r="AG663" s="1"/>
      <c r="AH663" s="1"/>
      <c r="AI663" s="41"/>
      <c r="AJ663" s="41"/>
      <c r="AK663" s="41"/>
      <c r="AL663" s="41"/>
      <c r="AM663" s="41"/>
      <c r="AN663" s="1"/>
      <c r="AO663" s="1"/>
      <c r="AP663" s="1"/>
      <c r="AQ663" s="1"/>
      <c r="AR663" s="1"/>
      <c r="AS663" s="1"/>
      <c r="AT663" s="1"/>
      <c r="AU663" s="1"/>
      <c r="AV663" s="1"/>
      <c r="AW663" s="1"/>
      <c r="AX663" s="35"/>
      <c r="AY663" s="78"/>
      <c r="AZ663" s="37" t="e">
        <f>IF(AC663=#REF!,"年間支払金額",IF(AND(OR(COUNTIF(AE663,"*すべて*"),COUNTIF(AE663,"*全て*")),S663="●",OR(K663=#REF!,K663=#REF!)),"年間支払金額(全官署、契約相手方ごと)",IF(AND(OR(COUNTIF(AE663,"*すべて*"),COUNTIF(AE663,"*全て*")),S663="●"),"年間支払金額(契約相手方ごと)",IF(AND(OR(K663=#REF!,K663=#REF!),AC663=#REF!),"契約総額(全官署)",IF(AND(K663=#REF!,AC663=#REF!),"契約総額(自官署のみ)",IF(K663=#REF!,"年間支払金額(自官署のみ)",IF(AC663=#REF!,"契約総額",IF(AND(COUNTIF(BG663,"&lt;&gt;*単価*"),OR(K663=#REF!,K663=#REF!)),"全官署予定価格",IF(AND(COUNTIF(BG663,"*単価*"),OR(K663=#REF!,K663=#REF!)),"全官署支払金額",IF(COUNTIF(BG663,"*単価*"),"年間支払金額","予定価格"))))))))))</f>
        <v>#REF!</v>
      </c>
      <c r="BA663" s="37" t="str">
        <f>IF(T663="","×",IF(令和8年度契約状況調査票!T663&gt;_xlfn.XLOOKUP(令和8年度契約状況調査票!BF663,#REF!,#REF!),"○","×"))</f>
        <v>×</v>
      </c>
      <c r="BB663" s="37" t="str">
        <f>IF(Y663="","×",IF(令和8年度契約状況調査票!Y663&gt;_xlfn.XLOOKUP(令和8年度契約状況調査票!BF663,#REF!,#REF!),"○","×"))</f>
        <v>×</v>
      </c>
      <c r="BC663" s="37" t="str">
        <f t="shared" si="99"/>
        <v>×</v>
      </c>
      <c r="BD663" s="37" t="str">
        <f t="shared" si="95"/>
        <v>×</v>
      </c>
      <c r="BE663" s="79" t="str">
        <f t="shared" si="100"/>
        <v/>
      </c>
      <c r="BF663" s="38">
        <f t="shared" si="101"/>
        <v>0</v>
      </c>
      <c r="BG663" s="1" t="e">
        <f>IF(AC663=#REF!,"",IF(AND(K663&lt;&gt;"",ISTEXT(U663)),"分担契約/単価契約",IF(ISTEXT(U663),"単価契約",IF(K663&lt;&gt;"","分担契約",""))))</f>
        <v>#REF!</v>
      </c>
      <c r="BH663" s="80"/>
      <c r="BI663" s="81" t="e">
        <f>IF(COUNTIF(T663,"**"),"",IF(AND(T663&gt;=#REF!,OR(H663=#REF!,H663=#REF!)),1,IF(AND(T663&gt;=#REF!,H663&lt;&gt;#REF!,H663&lt;&gt;#REF!),1,"")))</f>
        <v>#REF!</v>
      </c>
      <c r="BJ663" s="82" t="str">
        <f t="shared" si="102"/>
        <v>○</v>
      </c>
      <c r="BK663" s="81" t="b">
        <f t="shared" si="96"/>
        <v>1</v>
      </c>
      <c r="BL663" s="81" t="b">
        <f t="shared" si="97"/>
        <v>1</v>
      </c>
    </row>
    <row r="664" spans="1:64" s="83" customFormat="1" ht="60.65" customHeight="1" x14ac:dyDescent="0.2">
      <c r="A664" s="77">
        <f t="shared" si="98"/>
        <v>659</v>
      </c>
      <c r="B664" s="77" t="str">
        <f t="shared" si="103"/>
        <v/>
      </c>
      <c r="C664" s="77" t="str">
        <f>IF(B664&lt;&gt;1,"",COUNTIF($B$6:B664,1))</f>
        <v/>
      </c>
      <c r="D664" s="77" t="str">
        <f>IF(B664&lt;&gt;2,"",COUNTIF($B$6:B664,2))</f>
        <v/>
      </c>
      <c r="E664" s="77" t="str">
        <f>IF(B664&lt;&gt;3,"",COUNTIF($B$6:B664,3))</f>
        <v/>
      </c>
      <c r="F664" s="77" t="str">
        <f>IF(B664&lt;&gt;4,"",COUNTIF($B$6:B664,4))</f>
        <v/>
      </c>
      <c r="G664" s="1"/>
      <c r="H664" s="20"/>
      <c r="I664" s="20"/>
      <c r="J664" s="20"/>
      <c r="K664" s="1"/>
      <c r="L664" s="1"/>
      <c r="M664" s="21"/>
      <c r="N664" s="20"/>
      <c r="O664" s="22"/>
      <c r="P664" s="26"/>
      <c r="Q664" s="27"/>
      <c r="R664" s="20"/>
      <c r="S664" s="1"/>
      <c r="T664" s="23"/>
      <c r="U664" s="84"/>
      <c r="V664" s="86"/>
      <c r="W664" s="39" t="e">
        <f>IF(OR(T664="他官署で調達手続きを実施のため",AC664=#REF!),"－",IF(V664&lt;&gt;"",ROUNDDOWN(V664/T664,3),(IFERROR(ROUNDDOWN(U664/T664,3),"－"))))</f>
        <v>#REF!</v>
      </c>
      <c r="X664" s="90"/>
      <c r="Y664" s="92"/>
      <c r="Z664" s="25"/>
      <c r="AA664" s="24"/>
      <c r="AB664" s="25"/>
      <c r="AC664" s="24"/>
      <c r="AD664" s="20"/>
      <c r="AE664" s="20"/>
      <c r="AF664" s="20"/>
      <c r="AG664" s="1"/>
      <c r="AH664" s="1"/>
      <c r="AI664" s="41"/>
      <c r="AJ664" s="41"/>
      <c r="AK664" s="41"/>
      <c r="AL664" s="41"/>
      <c r="AM664" s="41"/>
      <c r="AN664" s="1"/>
      <c r="AO664" s="1"/>
      <c r="AP664" s="1"/>
      <c r="AQ664" s="1"/>
      <c r="AR664" s="1"/>
      <c r="AS664" s="1"/>
      <c r="AT664" s="1"/>
      <c r="AU664" s="1"/>
      <c r="AV664" s="1"/>
      <c r="AW664" s="1"/>
      <c r="AX664" s="36"/>
      <c r="AY664" s="78"/>
      <c r="AZ664" s="37" t="e">
        <f>IF(AC664=#REF!,"年間支払金額",IF(AND(OR(COUNTIF(AE664,"*すべて*"),COUNTIF(AE664,"*全て*")),S664="●",OR(K664=#REF!,K664=#REF!)),"年間支払金額(全官署、契約相手方ごと)",IF(AND(OR(COUNTIF(AE664,"*すべて*"),COUNTIF(AE664,"*全て*")),S664="●"),"年間支払金額(契約相手方ごと)",IF(AND(OR(K664=#REF!,K664=#REF!),AC664=#REF!),"契約総額(全官署)",IF(AND(K664=#REF!,AC664=#REF!),"契約総額(自官署のみ)",IF(K664=#REF!,"年間支払金額(自官署のみ)",IF(AC664=#REF!,"契約総額",IF(AND(COUNTIF(BG664,"&lt;&gt;*単価*"),OR(K664=#REF!,K664=#REF!)),"全官署予定価格",IF(AND(COUNTIF(BG664,"*単価*"),OR(K664=#REF!,K664=#REF!)),"全官署支払金額",IF(COUNTIF(BG664,"*単価*"),"年間支払金額","予定価格"))))))))))</f>
        <v>#REF!</v>
      </c>
      <c r="BA664" s="37" t="str">
        <f>IF(T664="","×",IF(令和8年度契約状況調査票!T664&gt;_xlfn.XLOOKUP(令和8年度契約状況調査票!BF664,#REF!,#REF!),"○","×"))</f>
        <v>×</v>
      </c>
      <c r="BB664" s="37" t="str">
        <f>IF(Y664="","×",IF(令和8年度契約状況調査票!Y664&gt;_xlfn.XLOOKUP(令和8年度契約状況調査票!BF664,#REF!,#REF!),"○","×"))</f>
        <v>×</v>
      </c>
      <c r="BC664" s="37" t="str">
        <f t="shared" si="99"/>
        <v>×</v>
      </c>
      <c r="BD664" s="37" t="str">
        <f t="shared" si="95"/>
        <v>×</v>
      </c>
      <c r="BE664" s="79" t="str">
        <f t="shared" si="100"/>
        <v/>
      </c>
      <c r="BF664" s="38">
        <f t="shared" si="101"/>
        <v>0</v>
      </c>
      <c r="BG664" s="1" t="e">
        <f>IF(AC664=#REF!,"",IF(AND(K664&lt;&gt;"",ISTEXT(U664)),"分担契約/単価契約",IF(ISTEXT(U664),"単価契約",IF(K664&lt;&gt;"","分担契約",""))))</f>
        <v>#REF!</v>
      </c>
      <c r="BH664" s="80"/>
      <c r="BI664" s="81" t="e">
        <f>IF(COUNTIF(T664,"**"),"",IF(AND(T664&gt;=#REF!,OR(H664=#REF!,H664=#REF!)),1,IF(AND(T664&gt;=#REF!,H664&lt;&gt;#REF!,H664&lt;&gt;#REF!),1,"")))</f>
        <v>#REF!</v>
      </c>
      <c r="BJ664" s="82" t="str">
        <f t="shared" si="102"/>
        <v>○</v>
      </c>
      <c r="BK664" s="81" t="b">
        <f t="shared" si="96"/>
        <v>1</v>
      </c>
      <c r="BL664" s="81" t="b">
        <f t="shared" si="97"/>
        <v>1</v>
      </c>
    </row>
    <row r="665" spans="1:64" s="83" customFormat="1" ht="60.65" customHeight="1" x14ac:dyDescent="0.2">
      <c r="A665" s="77">
        <f t="shared" si="98"/>
        <v>660</v>
      </c>
      <c r="B665" s="77" t="str">
        <f t="shared" si="103"/>
        <v/>
      </c>
      <c r="C665" s="77" t="str">
        <f>IF(B665&lt;&gt;1,"",COUNTIF($B$6:B665,1))</f>
        <v/>
      </c>
      <c r="D665" s="77" t="str">
        <f>IF(B665&lt;&gt;2,"",COUNTIF($B$6:B665,2))</f>
        <v/>
      </c>
      <c r="E665" s="77" t="str">
        <f>IF(B665&lt;&gt;3,"",COUNTIF($B$6:B665,3))</f>
        <v/>
      </c>
      <c r="F665" s="77" t="str">
        <f>IF(B665&lt;&gt;4,"",COUNTIF($B$6:B665,4))</f>
        <v/>
      </c>
      <c r="G665" s="1"/>
      <c r="H665" s="20"/>
      <c r="I665" s="20"/>
      <c r="J665" s="20"/>
      <c r="K665" s="1"/>
      <c r="L665" s="1"/>
      <c r="M665" s="21"/>
      <c r="N665" s="20"/>
      <c r="O665" s="22"/>
      <c r="P665" s="26"/>
      <c r="Q665" s="27"/>
      <c r="R665" s="20"/>
      <c r="S665" s="1"/>
      <c r="T665" s="23"/>
      <c r="U665" s="84"/>
      <c r="V665" s="86"/>
      <c r="W665" s="39" t="e">
        <f>IF(OR(T665="他官署で調達手続きを実施のため",AC665=#REF!),"－",IF(V665&lt;&gt;"",ROUNDDOWN(V665/T665,3),(IFERROR(ROUNDDOWN(U665/T665,3),"－"))))</f>
        <v>#REF!</v>
      </c>
      <c r="X665" s="90"/>
      <c r="Y665" s="92"/>
      <c r="Z665" s="25"/>
      <c r="AA665" s="24"/>
      <c r="AB665" s="25"/>
      <c r="AC665" s="24"/>
      <c r="AD665" s="20"/>
      <c r="AE665" s="20"/>
      <c r="AF665" s="20"/>
      <c r="AG665" s="1"/>
      <c r="AH665" s="1"/>
      <c r="AI665" s="41"/>
      <c r="AJ665" s="41"/>
      <c r="AK665" s="41"/>
      <c r="AL665" s="41"/>
      <c r="AM665" s="41"/>
      <c r="AN665" s="1"/>
      <c r="AO665" s="1"/>
      <c r="AP665" s="1"/>
      <c r="AQ665" s="1"/>
      <c r="AR665" s="1"/>
      <c r="AS665" s="1"/>
      <c r="AT665" s="1"/>
      <c r="AU665" s="1"/>
      <c r="AV665" s="1"/>
      <c r="AW665" s="1"/>
      <c r="AX665" s="35"/>
      <c r="AY665" s="78"/>
      <c r="AZ665" s="37" t="e">
        <f>IF(AC665=#REF!,"年間支払金額",IF(AND(OR(COUNTIF(AE665,"*すべて*"),COUNTIF(AE665,"*全て*")),S665="●",OR(K665=#REF!,K665=#REF!)),"年間支払金額(全官署、契約相手方ごと)",IF(AND(OR(COUNTIF(AE665,"*すべて*"),COUNTIF(AE665,"*全て*")),S665="●"),"年間支払金額(契約相手方ごと)",IF(AND(OR(K665=#REF!,K665=#REF!),AC665=#REF!),"契約総額(全官署)",IF(AND(K665=#REF!,AC665=#REF!),"契約総額(自官署のみ)",IF(K665=#REF!,"年間支払金額(自官署のみ)",IF(AC665=#REF!,"契約総額",IF(AND(COUNTIF(BG665,"&lt;&gt;*単価*"),OR(K665=#REF!,K665=#REF!)),"全官署予定価格",IF(AND(COUNTIF(BG665,"*単価*"),OR(K665=#REF!,K665=#REF!)),"全官署支払金額",IF(COUNTIF(BG665,"*単価*"),"年間支払金額","予定価格"))))))))))</f>
        <v>#REF!</v>
      </c>
      <c r="BA665" s="37" t="str">
        <f>IF(T665="","×",IF(令和8年度契約状況調査票!T665&gt;_xlfn.XLOOKUP(令和8年度契約状況調査票!BF665,#REF!,#REF!),"○","×"))</f>
        <v>×</v>
      </c>
      <c r="BB665" s="37" t="str">
        <f>IF(Y665="","×",IF(令和8年度契約状況調査票!Y665&gt;_xlfn.XLOOKUP(令和8年度契約状況調査票!BF665,#REF!,#REF!),"○","×"))</f>
        <v>×</v>
      </c>
      <c r="BC665" s="37" t="str">
        <f t="shared" si="99"/>
        <v>×</v>
      </c>
      <c r="BD665" s="37" t="str">
        <f t="shared" si="95"/>
        <v>×</v>
      </c>
      <c r="BE665" s="79" t="str">
        <f t="shared" si="100"/>
        <v/>
      </c>
      <c r="BF665" s="38">
        <f t="shared" si="101"/>
        <v>0</v>
      </c>
      <c r="BG665" s="1" t="e">
        <f>IF(AC665=#REF!,"",IF(AND(K665&lt;&gt;"",ISTEXT(U665)),"分担契約/単価契約",IF(ISTEXT(U665),"単価契約",IF(K665&lt;&gt;"","分担契約",""))))</f>
        <v>#REF!</v>
      </c>
      <c r="BH665" s="80"/>
      <c r="BI665" s="81" t="e">
        <f>IF(COUNTIF(T665,"**"),"",IF(AND(T665&gt;=#REF!,OR(H665=#REF!,H665=#REF!)),1,IF(AND(T665&gt;=#REF!,H665&lt;&gt;#REF!,H665&lt;&gt;#REF!),1,"")))</f>
        <v>#REF!</v>
      </c>
      <c r="BJ665" s="82" t="str">
        <f t="shared" si="102"/>
        <v>○</v>
      </c>
      <c r="BK665" s="81" t="b">
        <f t="shared" si="96"/>
        <v>1</v>
      </c>
      <c r="BL665" s="81" t="b">
        <f t="shared" si="97"/>
        <v>1</v>
      </c>
    </row>
    <row r="666" spans="1:64" s="83" customFormat="1" ht="60.65" customHeight="1" x14ac:dyDescent="0.2">
      <c r="A666" s="77">
        <f t="shared" si="98"/>
        <v>661</v>
      </c>
      <c r="B666" s="77" t="str">
        <f t="shared" si="103"/>
        <v/>
      </c>
      <c r="C666" s="77" t="str">
        <f>IF(B666&lt;&gt;1,"",COUNTIF($B$6:B666,1))</f>
        <v/>
      </c>
      <c r="D666" s="77" t="str">
        <f>IF(B666&lt;&gt;2,"",COUNTIF($B$6:B666,2))</f>
        <v/>
      </c>
      <c r="E666" s="77" t="str">
        <f>IF(B666&lt;&gt;3,"",COUNTIF($B$6:B666,3))</f>
        <v/>
      </c>
      <c r="F666" s="77" t="str">
        <f>IF(B666&lt;&gt;4,"",COUNTIF($B$6:B666,4))</f>
        <v/>
      </c>
      <c r="G666" s="1"/>
      <c r="H666" s="20"/>
      <c r="I666" s="20"/>
      <c r="J666" s="20"/>
      <c r="K666" s="1"/>
      <c r="L666" s="1"/>
      <c r="M666" s="21"/>
      <c r="N666" s="20"/>
      <c r="O666" s="22"/>
      <c r="P666" s="26"/>
      <c r="Q666" s="27"/>
      <c r="R666" s="20"/>
      <c r="S666" s="1"/>
      <c r="T666" s="23"/>
      <c r="U666" s="84"/>
      <c r="V666" s="86"/>
      <c r="W666" s="39" t="e">
        <f>IF(OR(T666="他官署で調達手続きを実施のため",AC666=#REF!),"－",IF(V666&lt;&gt;"",ROUNDDOWN(V666/T666,3),(IFERROR(ROUNDDOWN(U666/T666,3),"－"))))</f>
        <v>#REF!</v>
      </c>
      <c r="X666" s="90"/>
      <c r="Y666" s="92"/>
      <c r="Z666" s="25"/>
      <c r="AA666" s="24"/>
      <c r="AB666" s="25"/>
      <c r="AC666" s="24"/>
      <c r="AD666" s="20"/>
      <c r="AE666" s="20"/>
      <c r="AF666" s="20"/>
      <c r="AG666" s="1"/>
      <c r="AH666" s="1"/>
      <c r="AI666" s="41"/>
      <c r="AJ666" s="41"/>
      <c r="AK666" s="41"/>
      <c r="AL666" s="41"/>
      <c r="AM666" s="41"/>
      <c r="AN666" s="1"/>
      <c r="AO666" s="1"/>
      <c r="AP666" s="1"/>
      <c r="AQ666" s="1"/>
      <c r="AR666" s="1"/>
      <c r="AS666" s="1"/>
      <c r="AT666" s="1"/>
      <c r="AU666" s="1"/>
      <c r="AV666" s="1"/>
      <c r="AW666" s="1"/>
      <c r="AX666" s="35"/>
      <c r="AY666" s="78"/>
      <c r="AZ666" s="37" t="e">
        <f>IF(AC666=#REF!,"年間支払金額",IF(AND(OR(COUNTIF(AE666,"*すべて*"),COUNTIF(AE666,"*全て*")),S666="●",OR(K666=#REF!,K666=#REF!)),"年間支払金額(全官署、契約相手方ごと)",IF(AND(OR(COUNTIF(AE666,"*すべて*"),COUNTIF(AE666,"*全て*")),S666="●"),"年間支払金額(契約相手方ごと)",IF(AND(OR(K666=#REF!,K666=#REF!),AC666=#REF!),"契約総額(全官署)",IF(AND(K666=#REF!,AC666=#REF!),"契約総額(自官署のみ)",IF(K666=#REF!,"年間支払金額(自官署のみ)",IF(AC666=#REF!,"契約総額",IF(AND(COUNTIF(BG666,"&lt;&gt;*単価*"),OR(K666=#REF!,K666=#REF!)),"全官署予定価格",IF(AND(COUNTIF(BG666,"*単価*"),OR(K666=#REF!,K666=#REF!)),"全官署支払金額",IF(COUNTIF(BG666,"*単価*"),"年間支払金額","予定価格"))))))))))</f>
        <v>#REF!</v>
      </c>
      <c r="BA666" s="37" t="str">
        <f>IF(T666="","×",IF(令和8年度契約状況調査票!T666&gt;_xlfn.XLOOKUP(令和8年度契約状況調査票!BF666,#REF!,#REF!),"○","×"))</f>
        <v>×</v>
      </c>
      <c r="BB666" s="37" t="str">
        <f>IF(Y666="","×",IF(令和8年度契約状況調査票!Y666&gt;_xlfn.XLOOKUP(令和8年度契約状況調査票!BF666,#REF!,#REF!),"○","×"))</f>
        <v>×</v>
      </c>
      <c r="BC666" s="37" t="str">
        <f t="shared" si="99"/>
        <v>×</v>
      </c>
      <c r="BD666" s="37" t="str">
        <f t="shared" si="95"/>
        <v>×</v>
      </c>
      <c r="BE666" s="79" t="str">
        <f t="shared" si="100"/>
        <v/>
      </c>
      <c r="BF666" s="38">
        <f t="shared" si="101"/>
        <v>0</v>
      </c>
      <c r="BG666" s="1" t="e">
        <f>IF(AC666=#REF!,"",IF(AND(K666&lt;&gt;"",ISTEXT(U666)),"分担契約/単価契約",IF(ISTEXT(U666),"単価契約",IF(K666&lt;&gt;"","分担契約",""))))</f>
        <v>#REF!</v>
      </c>
      <c r="BH666" s="80"/>
      <c r="BI666" s="81" t="e">
        <f>IF(COUNTIF(T666,"**"),"",IF(AND(T666&gt;=#REF!,OR(H666=#REF!,H666=#REF!)),1,IF(AND(T666&gt;=#REF!,H666&lt;&gt;#REF!,H666&lt;&gt;#REF!),1,"")))</f>
        <v>#REF!</v>
      </c>
      <c r="BJ666" s="82" t="str">
        <f t="shared" si="102"/>
        <v>○</v>
      </c>
      <c r="BK666" s="81" t="b">
        <f t="shared" si="96"/>
        <v>1</v>
      </c>
      <c r="BL666" s="81" t="b">
        <f t="shared" si="97"/>
        <v>1</v>
      </c>
    </row>
    <row r="667" spans="1:64" s="83" customFormat="1" ht="60.65" customHeight="1" x14ac:dyDescent="0.2">
      <c r="A667" s="77">
        <f t="shared" si="98"/>
        <v>662</v>
      </c>
      <c r="B667" s="77" t="str">
        <f t="shared" si="103"/>
        <v/>
      </c>
      <c r="C667" s="77" t="str">
        <f>IF(B667&lt;&gt;1,"",COUNTIF($B$6:B667,1))</f>
        <v/>
      </c>
      <c r="D667" s="77" t="str">
        <f>IF(B667&lt;&gt;2,"",COUNTIF($B$6:B667,2))</f>
        <v/>
      </c>
      <c r="E667" s="77" t="str">
        <f>IF(B667&lt;&gt;3,"",COUNTIF($B$6:B667,3))</f>
        <v/>
      </c>
      <c r="F667" s="77" t="str">
        <f>IF(B667&lt;&gt;4,"",COUNTIF($B$6:B667,4))</f>
        <v/>
      </c>
      <c r="G667" s="1"/>
      <c r="H667" s="20"/>
      <c r="I667" s="20"/>
      <c r="J667" s="20"/>
      <c r="K667" s="1"/>
      <c r="L667" s="1"/>
      <c r="M667" s="21"/>
      <c r="N667" s="20"/>
      <c r="O667" s="22"/>
      <c r="P667" s="26"/>
      <c r="Q667" s="27"/>
      <c r="R667" s="20"/>
      <c r="S667" s="1"/>
      <c r="T667" s="28"/>
      <c r="U667" s="85"/>
      <c r="V667" s="86"/>
      <c r="W667" s="39" t="e">
        <f>IF(OR(T667="他官署で調達手続きを実施のため",AC667=#REF!),"－",IF(V667&lt;&gt;"",ROUNDDOWN(V667/T667,3),(IFERROR(ROUNDDOWN(U667/T667,3),"－"))))</f>
        <v>#REF!</v>
      </c>
      <c r="X667" s="90"/>
      <c r="Y667" s="92"/>
      <c r="Z667" s="25"/>
      <c r="AA667" s="24"/>
      <c r="AB667" s="25"/>
      <c r="AC667" s="24"/>
      <c r="AD667" s="20"/>
      <c r="AE667" s="20"/>
      <c r="AF667" s="20"/>
      <c r="AG667" s="1"/>
      <c r="AH667" s="1"/>
      <c r="AI667" s="41"/>
      <c r="AJ667" s="41"/>
      <c r="AK667" s="41"/>
      <c r="AL667" s="41"/>
      <c r="AM667" s="41"/>
      <c r="AN667" s="1"/>
      <c r="AO667" s="1"/>
      <c r="AP667" s="1"/>
      <c r="AQ667" s="1"/>
      <c r="AR667" s="1"/>
      <c r="AS667" s="1"/>
      <c r="AT667" s="1"/>
      <c r="AU667" s="1"/>
      <c r="AV667" s="1"/>
      <c r="AW667" s="1"/>
      <c r="AX667" s="35"/>
      <c r="AY667" s="78"/>
      <c r="AZ667" s="37" t="e">
        <f>IF(AC667=#REF!,"年間支払金額",IF(AND(OR(COUNTIF(AE667,"*すべて*"),COUNTIF(AE667,"*全て*")),S667="●",OR(K667=#REF!,K667=#REF!)),"年間支払金額(全官署、契約相手方ごと)",IF(AND(OR(COUNTIF(AE667,"*すべて*"),COUNTIF(AE667,"*全て*")),S667="●"),"年間支払金額(契約相手方ごと)",IF(AND(OR(K667=#REF!,K667=#REF!),AC667=#REF!),"契約総額(全官署)",IF(AND(K667=#REF!,AC667=#REF!),"契約総額(自官署のみ)",IF(K667=#REF!,"年間支払金額(自官署のみ)",IF(AC667=#REF!,"契約総額",IF(AND(COUNTIF(BG667,"&lt;&gt;*単価*"),OR(K667=#REF!,K667=#REF!)),"全官署予定価格",IF(AND(COUNTIF(BG667,"*単価*"),OR(K667=#REF!,K667=#REF!)),"全官署支払金額",IF(COUNTIF(BG667,"*単価*"),"年間支払金額","予定価格"))))))))))</f>
        <v>#REF!</v>
      </c>
      <c r="BA667" s="37" t="str">
        <f>IF(T667="","×",IF(令和8年度契約状況調査票!T667&gt;_xlfn.XLOOKUP(令和8年度契約状況調査票!BF667,#REF!,#REF!),"○","×"))</f>
        <v>×</v>
      </c>
      <c r="BB667" s="37" t="str">
        <f>IF(Y667="","×",IF(令和8年度契約状況調査票!Y667&gt;_xlfn.XLOOKUP(令和8年度契約状況調査票!BF667,#REF!,#REF!),"○","×"))</f>
        <v>×</v>
      </c>
      <c r="BC667" s="37" t="str">
        <f t="shared" si="99"/>
        <v>×</v>
      </c>
      <c r="BD667" s="37" t="str">
        <f t="shared" ref="BD667:BD730" si="104">IF(AY667&lt;&gt;"",AY667,IF(COUNTIF(AZ667,"*予定価格*"),BA667,BB667))</f>
        <v>×</v>
      </c>
      <c r="BE667" s="79" t="str">
        <f t="shared" si="100"/>
        <v/>
      </c>
      <c r="BF667" s="38">
        <f t="shared" si="101"/>
        <v>0</v>
      </c>
      <c r="BG667" s="1" t="e">
        <f>IF(AC667=#REF!,"",IF(AND(K667&lt;&gt;"",ISTEXT(U667)),"分担契約/単価契約",IF(ISTEXT(U667),"単価契約",IF(K667&lt;&gt;"","分担契約",""))))</f>
        <v>#REF!</v>
      </c>
      <c r="BH667" s="80"/>
      <c r="BI667" s="81" t="e">
        <f>IF(COUNTIF(T667,"**"),"",IF(AND(T667&gt;=#REF!,OR(H667=#REF!,H667=#REF!)),1,IF(AND(T667&gt;=#REF!,H667&lt;&gt;#REF!,H667&lt;&gt;#REF!),1,"")))</f>
        <v>#REF!</v>
      </c>
      <c r="BJ667" s="82" t="str">
        <f t="shared" si="102"/>
        <v>○</v>
      </c>
      <c r="BK667" s="81" t="b">
        <f t="shared" ref="BK667:BK730" si="105">_xlfn.ISFORMULA(BF667)</f>
        <v>1</v>
      </c>
      <c r="BL667" s="81" t="b">
        <f t="shared" ref="BL667:BL730" si="106">_xlfn.ISFORMULA(BG667)</f>
        <v>1</v>
      </c>
    </row>
    <row r="668" spans="1:64" s="83" customFormat="1" ht="60.65" customHeight="1" x14ac:dyDescent="0.2">
      <c r="A668" s="77">
        <f t="shared" si="98"/>
        <v>663</v>
      </c>
      <c r="B668" s="77" t="str">
        <f t="shared" si="103"/>
        <v/>
      </c>
      <c r="C668" s="77" t="str">
        <f>IF(B668&lt;&gt;1,"",COUNTIF($B$6:B668,1))</f>
        <v/>
      </c>
      <c r="D668" s="77" t="str">
        <f>IF(B668&lt;&gt;2,"",COUNTIF($B$6:B668,2))</f>
        <v/>
      </c>
      <c r="E668" s="77" t="str">
        <f>IF(B668&lt;&gt;3,"",COUNTIF($B$6:B668,3))</f>
        <v/>
      </c>
      <c r="F668" s="77" t="str">
        <f>IF(B668&lt;&gt;4,"",COUNTIF($B$6:B668,4))</f>
        <v/>
      </c>
      <c r="G668" s="1"/>
      <c r="H668" s="20"/>
      <c r="I668" s="20"/>
      <c r="J668" s="20"/>
      <c r="K668" s="1"/>
      <c r="L668" s="1"/>
      <c r="M668" s="21"/>
      <c r="N668" s="20"/>
      <c r="O668" s="22"/>
      <c r="P668" s="26"/>
      <c r="Q668" s="27"/>
      <c r="R668" s="20"/>
      <c r="S668" s="1"/>
      <c r="T668" s="23"/>
      <c r="U668" s="84"/>
      <c r="V668" s="86"/>
      <c r="W668" s="39" t="e">
        <f>IF(OR(T668="他官署で調達手続きを実施のため",AC668=#REF!),"－",IF(V668&lt;&gt;"",ROUNDDOWN(V668/T668,3),(IFERROR(ROUNDDOWN(U668/T668,3),"－"))))</f>
        <v>#REF!</v>
      </c>
      <c r="X668" s="90"/>
      <c r="Y668" s="92"/>
      <c r="Z668" s="25"/>
      <c r="AA668" s="24"/>
      <c r="AB668" s="25"/>
      <c r="AC668" s="24"/>
      <c r="AD668" s="20"/>
      <c r="AE668" s="20"/>
      <c r="AF668" s="20"/>
      <c r="AG668" s="1"/>
      <c r="AH668" s="1"/>
      <c r="AI668" s="41"/>
      <c r="AJ668" s="41"/>
      <c r="AK668" s="41"/>
      <c r="AL668" s="41"/>
      <c r="AM668" s="41"/>
      <c r="AN668" s="1"/>
      <c r="AO668" s="1"/>
      <c r="AP668" s="1"/>
      <c r="AQ668" s="1"/>
      <c r="AR668" s="1"/>
      <c r="AS668" s="1"/>
      <c r="AT668" s="1"/>
      <c r="AU668" s="1"/>
      <c r="AV668" s="1"/>
      <c r="AW668" s="1"/>
      <c r="AX668" s="35"/>
      <c r="AY668" s="78"/>
      <c r="AZ668" s="37" t="e">
        <f>IF(AC668=#REF!,"年間支払金額",IF(AND(OR(COUNTIF(AE668,"*すべて*"),COUNTIF(AE668,"*全て*")),S668="●",OR(K668=#REF!,K668=#REF!)),"年間支払金額(全官署、契約相手方ごと)",IF(AND(OR(COUNTIF(AE668,"*すべて*"),COUNTIF(AE668,"*全て*")),S668="●"),"年間支払金額(契約相手方ごと)",IF(AND(OR(K668=#REF!,K668=#REF!),AC668=#REF!),"契約総額(全官署)",IF(AND(K668=#REF!,AC668=#REF!),"契約総額(自官署のみ)",IF(K668=#REF!,"年間支払金額(自官署のみ)",IF(AC668=#REF!,"契約総額",IF(AND(COUNTIF(BG668,"&lt;&gt;*単価*"),OR(K668=#REF!,K668=#REF!)),"全官署予定価格",IF(AND(COUNTIF(BG668,"*単価*"),OR(K668=#REF!,K668=#REF!)),"全官署支払金額",IF(COUNTIF(BG668,"*単価*"),"年間支払金額","予定価格"))))))))))</f>
        <v>#REF!</v>
      </c>
      <c r="BA668" s="37" t="str">
        <f>IF(T668="","×",IF(令和8年度契約状況調査票!T668&gt;_xlfn.XLOOKUP(令和8年度契約状況調査票!BF668,#REF!,#REF!),"○","×"))</f>
        <v>×</v>
      </c>
      <c r="BB668" s="37" t="str">
        <f>IF(Y668="","×",IF(令和8年度契約状況調査票!Y668&gt;_xlfn.XLOOKUP(令和8年度契約状況調査票!BF668,#REF!,#REF!),"○","×"))</f>
        <v>×</v>
      </c>
      <c r="BC668" s="37" t="str">
        <f t="shared" si="99"/>
        <v>×</v>
      </c>
      <c r="BD668" s="37" t="str">
        <f t="shared" si="104"/>
        <v>×</v>
      </c>
      <c r="BE668" s="79" t="str">
        <f t="shared" si="100"/>
        <v/>
      </c>
      <c r="BF668" s="38">
        <f t="shared" si="101"/>
        <v>0</v>
      </c>
      <c r="BG668" s="1" t="e">
        <f>IF(AC668=#REF!,"",IF(AND(K668&lt;&gt;"",ISTEXT(U668)),"分担契約/単価契約",IF(ISTEXT(U668),"単価契約",IF(K668&lt;&gt;"","分担契約",""))))</f>
        <v>#REF!</v>
      </c>
      <c r="BH668" s="80"/>
      <c r="BI668" s="81" t="e">
        <f>IF(COUNTIF(T668,"**"),"",IF(AND(T668&gt;=#REF!,OR(H668=#REF!,H668=#REF!)),1,IF(AND(T668&gt;=#REF!,H668&lt;&gt;#REF!,H668&lt;&gt;#REF!),1,"")))</f>
        <v>#REF!</v>
      </c>
      <c r="BJ668" s="82" t="str">
        <f t="shared" si="102"/>
        <v>○</v>
      </c>
      <c r="BK668" s="81" t="b">
        <f t="shared" si="105"/>
        <v>1</v>
      </c>
      <c r="BL668" s="81" t="b">
        <f t="shared" si="106"/>
        <v>1</v>
      </c>
    </row>
    <row r="669" spans="1:64" s="83" customFormat="1" ht="60.65" customHeight="1" x14ac:dyDescent="0.2">
      <c r="A669" s="77">
        <f t="shared" si="98"/>
        <v>664</v>
      </c>
      <c r="B669" s="77" t="str">
        <f t="shared" si="103"/>
        <v/>
      </c>
      <c r="C669" s="77" t="str">
        <f>IF(B669&lt;&gt;1,"",COUNTIF($B$6:B669,1))</f>
        <v/>
      </c>
      <c r="D669" s="77" t="str">
        <f>IF(B669&lt;&gt;2,"",COUNTIF($B$6:B669,2))</f>
        <v/>
      </c>
      <c r="E669" s="77" t="str">
        <f>IF(B669&lt;&gt;3,"",COUNTIF($B$6:B669,3))</f>
        <v/>
      </c>
      <c r="F669" s="77" t="str">
        <f>IF(B669&lt;&gt;4,"",COUNTIF($B$6:B669,4))</f>
        <v/>
      </c>
      <c r="G669" s="1"/>
      <c r="H669" s="20"/>
      <c r="I669" s="20"/>
      <c r="J669" s="20"/>
      <c r="K669" s="1"/>
      <c r="L669" s="1"/>
      <c r="M669" s="21"/>
      <c r="N669" s="20"/>
      <c r="O669" s="22"/>
      <c r="P669" s="26"/>
      <c r="Q669" s="27"/>
      <c r="R669" s="20"/>
      <c r="S669" s="1"/>
      <c r="T669" s="23"/>
      <c r="U669" s="84"/>
      <c r="V669" s="86"/>
      <c r="W669" s="39" t="e">
        <f>IF(OR(T669="他官署で調達手続きを実施のため",AC669=#REF!),"－",IF(V669&lt;&gt;"",ROUNDDOWN(V669/T669,3),(IFERROR(ROUNDDOWN(U669/T669,3),"－"))))</f>
        <v>#REF!</v>
      </c>
      <c r="X669" s="90"/>
      <c r="Y669" s="92"/>
      <c r="Z669" s="25"/>
      <c r="AA669" s="24"/>
      <c r="AB669" s="25"/>
      <c r="AC669" s="24"/>
      <c r="AD669" s="20"/>
      <c r="AE669" s="20"/>
      <c r="AF669" s="20"/>
      <c r="AG669" s="1"/>
      <c r="AH669" s="1"/>
      <c r="AI669" s="41"/>
      <c r="AJ669" s="41"/>
      <c r="AK669" s="41"/>
      <c r="AL669" s="41"/>
      <c r="AM669" s="41"/>
      <c r="AN669" s="1"/>
      <c r="AO669" s="1"/>
      <c r="AP669" s="1"/>
      <c r="AQ669" s="1"/>
      <c r="AR669" s="1"/>
      <c r="AS669" s="1"/>
      <c r="AT669" s="1"/>
      <c r="AU669" s="1"/>
      <c r="AV669" s="1"/>
      <c r="AW669" s="1"/>
      <c r="AX669" s="35"/>
      <c r="AY669" s="78"/>
      <c r="AZ669" s="37" t="e">
        <f>IF(AC669=#REF!,"年間支払金額",IF(AND(OR(COUNTIF(AE669,"*すべて*"),COUNTIF(AE669,"*全て*")),S669="●",OR(K669=#REF!,K669=#REF!)),"年間支払金額(全官署、契約相手方ごと)",IF(AND(OR(COUNTIF(AE669,"*すべて*"),COUNTIF(AE669,"*全て*")),S669="●"),"年間支払金額(契約相手方ごと)",IF(AND(OR(K669=#REF!,K669=#REF!),AC669=#REF!),"契約総額(全官署)",IF(AND(K669=#REF!,AC669=#REF!),"契約総額(自官署のみ)",IF(K669=#REF!,"年間支払金額(自官署のみ)",IF(AC669=#REF!,"契約総額",IF(AND(COUNTIF(BG669,"&lt;&gt;*単価*"),OR(K669=#REF!,K669=#REF!)),"全官署予定価格",IF(AND(COUNTIF(BG669,"*単価*"),OR(K669=#REF!,K669=#REF!)),"全官署支払金額",IF(COUNTIF(BG669,"*単価*"),"年間支払金額","予定価格"))))))))))</f>
        <v>#REF!</v>
      </c>
      <c r="BA669" s="37" t="str">
        <f>IF(T669="","×",IF(令和8年度契約状況調査票!T669&gt;_xlfn.XLOOKUP(令和8年度契約状況調査票!BF669,#REF!,#REF!),"○","×"))</f>
        <v>×</v>
      </c>
      <c r="BB669" s="37" t="str">
        <f>IF(Y669="","×",IF(令和8年度契約状況調査票!Y669&gt;_xlfn.XLOOKUP(令和8年度契約状況調査票!BF669,#REF!,#REF!),"○","×"))</f>
        <v>×</v>
      </c>
      <c r="BC669" s="37" t="str">
        <f t="shared" si="99"/>
        <v>×</v>
      </c>
      <c r="BD669" s="37" t="str">
        <f t="shared" si="104"/>
        <v>×</v>
      </c>
      <c r="BE669" s="79" t="str">
        <f t="shared" si="100"/>
        <v/>
      </c>
      <c r="BF669" s="38">
        <f t="shared" si="101"/>
        <v>0</v>
      </c>
      <c r="BG669" s="1" t="e">
        <f>IF(AC669=#REF!,"",IF(AND(K669&lt;&gt;"",ISTEXT(U669)),"分担契約/単価契約",IF(ISTEXT(U669),"単価契約",IF(K669&lt;&gt;"","分担契約",""))))</f>
        <v>#REF!</v>
      </c>
      <c r="BH669" s="80"/>
      <c r="BI669" s="81" t="e">
        <f>IF(COUNTIF(T669,"**"),"",IF(AND(T669&gt;=#REF!,OR(H669=#REF!,H669=#REF!)),1,IF(AND(T669&gt;=#REF!,H669&lt;&gt;#REF!,H669&lt;&gt;#REF!),1,"")))</f>
        <v>#REF!</v>
      </c>
      <c r="BJ669" s="82" t="str">
        <f t="shared" si="102"/>
        <v>○</v>
      </c>
      <c r="BK669" s="81" t="b">
        <f t="shared" si="105"/>
        <v>1</v>
      </c>
      <c r="BL669" s="81" t="b">
        <f t="shared" si="106"/>
        <v>1</v>
      </c>
    </row>
    <row r="670" spans="1:64" s="83" customFormat="1" ht="60.65" customHeight="1" x14ac:dyDescent="0.2">
      <c r="A670" s="77">
        <f t="shared" si="98"/>
        <v>665</v>
      </c>
      <c r="B670" s="77" t="str">
        <f t="shared" si="103"/>
        <v/>
      </c>
      <c r="C670" s="77" t="str">
        <f>IF(B670&lt;&gt;1,"",COUNTIF($B$6:B670,1))</f>
        <v/>
      </c>
      <c r="D670" s="77" t="str">
        <f>IF(B670&lt;&gt;2,"",COUNTIF($B$6:B670,2))</f>
        <v/>
      </c>
      <c r="E670" s="77" t="str">
        <f>IF(B670&lt;&gt;3,"",COUNTIF($B$6:B670,3))</f>
        <v/>
      </c>
      <c r="F670" s="77" t="str">
        <f>IF(B670&lt;&gt;4,"",COUNTIF($B$6:B670,4))</f>
        <v/>
      </c>
      <c r="G670" s="1"/>
      <c r="H670" s="20"/>
      <c r="I670" s="20"/>
      <c r="J670" s="20"/>
      <c r="K670" s="1"/>
      <c r="L670" s="1"/>
      <c r="M670" s="21"/>
      <c r="N670" s="20"/>
      <c r="O670" s="22"/>
      <c r="P670" s="26"/>
      <c r="Q670" s="27"/>
      <c r="R670" s="20"/>
      <c r="S670" s="1"/>
      <c r="T670" s="23"/>
      <c r="U670" s="84"/>
      <c r="V670" s="86"/>
      <c r="W670" s="39" t="e">
        <f>IF(OR(T670="他官署で調達手続きを実施のため",AC670=#REF!),"－",IF(V670&lt;&gt;"",ROUNDDOWN(V670/T670,3),(IFERROR(ROUNDDOWN(U670/T670,3),"－"))))</f>
        <v>#REF!</v>
      </c>
      <c r="X670" s="90"/>
      <c r="Y670" s="92"/>
      <c r="Z670" s="25"/>
      <c r="AA670" s="24"/>
      <c r="AB670" s="25"/>
      <c r="AC670" s="24"/>
      <c r="AD670" s="20"/>
      <c r="AE670" s="20"/>
      <c r="AF670" s="20"/>
      <c r="AG670" s="1"/>
      <c r="AH670" s="1"/>
      <c r="AI670" s="41"/>
      <c r="AJ670" s="41"/>
      <c r="AK670" s="41"/>
      <c r="AL670" s="41"/>
      <c r="AM670" s="41"/>
      <c r="AN670" s="1"/>
      <c r="AO670" s="1"/>
      <c r="AP670" s="1"/>
      <c r="AQ670" s="1"/>
      <c r="AR670" s="1"/>
      <c r="AS670" s="1"/>
      <c r="AT670" s="1"/>
      <c r="AU670" s="1"/>
      <c r="AV670" s="1"/>
      <c r="AW670" s="1"/>
      <c r="AX670" s="35"/>
      <c r="AY670" s="78"/>
      <c r="AZ670" s="37" t="e">
        <f>IF(AC670=#REF!,"年間支払金額",IF(AND(OR(COUNTIF(AE670,"*すべて*"),COUNTIF(AE670,"*全て*")),S670="●",OR(K670=#REF!,K670=#REF!)),"年間支払金額(全官署、契約相手方ごと)",IF(AND(OR(COUNTIF(AE670,"*すべて*"),COUNTIF(AE670,"*全て*")),S670="●"),"年間支払金額(契約相手方ごと)",IF(AND(OR(K670=#REF!,K670=#REF!),AC670=#REF!),"契約総額(全官署)",IF(AND(K670=#REF!,AC670=#REF!),"契約総額(自官署のみ)",IF(K670=#REF!,"年間支払金額(自官署のみ)",IF(AC670=#REF!,"契約総額",IF(AND(COUNTIF(BG670,"&lt;&gt;*単価*"),OR(K670=#REF!,K670=#REF!)),"全官署予定価格",IF(AND(COUNTIF(BG670,"*単価*"),OR(K670=#REF!,K670=#REF!)),"全官署支払金額",IF(COUNTIF(BG670,"*単価*"),"年間支払金額","予定価格"))))))))))</f>
        <v>#REF!</v>
      </c>
      <c r="BA670" s="37" t="str">
        <f>IF(T670="","×",IF(令和8年度契約状況調査票!T670&gt;_xlfn.XLOOKUP(令和8年度契約状況調査票!BF670,#REF!,#REF!),"○","×"))</f>
        <v>×</v>
      </c>
      <c r="BB670" s="37" t="str">
        <f>IF(Y670="","×",IF(令和8年度契約状況調査票!Y670&gt;_xlfn.XLOOKUP(令和8年度契約状況調査票!BF670,#REF!,#REF!),"○","×"))</f>
        <v>×</v>
      </c>
      <c r="BC670" s="37" t="str">
        <f t="shared" si="99"/>
        <v>×</v>
      </c>
      <c r="BD670" s="37" t="str">
        <f t="shared" si="104"/>
        <v>×</v>
      </c>
      <c r="BE670" s="79" t="str">
        <f t="shared" si="100"/>
        <v/>
      </c>
      <c r="BF670" s="38">
        <f t="shared" si="101"/>
        <v>0</v>
      </c>
      <c r="BG670" s="1" t="e">
        <f>IF(AC670=#REF!,"",IF(AND(K670&lt;&gt;"",ISTEXT(U670)),"分担契約/単価契約",IF(ISTEXT(U670),"単価契約",IF(K670&lt;&gt;"","分担契約",""))))</f>
        <v>#REF!</v>
      </c>
      <c r="BH670" s="80"/>
      <c r="BI670" s="81" t="e">
        <f>IF(COUNTIF(T670,"**"),"",IF(AND(T670&gt;=#REF!,OR(H670=#REF!,H670=#REF!)),1,IF(AND(T670&gt;=#REF!,H670&lt;&gt;#REF!,H670&lt;&gt;#REF!),1,"")))</f>
        <v>#REF!</v>
      </c>
      <c r="BJ670" s="82" t="str">
        <f t="shared" si="102"/>
        <v>○</v>
      </c>
      <c r="BK670" s="81" t="b">
        <f t="shared" si="105"/>
        <v>1</v>
      </c>
      <c r="BL670" s="81" t="b">
        <f t="shared" si="106"/>
        <v>1</v>
      </c>
    </row>
    <row r="671" spans="1:64" s="83" customFormat="1" ht="60.65" customHeight="1" x14ac:dyDescent="0.2">
      <c r="A671" s="77">
        <f t="shared" si="98"/>
        <v>666</v>
      </c>
      <c r="B671" s="77" t="str">
        <f t="shared" si="103"/>
        <v/>
      </c>
      <c r="C671" s="77" t="str">
        <f>IF(B671&lt;&gt;1,"",COUNTIF($B$6:B671,1))</f>
        <v/>
      </c>
      <c r="D671" s="77" t="str">
        <f>IF(B671&lt;&gt;2,"",COUNTIF($B$6:B671,2))</f>
        <v/>
      </c>
      <c r="E671" s="77" t="str">
        <f>IF(B671&lt;&gt;3,"",COUNTIF($B$6:B671,3))</f>
        <v/>
      </c>
      <c r="F671" s="77" t="str">
        <f>IF(B671&lt;&gt;4,"",COUNTIF($B$6:B671,4))</f>
        <v/>
      </c>
      <c r="G671" s="1"/>
      <c r="H671" s="20"/>
      <c r="I671" s="20"/>
      <c r="J671" s="20"/>
      <c r="K671" s="1"/>
      <c r="L671" s="1"/>
      <c r="M671" s="21"/>
      <c r="N671" s="20"/>
      <c r="O671" s="22"/>
      <c r="P671" s="26"/>
      <c r="Q671" s="27"/>
      <c r="R671" s="20"/>
      <c r="S671" s="1"/>
      <c r="T671" s="23"/>
      <c r="U671" s="84"/>
      <c r="V671" s="86"/>
      <c r="W671" s="39" t="e">
        <f>IF(OR(T671="他官署で調達手続きを実施のため",AC671=#REF!),"－",IF(V671&lt;&gt;"",ROUNDDOWN(V671/T671,3),(IFERROR(ROUNDDOWN(U671/T671,3),"－"))))</f>
        <v>#REF!</v>
      </c>
      <c r="X671" s="90"/>
      <c r="Y671" s="92"/>
      <c r="Z671" s="25"/>
      <c r="AA671" s="24"/>
      <c r="AB671" s="25"/>
      <c r="AC671" s="24"/>
      <c r="AD671" s="20"/>
      <c r="AE671" s="20"/>
      <c r="AF671" s="20"/>
      <c r="AG671" s="1"/>
      <c r="AH671" s="1"/>
      <c r="AI671" s="41"/>
      <c r="AJ671" s="41"/>
      <c r="AK671" s="41"/>
      <c r="AL671" s="41"/>
      <c r="AM671" s="41"/>
      <c r="AN671" s="1"/>
      <c r="AO671" s="1"/>
      <c r="AP671" s="1"/>
      <c r="AQ671" s="1"/>
      <c r="AR671" s="1"/>
      <c r="AS671" s="1"/>
      <c r="AT671" s="1"/>
      <c r="AU671" s="1"/>
      <c r="AV671" s="1"/>
      <c r="AW671" s="1"/>
      <c r="AX671" s="36"/>
      <c r="AY671" s="78"/>
      <c r="AZ671" s="37" t="e">
        <f>IF(AC671=#REF!,"年間支払金額",IF(AND(OR(COUNTIF(AE671,"*すべて*"),COUNTIF(AE671,"*全て*")),S671="●",OR(K671=#REF!,K671=#REF!)),"年間支払金額(全官署、契約相手方ごと)",IF(AND(OR(COUNTIF(AE671,"*すべて*"),COUNTIF(AE671,"*全て*")),S671="●"),"年間支払金額(契約相手方ごと)",IF(AND(OR(K671=#REF!,K671=#REF!),AC671=#REF!),"契約総額(全官署)",IF(AND(K671=#REF!,AC671=#REF!),"契約総額(自官署のみ)",IF(K671=#REF!,"年間支払金額(自官署のみ)",IF(AC671=#REF!,"契約総額",IF(AND(COUNTIF(BG671,"&lt;&gt;*単価*"),OR(K671=#REF!,K671=#REF!)),"全官署予定価格",IF(AND(COUNTIF(BG671,"*単価*"),OR(K671=#REF!,K671=#REF!)),"全官署支払金額",IF(COUNTIF(BG671,"*単価*"),"年間支払金額","予定価格"))))))))))</f>
        <v>#REF!</v>
      </c>
      <c r="BA671" s="37" t="str">
        <f>IF(T671="","×",IF(令和8年度契約状況調査票!T671&gt;_xlfn.XLOOKUP(令和8年度契約状況調査票!BF671,#REF!,#REF!),"○","×"))</f>
        <v>×</v>
      </c>
      <c r="BB671" s="37" t="str">
        <f>IF(Y671="","×",IF(令和8年度契約状況調査票!Y671&gt;_xlfn.XLOOKUP(令和8年度契約状況調査票!BF671,#REF!,#REF!),"○","×"))</f>
        <v>×</v>
      </c>
      <c r="BC671" s="37" t="str">
        <f t="shared" si="99"/>
        <v>×</v>
      </c>
      <c r="BD671" s="37" t="str">
        <f t="shared" si="104"/>
        <v>×</v>
      </c>
      <c r="BE671" s="79" t="str">
        <f t="shared" si="100"/>
        <v/>
      </c>
      <c r="BF671" s="38">
        <f t="shared" si="101"/>
        <v>0</v>
      </c>
      <c r="BG671" s="1" t="e">
        <f>IF(AC671=#REF!,"",IF(AND(K671&lt;&gt;"",ISTEXT(U671)),"分担契約/単価契約",IF(ISTEXT(U671),"単価契約",IF(K671&lt;&gt;"","分担契約",""))))</f>
        <v>#REF!</v>
      </c>
      <c r="BH671" s="80"/>
      <c r="BI671" s="81" t="e">
        <f>IF(COUNTIF(T671,"**"),"",IF(AND(T671&gt;=#REF!,OR(H671=#REF!,H671=#REF!)),1,IF(AND(T671&gt;=#REF!,H671&lt;&gt;#REF!,H671&lt;&gt;#REF!),1,"")))</f>
        <v>#REF!</v>
      </c>
      <c r="BJ671" s="82" t="str">
        <f t="shared" si="102"/>
        <v>○</v>
      </c>
      <c r="BK671" s="81" t="b">
        <f t="shared" si="105"/>
        <v>1</v>
      </c>
      <c r="BL671" s="81" t="b">
        <f t="shared" si="106"/>
        <v>1</v>
      </c>
    </row>
    <row r="672" spans="1:64" s="83" customFormat="1" ht="60.65" customHeight="1" x14ac:dyDescent="0.2">
      <c r="A672" s="77">
        <f t="shared" si="98"/>
        <v>667</v>
      </c>
      <c r="B672" s="77" t="str">
        <f t="shared" si="103"/>
        <v/>
      </c>
      <c r="C672" s="77" t="str">
        <f>IF(B672&lt;&gt;1,"",COUNTIF($B$6:B672,1))</f>
        <v/>
      </c>
      <c r="D672" s="77" t="str">
        <f>IF(B672&lt;&gt;2,"",COUNTIF($B$6:B672,2))</f>
        <v/>
      </c>
      <c r="E672" s="77" t="str">
        <f>IF(B672&lt;&gt;3,"",COUNTIF($B$6:B672,3))</f>
        <v/>
      </c>
      <c r="F672" s="77" t="str">
        <f>IF(B672&lt;&gt;4,"",COUNTIF($B$6:B672,4))</f>
        <v/>
      </c>
      <c r="G672" s="1"/>
      <c r="H672" s="20"/>
      <c r="I672" s="20"/>
      <c r="J672" s="20"/>
      <c r="K672" s="1"/>
      <c r="L672" s="1"/>
      <c r="M672" s="21"/>
      <c r="N672" s="20"/>
      <c r="O672" s="22"/>
      <c r="P672" s="26"/>
      <c r="Q672" s="27"/>
      <c r="R672" s="20"/>
      <c r="S672" s="1"/>
      <c r="T672" s="23"/>
      <c r="U672" s="84"/>
      <c r="V672" s="86"/>
      <c r="W672" s="39" t="e">
        <f>IF(OR(T672="他官署で調達手続きを実施のため",AC672=#REF!),"－",IF(V672&lt;&gt;"",ROUNDDOWN(V672/T672,3),(IFERROR(ROUNDDOWN(U672/T672,3),"－"))))</f>
        <v>#REF!</v>
      </c>
      <c r="X672" s="90"/>
      <c r="Y672" s="92"/>
      <c r="Z672" s="25"/>
      <c r="AA672" s="24"/>
      <c r="AB672" s="25"/>
      <c r="AC672" s="24"/>
      <c r="AD672" s="20"/>
      <c r="AE672" s="20"/>
      <c r="AF672" s="20"/>
      <c r="AG672" s="1"/>
      <c r="AH672" s="1"/>
      <c r="AI672" s="41"/>
      <c r="AJ672" s="41"/>
      <c r="AK672" s="41"/>
      <c r="AL672" s="41"/>
      <c r="AM672" s="41"/>
      <c r="AN672" s="1"/>
      <c r="AO672" s="1"/>
      <c r="AP672" s="1"/>
      <c r="AQ672" s="1"/>
      <c r="AR672" s="1"/>
      <c r="AS672" s="1"/>
      <c r="AT672" s="1"/>
      <c r="AU672" s="1"/>
      <c r="AV672" s="1"/>
      <c r="AW672" s="1"/>
      <c r="AX672" s="35"/>
      <c r="AY672" s="78"/>
      <c r="AZ672" s="37" t="e">
        <f>IF(AC672=#REF!,"年間支払金額",IF(AND(OR(COUNTIF(AE672,"*すべて*"),COUNTIF(AE672,"*全て*")),S672="●",OR(K672=#REF!,K672=#REF!)),"年間支払金額(全官署、契約相手方ごと)",IF(AND(OR(COUNTIF(AE672,"*すべて*"),COUNTIF(AE672,"*全て*")),S672="●"),"年間支払金額(契約相手方ごと)",IF(AND(OR(K672=#REF!,K672=#REF!),AC672=#REF!),"契約総額(全官署)",IF(AND(K672=#REF!,AC672=#REF!),"契約総額(自官署のみ)",IF(K672=#REF!,"年間支払金額(自官署のみ)",IF(AC672=#REF!,"契約総額",IF(AND(COUNTIF(BG672,"&lt;&gt;*単価*"),OR(K672=#REF!,K672=#REF!)),"全官署予定価格",IF(AND(COUNTIF(BG672,"*単価*"),OR(K672=#REF!,K672=#REF!)),"全官署支払金額",IF(COUNTIF(BG672,"*単価*"),"年間支払金額","予定価格"))))))))))</f>
        <v>#REF!</v>
      </c>
      <c r="BA672" s="37" t="str">
        <f>IF(T672="","×",IF(令和8年度契約状況調査票!T672&gt;_xlfn.XLOOKUP(令和8年度契約状況調査票!BF672,#REF!,#REF!),"○","×"))</f>
        <v>×</v>
      </c>
      <c r="BB672" s="37" t="str">
        <f>IF(Y672="","×",IF(令和8年度契約状況調査票!Y672&gt;_xlfn.XLOOKUP(令和8年度契約状況調査票!BF672,#REF!,#REF!),"○","×"))</f>
        <v>×</v>
      </c>
      <c r="BC672" s="37" t="str">
        <f t="shared" si="99"/>
        <v>×</v>
      </c>
      <c r="BD672" s="37" t="str">
        <f t="shared" si="104"/>
        <v>×</v>
      </c>
      <c r="BE672" s="79" t="str">
        <f t="shared" si="100"/>
        <v/>
      </c>
      <c r="BF672" s="38">
        <f t="shared" si="101"/>
        <v>0</v>
      </c>
      <c r="BG672" s="1" t="e">
        <f>IF(AC672=#REF!,"",IF(AND(K672&lt;&gt;"",ISTEXT(U672)),"分担契約/単価契約",IF(ISTEXT(U672),"単価契約",IF(K672&lt;&gt;"","分担契約",""))))</f>
        <v>#REF!</v>
      </c>
      <c r="BH672" s="80"/>
      <c r="BI672" s="81" t="e">
        <f>IF(COUNTIF(T672,"**"),"",IF(AND(T672&gt;=#REF!,OR(H672=#REF!,H672=#REF!)),1,IF(AND(T672&gt;=#REF!,H672&lt;&gt;#REF!,H672&lt;&gt;#REF!),1,"")))</f>
        <v>#REF!</v>
      </c>
      <c r="BJ672" s="82" t="str">
        <f t="shared" si="102"/>
        <v>○</v>
      </c>
      <c r="BK672" s="81" t="b">
        <f t="shared" si="105"/>
        <v>1</v>
      </c>
      <c r="BL672" s="81" t="b">
        <f t="shared" si="106"/>
        <v>1</v>
      </c>
    </row>
    <row r="673" spans="1:64" s="83" customFormat="1" ht="60.65" customHeight="1" x14ac:dyDescent="0.2">
      <c r="A673" s="77">
        <f t="shared" si="98"/>
        <v>668</v>
      </c>
      <c r="B673" s="77" t="str">
        <f t="shared" si="103"/>
        <v/>
      </c>
      <c r="C673" s="77" t="str">
        <f>IF(B673&lt;&gt;1,"",COUNTIF($B$6:B673,1))</f>
        <v/>
      </c>
      <c r="D673" s="77" t="str">
        <f>IF(B673&lt;&gt;2,"",COUNTIF($B$6:B673,2))</f>
        <v/>
      </c>
      <c r="E673" s="77" t="str">
        <f>IF(B673&lt;&gt;3,"",COUNTIF($B$6:B673,3))</f>
        <v/>
      </c>
      <c r="F673" s="77" t="str">
        <f>IF(B673&lt;&gt;4,"",COUNTIF($B$6:B673,4))</f>
        <v/>
      </c>
      <c r="G673" s="1"/>
      <c r="H673" s="20"/>
      <c r="I673" s="20"/>
      <c r="J673" s="20"/>
      <c r="K673" s="1"/>
      <c r="L673" s="1"/>
      <c r="M673" s="21"/>
      <c r="N673" s="20"/>
      <c r="O673" s="22"/>
      <c r="P673" s="26"/>
      <c r="Q673" s="27"/>
      <c r="R673" s="20"/>
      <c r="S673" s="1"/>
      <c r="T673" s="23"/>
      <c r="U673" s="84"/>
      <c r="V673" s="86"/>
      <c r="W673" s="39" t="e">
        <f>IF(OR(T673="他官署で調達手続きを実施のため",AC673=#REF!),"－",IF(V673&lt;&gt;"",ROUNDDOWN(V673/T673,3),(IFERROR(ROUNDDOWN(U673/T673,3),"－"))))</f>
        <v>#REF!</v>
      </c>
      <c r="X673" s="90"/>
      <c r="Y673" s="92"/>
      <c r="Z673" s="25"/>
      <c r="AA673" s="24"/>
      <c r="AB673" s="25"/>
      <c r="AC673" s="24"/>
      <c r="AD673" s="20"/>
      <c r="AE673" s="20"/>
      <c r="AF673" s="20"/>
      <c r="AG673" s="1"/>
      <c r="AH673" s="1"/>
      <c r="AI673" s="41"/>
      <c r="AJ673" s="41"/>
      <c r="AK673" s="41"/>
      <c r="AL673" s="41"/>
      <c r="AM673" s="41"/>
      <c r="AN673" s="1"/>
      <c r="AO673" s="1"/>
      <c r="AP673" s="1"/>
      <c r="AQ673" s="1"/>
      <c r="AR673" s="1"/>
      <c r="AS673" s="1"/>
      <c r="AT673" s="1"/>
      <c r="AU673" s="1"/>
      <c r="AV673" s="1"/>
      <c r="AW673" s="1"/>
      <c r="AX673" s="35"/>
      <c r="AY673" s="78"/>
      <c r="AZ673" s="37" t="e">
        <f>IF(AC673=#REF!,"年間支払金額",IF(AND(OR(COUNTIF(AE673,"*すべて*"),COUNTIF(AE673,"*全て*")),S673="●",OR(K673=#REF!,K673=#REF!)),"年間支払金額(全官署、契約相手方ごと)",IF(AND(OR(COUNTIF(AE673,"*すべて*"),COUNTIF(AE673,"*全て*")),S673="●"),"年間支払金額(契約相手方ごと)",IF(AND(OR(K673=#REF!,K673=#REF!),AC673=#REF!),"契約総額(全官署)",IF(AND(K673=#REF!,AC673=#REF!),"契約総額(自官署のみ)",IF(K673=#REF!,"年間支払金額(自官署のみ)",IF(AC673=#REF!,"契約総額",IF(AND(COUNTIF(BG673,"&lt;&gt;*単価*"),OR(K673=#REF!,K673=#REF!)),"全官署予定価格",IF(AND(COUNTIF(BG673,"*単価*"),OR(K673=#REF!,K673=#REF!)),"全官署支払金額",IF(COUNTIF(BG673,"*単価*"),"年間支払金額","予定価格"))))))))))</f>
        <v>#REF!</v>
      </c>
      <c r="BA673" s="37" t="str">
        <f>IF(T673="","×",IF(令和8年度契約状況調査票!T673&gt;_xlfn.XLOOKUP(令和8年度契約状況調査票!BF673,#REF!,#REF!),"○","×"))</f>
        <v>×</v>
      </c>
      <c r="BB673" s="37" t="str">
        <f>IF(Y673="","×",IF(令和8年度契約状況調査票!Y673&gt;_xlfn.XLOOKUP(令和8年度契約状況調査票!BF673,#REF!,#REF!),"○","×"))</f>
        <v>×</v>
      </c>
      <c r="BC673" s="37" t="str">
        <f t="shared" si="99"/>
        <v>×</v>
      </c>
      <c r="BD673" s="37" t="str">
        <f t="shared" si="104"/>
        <v>×</v>
      </c>
      <c r="BE673" s="79" t="str">
        <f t="shared" si="100"/>
        <v/>
      </c>
      <c r="BF673" s="38">
        <f t="shared" si="101"/>
        <v>0</v>
      </c>
      <c r="BG673" s="1" t="e">
        <f>IF(AC673=#REF!,"",IF(AND(K673&lt;&gt;"",ISTEXT(U673)),"分担契約/単価契約",IF(ISTEXT(U673),"単価契約",IF(K673&lt;&gt;"","分担契約",""))))</f>
        <v>#REF!</v>
      </c>
      <c r="BH673" s="80"/>
      <c r="BI673" s="81" t="e">
        <f>IF(COUNTIF(T673,"**"),"",IF(AND(T673&gt;=#REF!,OR(H673=#REF!,H673=#REF!)),1,IF(AND(T673&gt;=#REF!,H673&lt;&gt;#REF!,H673&lt;&gt;#REF!),1,"")))</f>
        <v>#REF!</v>
      </c>
      <c r="BJ673" s="82" t="str">
        <f t="shared" si="102"/>
        <v>○</v>
      </c>
      <c r="BK673" s="81" t="b">
        <f t="shared" si="105"/>
        <v>1</v>
      </c>
      <c r="BL673" s="81" t="b">
        <f t="shared" si="106"/>
        <v>1</v>
      </c>
    </row>
    <row r="674" spans="1:64" s="83" customFormat="1" ht="60.65" customHeight="1" x14ac:dyDescent="0.2">
      <c r="A674" s="77">
        <f t="shared" si="98"/>
        <v>669</v>
      </c>
      <c r="B674" s="77" t="str">
        <f t="shared" si="103"/>
        <v/>
      </c>
      <c r="C674" s="77" t="str">
        <f>IF(B674&lt;&gt;1,"",COUNTIF($B$6:B674,1))</f>
        <v/>
      </c>
      <c r="D674" s="77" t="str">
        <f>IF(B674&lt;&gt;2,"",COUNTIF($B$6:B674,2))</f>
        <v/>
      </c>
      <c r="E674" s="77" t="str">
        <f>IF(B674&lt;&gt;3,"",COUNTIF($B$6:B674,3))</f>
        <v/>
      </c>
      <c r="F674" s="77" t="str">
        <f>IF(B674&lt;&gt;4,"",COUNTIF($B$6:B674,4))</f>
        <v/>
      </c>
      <c r="G674" s="1"/>
      <c r="H674" s="20"/>
      <c r="I674" s="20"/>
      <c r="J674" s="20"/>
      <c r="K674" s="1"/>
      <c r="L674" s="1"/>
      <c r="M674" s="21"/>
      <c r="N674" s="20"/>
      <c r="O674" s="22"/>
      <c r="P674" s="26"/>
      <c r="Q674" s="27"/>
      <c r="R674" s="20"/>
      <c r="S674" s="1"/>
      <c r="T674" s="28"/>
      <c r="U674" s="85"/>
      <c r="V674" s="86"/>
      <c r="W674" s="39" t="e">
        <f>IF(OR(T674="他官署で調達手続きを実施のため",AC674=#REF!),"－",IF(V674&lt;&gt;"",ROUNDDOWN(V674/T674,3),(IFERROR(ROUNDDOWN(U674/T674,3),"－"))))</f>
        <v>#REF!</v>
      </c>
      <c r="X674" s="90"/>
      <c r="Y674" s="92"/>
      <c r="Z674" s="25"/>
      <c r="AA674" s="24"/>
      <c r="AB674" s="25"/>
      <c r="AC674" s="24"/>
      <c r="AD674" s="20"/>
      <c r="AE674" s="20"/>
      <c r="AF674" s="20"/>
      <c r="AG674" s="1"/>
      <c r="AH674" s="1"/>
      <c r="AI674" s="41"/>
      <c r="AJ674" s="41"/>
      <c r="AK674" s="41"/>
      <c r="AL674" s="41"/>
      <c r="AM674" s="41"/>
      <c r="AN674" s="1"/>
      <c r="AO674" s="1"/>
      <c r="AP674" s="1"/>
      <c r="AQ674" s="1"/>
      <c r="AR674" s="1"/>
      <c r="AS674" s="1"/>
      <c r="AT674" s="1"/>
      <c r="AU674" s="1"/>
      <c r="AV674" s="1"/>
      <c r="AW674" s="1"/>
      <c r="AX674" s="35"/>
      <c r="AY674" s="78"/>
      <c r="AZ674" s="37" t="e">
        <f>IF(AC674=#REF!,"年間支払金額",IF(AND(OR(COUNTIF(AE674,"*すべて*"),COUNTIF(AE674,"*全て*")),S674="●",OR(K674=#REF!,K674=#REF!)),"年間支払金額(全官署、契約相手方ごと)",IF(AND(OR(COUNTIF(AE674,"*すべて*"),COUNTIF(AE674,"*全て*")),S674="●"),"年間支払金額(契約相手方ごと)",IF(AND(OR(K674=#REF!,K674=#REF!),AC674=#REF!),"契約総額(全官署)",IF(AND(K674=#REF!,AC674=#REF!),"契約総額(自官署のみ)",IF(K674=#REF!,"年間支払金額(自官署のみ)",IF(AC674=#REF!,"契約総額",IF(AND(COUNTIF(BG674,"&lt;&gt;*単価*"),OR(K674=#REF!,K674=#REF!)),"全官署予定価格",IF(AND(COUNTIF(BG674,"*単価*"),OR(K674=#REF!,K674=#REF!)),"全官署支払金額",IF(COUNTIF(BG674,"*単価*"),"年間支払金額","予定価格"))))))))))</f>
        <v>#REF!</v>
      </c>
      <c r="BA674" s="37" t="str">
        <f>IF(T674="","×",IF(令和8年度契約状況調査票!T674&gt;_xlfn.XLOOKUP(令和8年度契約状況調査票!BF674,#REF!,#REF!),"○","×"))</f>
        <v>×</v>
      </c>
      <c r="BB674" s="37" t="str">
        <f>IF(Y674="","×",IF(令和8年度契約状況調査票!Y674&gt;_xlfn.XLOOKUP(令和8年度契約状況調査票!BF674,#REF!,#REF!),"○","×"))</f>
        <v>×</v>
      </c>
      <c r="BC674" s="37" t="str">
        <f t="shared" si="99"/>
        <v>×</v>
      </c>
      <c r="BD674" s="37" t="str">
        <f t="shared" si="104"/>
        <v>×</v>
      </c>
      <c r="BE674" s="79" t="str">
        <f t="shared" si="100"/>
        <v/>
      </c>
      <c r="BF674" s="38">
        <f t="shared" si="101"/>
        <v>0</v>
      </c>
      <c r="BG674" s="1" t="e">
        <f>IF(AC674=#REF!,"",IF(AND(K674&lt;&gt;"",ISTEXT(U674)),"分担契約/単価契約",IF(ISTEXT(U674),"単価契約",IF(K674&lt;&gt;"","分担契約",""))))</f>
        <v>#REF!</v>
      </c>
      <c r="BH674" s="80"/>
      <c r="BI674" s="81" t="e">
        <f>IF(COUNTIF(T674,"**"),"",IF(AND(T674&gt;=#REF!,OR(H674=#REF!,H674=#REF!)),1,IF(AND(T674&gt;=#REF!,H674&lt;&gt;#REF!,H674&lt;&gt;#REF!),1,"")))</f>
        <v>#REF!</v>
      </c>
      <c r="BJ674" s="82" t="str">
        <f t="shared" si="102"/>
        <v>○</v>
      </c>
      <c r="BK674" s="81" t="b">
        <f t="shared" si="105"/>
        <v>1</v>
      </c>
      <c r="BL674" s="81" t="b">
        <f t="shared" si="106"/>
        <v>1</v>
      </c>
    </row>
    <row r="675" spans="1:64" s="83" customFormat="1" ht="60.65" customHeight="1" x14ac:dyDescent="0.2">
      <c r="A675" s="77">
        <f t="shared" si="98"/>
        <v>670</v>
      </c>
      <c r="B675" s="77" t="str">
        <f t="shared" si="103"/>
        <v/>
      </c>
      <c r="C675" s="77" t="str">
        <f>IF(B675&lt;&gt;1,"",COUNTIF($B$6:B675,1))</f>
        <v/>
      </c>
      <c r="D675" s="77" t="str">
        <f>IF(B675&lt;&gt;2,"",COUNTIF($B$6:B675,2))</f>
        <v/>
      </c>
      <c r="E675" s="77" t="str">
        <f>IF(B675&lt;&gt;3,"",COUNTIF($B$6:B675,3))</f>
        <v/>
      </c>
      <c r="F675" s="77" t="str">
        <f>IF(B675&lt;&gt;4,"",COUNTIF($B$6:B675,4))</f>
        <v/>
      </c>
      <c r="G675" s="1"/>
      <c r="H675" s="20"/>
      <c r="I675" s="20"/>
      <c r="J675" s="20"/>
      <c r="K675" s="1"/>
      <c r="L675" s="1"/>
      <c r="M675" s="21"/>
      <c r="N675" s="20"/>
      <c r="O675" s="22"/>
      <c r="P675" s="26"/>
      <c r="Q675" s="27"/>
      <c r="R675" s="20"/>
      <c r="S675" s="1"/>
      <c r="T675" s="23"/>
      <c r="U675" s="84"/>
      <c r="V675" s="86"/>
      <c r="W675" s="39" t="e">
        <f>IF(OR(T675="他官署で調達手続きを実施のため",AC675=#REF!),"－",IF(V675&lt;&gt;"",ROUNDDOWN(V675/T675,3),(IFERROR(ROUNDDOWN(U675/T675,3),"－"))))</f>
        <v>#REF!</v>
      </c>
      <c r="X675" s="90"/>
      <c r="Y675" s="92"/>
      <c r="Z675" s="25"/>
      <c r="AA675" s="24"/>
      <c r="AB675" s="25"/>
      <c r="AC675" s="24"/>
      <c r="AD675" s="20"/>
      <c r="AE675" s="20"/>
      <c r="AF675" s="20"/>
      <c r="AG675" s="1"/>
      <c r="AH675" s="1"/>
      <c r="AI675" s="41"/>
      <c r="AJ675" s="41"/>
      <c r="AK675" s="41"/>
      <c r="AL675" s="41"/>
      <c r="AM675" s="41"/>
      <c r="AN675" s="1"/>
      <c r="AO675" s="1"/>
      <c r="AP675" s="1"/>
      <c r="AQ675" s="1"/>
      <c r="AR675" s="1"/>
      <c r="AS675" s="1"/>
      <c r="AT675" s="1"/>
      <c r="AU675" s="1"/>
      <c r="AV675" s="1"/>
      <c r="AW675" s="1"/>
      <c r="AX675" s="35"/>
      <c r="AY675" s="78"/>
      <c r="AZ675" s="37" t="e">
        <f>IF(AC675=#REF!,"年間支払金額",IF(AND(OR(COUNTIF(AE675,"*すべて*"),COUNTIF(AE675,"*全て*")),S675="●",OR(K675=#REF!,K675=#REF!)),"年間支払金額(全官署、契約相手方ごと)",IF(AND(OR(COUNTIF(AE675,"*すべて*"),COUNTIF(AE675,"*全て*")),S675="●"),"年間支払金額(契約相手方ごと)",IF(AND(OR(K675=#REF!,K675=#REF!),AC675=#REF!),"契約総額(全官署)",IF(AND(K675=#REF!,AC675=#REF!),"契約総額(自官署のみ)",IF(K675=#REF!,"年間支払金額(自官署のみ)",IF(AC675=#REF!,"契約総額",IF(AND(COUNTIF(BG675,"&lt;&gt;*単価*"),OR(K675=#REF!,K675=#REF!)),"全官署予定価格",IF(AND(COUNTIF(BG675,"*単価*"),OR(K675=#REF!,K675=#REF!)),"全官署支払金額",IF(COUNTIF(BG675,"*単価*"),"年間支払金額","予定価格"))))))))))</f>
        <v>#REF!</v>
      </c>
      <c r="BA675" s="37" t="str">
        <f>IF(T675="","×",IF(令和8年度契約状況調査票!T675&gt;_xlfn.XLOOKUP(令和8年度契約状況調査票!BF675,#REF!,#REF!),"○","×"))</f>
        <v>×</v>
      </c>
      <c r="BB675" s="37" t="str">
        <f>IF(Y675="","×",IF(令和8年度契約状況調査票!Y675&gt;_xlfn.XLOOKUP(令和8年度契約状況調査票!BF675,#REF!,#REF!),"○","×"))</f>
        <v>×</v>
      </c>
      <c r="BC675" s="37" t="str">
        <f t="shared" si="99"/>
        <v>×</v>
      </c>
      <c r="BD675" s="37" t="str">
        <f t="shared" si="104"/>
        <v>×</v>
      </c>
      <c r="BE675" s="79" t="str">
        <f t="shared" si="100"/>
        <v/>
      </c>
      <c r="BF675" s="38">
        <f t="shared" si="101"/>
        <v>0</v>
      </c>
      <c r="BG675" s="1" t="e">
        <f>IF(AC675=#REF!,"",IF(AND(K675&lt;&gt;"",ISTEXT(U675)),"分担契約/単価契約",IF(ISTEXT(U675),"単価契約",IF(K675&lt;&gt;"","分担契約",""))))</f>
        <v>#REF!</v>
      </c>
      <c r="BH675" s="80"/>
      <c r="BI675" s="81" t="e">
        <f>IF(COUNTIF(T675,"**"),"",IF(AND(T675&gt;=#REF!,OR(H675=#REF!,H675=#REF!)),1,IF(AND(T675&gt;=#REF!,H675&lt;&gt;#REF!,H675&lt;&gt;#REF!),1,"")))</f>
        <v>#REF!</v>
      </c>
      <c r="BJ675" s="82" t="str">
        <f t="shared" si="102"/>
        <v>○</v>
      </c>
      <c r="BK675" s="81" t="b">
        <f t="shared" si="105"/>
        <v>1</v>
      </c>
      <c r="BL675" s="81" t="b">
        <f t="shared" si="106"/>
        <v>1</v>
      </c>
    </row>
    <row r="676" spans="1:64" s="83" customFormat="1" ht="60.65" customHeight="1" x14ac:dyDescent="0.2">
      <c r="A676" s="77">
        <f t="shared" si="98"/>
        <v>671</v>
      </c>
      <c r="B676" s="77" t="str">
        <f t="shared" si="103"/>
        <v/>
      </c>
      <c r="C676" s="77" t="str">
        <f>IF(B676&lt;&gt;1,"",COUNTIF($B$6:B676,1))</f>
        <v/>
      </c>
      <c r="D676" s="77" t="str">
        <f>IF(B676&lt;&gt;2,"",COUNTIF($B$6:B676,2))</f>
        <v/>
      </c>
      <c r="E676" s="77" t="str">
        <f>IF(B676&lt;&gt;3,"",COUNTIF($B$6:B676,3))</f>
        <v/>
      </c>
      <c r="F676" s="77" t="str">
        <f>IF(B676&lt;&gt;4,"",COUNTIF($B$6:B676,4))</f>
        <v/>
      </c>
      <c r="G676" s="1"/>
      <c r="H676" s="20"/>
      <c r="I676" s="20"/>
      <c r="J676" s="20"/>
      <c r="K676" s="1"/>
      <c r="L676" s="1"/>
      <c r="M676" s="21"/>
      <c r="N676" s="20"/>
      <c r="O676" s="22"/>
      <c r="P676" s="26"/>
      <c r="Q676" s="27"/>
      <c r="R676" s="20"/>
      <c r="S676" s="1"/>
      <c r="T676" s="23"/>
      <c r="U676" s="84"/>
      <c r="V676" s="86"/>
      <c r="W676" s="39" t="e">
        <f>IF(OR(T676="他官署で調達手続きを実施のため",AC676=#REF!),"－",IF(V676&lt;&gt;"",ROUNDDOWN(V676/T676,3),(IFERROR(ROUNDDOWN(U676/T676,3),"－"))))</f>
        <v>#REF!</v>
      </c>
      <c r="X676" s="90"/>
      <c r="Y676" s="92"/>
      <c r="Z676" s="25"/>
      <c r="AA676" s="24"/>
      <c r="AB676" s="25"/>
      <c r="AC676" s="24"/>
      <c r="AD676" s="20"/>
      <c r="AE676" s="20"/>
      <c r="AF676" s="20"/>
      <c r="AG676" s="1"/>
      <c r="AH676" s="1"/>
      <c r="AI676" s="41"/>
      <c r="AJ676" s="41"/>
      <c r="AK676" s="41"/>
      <c r="AL676" s="41"/>
      <c r="AM676" s="41"/>
      <c r="AN676" s="1"/>
      <c r="AO676" s="1"/>
      <c r="AP676" s="1"/>
      <c r="AQ676" s="1"/>
      <c r="AR676" s="1"/>
      <c r="AS676" s="1"/>
      <c r="AT676" s="1"/>
      <c r="AU676" s="1"/>
      <c r="AV676" s="1"/>
      <c r="AW676" s="1"/>
      <c r="AX676" s="35"/>
      <c r="AY676" s="78"/>
      <c r="AZ676" s="37" t="e">
        <f>IF(AC676=#REF!,"年間支払金額",IF(AND(OR(COUNTIF(AE676,"*すべて*"),COUNTIF(AE676,"*全て*")),S676="●",OR(K676=#REF!,K676=#REF!)),"年間支払金額(全官署、契約相手方ごと)",IF(AND(OR(COUNTIF(AE676,"*すべて*"),COUNTIF(AE676,"*全て*")),S676="●"),"年間支払金額(契約相手方ごと)",IF(AND(OR(K676=#REF!,K676=#REF!),AC676=#REF!),"契約総額(全官署)",IF(AND(K676=#REF!,AC676=#REF!),"契約総額(自官署のみ)",IF(K676=#REF!,"年間支払金額(自官署のみ)",IF(AC676=#REF!,"契約総額",IF(AND(COUNTIF(BG676,"&lt;&gt;*単価*"),OR(K676=#REF!,K676=#REF!)),"全官署予定価格",IF(AND(COUNTIF(BG676,"*単価*"),OR(K676=#REF!,K676=#REF!)),"全官署支払金額",IF(COUNTIF(BG676,"*単価*"),"年間支払金額","予定価格"))))))))))</f>
        <v>#REF!</v>
      </c>
      <c r="BA676" s="37" t="str">
        <f>IF(T676="","×",IF(令和8年度契約状況調査票!T676&gt;_xlfn.XLOOKUP(令和8年度契約状況調査票!BF676,#REF!,#REF!),"○","×"))</f>
        <v>×</v>
      </c>
      <c r="BB676" s="37" t="str">
        <f>IF(Y676="","×",IF(令和8年度契約状況調査票!Y676&gt;_xlfn.XLOOKUP(令和8年度契約状況調査票!BF676,#REF!,#REF!),"○","×"))</f>
        <v>×</v>
      </c>
      <c r="BC676" s="37" t="str">
        <f t="shared" si="99"/>
        <v>×</v>
      </c>
      <c r="BD676" s="37" t="str">
        <f t="shared" si="104"/>
        <v>×</v>
      </c>
      <c r="BE676" s="79" t="str">
        <f t="shared" si="100"/>
        <v/>
      </c>
      <c r="BF676" s="38">
        <f t="shared" si="101"/>
        <v>0</v>
      </c>
      <c r="BG676" s="1" t="e">
        <f>IF(AC676=#REF!,"",IF(AND(K676&lt;&gt;"",ISTEXT(U676)),"分担契約/単価契約",IF(ISTEXT(U676),"単価契約",IF(K676&lt;&gt;"","分担契約",""))))</f>
        <v>#REF!</v>
      </c>
      <c r="BH676" s="80"/>
      <c r="BI676" s="81" t="e">
        <f>IF(COUNTIF(T676,"**"),"",IF(AND(T676&gt;=#REF!,OR(H676=#REF!,H676=#REF!)),1,IF(AND(T676&gt;=#REF!,H676&lt;&gt;#REF!,H676&lt;&gt;#REF!),1,"")))</f>
        <v>#REF!</v>
      </c>
      <c r="BJ676" s="82" t="str">
        <f t="shared" si="102"/>
        <v>○</v>
      </c>
      <c r="BK676" s="81" t="b">
        <f t="shared" si="105"/>
        <v>1</v>
      </c>
      <c r="BL676" s="81" t="b">
        <f t="shared" si="106"/>
        <v>1</v>
      </c>
    </row>
    <row r="677" spans="1:64" s="83" customFormat="1" ht="60.65" customHeight="1" x14ac:dyDescent="0.2">
      <c r="A677" s="77">
        <f t="shared" si="98"/>
        <v>672</v>
      </c>
      <c r="B677" s="77" t="str">
        <f t="shared" si="103"/>
        <v/>
      </c>
      <c r="C677" s="77" t="str">
        <f>IF(B677&lt;&gt;1,"",COUNTIF($B$6:B677,1))</f>
        <v/>
      </c>
      <c r="D677" s="77" t="str">
        <f>IF(B677&lt;&gt;2,"",COUNTIF($B$6:B677,2))</f>
        <v/>
      </c>
      <c r="E677" s="77" t="str">
        <f>IF(B677&lt;&gt;3,"",COUNTIF($B$6:B677,3))</f>
        <v/>
      </c>
      <c r="F677" s="77" t="str">
        <f>IF(B677&lt;&gt;4,"",COUNTIF($B$6:B677,4))</f>
        <v/>
      </c>
      <c r="G677" s="1"/>
      <c r="H677" s="20"/>
      <c r="I677" s="20"/>
      <c r="J677" s="20"/>
      <c r="K677" s="1"/>
      <c r="L677" s="1"/>
      <c r="M677" s="21"/>
      <c r="N677" s="20"/>
      <c r="O677" s="22"/>
      <c r="P677" s="26"/>
      <c r="Q677" s="27"/>
      <c r="R677" s="20"/>
      <c r="S677" s="1"/>
      <c r="T677" s="23"/>
      <c r="U677" s="84"/>
      <c r="V677" s="86"/>
      <c r="W677" s="39" t="e">
        <f>IF(OR(T677="他官署で調達手続きを実施のため",AC677=#REF!),"－",IF(V677&lt;&gt;"",ROUNDDOWN(V677/T677,3),(IFERROR(ROUNDDOWN(U677/T677,3),"－"))))</f>
        <v>#REF!</v>
      </c>
      <c r="X677" s="90"/>
      <c r="Y677" s="92"/>
      <c r="Z677" s="25"/>
      <c r="AA677" s="24"/>
      <c r="AB677" s="25"/>
      <c r="AC677" s="24"/>
      <c r="AD677" s="20"/>
      <c r="AE677" s="20"/>
      <c r="AF677" s="20"/>
      <c r="AG677" s="1"/>
      <c r="AH677" s="1"/>
      <c r="AI677" s="41"/>
      <c r="AJ677" s="41"/>
      <c r="AK677" s="41"/>
      <c r="AL677" s="41"/>
      <c r="AM677" s="41"/>
      <c r="AN677" s="1"/>
      <c r="AO677" s="1"/>
      <c r="AP677" s="1"/>
      <c r="AQ677" s="1"/>
      <c r="AR677" s="1"/>
      <c r="AS677" s="1"/>
      <c r="AT677" s="1"/>
      <c r="AU677" s="1"/>
      <c r="AV677" s="1"/>
      <c r="AW677" s="1"/>
      <c r="AX677" s="35"/>
      <c r="AY677" s="78"/>
      <c r="AZ677" s="37" t="e">
        <f>IF(AC677=#REF!,"年間支払金額",IF(AND(OR(COUNTIF(AE677,"*すべて*"),COUNTIF(AE677,"*全て*")),S677="●",OR(K677=#REF!,K677=#REF!)),"年間支払金額(全官署、契約相手方ごと)",IF(AND(OR(COUNTIF(AE677,"*すべて*"),COUNTIF(AE677,"*全て*")),S677="●"),"年間支払金額(契約相手方ごと)",IF(AND(OR(K677=#REF!,K677=#REF!),AC677=#REF!),"契約総額(全官署)",IF(AND(K677=#REF!,AC677=#REF!),"契約総額(自官署のみ)",IF(K677=#REF!,"年間支払金額(自官署のみ)",IF(AC677=#REF!,"契約総額",IF(AND(COUNTIF(BG677,"&lt;&gt;*単価*"),OR(K677=#REF!,K677=#REF!)),"全官署予定価格",IF(AND(COUNTIF(BG677,"*単価*"),OR(K677=#REF!,K677=#REF!)),"全官署支払金額",IF(COUNTIF(BG677,"*単価*"),"年間支払金額","予定価格"))))))))))</f>
        <v>#REF!</v>
      </c>
      <c r="BA677" s="37" t="str">
        <f>IF(T677="","×",IF(令和8年度契約状況調査票!T677&gt;_xlfn.XLOOKUP(令和8年度契約状況調査票!BF677,#REF!,#REF!),"○","×"))</f>
        <v>×</v>
      </c>
      <c r="BB677" s="37" t="str">
        <f>IF(Y677="","×",IF(令和8年度契約状況調査票!Y677&gt;_xlfn.XLOOKUP(令和8年度契約状況調査票!BF677,#REF!,#REF!),"○","×"))</f>
        <v>×</v>
      </c>
      <c r="BC677" s="37" t="str">
        <f t="shared" si="99"/>
        <v>×</v>
      </c>
      <c r="BD677" s="37" t="str">
        <f t="shared" si="104"/>
        <v>×</v>
      </c>
      <c r="BE677" s="79" t="str">
        <f t="shared" si="100"/>
        <v/>
      </c>
      <c r="BF677" s="38">
        <f t="shared" si="101"/>
        <v>0</v>
      </c>
      <c r="BG677" s="1" t="e">
        <f>IF(AC677=#REF!,"",IF(AND(K677&lt;&gt;"",ISTEXT(U677)),"分担契約/単価契約",IF(ISTEXT(U677),"単価契約",IF(K677&lt;&gt;"","分担契約",""))))</f>
        <v>#REF!</v>
      </c>
      <c r="BH677" s="80"/>
      <c r="BI677" s="81" t="e">
        <f>IF(COUNTIF(T677,"**"),"",IF(AND(T677&gt;=#REF!,OR(H677=#REF!,H677=#REF!)),1,IF(AND(T677&gt;=#REF!,H677&lt;&gt;#REF!,H677&lt;&gt;#REF!),1,"")))</f>
        <v>#REF!</v>
      </c>
      <c r="BJ677" s="82" t="str">
        <f t="shared" si="102"/>
        <v>○</v>
      </c>
      <c r="BK677" s="81" t="b">
        <f t="shared" si="105"/>
        <v>1</v>
      </c>
      <c r="BL677" s="81" t="b">
        <f t="shared" si="106"/>
        <v>1</v>
      </c>
    </row>
    <row r="678" spans="1:64" s="83" customFormat="1" ht="60.65" customHeight="1" x14ac:dyDescent="0.2">
      <c r="A678" s="77">
        <f t="shared" si="98"/>
        <v>673</v>
      </c>
      <c r="B678" s="77" t="str">
        <f t="shared" si="103"/>
        <v/>
      </c>
      <c r="C678" s="77" t="str">
        <f>IF(B678&lt;&gt;1,"",COUNTIF($B$6:B678,1))</f>
        <v/>
      </c>
      <c r="D678" s="77" t="str">
        <f>IF(B678&lt;&gt;2,"",COUNTIF($B$6:B678,2))</f>
        <v/>
      </c>
      <c r="E678" s="77" t="str">
        <f>IF(B678&lt;&gt;3,"",COUNTIF($B$6:B678,3))</f>
        <v/>
      </c>
      <c r="F678" s="77" t="str">
        <f>IF(B678&lt;&gt;4,"",COUNTIF($B$6:B678,4))</f>
        <v/>
      </c>
      <c r="G678" s="1"/>
      <c r="H678" s="20"/>
      <c r="I678" s="20"/>
      <c r="J678" s="20"/>
      <c r="K678" s="1"/>
      <c r="L678" s="1"/>
      <c r="M678" s="21"/>
      <c r="N678" s="20"/>
      <c r="O678" s="22"/>
      <c r="P678" s="26"/>
      <c r="Q678" s="27"/>
      <c r="R678" s="20"/>
      <c r="S678" s="1"/>
      <c r="T678" s="23"/>
      <c r="U678" s="84"/>
      <c r="V678" s="86"/>
      <c r="W678" s="39" t="e">
        <f>IF(OR(T678="他官署で調達手続きを実施のため",AC678=#REF!),"－",IF(V678&lt;&gt;"",ROUNDDOWN(V678/T678,3),(IFERROR(ROUNDDOWN(U678/T678,3),"－"))))</f>
        <v>#REF!</v>
      </c>
      <c r="X678" s="90"/>
      <c r="Y678" s="92"/>
      <c r="Z678" s="25"/>
      <c r="AA678" s="24"/>
      <c r="AB678" s="25"/>
      <c r="AC678" s="24"/>
      <c r="AD678" s="20"/>
      <c r="AE678" s="20"/>
      <c r="AF678" s="20"/>
      <c r="AG678" s="1"/>
      <c r="AH678" s="1"/>
      <c r="AI678" s="41"/>
      <c r="AJ678" s="41"/>
      <c r="AK678" s="41"/>
      <c r="AL678" s="41"/>
      <c r="AM678" s="41"/>
      <c r="AN678" s="1"/>
      <c r="AO678" s="1"/>
      <c r="AP678" s="1"/>
      <c r="AQ678" s="1"/>
      <c r="AR678" s="1"/>
      <c r="AS678" s="1"/>
      <c r="AT678" s="1"/>
      <c r="AU678" s="1"/>
      <c r="AV678" s="1"/>
      <c r="AW678" s="1"/>
      <c r="AX678" s="36"/>
      <c r="AY678" s="78"/>
      <c r="AZ678" s="37" t="e">
        <f>IF(AC678=#REF!,"年間支払金額",IF(AND(OR(COUNTIF(AE678,"*すべて*"),COUNTIF(AE678,"*全て*")),S678="●",OR(K678=#REF!,K678=#REF!)),"年間支払金額(全官署、契約相手方ごと)",IF(AND(OR(COUNTIF(AE678,"*すべて*"),COUNTIF(AE678,"*全て*")),S678="●"),"年間支払金額(契約相手方ごと)",IF(AND(OR(K678=#REF!,K678=#REF!),AC678=#REF!),"契約総額(全官署)",IF(AND(K678=#REF!,AC678=#REF!),"契約総額(自官署のみ)",IF(K678=#REF!,"年間支払金額(自官署のみ)",IF(AC678=#REF!,"契約総額",IF(AND(COUNTIF(BG678,"&lt;&gt;*単価*"),OR(K678=#REF!,K678=#REF!)),"全官署予定価格",IF(AND(COUNTIF(BG678,"*単価*"),OR(K678=#REF!,K678=#REF!)),"全官署支払金額",IF(COUNTIF(BG678,"*単価*"),"年間支払金額","予定価格"))))))))))</f>
        <v>#REF!</v>
      </c>
      <c r="BA678" s="37" t="str">
        <f>IF(T678="","×",IF(令和8年度契約状況調査票!T678&gt;_xlfn.XLOOKUP(令和8年度契約状況調査票!BF678,#REF!,#REF!),"○","×"))</f>
        <v>×</v>
      </c>
      <c r="BB678" s="37" t="str">
        <f>IF(Y678="","×",IF(令和8年度契約状況調査票!Y678&gt;_xlfn.XLOOKUP(令和8年度契約状況調査票!BF678,#REF!,#REF!),"○","×"))</f>
        <v>×</v>
      </c>
      <c r="BC678" s="37" t="str">
        <f t="shared" si="99"/>
        <v>×</v>
      </c>
      <c r="BD678" s="37" t="str">
        <f t="shared" si="104"/>
        <v>×</v>
      </c>
      <c r="BE678" s="79" t="str">
        <f t="shared" si="100"/>
        <v/>
      </c>
      <c r="BF678" s="38">
        <f t="shared" si="101"/>
        <v>0</v>
      </c>
      <c r="BG678" s="1" t="e">
        <f>IF(AC678=#REF!,"",IF(AND(K678&lt;&gt;"",ISTEXT(U678)),"分担契約/単価契約",IF(ISTEXT(U678),"単価契約",IF(K678&lt;&gt;"","分担契約",""))))</f>
        <v>#REF!</v>
      </c>
      <c r="BH678" s="80"/>
      <c r="BI678" s="81" t="e">
        <f>IF(COUNTIF(T678,"**"),"",IF(AND(T678&gt;=#REF!,OR(H678=#REF!,H678=#REF!)),1,IF(AND(T678&gt;=#REF!,H678&lt;&gt;#REF!,H678&lt;&gt;#REF!),1,"")))</f>
        <v>#REF!</v>
      </c>
      <c r="BJ678" s="82" t="str">
        <f t="shared" si="102"/>
        <v>○</v>
      </c>
      <c r="BK678" s="81" t="b">
        <f t="shared" si="105"/>
        <v>1</v>
      </c>
      <c r="BL678" s="81" t="b">
        <f t="shared" si="106"/>
        <v>1</v>
      </c>
    </row>
    <row r="679" spans="1:64" s="83" customFormat="1" ht="60.65" customHeight="1" x14ac:dyDescent="0.2">
      <c r="A679" s="77">
        <f t="shared" si="98"/>
        <v>674</v>
      </c>
      <c r="B679" s="77" t="str">
        <f t="shared" si="103"/>
        <v/>
      </c>
      <c r="C679" s="77" t="str">
        <f>IF(B679&lt;&gt;1,"",COUNTIF($B$6:B679,1))</f>
        <v/>
      </c>
      <c r="D679" s="77" t="str">
        <f>IF(B679&lt;&gt;2,"",COUNTIF($B$6:B679,2))</f>
        <v/>
      </c>
      <c r="E679" s="77" t="str">
        <f>IF(B679&lt;&gt;3,"",COUNTIF($B$6:B679,3))</f>
        <v/>
      </c>
      <c r="F679" s="77" t="str">
        <f>IF(B679&lt;&gt;4,"",COUNTIF($B$6:B679,4))</f>
        <v/>
      </c>
      <c r="G679" s="1"/>
      <c r="H679" s="20"/>
      <c r="I679" s="20"/>
      <c r="J679" s="20"/>
      <c r="K679" s="1"/>
      <c r="L679" s="1"/>
      <c r="M679" s="21"/>
      <c r="N679" s="20"/>
      <c r="O679" s="22"/>
      <c r="P679" s="26"/>
      <c r="Q679" s="27"/>
      <c r="R679" s="20"/>
      <c r="S679" s="1"/>
      <c r="T679" s="23"/>
      <c r="U679" s="84"/>
      <c r="V679" s="86"/>
      <c r="W679" s="39" t="e">
        <f>IF(OR(T679="他官署で調達手続きを実施のため",AC679=#REF!),"－",IF(V679&lt;&gt;"",ROUNDDOWN(V679/T679,3),(IFERROR(ROUNDDOWN(U679/T679,3),"－"))))</f>
        <v>#REF!</v>
      </c>
      <c r="X679" s="90"/>
      <c r="Y679" s="92"/>
      <c r="Z679" s="25"/>
      <c r="AA679" s="24"/>
      <c r="AB679" s="25"/>
      <c r="AC679" s="24"/>
      <c r="AD679" s="20"/>
      <c r="AE679" s="20"/>
      <c r="AF679" s="20"/>
      <c r="AG679" s="1"/>
      <c r="AH679" s="1"/>
      <c r="AI679" s="41"/>
      <c r="AJ679" s="41"/>
      <c r="AK679" s="41"/>
      <c r="AL679" s="41"/>
      <c r="AM679" s="41"/>
      <c r="AN679" s="1"/>
      <c r="AO679" s="1"/>
      <c r="AP679" s="1"/>
      <c r="AQ679" s="1"/>
      <c r="AR679" s="1"/>
      <c r="AS679" s="1"/>
      <c r="AT679" s="1"/>
      <c r="AU679" s="1"/>
      <c r="AV679" s="1"/>
      <c r="AW679" s="1"/>
      <c r="AX679" s="35"/>
      <c r="AY679" s="78"/>
      <c r="AZ679" s="37" t="e">
        <f>IF(AC679=#REF!,"年間支払金額",IF(AND(OR(COUNTIF(AE679,"*すべて*"),COUNTIF(AE679,"*全て*")),S679="●",OR(K679=#REF!,K679=#REF!)),"年間支払金額(全官署、契約相手方ごと)",IF(AND(OR(COUNTIF(AE679,"*すべて*"),COUNTIF(AE679,"*全て*")),S679="●"),"年間支払金額(契約相手方ごと)",IF(AND(OR(K679=#REF!,K679=#REF!),AC679=#REF!),"契約総額(全官署)",IF(AND(K679=#REF!,AC679=#REF!),"契約総額(自官署のみ)",IF(K679=#REF!,"年間支払金額(自官署のみ)",IF(AC679=#REF!,"契約総額",IF(AND(COUNTIF(BG679,"&lt;&gt;*単価*"),OR(K679=#REF!,K679=#REF!)),"全官署予定価格",IF(AND(COUNTIF(BG679,"*単価*"),OR(K679=#REF!,K679=#REF!)),"全官署支払金額",IF(COUNTIF(BG679,"*単価*"),"年間支払金額","予定価格"))))))))))</f>
        <v>#REF!</v>
      </c>
      <c r="BA679" s="37" t="str">
        <f>IF(T679="","×",IF(令和8年度契約状況調査票!T679&gt;_xlfn.XLOOKUP(令和8年度契約状況調査票!BF679,#REF!,#REF!),"○","×"))</f>
        <v>×</v>
      </c>
      <c r="BB679" s="37" t="str">
        <f>IF(Y679="","×",IF(令和8年度契約状況調査票!Y679&gt;_xlfn.XLOOKUP(令和8年度契約状況調査票!BF679,#REF!,#REF!),"○","×"))</f>
        <v>×</v>
      </c>
      <c r="BC679" s="37" t="str">
        <f t="shared" si="99"/>
        <v>×</v>
      </c>
      <c r="BD679" s="37" t="str">
        <f t="shared" si="104"/>
        <v>×</v>
      </c>
      <c r="BE679" s="79" t="str">
        <f t="shared" si="100"/>
        <v/>
      </c>
      <c r="BF679" s="38">
        <f t="shared" si="101"/>
        <v>0</v>
      </c>
      <c r="BG679" s="1" t="e">
        <f>IF(AC679=#REF!,"",IF(AND(K679&lt;&gt;"",ISTEXT(U679)),"分担契約/単価契約",IF(ISTEXT(U679),"単価契約",IF(K679&lt;&gt;"","分担契約",""))))</f>
        <v>#REF!</v>
      </c>
      <c r="BH679" s="80"/>
      <c r="BI679" s="81" t="e">
        <f>IF(COUNTIF(T679,"**"),"",IF(AND(T679&gt;=#REF!,OR(H679=#REF!,H679=#REF!)),1,IF(AND(T679&gt;=#REF!,H679&lt;&gt;#REF!,H679&lt;&gt;#REF!),1,"")))</f>
        <v>#REF!</v>
      </c>
      <c r="BJ679" s="82" t="str">
        <f t="shared" si="102"/>
        <v>○</v>
      </c>
      <c r="BK679" s="81" t="b">
        <f t="shared" si="105"/>
        <v>1</v>
      </c>
      <c r="BL679" s="81" t="b">
        <f t="shared" si="106"/>
        <v>1</v>
      </c>
    </row>
    <row r="680" spans="1:64" s="83" customFormat="1" ht="60.65" customHeight="1" x14ac:dyDescent="0.2">
      <c r="A680" s="77">
        <f t="shared" si="98"/>
        <v>675</v>
      </c>
      <c r="B680" s="77" t="str">
        <f t="shared" si="103"/>
        <v/>
      </c>
      <c r="C680" s="77" t="str">
        <f>IF(B680&lt;&gt;1,"",COUNTIF($B$6:B680,1))</f>
        <v/>
      </c>
      <c r="D680" s="77" t="str">
        <f>IF(B680&lt;&gt;2,"",COUNTIF($B$6:B680,2))</f>
        <v/>
      </c>
      <c r="E680" s="77" t="str">
        <f>IF(B680&lt;&gt;3,"",COUNTIF($B$6:B680,3))</f>
        <v/>
      </c>
      <c r="F680" s="77" t="str">
        <f>IF(B680&lt;&gt;4,"",COUNTIF($B$6:B680,4))</f>
        <v/>
      </c>
      <c r="G680" s="1"/>
      <c r="H680" s="20"/>
      <c r="I680" s="20"/>
      <c r="J680" s="20"/>
      <c r="K680" s="1"/>
      <c r="L680" s="1"/>
      <c r="M680" s="21"/>
      <c r="N680" s="20"/>
      <c r="O680" s="22"/>
      <c r="P680" s="26"/>
      <c r="Q680" s="27"/>
      <c r="R680" s="20"/>
      <c r="S680" s="1"/>
      <c r="T680" s="23"/>
      <c r="U680" s="84"/>
      <c r="V680" s="86"/>
      <c r="W680" s="39" t="e">
        <f>IF(OR(T680="他官署で調達手続きを実施のため",AC680=#REF!),"－",IF(V680&lt;&gt;"",ROUNDDOWN(V680/T680,3),(IFERROR(ROUNDDOWN(U680/T680,3),"－"))))</f>
        <v>#REF!</v>
      </c>
      <c r="X680" s="90"/>
      <c r="Y680" s="92"/>
      <c r="Z680" s="25"/>
      <c r="AA680" s="24"/>
      <c r="AB680" s="25"/>
      <c r="AC680" s="24"/>
      <c r="AD680" s="20"/>
      <c r="AE680" s="20"/>
      <c r="AF680" s="20"/>
      <c r="AG680" s="1"/>
      <c r="AH680" s="1"/>
      <c r="AI680" s="41"/>
      <c r="AJ680" s="41"/>
      <c r="AK680" s="41"/>
      <c r="AL680" s="41"/>
      <c r="AM680" s="41"/>
      <c r="AN680" s="1"/>
      <c r="AO680" s="1"/>
      <c r="AP680" s="1"/>
      <c r="AQ680" s="1"/>
      <c r="AR680" s="1"/>
      <c r="AS680" s="1"/>
      <c r="AT680" s="1"/>
      <c r="AU680" s="1"/>
      <c r="AV680" s="1"/>
      <c r="AW680" s="1"/>
      <c r="AX680" s="35"/>
      <c r="AY680" s="78"/>
      <c r="AZ680" s="37" t="e">
        <f>IF(AC680=#REF!,"年間支払金額",IF(AND(OR(COUNTIF(AE680,"*すべて*"),COUNTIF(AE680,"*全て*")),S680="●",OR(K680=#REF!,K680=#REF!)),"年間支払金額(全官署、契約相手方ごと)",IF(AND(OR(COUNTIF(AE680,"*すべて*"),COUNTIF(AE680,"*全て*")),S680="●"),"年間支払金額(契約相手方ごと)",IF(AND(OR(K680=#REF!,K680=#REF!),AC680=#REF!),"契約総額(全官署)",IF(AND(K680=#REF!,AC680=#REF!),"契約総額(自官署のみ)",IF(K680=#REF!,"年間支払金額(自官署のみ)",IF(AC680=#REF!,"契約総額",IF(AND(COUNTIF(BG680,"&lt;&gt;*単価*"),OR(K680=#REF!,K680=#REF!)),"全官署予定価格",IF(AND(COUNTIF(BG680,"*単価*"),OR(K680=#REF!,K680=#REF!)),"全官署支払金額",IF(COUNTIF(BG680,"*単価*"),"年間支払金額","予定価格"))))))))))</f>
        <v>#REF!</v>
      </c>
      <c r="BA680" s="37" t="str">
        <f>IF(T680="","×",IF(令和8年度契約状況調査票!T680&gt;_xlfn.XLOOKUP(令和8年度契約状況調査票!BF680,#REF!,#REF!),"○","×"))</f>
        <v>×</v>
      </c>
      <c r="BB680" s="37" t="str">
        <f>IF(Y680="","×",IF(令和8年度契約状況調査票!Y680&gt;_xlfn.XLOOKUP(令和8年度契約状況調査票!BF680,#REF!,#REF!),"○","×"))</f>
        <v>×</v>
      </c>
      <c r="BC680" s="37" t="str">
        <f t="shared" si="99"/>
        <v>×</v>
      </c>
      <c r="BD680" s="37" t="str">
        <f t="shared" si="104"/>
        <v>×</v>
      </c>
      <c r="BE680" s="79" t="str">
        <f t="shared" si="100"/>
        <v/>
      </c>
      <c r="BF680" s="38">
        <f t="shared" si="101"/>
        <v>0</v>
      </c>
      <c r="BG680" s="1" t="e">
        <f>IF(AC680=#REF!,"",IF(AND(K680&lt;&gt;"",ISTEXT(U680)),"分担契約/単価契約",IF(ISTEXT(U680),"単価契約",IF(K680&lt;&gt;"","分担契約",""))))</f>
        <v>#REF!</v>
      </c>
      <c r="BH680" s="80"/>
      <c r="BI680" s="81" t="e">
        <f>IF(COUNTIF(T680,"**"),"",IF(AND(T680&gt;=#REF!,OR(H680=#REF!,H680=#REF!)),1,IF(AND(T680&gt;=#REF!,H680&lt;&gt;#REF!,H680&lt;&gt;#REF!),1,"")))</f>
        <v>#REF!</v>
      </c>
      <c r="BJ680" s="82" t="str">
        <f t="shared" si="102"/>
        <v>○</v>
      </c>
      <c r="BK680" s="81" t="b">
        <f t="shared" si="105"/>
        <v>1</v>
      </c>
      <c r="BL680" s="81" t="b">
        <f t="shared" si="106"/>
        <v>1</v>
      </c>
    </row>
    <row r="681" spans="1:64" s="83" customFormat="1" ht="60.65" customHeight="1" x14ac:dyDescent="0.2">
      <c r="A681" s="77">
        <f t="shared" si="98"/>
        <v>676</v>
      </c>
      <c r="B681" s="77" t="str">
        <f t="shared" si="103"/>
        <v/>
      </c>
      <c r="C681" s="77" t="str">
        <f>IF(B681&lt;&gt;1,"",COUNTIF($B$6:B681,1))</f>
        <v/>
      </c>
      <c r="D681" s="77" t="str">
        <f>IF(B681&lt;&gt;2,"",COUNTIF($B$6:B681,2))</f>
        <v/>
      </c>
      <c r="E681" s="77" t="str">
        <f>IF(B681&lt;&gt;3,"",COUNTIF($B$6:B681,3))</f>
        <v/>
      </c>
      <c r="F681" s="77" t="str">
        <f>IF(B681&lt;&gt;4,"",COUNTIF($B$6:B681,4))</f>
        <v/>
      </c>
      <c r="G681" s="1"/>
      <c r="H681" s="20"/>
      <c r="I681" s="20"/>
      <c r="J681" s="20"/>
      <c r="K681" s="1"/>
      <c r="L681" s="1"/>
      <c r="M681" s="21"/>
      <c r="N681" s="20"/>
      <c r="O681" s="22"/>
      <c r="P681" s="26"/>
      <c r="Q681" s="27"/>
      <c r="R681" s="20"/>
      <c r="S681" s="1"/>
      <c r="T681" s="28"/>
      <c r="U681" s="85"/>
      <c r="V681" s="86"/>
      <c r="W681" s="39" t="e">
        <f>IF(OR(T681="他官署で調達手続きを実施のため",AC681=#REF!),"－",IF(V681&lt;&gt;"",ROUNDDOWN(V681/T681,3),(IFERROR(ROUNDDOWN(U681/T681,3),"－"))))</f>
        <v>#REF!</v>
      </c>
      <c r="X681" s="90"/>
      <c r="Y681" s="92"/>
      <c r="Z681" s="25"/>
      <c r="AA681" s="24"/>
      <c r="AB681" s="25"/>
      <c r="AC681" s="24"/>
      <c r="AD681" s="20"/>
      <c r="AE681" s="20"/>
      <c r="AF681" s="20"/>
      <c r="AG681" s="1"/>
      <c r="AH681" s="1"/>
      <c r="AI681" s="41"/>
      <c r="AJ681" s="41"/>
      <c r="AK681" s="41"/>
      <c r="AL681" s="41"/>
      <c r="AM681" s="41"/>
      <c r="AN681" s="1"/>
      <c r="AO681" s="1"/>
      <c r="AP681" s="1"/>
      <c r="AQ681" s="1"/>
      <c r="AR681" s="1"/>
      <c r="AS681" s="1"/>
      <c r="AT681" s="1"/>
      <c r="AU681" s="1"/>
      <c r="AV681" s="1"/>
      <c r="AW681" s="1"/>
      <c r="AX681" s="35"/>
      <c r="AY681" s="78"/>
      <c r="AZ681" s="37" t="e">
        <f>IF(AC681=#REF!,"年間支払金額",IF(AND(OR(COUNTIF(AE681,"*すべて*"),COUNTIF(AE681,"*全て*")),S681="●",OR(K681=#REF!,K681=#REF!)),"年間支払金額(全官署、契約相手方ごと)",IF(AND(OR(COUNTIF(AE681,"*すべて*"),COUNTIF(AE681,"*全て*")),S681="●"),"年間支払金額(契約相手方ごと)",IF(AND(OR(K681=#REF!,K681=#REF!),AC681=#REF!),"契約総額(全官署)",IF(AND(K681=#REF!,AC681=#REF!),"契約総額(自官署のみ)",IF(K681=#REF!,"年間支払金額(自官署のみ)",IF(AC681=#REF!,"契約総額",IF(AND(COUNTIF(BG681,"&lt;&gt;*単価*"),OR(K681=#REF!,K681=#REF!)),"全官署予定価格",IF(AND(COUNTIF(BG681,"*単価*"),OR(K681=#REF!,K681=#REF!)),"全官署支払金額",IF(COUNTIF(BG681,"*単価*"),"年間支払金額","予定価格"))))))))))</f>
        <v>#REF!</v>
      </c>
      <c r="BA681" s="37" t="str">
        <f>IF(T681="","×",IF(令和8年度契約状況調査票!T681&gt;_xlfn.XLOOKUP(令和8年度契約状況調査票!BF681,#REF!,#REF!),"○","×"))</f>
        <v>×</v>
      </c>
      <c r="BB681" s="37" t="str">
        <f>IF(Y681="","×",IF(令和8年度契約状況調査票!Y681&gt;_xlfn.XLOOKUP(令和8年度契約状況調査票!BF681,#REF!,#REF!),"○","×"))</f>
        <v>×</v>
      </c>
      <c r="BC681" s="37" t="str">
        <f t="shared" si="99"/>
        <v>×</v>
      </c>
      <c r="BD681" s="37" t="str">
        <f t="shared" si="104"/>
        <v>×</v>
      </c>
      <c r="BE681" s="79" t="str">
        <f t="shared" si="100"/>
        <v/>
      </c>
      <c r="BF681" s="38">
        <f t="shared" si="101"/>
        <v>0</v>
      </c>
      <c r="BG681" s="1" t="e">
        <f>IF(AC681=#REF!,"",IF(AND(K681&lt;&gt;"",ISTEXT(U681)),"分担契約/単価契約",IF(ISTEXT(U681),"単価契約",IF(K681&lt;&gt;"","分担契約",""))))</f>
        <v>#REF!</v>
      </c>
      <c r="BH681" s="80"/>
      <c r="BI681" s="81" t="e">
        <f>IF(COUNTIF(T681,"**"),"",IF(AND(T681&gt;=#REF!,OR(H681=#REF!,H681=#REF!)),1,IF(AND(T681&gt;=#REF!,H681&lt;&gt;#REF!,H681&lt;&gt;#REF!),1,"")))</f>
        <v>#REF!</v>
      </c>
      <c r="BJ681" s="82" t="str">
        <f t="shared" si="102"/>
        <v>○</v>
      </c>
      <c r="BK681" s="81" t="b">
        <f t="shared" si="105"/>
        <v>1</v>
      </c>
      <c r="BL681" s="81" t="b">
        <f t="shared" si="106"/>
        <v>1</v>
      </c>
    </row>
    <row r="682" spans="1:64" s="83" customFormat="1" ht="60.65" customHeight="1" x14ac:dyDescent="0.2">
      <c r="A682" s="77">
        <f t="shared" si="98"/>
        <v>677</v>
      </c>
      <c r="B682" s="77" t="str">
        <f t="shared" si="103"/>
        <v/>
      </c>
      <c r="C682" s="77" t="str">
        <f>IF(B682&lt;&gt;1,"",COUNTIF($B$6:B682,1))</f>
        <v/>
      </c>
      <c r="D682" s="77" t="str">
        <f>IF(B682&lt;&gt;2,"",COUNTIF($B$6:B682,2))</f>
        <v/>
      </c>
      <c r="E682" s="77" t="str">
        <f>IF(B682&lt;&gt;3,"",COUNTIF($B$6:B682,3))</f>
        <v/>
      </c>
      <c r="F682" s="77" t="str">
        <f>IF(B682&lt;&gt;4,"",COUNTIF($B$6:B682,4))</f>
        <v/>
      </c>
      <c r="G682" s="1"/>
      <c r="H682" s="20"/>
      <c r="I682" s="20"/>
      <c r="J682" s="20"/>
      <c r="K682" s="1"/>
      <c r="L682" s="1"/>
      <c r="M682" s="21"/>
      <c r="N682" s="20"/>
      <c r="O682" s="22"/>
      <c r="P682" s="26"/>
      <c r="Q682" s="27"/>
      <c r="R682" s="20"/>
      <c r="S682" s="1"/>
      <c r="T682" s="23"/>
      <c r="U682" s="84"/>
      <c r="V682" s="86"/>
      <c r="W682" s="39" t="e">
        <f>IF(OR(T682="他官署で調達手続きを実施のため",AC682=#REF!),"－",IF(V682&lt;&gt;"",ROUNDDOWN(V682/T682,3),(IFERROR(ROUNDDOWN(U682/T682,3),"－"))))</f>
        <v>#REF!</v>
      </c>
      <c r="X682" s="90"/>
      <c r="Y682" s="92"/>
      <c r="Z682" s="25"/>
      <c r="AA682" s="24"/>
      <c r="AB682" s="25"/>
      <c r="AC682" s="24"/>
      <c r="AD682" s="20"/>
      <c r="AE682" s="20"/>
      <c r="AF682" s="20"/>
      <c r="AG682" s="1"/>
      <c r="AH682" s="1"/>
      <c r="AI682" s="41"/>
      <c r="AJ682" s="41"/>
      <c r="AK682" s="41"/>
      <c r="AL682" s="41"/>
      <c r="AM682" s="41"/>
      <c r="AN682" s="1"/>
      <c r="AO682" s="1"/>
      <c r="AP682" s="1"/>
      <c r="AQ682" s="1"/>
      <c r="AR682" s="1"/>
      <c r="AS682" s="1"/>
      <c r="AT682" s="1"/>
      <c r="AU682" s="1"/>
      <c r="AV682" s="1"/>
      <c r="AW682" s="1"/>
      <c r="AX682" s="35"/>
      <c r="AY682" s="78"/>
      <c r="AZ682" s="37" t="e">
        <f>IF(AC682=#REF!,"年間支払金額",IF(AND(OR(COUNTIF(AE682,"*すべて*"),COUNTIF(AE682,"*全て*")),S682="●",OR(K682=#REF!,K682=#REF!)),"年間支払金額(全官署、契約相手方ごと)",IF(AND(OR(COUNTIF(AE682,"*すべて*"),COUNTIF(AE682,"*全て*")),S682="●"),"年間支払金額(契約相手方ごと)",IF(AND(OR(K682=#REF!,K682=#REF!),AC682=#REF!),"契約総額(全官署)",IF(AND(K682=#REF!,AC682=#REF!),"契約総額(自官署のみ)",IF(K682=#REF!,"年間支払金額(自官署のみ)",IF(AC682=#REF!,"契約総額",IF(AND(COUNTIF(BG682,"&lt;&gt;*単価*"),OR(K682=#REF!,K682=#REF!)),"全官署予定価格",IF(AND(COUNTIF(BG682,"*単価*"),OR(K682=#REF!,K682=#REF!)),"全官署支払金額",IF(COUNTIF(BG682,"*単価*"),"年間支払金額","予定価格"))))))))))</f>
        <v>#REF!</v>
      </c>
      <c r="BA682" s="37" t="str">
        <f>IF(T682="","×",IF(令和8年度契約状況調査票!T682&gt;_xlfn.XLOOKUP(令和8年度契約状況調査票!BF682,#REF!,#REF!),"○","×"))</f>
        <v>×</v>
      </c>
      <c r="BB682" s="37" t="str">
        <f>IF(Y682="","×",IF(令和8年度契約状況調査票!Y682&gt;_xlfn.XLOOKUP(令和8年度契約状況調査票!BF682,#REF!,#REF!),"○","×"))</f>
        <v>×</v>
      </c>
      <c r="BC682" s="37" t="str">
        <f t="shared" si="99"/>
        <v>×</v>
      </c>
      <c r="BD682" s="37" t="str">
        <f t="shared" si="104"/>
        <v>×</v>
      </c>
      <c r="BE682" s="79" t="str">
        <f t="shared" si="100"/>
        <v/>
      </c>
      <c r="BF682" s="38">
        <f t="shared" si="101"/>
        <v>0</v>
      </c>
      <c r="BG682" s="1" t="e">
        <f>IF(AC682=#REF!,"",IF(AND(K682&lt;&gt;"",ISTEXT(U682)),"分担契約/単価契約",IF(ISTEXT(U682),"単価契約",IF(K682&lt;&gt;"","分担契約",""))))</f>
        <v>#REF!</v>
      </c>
      <c r="BH682" s="80"/>
      <c r="BI682" s="81" t="e">
        <f>IF(COUNTIF(T682,"**"),"",IF(AND(T682&gt;=#REF!,OR(H682=#REF!,H682=#REF!)),1,IF(AND(T682&gt;=#REF!,H682&lt;&gt;#REF!,H682&lt;&gt;#REF!),1,"")))</f>
        <v>#REF!</v>
      </c>
      <c r="BJ682" s="82" t="str">
        <f t="shared" si="102"/>
        <v>○</v>
      </c>
      <c r="BK682" s="81" t="b">
        <f t="shared" si="105"/>
        <v>1</v>
      </c>
      <c r="BL682" s="81" t="b">
        <f t="shared" si="106"/>
        <v>1</v>
      </c>
    </row>
    <row r="683" spans="1:64" s="83" customFormat="1" ht="60.65" customHeight="1" x14ac:dyDescent="0.2">
      <c r="A683" s="77">
        <f t="shared" si="98"/>
        <v>678</v>
      </c>
      <c r="B683" s="77" t="str">
        <f t="shared" si="103"/>
        <v/>
      </c>
      <c r="C683" s="77" t="str">
        <f>IF(B683&lt;&gt;1,"",COUNTIF($B$6:B683,1))</f>
        <v/>
      </c>
      <c r="D683" s="77" t="str">
        <f>IF(B683&lt;&gt;2,"",COUNTIF($B$6:B683,2))</f>
        <v/>
      </c>
      <c r="E683" s="77" t="str">
        <f>IF(B683&lt;&gt;3,"",COUNTIF($B$6:B683,3))</f>
        <v/>
      </c>
      <c r="F683" s="77" t="str">
        <f>IF(B683&lt;&gt;4,"",COUNTIF($B$6:B683,4))</f>
        <v/>
      </c>
      <c r="G683" s="1"/>
      <c r="H683" s="20"/>
      <c r="I683" s="20"/>
      <c r="J683" s="20"/>
      <c r="K683" s="1"/>
      <c r="L683" s="1"/>
      <c r="M683" s="21"/>
      <c r="N683" s="20"/>
      <c r="O683" s="22"/>
      <c r="P683" s="26"/>
      <c r="Q683" s="27"/>
      <c r="R683" s="20"/>
      <c r="S683" s="1"/>
      <c r="T683" s="23"/>
      <c r="U683" s="84"/>
      <c r="V683" s="86"/>
      <c r="W683" s="39" t="e">
        <f>IF(OR(T683="他官署で調達手続きを実施のため",AC683=#REF!),"－",IF(V683&lt;&gt;"",ROUNDDOWN(V683/T683,3),(IFERROR(ROUNDDOWN(U683/T683,3),"－"))))</f>
        <v>#REF!</v>
      </c>
      <c r="X683" s="90"/>
      <c r="Y683" s="92"/>
      <c r="Z683" s="25"/>
      <c r="AA683" s="24"/>
      <c r="AB683" s="25"/>
      <c r="AC683" s="24"/>
      <c r="AD683" s="20"/>
      <c r="AE683" s="20"/>
      <c r="AF683" s="20"/>
      <c r="AG683" s="1"/>
      <c r="AH683" s="1"/>
      <c r="AI683" s="41"/>
      <c r="AJ683" s="41"/>
      <c r="AK683" s="41"/>
      <c r="AL683" s="41"/>
      <c r="AM683" s="41"/>
      <c r="AN683" s="1"/>
      <c r="AO683" s="1"/>
      <c r="AP683" s="1"/>
      <c r="AQ683" s="1"/>
      <c r="AR683" s="1"/>
      <c r="AS683" s="1"/>
      <c r="AT683" s="1"/>
      <c r="AU683" s="1"/>
      <c r="AV683" s="1"/>
      <c r="AW683" s="1"/>
      <c r="AX683" s="35"/>
      <c r="AY683" s="78"/>
      <c r="AZ683" s="37" t="e">
        <f>IF(AC683=#REF!,"年間支払金額",IF(AND(OR(COUNTIF(AE683,"*すべて*"),COUNTIF(AE683,"*全て*")),S683="●",OR(K683=#REF!,K683=#REF!)),"年間支払金額(全官署、契約相手方ごと)",IF(AND(OR(COUNTIF(AE683,"*すべて*"),COUNTIF(AE683,"*全て*")),S683="●"),"年間支払金額(契約相手方ごと)",IF(AND(OR(K683=#REF!,K683=#REF!),AC683=#REF!),"契約総額(全官署)",IF(AND(K683=#REF!,AC683=#REF!),"契約総額(自官署のみ)",IF(K683=#REF!,"年間支払金額(自官署のみ)",IF(AC683=#REF!,"契約総額",IF(AND(COUNTIF(BG683,"&lt;&gt;*単価*"),OR(K683=#REF!,K683=#REF!)),"全官署予定価格",IF(AND(COUNTIF(BG683,"*単価*"),OR(K683=#REF!,K683=#REF!)),"全官署支払金額",IF(COUNTIF(BG683,"*単価*"),"年間支払金額","予定価格"))))))))))</f>
        <v>#REF!</v>
      </c>
      <c r="BA683" s="37" t="str">
        <f>IF(T683="","×",IF(令和8年度契約状況調査票!T683&gt;_xlfn.XLOOKUP(令和8年度契約状況調査票!BF683,#REF!,#REF!),"○","×"))</f>
        <v>×</v>
      </c>
      <c r="BB683" s="37" t="str">
        <f>IF(Y683="","×",IF(令和8年度契約状況調査票!Y683&gt;_xlfn.XLOOKUP(令和8年度契約状況調査票!BF683,#REF!,#REF!),"○","×"))</f>
        <v>×</v>
      </c>
      <c r="BC683" s="37" t="str">
        <f t="shared" si="99"/>
        <v>×</v>
      </c>
      <c r="BD683" s="37" t="str">
        <f t="shared" si="104"/>
        <v>×</v>
      </c>
      <c r="BE683" s="79" t="str">
        <f t="shared" si="100"/>
        <v/>
      </c>
      <c r="BF683" s="38">
        <f t="shared" si="101"/>
        <v>0</v>
      </c>
      <c r="BG683" s="1" t="e">
        <f>IF(AC683=#REF!,"",IF(AND(K683&lt;&gt;"",ISTEXT(U683)),"分担契約/単価契約",IF(ISTEXT(U683),"単価契約",IF(K683&lt;&gt;"","分担契約",""))))</f>
        <v>#REF!</v>
      </c>
      <c r="BH683" s="80"/>
      <c r="BI683" s="81" t="e">
        <f>IF(COUNTIF(T683,"**"),"",IF(AND(T683&gt;=#REF!,OR(H683=#REF!,H683=#REF!)),1,IF(AND(T683&gt;=#REF!,H683&lt;&gt;#REF!,H683&lt;&gt;#REF!),1,"")))</f>
        <v>#REF!</v>
      </c>
      <c r="BJ683" s="82" t="str">
        <f t="shared" si="102"/>
        <v>○</v>
      </c>
      <c r="BK683" s="81" t="b">
        <f t="shared" si="105"/>
        <v>1</v>
      </c>
      <c r="BL683" s="81" t="b">
        <f t="shared" si="106"/>
        <v>1</v>
      </c>
    </row>
    <row r="684" spans="1:64" s="83" customFormat="1" ht="60.65" customHeight="1" x14ac:dyDescent="0.2">
      <c r="A684" s="77">
        <f t="shared" si="98"/>
        <v>679</v>
      </c>
      <c r="B684" s="77" t="str">
        <f t="shared" si="103"/>
        <v/>
      </c>
      <c r="C684" s="77" t="str">
        <f>IF(B684&lt;&gt;1,"",COUNTIF($B$6:B684,1))</f>
        <v/>
      </c>
      <c r="D684" s="77" t="str">
        <f>IF(B684&lt;&gt;2,"",COUNTIF($B$6:B684,2))</f>
        <v/>
      </c>
      <c r="E684" s="77" t="str">
        <f>IF(B684&lt;&gt;3,"",COUNTIF($B$6:B684,3))</f>
        <v/>
      </c>
      <c r="F684" s="77" t="str">
        <f>IF(B684&lt;&gt;4,"",COUNTIF($B$6:B684,4))</f>
        <v/>
      </c>
      <c r="G684" s="1"/>
      <c r="H684" s="20"/>
      <c r="I684" s="20"/>
      <c r="J684" s="20"/>
      <c r="K684" s="1"/>
      <c r="L684" s="1"/>
      <c r="M684" s="21"/>
      <c r="N684" s="20"/>
      <c r="O684" s="22"/>
      <c r="P684" s="26"/>
      <c r="Q684" s="27"/>
      <c r="R684" s="20"/>
      <c r="S684" s="1"/>
      <c r="T684" s="23"/>
      <c r="U684" s="84"/>
      <c r="V684" s="86"/>
      <c r="W684" s="39" t="e">
        <f>IF(OR(T684="他官署で調達手続きを実施のため",AC684=#REF!),"－",IF(V684&lt;&gt;"",ROUNDDOWN(V684/T684,3),(IFERROR(ROUNDDOWN(U684/T684,3),"－"))))</f>
        <v>#REF!</v>
      </c>
      <c r="X684" s="90"/>
      <c r="Y684" s="92"/>
      <c r="Z684" s="25"/>
      <c r="AA684" s="24"/>
      <c r="AB684" s="25"/>
      <c r="AC684" s="24"/>
      <c r="AD684" s="20"/>
      <c r="AE684" s="20"/>
      <c r="AF684" s="20"/>
      <c r="AG684" s="1"/>
      <c r="AH684" s="1"/>
      <c r="AI684" s="41"/>
      <c r="AJ684" s="41"/>
      <c r="AK684" s="41"/>
      <c r="AL684" s="41"/>
      <c r="AM684" s="41"/>
      <c r="AN684" s="1"/>
      <c r="AO684" s="1"/>
      <c r="AP684" s="1"/>
      <c r="AQ684" s="1"/>
      <c r="AR684" s="1"/>
      <c r="AS684" s="1"/>
      <c r="AT684" s="1"/>
      <c r="AU684" s="1"/>
      <c r="AV684" s="1"/>
      <c r="AW684" s="1"/>
      <c r="AX684" s="35"/>
      <c r="AY684" s="78"/>
      <c r="AZ684" s="37" t="e">
        <f>IF(AC684=#REF!,"年間支払金額",IF(AND(OR(COUNTIF(AE684,"*すべて*"),COUNTIF(AE684,"*全て*")),S684="●",OR(K684=#REF!,K684=#REF!)),"年間支払金額(全官署、契約相手方ごと)",IF(AND(OR(COUNTIF(AE684,"*すべて*"),COUNTIF(AE684,"*全て*")),S684="●"),"年間支払金額(契約相手方ごと)",IF(AND(OR(K684=#REF!,K684=#REF!),AC684=#REF!),"契約総額(全官署)",IF(AND(K684=#REF!,AC684=#REF!),"契約総額(自官署のみ)",IF(K684=#REF!,"年間支払金額(自官署のみ)",IF(AC684=#REF!,"契約総額",IF(AND(COUNTIF(BG684,"&lt;&gt;*単価*"),OR(K684=#REF!,K684=#REF!)),"全官署予定価格",IF(AND(COUNTIF(BG684,"*単価*"),OR(K684=#REF!,K684=#REF!)),"全官署支払金額",IF(COUNTIF(BG684,"*単価*"),"年間支払金額","予定価格"))))))))))</f>
        <v>#REF!</v>
      </c>
      <c r="BA684" s="37" t="str">
        <f>IF(T684="","×",IF(令和8年度契約状況調査票!T684&gt;_xlfn.XLOOKUP(令和8年度契約状況調査票!BF684,#REF!,#REF!),"○","×"))</f>
        <v>×</v>
      </c>
      <c r="BB684" s="37" t="str">
        <f>IF(Y684="","×",IF(令和8年度契約状況調査票!Y684&gt;_xlfn.XLOOKUP(令和8年度契約状況調査票!BF684,#REF!,#REF!),"○","×"))</f>
        <v>×</v>
      </c>
      <c r="BC684" s="37" t="str">
        <f t="shared" si="99"/>
        <v>×</v>
      </c>
      <c r="BD684" s="37" t="str">
        <f t="shared" si="104"/>
        <v>×</v>
      </c>
      <c r="BE684" s="79" t="str">
        <f t="shared" si="100"/>
        <v/>
      </c>
      <c r="BF684" s="38">
        <f t="shared" si="101"/>
        <v>0</v>
      </c>
      <c r="BG684" s="1" t="e">
        <f>IF(AC684=#REF!,"",IF(AND(K684&lt;&gt;"",ISTEXT(U684)),"分担契約/単価契約",IF(ISTEXT(U684),"単価契約",IF(K684&lt;&gt;"","分担契約",""))))</f>
        <v>#REF!</v>
      </c>
      <c r="BH684" s="80"/>
      <c r="BI684" s="81" t="e">
        <f>IF(COUNTIF(T684,"**"),"",IF(AND(T684&gt;=#REF!,OR(H684=#REF!,H684=#REF!)),1,IF(AND(T684&gt;=#REF!,H684&lt;&gt;#REF!,H684&lt;&gt;#REF!),1,"")))</f>
        <v>#REF!</v>
      </c>
      <c r="BJ684" s="82" t="str">
        <f t="shared" si="102"/>
        <v>○</v>
      </c>
      <c r="BK684" s="81" t="b">
        <f t="shared" si="105"/>
        <v>1</v>
      </c>
      <c r="BL684" s="81" t="b">
        <f t="shared" si="106"/>
        <v>1</v>
      </c>
    </row>
    <row r="685" spans="1:64" s="83" customFormat="1" ht="60.65" customHeight="1" x14ac:dyDescent="0.2">
      <c r="A685" s="77">
        <f t="shared" si="98"/>
        <v>680</v>
      </c>
      <c r="B685" s="77" t="str">
        <f t="shared" si="103"/>
        <v/>
      </c>
      <c r="C685" s="77" t="str">
        <f>IF(B685&lt;&gt;1,"",COUNTIF($B$6:B685,1))</f>
        <v/>
      </c>
      <c r="D685" s="77" t="str">
        <f>IF(B685&lt;&gt;2,"",COUNTIF($B$6:B685,2))</f>
        <v/>
      </c>
      <c r="E685" s="77" t="str">
        <f>IF(B685&lt;&gt;3,"",COUNTIF($B$6:B685,3))</f>
        <v/>
      </c>
      <c r="F685" s="77" t="str">
        <f>IF(B685&lt;&gt;4,"",COUNTIF($B$6:B685,4))</f>
        <v/>
      </c>
      <c r="G685" s="1"/>
      <c r="H685" s="20"/>
      <c r="I685" s="20"/>
      <c r="J685" s="20"/>
      <c r="K685" s="1"/>
      <c r="L685" s="1"/>
      <c r="M685" s="21"/>
      <c r="N685" s="20"/>
      <c r="O685" s="22"/>
      <c r="P685" s="26"/>
      <c r="Q685" s="27"/>
      <c r="R685" s="20"/>
      <c r="S685" s="1"/>
      <c r="T685" s="23"/>
      <c r="U685" s="84"/>
      <c r="V685" s="86"/>
      <c r="W685" s="39" t="e">
        <f>IF(OR(T685="他官署で調達手続きを実施のため",AC685=#REF!),"－",IF(V685&lt;&gt;"",ROUNDDOWN(V685/T685,3),(IFERROR(ROUNDDOWN(U685/T685,3),"－"))))</f>
        <v>#REF!</v>
      </c>
      <c r="X685" s="90"/>
      <c r="Y685" s="92"/>
      <c r="Z685" s="25"/>
      <c r="AA685" s="24"/>
      <c r="AB685" s="25"/>
      <c r="AC685" s="24"/>
      <c r="AD685" s="20"/>
      <c r="AE685" s="20"/>
      <c r="AF685" s="20"/>
      <c r="AG685" s="1"/>
      <c r="AH685" s="1"/>
      <c r="AI685" s="41"/>
      <c r="AJ685" s="41"/>
      <c r="AK685" s="41"/>
      <c r="AL685" s="41"/>
      <c r="AM685" s="41"/>
      <c r="AN685" s="1"/>
      <c r="AO685" s="1"/>
      <c r="AP685" s="1"/>
      <c r="AQ685" s="1"/>
      <c r="AR685" s="1"/>
      <c r="AS685" s="1"/>
      <c r="AT685" s="1"/>
      <c r="AU685" s="1"/>
      <c r="AV685" s="1"/>
      <c r="AW685" s="1"/>
      <c r="AX685" s="36"/>
      <c r="AY685" s="78"/>
      <c r="AZ685" s="37" t="e">
        <f>IF(AC685=#REF!,"年間支払金額",IF(AND(OR(COUNTIF(AE685,"*すべて*"),COUNTIF(AE685,"*全て*")),S685="●",OR(K685=#REF!,K685=#REF!)),"年間支払金額(全官署、契約相手方ごと)",IF(AND(OR(COUNTIF(AE685,"*すべて*"),COUNTIF(AE685,"*全て*")),S685="●"),"年間支払金額(契約相手方ごと)",IF(AND(OR(K685=#REF!,K685=#REF!),AC685=#REF!),"契約総額(全官署)",IF(AND(K685=#REF!,AC685=#REF!),"契約総額(自官署のみ)",IF(K685=#REF!,"年間支払金額(自官署のみ)",IF(AC685=#REF!,"契約総額",IF(AND(COUNTIF(BG685,"&lt;&gt;*単価*"),OR(K685=#REF!,K685=#REF!)),"全官署予定価格",IF(AND(COUNTIF(BG685,"*単価*"),OR(K685=#REF!,K685=#REF!)),"全官署支払金額",IF(COUNTIF(BG685,"*単価*"),"年間支払金額","予定価格"))))))))))</f>
        <v>#REF!</v>
      </c>
      <c r="BA685" s="37" t="str">
        <f>IF(T685="","×",IF(令和8年度契約状況調査票!T685&gt;_xlfn.XLOOKUP(令和8年度契約状況調査票!BF685,#REF!,#REF!),"○","×"))</f>
        <v>×</v>
      </c>
      <c r="BB685" s="37" t="str">
        <f>IF(Y685="","×",IF(令和8年度契約状況調査票!Y685&gt;_xlfn.XLOOKUP(令和8年度契約状況調査票!BF685,#REF!,#REF!),"○","×"))</f>
        <v>×</v>
      </c>
      <c r="BC685" s="37" t="str">
        <f t="shared" si="99"/>
        <v>×</v>
      </c>
      <c r="BD685" s="37" t="str">
        <f t="shared" si="104"/>
        <v>×</v>
      </c>
      <c r="BE685" s="79" t="str">
        <f t="shared" si="100"/>
        <v/>
      </c>
      <c r="BF685" s="38">
        <f t="shared" si="101"/>
        <v>0</v>
      </c>
      <c r="BG685" s="1" t="e">
        <f>IF(AC685=#REF!,"",IF(AND(K685&lt;&gt;"",ISTEXT(U685)),"分担契約/単価契約",IF(ISTEXT(U685),"単価契約",IF(K685&lt;&gt;"","分担契約",""))))</f>
        <v>#REF!</v>
      </c>
      <c r="BH685" s="80"/>
      <c r="BI685" s="81" t="e">
        <f>IF(COUNTIF(T685,"**"),"",IF(AND(T685&gt;=#REF!,OR(H685=#REF!,H685=#REF!)),1,IF(AND(T685&gt;=#REF!,H685&lt;&gt;#REF!,H685&lt;&gt;#REF!),1,"")))</f>
        <v>#REF!</v>
      </c>
      <c r="BJ685" s="82" t="str">
        <f t="shared" si="102"/>
        <v>○</v>
      </c>
      <c r="BK685" s="81" t="b">
        <f t="shared" si="105"/>
        <v>1</v>
      </c>
      <c r="BL685" s="81" t="b">
        <f t="shared" si="106"/>
        <v>1</v>
      </c>
    </row>
    <row r="686" spans="1:64" s="83" customFormat="1" ht="60.65" customHeight="1" x14ac:dyDescent="0.2">
      <c r="A686" s="77">
        <f t="shared" si="98"/>
        <v>681</v>
      </c>
      <c r="B686" s="77" t="str">
        <f t="shared" si="103"/>
        <v/>
      </c>
      <c r="C686" s="77" t="str">
        <f>IF(B686&lt;&gt;1,"",COUNTIF($B$6:B686,1))</f>
        <v/>
      </c>
      <c r="D686" s="77" t="str">
        <f>IF(B686&lt;&gt;2,"",COUNTIF($B$6:B686,2))</f>
        <v/>
      </c>
      <c r="E686" s="77" t="str">
        <f>IF(B686&lt;&gt;3,"",COUNTIF($B$6:B686,3))</f>
        <v/>
      </c>
      <c r="F686" s="77" t="str">
        <f>IF(B686&lt;&gt;4,"",COUNTIF($B$6:B686,4))</f>
        <v/>
      </c>
      <c r="G686" s="1"/>
      <c r="H686" s="20"/>
      <c r="I686" s="20"/>
      <c r="J686" s="20"/>
      <c r="K686" s="1"/>
      <c r="L686" s="1"/>
      <c r="M686" s="21"/>
      <c r="N686" s="20"/>
      <c r="O686" s="22"/>
      <c r="P686" s="26"/>
      <c r="Q686" s="27"/>
      <c r="R686" s="20"/>
      <c r="S686" s="1"/>
      <c r="T686" s="23"/>
      <c r="U686" s="84"/>
      <c r="V686" s="86"/>
      <c r="W686" s="39" t="e">
        <f>IF(OR(T686="他官署で調達手続きを実施のため",AC686=#REF!),"－",IF(V686&lt;&gt;"",ROUNDDOWN(V686/T686,3),(IFERROR(ROUNDDOWN(U686/T686,3),"－"))))</f>
        <v>#REF!</v>
      </c>
      <c r="X686" s="90"/>
      <c r="Y686" s="92"/>
      <c r="Z686" s="25"/>
      <c r="AA686" s="24"/>
      <c r="AB686" s="25"/>
      <c r="AC686" s="24"/>
      <c r="AD686" s="20"/>
      <c r="AE686" s="20"/>
      <c r="AF686" s="20"/>
      <c r="AG686" s="1"/>
      <c r="AH686" s="1"/>
      <c r="AI686" s="41"/>
      <c r="AJ686" s="41"/>
      <c r="AK686" s="41"/>
      <c r="AL686" s="41"/>
      <c r="AM686" s="41"/>
      <c r="AN686" s="1"/>
      <c r="AO686" s="1"/>
      <c r="AP686" s="1"/>
      <c r="AQ686" s="1"/>
      <c r="AR686" s="1"/>
      <c r="AS686" s="1"/>
      <c r="AT686" s="1"/>
      <c r="AU686" s="1"/>
      <c r="AV686" s="1"/>
      <c r="AW686" s="1"/>
      <c r="AX686" s="35"/>
      <c r="AY686" s="78"/>
      <c r="AZ686" s="37" t="e">
        <f>IF(AC686=#REF!,"年間支払金額",IF(AND(OR(COUNTIF(AE686,"*すべて*"),COUNTIF(AE686,"*全て*")),S686="●",OR(K686=#REF!,K686=#REF!)),"年間支払金額(全官署、契約相手方ごと)",IF(AND(OR(COUNTIF(AE686,"*すべて*"),COUNTIF(AE686,"*全て*")),S686="●"),"年間支払金額(契約相手方ごと)",IF(AND(OR(K686=#REF!,K686=#REF!),AC686=#REF!),"契約総額(全官署)",IF(AND(K686=#REF!,AC686=#REF!),"契約総額(自官署のみ)",IF(K686=#REF!,"年間支払金額(自官署のみ)",IF(AC686=#REF!,"契約総額",IF(AND(COUNTIF(BG686,"&lt;&gt;*単価*"),OR(K686=#REF!,K686=#REF!)),"全官署予定価格",IF(AND(COUNTIF(BG686,"*単価*"),OR(K686=#REF!,K686=#REF!)),"全官署支払金額",IF(COUNTIF(BG686,"*単価*"),"年間支払金額","予定価格"))))))))))</f>
        <v>#REF!</v>
      </c>
      <c r="BA686" s="37" t="str">
        <f>IF(T686="","×",IF(令和8年度契約状況調査票!T686&gt;_xlfn.XLOOKUP(令和8年度契約状況調査票!BF686,#REF!,#REF!),"○","×"))</f>
        <v>×</v>
      </c>
      <c r="BB686" s="37" t="str">
        <f>IF(Y686="","×",IF(令和8年度契約状況調査票!Y686&gt;_xlfn.XLOOKUP(令和8年度契約状況調査票!BF686,#REF!,#REF!),"○","×"))</f>
        <v>×</v>
      </c>
      <c r="BC686" s="37" t="str">
        <f t="shared" si="99"/>
        <v>×</v>
      </c>
      <c r="BD686" s="37" t="str">
        <f t="shared" si="104"/>
        <v>×</v>
      </c>
      <c r="BE686" s="79" t="str">
        <f t="shared" si="100"/>
        <v/>
      </c>
      <c r="BF686" s="38">
        <f t="shared" si="101"/>
        <v>0</v>
      </c>
      <c r="BG686" s="1" t="e">
        <f>IF(AC686=#REF!,"",IF(AND(K686&lt;&gt;"",ISTEXT(U686)),"分担契約/単価契約",IF(ISTEXT(U686),"単価契約",IF(K686&lt;&gt;"","分担契約",""))))</f>
        <v>#REF!</v>
      </c>
      <c r="BH686" s="80"/>
      <c r="BI686" s="81" t="e">
        <f>IF(COUNTIF(T686,"**"),"",IF(AND(T686&gt;=#REF!,OR(H686=#REF!,H686=#REF!)),1,IF(AND(T686&gt;=#REF!,H686&lt;&gt;#REF!,H686&lt;&gt;#REF!),1,"")))</f>
        <v>#REF!</v>
      </c>
      <c r="BJ686" s="82" t="str">
        <f t="shared" si="102"/>
        <v>○</v>
      </c>
      <c r="BK686" s="81" t="b">
        <f t="shared" si="105"/>
        <v>1</v>
      </c>
      <c r="BL686" s="81" t="b">
        <f t="shared" si="106"/>
        <v>1</v>
      </c>
    </row>
    <row r="687" spans="1:64" s="83" customFormat="1" ht="60.65" customHeight="1" x14ac:dyDescent="0.2">
      <c r="A687" s="77">
        <f t="shared" si="98"/>
        <v>682</v>
      </c>
      <c r="B687" s="77" t="str">
        <f t="shared" si="103"/>
        <v/>
      </c>
      <c r="C687" s="77" t="str">
        <f>IF(B687&lt;&gt;1,"",COUNTIF($B$6:B687,1))</f>
        <v/>
      </c>
      <c r="D687" s="77" t="str">
        <f>IF(B687&lt;&gt;2,"",COUNTIF($B$6:B687,2))</f>
        <v/>
      </c>
      <c r="E687" s="77" t="str">
        <f>IF(B687&lt;&gt;3,"",COUNTIF($B$6:B687,3))</f>
        <v/>
      </c>
      <c r="F687" s="77" t="str">
        <f>IF(B687&lt;&gt;4,"",COUNTIF($B$6:B687,4))</f>
        <v/>
      </c>
      <c r="G687" s="1"/>
      <c r="H687" s="20"/>
      <c r="I687" s="20"/>
      <c r="J687" s="20"/>
      <c r="K687" s="1"/>
      <c r="L687" s="1"/>
      <c r="M687" s="21"/>
      <c r="N687" s="20"/>
      <c r="O687" s="22"/>
      <c r="P687" s="26"/>
      <c r="Q687" s="27"/>
      <c r="R687" s="20"/>
      <c r="S687" s="1"/>
      <c r="T687" s="23"/>
      <c r="U687" s="84"/>
      <c r="V687" s="86"/>
      <c r="W687" s="39" t="e">
        <f>IF(OR(T687="他官署で調達手続きを実施のため",AC687=#REF!),"－",IF(V687&lt;&gt;"",ROUNDDOWN(V687/T687,3),(IFERROR(ROUNDDOWN(U687/T687,3),"－"))))</f>
        <v>#REF!</v>
      </c>
      <c r="X687" s="90"/>
      <c r="Y687" s="92"/>
      <c r="Z687" s="25"/>
      <c r="AA687" s="24"/>
      <c r="AB687" s="25"/>
      <c r="AC687" s="24"/>
      <c r="AD687" s="20"/>
      <c r="AE687" s="20"/>
      <c r="AF687" s="20"/>
      <c r="AG687" s="1"/>
      <c r="AH687" s="1"/>
      <c r="AI687" s="41"/>
      <c r="AJ687" s="41"/>
      <c r="AK687" s="41"/>
      <c r="AL687" s="41"/>
      <c r="AM687" s="41"/>
      <c r="AN687" s="1"/>
      <c r="AO687" s="1"/>
      <c r="AP687" s="1"/>
      <c r="AQ687" s="1"/>
      <c r="AR687" s="1"/>
      <c r="AS687" s="1"/>
      <c r="AT687" s="1"/>
      <c r="AU687" s="1"/>
      <c r="AV687" s="1"/>
      <c r="AW687" s="1"/>
      <c r="AX687" s="35"/>
      <c r="AY687" s="78"/>
      <c r="AZ687" s="37" t="e">
        <f>IF(AC687=#REF!,"年間支払金額",IF(AND(OR(COUNTIF(AE687,"*すべて*"),COUNTIF(AE687,"*全て*")),S687="●",OR(K687=#REF!,K687=#REF!)),"年間支払金額(全官署、契約相手方ごと)",IF(AND(OR(COUNTIF(AE687,"*すべて*"),COUNTIF(AE687,"*全て*")),S687="●"),"年間支払金額(契約相手方ごと)",IF(AND(OR(K687=#REF!,K687=#REF!),AC687=#REF!),"契約総額(全官署)",IF(AND(K687=#REF!,AC687=#REF!),"契約総額(自官署のみ)",IF(K687=#REF!,"年間支払金額(自官署のみ)",IF(AC687=#REF!,"契約総額",IF(AND(COUNTIF(BG687,"&lt;&gt;*単価*"),OR(K687=#REF!,K687=#REF!)),"全官署予定価格",IF(AND(COUNTIF(BG687,"*単価*"),OR(K687=#REF!,K687=#REF!)),"全官署支払金額",IF(COUNTIF(BG687,"*単価*"),"年間支払金額","予定価格"))))))))))</f>
        <v>#REF!</v>
      </c>
      <c r="BA687" s="37" t="str">
        <f>IF(T687="","×",IF(令和8年度契約状況調査票!T687&gt;_xlfn.XLOOKUP(令和8年度契約状況調査票!BF687,#REF!,#REF!),"○","×"))</f>
        <v>×</v>
      </c>
      <c r="BB687" s="37" t="str">
        <f>IF(Y687="","×",IF(令和8年度契約状況調査票!Y687&gt;_xlfn.XLOOKUP(令和8年度契約状況調査票!BF687,#REF!,#REF!),"○","×"))</f>
        <v>×</v>
      </c>
      <c r="BC687" s="37" t="str">
        <f t="shared" si="99"/>
        <v>×</v>
      </c>
      <c r="BD687" s="37" t="str">
        <f t="shared" si="104"/>
        <v>×</v>
      </c>
      <c r="BE687" s="79" t="str">
        <f t="shared" si="100"/>
        <v/>
      </c>
      <c r="BF687" s="38">
        <f t="shared" si="101"/>
        <v>0</v>
      </c>
      <c r="BG687" s="1" t="e">
        <f>IF(AC687=#REF!,"",IF(AND(K687&lt;&gt;"",ISTEXT(U687)),"分担契約/単価契約",IF(ISTEXT(U687),"単価契約",IF(K687&lt;&gt;"","分担契約",""))))</f>
        <v>#REF!</v>
      </c>
      <c r="BH687" s="80"/>
      <c r="BI687" s="81" t="e">
        <f>IF(COUNTIF(T687,"**"),"",IF(AND(T687&gt;=#REF!,OR(H687=#REF!,H687=#REF!)),1,IF(AND(T687&gt;=#REF!,H687&lt;&gt;#REF!,H687&lt;&gt;#REF!),1,"")))</f>
        <v>#REF!</v>
      </c>
      <c r="BJ687" s="82" t="str">
        <f t="shared" si="102"/>
        <v>○</v>
      </c>
      <c r="BK687" s="81" t="b">
        <f t="shared" si="105"/>
        <v>1</v>
      </c>
      <c r="BL687" s="81" t="b">
        <f t="shared" si="106"/>
        <v>1</v>
      </c>
    </row>
    <row r="688" spans="1:64" s="83" customFormat="1" ht="60.65" customHeight="1" x14ac:dyDescent="0.2">
      <c r="A688" s="77">
        <f t="shared" si="98"/>
        <v>683</v>
      </c>
      <c r="B688" s="77" t="str">
        <f t="shared" si="103"/>
        <v/>
      </c>
      <c r="C688" s="77" t="str">
        <f>IF(B688&lt;&gt;1,"",COUNTIF($B$6:B688,1))</f>
        <v/>
      </c>
      <c r="D688" s="77" t="str">
        <f>IF(B688&lt;&gt;2,"",COUNTIF($B$6:B688,2))</f>
        <v/>
      </c>
      <c r="E688" s="77" t="str">
        <f>IF(B688&lt;&gt;3,"",COUNTIF($B$6:B688,3))</f>
        <v/>
      </c>
      <c r="F688" s="77" t="str">
        <f>IF(B688&lt;&gt;4,"",COUNTIF($B$6:B688,4))</f>
        <v/>
      </c>
      <c r="G688" s="1"/>
      <c r="H688" s="20"/>
      <c r="I688" s="20"/>
      <c r="J688" s="20"/>
      <c r="K688" s="1"/>
      <c r="L688" s="1"/>
      <c r="M688" s="21"/>
      <c r="N688" s="20"/>
      <c r="O688" s="22"/>
      <c r="P688" s="26"/>
      <c r="Q688" s="27"/>
      <c r="R688" s="20"/>
      <c r="S688" s="1"/>
      <c r="T688" s="28"/>
      <c r="U688" s="85"/>
      <c r="V688" s="86"/>
      <c r="W688" s="39" t="e">
        <f>IF(OR(T688="他官署で調達手続きを実施のため",AC688=#REF!),"－",IF(V688&lt;&gt;"",ROUNDDOWN(V688/T688,3),(IFERROR(ROUNDDOWN(U688/T688,3),"－"))))</f>
        <v>#REF!</v>
      </c>
      <c r="X688" s="90"/>
      <c r="Y688" s="92"/>
      <c r="Z688" s="25"/>
      <c r="AA688" s="24"/>
      <c r="AB688" s="25"/>
      <c r="AC688" s="24"/>
      <c r="AD688" s="20"/>
      <c r="AE688" s="20"/>
      <c r="AF688" s="20"/>
      <c r="AG688" s="1"/>
      <c r="AH688" s="1"/>
      <c r="AI688" s="41"/>
      <c r="AJ688" s="41"/>
      <c r="AK688" s="41"/>
      <c r="AL688" s="41"/>
      <c r="AM688" s="41"/>
      <c r="AN688" s="1"/>
      <c r="AO688" s="1"/>
      <c r="AP688" s="1"/>
      <c r="AQ688" s="1"/>
      <c r="AR688" s="1"/>
      <c r="AS688" s="1"/>
      <c r="AT688" s="1"/>
      <c r="AU688" s="1"/>
      <c r="AV688" s="1"/>
      <c r="AW688" s="1"/>
      <c r="AX688" s="35"/>
      <c r="AY688" s="78"/>
      <c r="AZ688" s="37" t="e">
        <f>IF(AC688=#REF!,"年間支払金額",IF(AND(OR(COUNTIF(AE688,"*すべて*"),COUNTIF(AE688,"*全て*")),S688="●",OR(K688=#REF!,K688=#REF!)),"年間支払金額(全官署、契約相手方ごと)",IF(AND(OR(COUNTIF(AE688,"*すべて*"),COUNTIF(AE688,"*全て*")),S688="●"),"年間支払金額(契約相手方ごと)",IF(AND(OR(K688=#REF!,K688=#REF!),AC688=#REF!),"契約総額(全官署)",IF(AND(K688=#REF!,AC688=#REF!),"契約総額(自官署のみ)",IF(K688=#REF!,"年間支払金額(自官署のみ)",IF(AC688=#REF!,"契約総額",IF(AND(COUNTIF(BG688,"&lt;&gt;*単価*"),OR(K688=#REF!,K688=#REF!)),"全官署予定価格",IF(AND(COUNTIF(BG688,"*単価*"),OR(K688=#REF!,K688=#REF!)),"全官署支払金額",IF(COUNTIF(BG688,"*単価*"),"年間支払金額","予定価格"))))))))))</f>
        <v>#REF!</v>
      </c>
      <c r="BA688" s="37" t="str">
        <f>IF(T688="","×",IF(令和8年度契約状況調査票!T688&gt;_xlfn.XLOOKUP(令和8年度契約状況調査票!BF688,#REF!,#REF!),"○","×"))</f>
        <v>×</v>
      </c>
      <c r="BB688" s="37" t="str">
        <f>IF(Y688="","×",IF(令和8年度契約状況調査票!Y688&gt;_xlfn.XLOOKUP(令和8年度契約状況調査票!BF688,#REF!,#REF!),"○","×"))</f>
        <v>×</v>
      </c>
      <c r="BC688" s="37" t="str">
        <f t="shared" si="99"/>
        <v>×</v>
      </c>
      <c r="BD688" s="37" t="str">
        <f t="shared" si="104"/>
        <v>×</v>
      </c>
      <c r="BE688" s="79" t="str">
        <f t="shared" si="100"/>
        <v/>
      </c>
      <c r="BF688" s="38">
        <f t="shared" si="101"/>
        <v>0</v>
      </c>
      <c r="BG688" s="1" t="e">
        <f>IF(AC688=#REF!,"",IF(AND(K688&lt;&gt;"",ISTEXT(U688)),"分担契約/単価契約",IF(ISTEXT(U688),"単価契約",IF(K688&lt;&gt;"","分担契約",""))))</f>
        <v>#REF!</v>
      </c>
      <c r="BH688" s="80"/>
      <c r="BI688" s="81" t="e">
        <f>IF(COUNTIF(T688,"**"),"",IF(AND(T688&gt;=#REF!,OR(H688=#REF!,H688=#REF!)),1,IF(AND(T688&gt;=#REF!,H688&lt;&gt;#REF!,H688&lt;&gt;#REF!),1,"")))</f>
        <v>#REF!</v>
      </c>
      <c r="BJ688" s="82" t="str">
        <f t="shared" si="102"/>
        <v>○</v>
      </c>
      <c r="BK688" s="81" t="b">
        <f t="shared" si="105"/>
        <v>1</v>
      </c>
      <c r="BL688" s="81" t="b">
        <f t="shared" si="106"/>
        <v>1</v>
      </c>
    </row>
    <row r="689" spans="1:64" s="83" customFormat="1" ht="60.65" customHeight="1" x14ac:dyDescent="0.2">
      <c r="A689" s="77">
        <f t="shared" si="98"/>
        <v>684</v>
      </c>
      <c r="B689" s="77" t="str">
        <f t="shared" si="103"/>
        <v/>
      </c>
      <c r="C689" s="77" t="str">
        <f>IF(B689&lt;&gt;1,"",COUNTIF($B$6:B689,1))</f>
        <v/>
      </c>
      <c r="D689" s="77" t="str">
        <f>IF(B689&lt;&gt;2,"",COUNTIF($B$6:B689,2))</f>
        <v/>
      </c>
      <c r="E689" s="77" t="str">
        <f>IF(B689&lt;&gt;3,"",COUNTIF($B$6:B689,3))</f>
        <v/>
      </c>
      <c r="F689" s="77" t="str">
        <f>IF(B689&lt;&gt;4,"",COUNTIF($B$6:B689,4))</f>
        <v/>
      </c>
      <c r="G689" s="1"/>
      <c r="H689" s="20"/>
      <c r="I689" s="20"/>
      <c r="J689" s="20"/>
      <c r="K689" s="1"/>
      <c r="L689" s="1"/>
      <c r="M689" s="21"/>
      <c r="N689" s="20"/>
      <c r="O689" s="22"/>
      <c r="P689" s="26"/>
      <c r="Q689" s="27"/>
      <c r="R689" s="20"/>
      <c r="S689" s="1"/>
      <c r="T689" s="23"/>
      <c r="U689" s="84"/>
      <c r="V689" s="86"/>
      <c r="W689" s="39" t="e">
        <f>IF(OR(T689="他官署で調達手続きを実施のため",AC689=#REF!),"－",IF(V689&lt;&gt;"",ROUNDDOWN(V689/T689,3),(IFERROR(ROUNDDOWN(U689/T689,3),"－"))))</f>
        <v>#REF!</v>
      </c>
      <c r="X689" s="90"/>
      <c r="Y689" s="92"/>
      <c r="Z689" s="25"/>
      <c r="AA689" s="24"/>
      <c r="AB689" s="25"/>
      <c r="AC689" s="24"/>
      <c r="AD689" s="20"/>
      <c r="AE689" s="20"/>
      <c r="AF689" s="20"/>
      <c r="AG689" s="1"/>
      <c r="AH689" s="1"/>
      <c r="AI689" s="41"/>
      <c r="AJ689" s="41"/>
      <c r="AK689" s="41"/>
      <c r="AL689" s="41"/>
      <c r="AM689" s="41"/>
      <c r="AN689" s="1"/>
      <c r="AO689" s="1"/>
      <c r="AP689" s="1"/>
      <c r="AQ689" s="1"/>
      <c r="AR689" s="1"/>
      <c r="AS689" s="1"/>
      <c r="AT689" s="1"/>
      <c r="AU689" s="1"/>
      <c r="AV689" s="1"/>
      <c r="AW689" s="1"/>
      <c r="AX689" s="35"/>
      <c r="AY689" s="78"/>
      <c r="AZ689" s="37" t="e">
        <f>IF(AC689=#REF!,"年間支払金額",IF(AND(OR(COUNTIF(AE689,"*すべて*"),COUNTIF(AE689,"*全て*")),S689="●",OR(K689=#REF!,K689=#REF!)),"年間支払金額(全官署、契約相手方ごと)",IF(AND(OR(COUNTIF(AE689,"*すべて*"),COUNTIF(AE689,"*全て*")),S689="●"),"年間支払金額(契約相手方ごと)",IF(AND(OR(K689=#REF!,K689=#REF!),AC689=#REF!),"契約総額(全官署)",IF(AND(K689=#REF!,AC689=#REF!),"契約総額(自官署のみ)",IF(K689=#REF!,"年間支払金額(自官署のみ)",IF(AC689=#REF!,"契約総額",IF(AND(COUNTIF(BG689,"&lt;&gt;*単価*"),OR(K689=#REF!,K689=#REF!)),"全官署予定価格",IF(AND(COUNTIF(BG689,"*単価*"),OR(K689=#REF!,K689=#REF!)),"全官署支払金額",IF(COUNTIF(BG689,"*単価*"),"年間支払金額","予定価格"))))))))))</f>
        <v>#REF!</v>
      </c>
      <c r="BA689" s="37" t="str">
        <f>IF(T689="","×",IF(令和8年度契約状況調査票!T689&gt;_xlfn.XLOOKUP(令和8年度契約状況調査票!BF689,#REF!,#REF!),"○","×"))</f>
        <v>×</v>
      </c>
      <c r="BB689" s="37" t="str">
        <f>IF(Y689="","×",IF(令和8年度契約状況調査票!Y689&gt;_xlfn.XLOOKUP(令和8年度契約状況調査票!BF689,#REF!,#REF!),"○","×"))</f>
        <v>×</v>
      </c>
      <c r="BC689" s="37" t="str">
        <f t="shared" si="99"/>
        <v>×</v>
      </c>
      <c r="BD689" s="37" t="str">
        <f t="shared" si="104"/>
        <v>×</v>
      </c>
      <c r="BE689" s="79" t="str">
        <f t="shared" si="100"/>
        <v/>
      </c>
      <c r="BF689" s="38">
        <f t="shared" si="101"/>
        <v>0</v>
      </c>
      <c r="BG689" s="1" t="e">
        <f>IF(AC689=#REF!,"",IF(AND(K689&lt;&gt;"",ISTEXT(U689)),"分担契約/単価契約",IF(ISTEXT(U689),"単価契約",IF(K689&lt;&gt;"","分担契約",""))))</f>
        <v>#REF!</v>
      </c>
      <c r="BH689" s="80"/>
      <c r="BI689" s="81" t="e">
        <f>IF(COUNTIF(T689,"**"),"",IF(AND(T689&gt;=#REF!,OR(H689=#REF!,H689=#REF!)),1,IF(AND(T689&gt;=#REF!,H689&lt;&gt;#REF!,H689&lt;&gt;#REF!),1,"")))</f>
        <v>#REF!</v>
      </c>
      <c r="BJ689" s="82" t="str">
        <f t="shared" si="102"/>
        <v>○</v>
      </c>
      <c r="BK689" s="81" t="b">
        <f t="shared" si="105"/>
        <v>1</v>
      </c>
      <c r="BL689" s="81" t="b">
        <f t="shared" si="106"/>
        <v>1</v>
      </c>
    </row>
    <row r="690" spans="1:64" s="83" customFormat="1" ht="60.65" customHeight="1" x14ac:dyDescent="0.2">
      <c r="A690" s="77">
        <f t="shared" si="98"/>
        <v>685</v>
      </c>
      <c r="B690" s="77" t="str">
        <f t="shared" si="103"/>
        <v/>
      </c>
      <c r="C690" s="77" t="str">
        <f>IF(B690&lt;&gt;1,"",COUNTIF($B$6:B690,1))</f>
        <v/>
      </c>
      <c r="D690" s="77" t="str">
        <f>IF(B690&lt;&gt;2,"",COUNTIF($B$6:B690,2))</f>
        <v/>
      </c>
      <c r="E690" s="77" t="str">
        <f>IF(B690&lt;&gt;3,"",COUNTIF($B$6:B690,3))</f>
        <v/>
      </c>
      <c r="F690" s="77" t="str">
        <f>IF(B690&lt;&gt;4,"",COUNTIF($B$6:B690,4))</f>
        <v/>
      </c>
      <c r="G690" s="1"/>
      <c r="H690" s="20"/>
      <c r="I690" s="20"/>
      <c r="J690" s="20"/>
      <c r="K690" s="1"/>
      <c r="L690" s="1"/>
      <c r="M690" s="21"/>
      <c r="N690" s="20"/>
      <c r="O690" s="22"/>
      <c r="P690" s="26"/>
      <c r="Q690" s="27"/>
      <c r="R690" s="20"/>
      <c r="S690" s="1"/>
      <c r="T690" s="23"/>
      <c r="U690" s="84"/>
      <c r="V690" s="86"/>
      <c r="W690" s="39" t="e">
        <f>IF(OR(T690="他官署で調達手続きを実施のため",AC690=#REF!),"－",IF(V690&lt;&gt;"",ROUNDDOWN(V690/T690,3),(IFERROR(ROUNDDOWN(U690/T690,3),"－"))))</f>
        <v>#REF!</v>
      </c>
      <c r="X690" s="90"/>
      <c r="Y690" s="92"/>
      <c r="Z690" s="25"/>
      <c r="AA690" s="24"/>
      <c r="AB690" s="25"/>
      <c r="AC690" s="24"/>
      <c r="AD690" s="20"/>
      <c r="AE690" s="20"/>
      <c r="AF690" s="20"/>
      <c r="AG690" s="1"/>
      <c r="AH690" s="1"/>
      <c r="AI690" s="41"/>
      <c r="AJ690" s="41"/>
      <c r="AK690" s="41"/>
      <c r="AL690" s="41"/>
      <c r="AM690" s="41"/>
      <c r="AN690" s="1"/>
      <c r="AO690" s="1"/>
      <c r="AP690" s="1"/>
      <c r="AQ690" s="1"/>
      <c r="AR690" s="1"/>
      <c r="AS690" s="1"/>
      <c r="AT690" s="1"/>
      <c r="AU690" s="1"/>
      <c r="AV690" s="1"/>
      <c r="AW690" s="1"/>
      <c r="AX690" s="35"/>
      <c r="AY690" s="78"/>
      <c r="AZ690" s="37" t="e">
        <f>IF(AC690=#REF!,"年間支払金額",IF(AND(OR(COUNTIF(AE690,"*すべて*"),COUNTIF(AE690,"*全て*")),S690="●",OR(K690=#REF!,K690=#REF!)),"年間支払金額(全官署、契約相手方ごと)",IF(AND(OR(COUNTIF(AE690,"*すべて*"),COUNTIF(AE690,"*全て*")),S690="●"),"年間支払金額(契約相手方ごと)",IF(AND(OR(K690=#REF!,K690=#REF!),AC690=#REF!),"契約総額(全官署)",IF(AND(K690=#REF!,AC690=#REF!),"契約総額(自官署のみ)",IF(K690=#REF!,"年間支払金額(自官署のみ)",IF(AC690=#REF!,"契約総額",IF(AND(COUNTIF(BG690,"&lt;&gt;*単価*"),OR(K690=#REF!,K690=#REF!)),"全官署予定価格",IF(AND(COUNTIF(BG690,"*単価*"),OR(K690=#REF!,K690=#REF!)),"全官署支払金額",IF(COUNTIF(BG690,"*単価*"),"年間支払金額","予定価格"))))))))))</f>
        <v>#REF!</v>
      </c>
      <c r="BA690" s="37" t="str">
        <f>IF(T690="","×",IF(令和8年度契約状況調査票!T690&gt;_xlfn.XLOOKUP(令和8年度契約状況調査票!BF690,#REF!,#REF!),"○","×"))</f>
        <v>×</v>
      </c>
      <c r="BB690" s="37" t="str">
        <f>IF(Y690="","×",IF(令和8年度契約状況調査票!Y690&gt;_xlfn.XLOOKUP(令和8年度契約状況調査票!BF690,#REF!,#REF!),"○","×"))</f>
        <v>×</v>
      </c>
      <c r="BC690" s="37" t="str">
        <f t="shared" si="99"/>
        <v>×</v>
      </c>
      <c r="BD690" s="37" t="str">
        <f t="shared" si="104"/>
        <v>×</v>
      </c>
      <c r="BE690" s="79" t="str">
        <f t="shared" si="100"/>
        <v/>
      </c>
      <c r="BF690" s="38">
        <f t="shared" si="101"/>
        <v>0</v>
      </c>
      <c r="BG690" s="1" t="e">
        <f>IF(AC690=#REF!,"",IF(AND(K690&lt;&gt;"",ISTEXT(U690)),"分担契約/単価契約",IF(ISTEXT(U690),"単価契約",IF(K690&lt;&gt;"","分担契約",""))))</f>
        <v>#REF!</v>
      </c>
      <c r="BH690" s="80"/>
      <c r="BI690" s="81" t="e">
        <f>IF(COUNTIF(T690,"**"),"",IF(AND(T690&gt;=#REF!,OR(H690=#REF!,H690=#REF!)),1,IF(AND(T690&gt;=#REF!,H690&lt;&gt;#REF!,H690&lt;&gt;#REF!),1,"")))</f>
        <v>#REF!</v>
      </c>
      <c r="BJ690" s="82" t="str">
        <f t="shared" si="102"/>
        <v>○</v>
      </c>
      <c r="BK690" s="81" t="b">
        <f t="shared" si="105"/>
        <v>1</v>
      </c>
      <c r="BL690" s="81" t="b">
        <f t="shared" si="106"/>
        <v>1</v>
      </c>
    </row>
    <row r="691" spans="1:64" s="83" customFormat="1" ht="60.65" customHeight="1" x14ac:dyDescent="0.2">
      <c r="A691" s="77">
        <f t="shared" si="98"/>
        <v>686</v>
      </c>
      <c r="B691" s="77" t="str">
        <f t="shared" si="103"/>
        <v/>
      </c>
      <c r="C691" s="77" t="str">
        <f>IF(B691&lt;&gt;1,"",COUNTIF($B$6:B691,1))</f>
        <v/>
      </c>
      <c r="D691" s="77" t="str">
        <f>IF(B691&lt;&gt;2,"",COUNTIF($B$6:B691,2))</f>
        <v/>
      </c>
      <c r="E691" s="77" t="str">
        <f>IF(B691&lt;&gt;3,"",COUNTIF($B$6:B691,3))</f>
        <v/>
      </c>
      <c r="F691" s="77" t="str">
        <f>IF(B691&lt;&gt;4,"",COUNTIF($B$6:B691,4))</f>
        <v/>
      </c>
      <c r="G691" s="1"/>
      <c r="H691" s="20"/>
      <c r="I691" s="20"/>
      <c r="J691" s="20"/>
      <c r="K691" s="1"/>
      <c r="L691" s="1"/>
      <c r="M691" s="21"/>
      <c r="N691" s="20"/>
      <c r="O691" s="22"/>
      <c r="P691" s="26"/>
      <c r="Q691" s="27"/>
      <c r="R691" s="20"/>
      <c r="S691" s="1"/>
      <c r="T691" s="23"/>
      <c r="U691" s="84"/>
      <c r="V691" s="86"/>
      <c r="W691" s="39" t="e">
        <f>IF(OR(T691="他官署で調達手続きを実施のため",AC691=#REF!),"－",IF(V691&lt;&gt;"",ROUNDDOWN(V691/T691,3),(IFERROR(ROUNDDOWN(U691/T691,3),"－"))))</f>
        <v>#REF!</v>
      </c>
      <c r="X691" s="90"/>
      <c r="Y691" s="92"/>
      <c r="Z691" s="25"/>
      <c r="AA691" s="24"/>
      <c r="AB691" s="25"/>
      <c r="AC691" s="24"/>
      <c r="AD691" s="20"/>
      <c r="AE691" s="20"/>
      <c r="AF691" s="20"/>
      <c r="AG691" s="1"/>
      <c r="AH691" s="1"/>
      <c r="AI691" s="41"/>
      <c r="AJ691" s="41"/>
      <c r="AK691" s="41"/>
      <c r="AL691" s="41"/>
      <c r="AM691" s="41"/>
      <c r="AN691" s="1"/>
      <c r="AO691" s="1"/>
      <c r="AP691" s="1"/>
      <c r="AQ691" s="1"/>
      <c r="AR691" s="1"/>
      <c r="AS691" s="1"/>
      <c r="AT691" s="1"/>
      <c r="AU691" s="1"/>
      <c r="AV691" s="1"/>
      <c r="AW691" s="1"/>
      <c r="AX691" s="35"/>
      <c r="AY691" s="78"/>
      <c r="AZ691" s="37" t="e">
        <f>IF(AC691=#REF!,"年間支払金額",IF(AND(OR(COUNTIF(AE691,"*すべて*"),COUNTIF(AE691,"*全て*")),S691="●",OR(K691=#REF!,K691=#REF!)),"年間支払金額(全官署、契約相手方ごと)",IF(AND(OR(COUNTIF(AE691,"*すべて*"),COUNTIF(AE691,"*全て*")),S691="●"),"年間支払金額(契約相手方ごと)",IF(AND(OR(K691=#REF!,K691=#REF!),AC691=#REF!),"契約総額(全官署)",IF(AND(K691=#REF!,AC691=#REF!),"契約総額(自官署のみ)",IF(K691=#REF!,"年間支払金額(自官署のみ)",IF(AC691=#REF!,"契約総額",IF(AND(COUNTIF(BG691,"&lt;&gt;*単価*"),OR(K691=#REF!,K691=#REF!)),"全官署予定価格",IF(AND(COUNTIF(BG691,"*単価*"),OR(K691=#REF!,K691=#REF!)),"全官署支払金額",IF(COUNTIF(BG691,"*単価*"),"年間支払金額","予定価格"))))))))))</f>
        <v>#REF!</v>
      </c>
      <c r="BA691" s="37" t="str">
        <f>IF(T691="","×",IF(令和8年度契約状況調査票!T691&gt;_xlfn.XLOOKUP(令和8年度契約状況調査票!BF691,#REF!,#REF!),"○","×"))</f>
        <v>×</v>
      </c>
      <c r="BB691" s="37" t="str">
        <f>IF(Y691="","×",IF(令和8年度契約状況調査票!Y691&gt;_xlfn.XLOOKUP(令和8年度契約状況調査票!BF691,#REF!,#REF!),"○","×"))</f>
        <v>×</v>
      </c>
      <c r="BC691" s="37" t="str">
        <f t="shared" si="99"/>
        <v>×</v>
      </c>
      <c r="BD691" s="37" t="str">
        <f t="shared" si="104"/>
        <v>×</v>
      </c>
      <c r="BE691" s="79" t="str">
        <f t="shared" si="100"/>
        <v/>
      </c>
      <c r="BF691" s="38">
        <f t="shared" si="101"/>
        <v>0</v>
      </c>
      <c r="BG691" s="1" t="e">
        <f>IF(AC691=#REF!,"",IF(AND(K691&lt;&gt;"",ISTEXT(U691)),"分担契約/単価契約",IF(ISTEXT(U691),"単価契約",IF(K691&lt;&gt;"","分担契約",""))))</f>
        <v>#REF!</v>
      </c>
      <c r="BH691" s="80"/>
      <c r="BI691" s="81" t="e">
        <f>IF(COUNTIF(T691,"**"),"",IF(AND(T691&gt;=#REF!,OR(H691=#REF!,H691=#REF!)),1,IF(AND(T691&gt;=#REF!,H691&lt;&gt;#REF!,H691&lt;&gt;#REF!),1,"")))</f>
        <v>#REF!</v>
      </c>
      <c r="BJ691" s="82" t="str">
        <f t="shared" si="102"/>
        <v>○</v>
      </c>
      <c r="BK691" s="81" t="b">
        <f t="shared" si="105"/>
        <v>1</v>
      </c>
      <c r="BL691" s="81" t="b">
        <f t="shared" si="106"/>
        <v>1</v>
      </c>
    </row>
    <row r="692" spans="1:64" s="83" customFormat="1" ht="60.65" customHeight="1" x14ac:dyDescent="0.2">
      <c r="A692" s="77">
        <f t="shared" si="98"/>
        <v>687</v>
      </c>
      <c r="B692" s="77" t="str">
        <f t="shared" si="103"/>
        <v/>
      </c>
      <c r="C692" s="77" t="str">
        <f>IF(B692&lt;&gt;1,"",COUNTIF($B$6:B692,1))</f>
        <v/>
      </c>
      <c r="D692" s="77" t="str">
        <f>IF(B692&lt;&gt;2,"",COUNTIF($B$6:B692,2))</f>
        <v/>
      </c>
      <c r="E692" s="77" t="str">
        <f>IF(B692&lt;&gt;3,"",COUNTIF($B$6:B692,3))</f>
        <v/>
      </c>
      <c r="F692" s="77" t="str">
        <f>IF(B692&lt;&gt;4,"",COUNTIF($B$6:B692,4))</f>
        <v/>
      </c>
      <c r="G692" s="1"/>
      <c r="H692" s="20"/>
      <c r="I692" s="20"/>
      <c r="J692" s="20"/>
      <c r="K692" s="1"/>
      <c r="L692" s="1"/>
      <c r="M692" s="21"/>
      <c r="N692" s="20"/>
      <c r="O692" s="22"/>
      <c r="P692" s="26"/>
      <c r="Q692" s="27"/>
      <c r="R692" s="20"/>
      <c r="S692" s="1"/>
      <c r="T692" s="23"/>
      <c r="U692" s="84"/>
      <c r="V692" s="86"/>
      <c r="W692" s="39" t="e">
        <f>IF(OR(T692="他官署で調達手続きを実施のため",AC692=#REF!),"－",IF(V692&lt;&gt;"",ROUNDDOWN(V692/T692,3),(IFERROR(ROUNDDOWN(U692/T692,3),"－"))))</f>
        <v>#REF!</v>
      </c>
      <c r="X692" s="90"/>
      <c r="Y692" s="92"/>
      <c r="Z692" s="25"/>
      <c r="AA692" s="24"/>
      <c r="AB692" s="25"/>
      <c r="AC692" s="24"/>
      <c r="AD692" s="20"/>
      <c r="AE692" s="20"/>
      <c r="AF692" s="20"/>
      <c r="AG692" s="1"/>
      <c r="AH692" s="1"/>
      <c r="AI692" s="41"/>
      <c r="AJ692" s="41"/>
      <c r="AK692" s="41"/>
      <c r="AL692" s="41"/>
      <c r="AM692" s="41"/>
      <c r="AN692" s="1"/>
      <c r="AO692" s="1"/>
      <c r="AP692" s="1"/>
      <c r="AQ692" s="1"/>
      <c r="AR692" s="1"/>
      <c r="AS692" s="1"/>
      <c r="AT692" s="1"/>
      <c r="AU692" s="1"/>
      <c r="AV692" s="1"/>
      <c r="AW692" s="1"/>
      <c r="AX692" s="36"/>
      <c r="AY692" s="78"/>
      <c r="AZ692" s="37" t="e">
        <f>IF(AC692=#REF!,"年間支払金額",IF(AND(OR(COUNTIF(AE692,"*すべて*"),COUNTIF(AE692,"*全て*")),S692="●",OR(K692=#REF!,K692=#REF!)),"年間支払金額(全官署、契約相手方ごと)",IF(AND(OR(COUNTIF(AE692,"*すべて*"),COUNTIF(AE692,"*全て*")),S692="●"),"年間支払金額(契約相手方ごと)",IF(AND(OR(K692=#REF!,K692=#REF!),AC692=#REF!),"契約総額(全官署)",IF(AND(K692=#REF!,AC692=#REF!),"契約総額(自官署のみ)",IF(K692=#REF!,"年間支払金額(自官署のみ)",IF(AC692=#REF!,"契約総額",IF(AND(COUNTIF(BG692,"&lt;&gt;*単価*"),OR(K692=#REF!,K692=#REF!)),"全官署予定価格",IF(AND(COUNTIF(BG692,"*単価*"),OR(K692=#REF!,K692=#REF!)),"全官署支払金額",IF(COUNTIF(BG692,"*単価*"),"年間支払金額","予定価格"))))))))))</f>
        <v>#REF!</v>
      </c>
      <c r="BA692" s="37" t="str">
        <f>IF(T692="","×",IF(令和8年度契約状況調査票!T692&gt;_xlfn.XLOOKUP(令和8年度契約状況調査票!BF692,#REF!,#REF!),"○","×"))</f>
        <v>×</v>
      </c>
      <c r="BB692" s="37" t="str">
        <f>IF(Y692="","×",IF(令和8年度契約状況調査票!Y692&gt;_xlfn.XLOOKUP(令和8年度契約状況調査票!BF692,#REF!,#REF!),"○","×"))</f>
        <v>×</v>
      </c>
      <c r="BC692" s="37" t="str">
        <f t="shared" si="99"/>
        <v>×</v>
      </c>
      <c r="BD692" s="37" t="str">
        <f t="shared" si="104"/>
        <v>×</v>
      </c>
      <c r="BE692" s="79" t="str">
        <f t="shared" si="100"/>
        <v/>
      </c>
      <c r="BF692" s="38">
        <f t="shared" si="101"/>
        <v>0</v>
      </c>
      <c r="BG692" s="1" t="e">
        <f>IF(AC692=#REF!,"",IF(AND(K692&lt;&gt;"",ISTEXT(U692)),"分担契約/単価契約",IF(ISTEXT(U692),"単価契約",IF(K692&lt;&gt;"","分担契約",""))))</f>
        <v>#REF!</v>
      </c>
      <c r="BH692" s="80"/>
      <c r="BI692" s="81" t="e">
        <f>IF(COUNTIF(T692,"**"),"",IF(AND(T692&gt;=#REF!,OR(H692=#REF!,H692=#REF!)),1,IF(AND(T692&gt;=#REF!,H692&lt;&gt;#REF!,H692&lt;&gt;#REF!),1,"")))</f>
        <v>#REF!</v>
      </c>
      <c r="BJ692" s="82" t="str">
        <f t="shared" si="102"/>
        <v>○</v>
      </c>
      <c r="BK692" s="81" t="b">
        <f t="shared" si="105"/>
        <v>1</v>
      </c>
      <c r="BL692" s="81" t="b">
        <f t="shared" si="106"/>
        <v>1</v>
      </c>
    </row>
    <row r="693" spans="1:64" s="83" customFormat="1" ht="60.65" customHeight="1" x14ac:dyDescent="0.2">
      <c r="A693" s="77">
        <f t="shared" si="98"/>
        <v>688</v>
      </c>
      <c r="B693" s="77" t="str">
        <f t="shared" si="103"/>
        <v/>
      </c>
      <c r="C693" s="77" t="str">
        <f>IF(B693&lt;&gt;1,"",COUNTIF($B$6:B693,1))</f>
        <v/>
      </c>
      <c r="D693" s="77" t="str">
        <f>IF(B693&lt;&gt;2,"",COUNTIF($B$6:B693,2))</f>
        <v/>
      </c>
      <c r="E693" s="77" t="str">
        <f>IF(B693&lt;&gt;3,"",COUNTIF($B$6:B693,3))</f>
        <v/>
      </c>
      <c r="F693" s="77" t="str">
        <f>IF(B693&lt;&gt;4,"",COUNTIF($B$6:B693,4))</f>
        <v/>
      </c>
      <c r="G693" s="1"/>
      <c r="H693" s="20"/>
      <c r="I693" s="20"/>
      <c r="J693" s="20"/>
      <c r="K693" s="1"/>
      <c r="L693" s="1"/>
      <c r="M693" s="21"/>
      <c r="N693" s="20"/>
      <c r="O693" s="22"/>
      <c r="P693" s="26"/>
      <c r="Q693" s="27"/>
      <c r="R693" s="20"/>
      <c r="S693" s="1"/>
      <c r="T693" s="23"/>
      <c r="U693" s="84"/>
      <c r="V693" s="86"/>
      <c r="W693" s="39" t="e">
        <f>IF(OR(T693="他官署で調達手続きを実施のため",AC693=#REF!),"－",IF(V693&lt;&gt;"",ROUNDDOWN(V693/T693,3),(IFERROR(ROUNDDOWN(U693/T693,3),"－"))))</f>
        <v>#REF!</v>
      </c>
      <c r="X693" s="90"/>
      <c r="Y693" s="92"/>
      <c r="Z693" s="25"/>
      <c r="AA693" s="24"/>
      <c r="AB693" s="25"/>
      <c r="AC693" s="24"/>
      <c r="AD693" s="20"/>
      <c r="AE693" s="20"/>
      <c r="AF693" s="20"/>
      <c r="AG693" s="1"/>
      <c r="AH693" s="1"/>
      <c r="AI693" s="41"/>
      <c r="AJ693" s="41"/>
      <c r="AK693" s="41"/>
      <c r="AL693" s="41"/>
      <c r="AM693" s="41"/>
      <c r="AN693" s="1"/>
      <c r="AO693" s="1"/>
      <c r="AP693" s="1"/>
      <c r="AQ693" s="1"/>
      <c r="AR693" s="1"/>
      <c r="AS693" s="1"/>
      <c r="AT693" s="1"/>
      <c r="AU693" s="1"/>
      <c r="AV693" s="1"/>
      <c r="AW693" s="1"/>
      <c r="AX693" s="35"/>
      <c r="AY693" s="78"/>
      <c r="AZ693" s="37" t="e">
        <f>IF(AC693=#REF!,"年間支払金額",IF(AND(OR(COUNTIF(AE693,"*すべて*"),COUNTIF(AE693,"*全て*")),S693="●",OR(K693=#REF!,K693=#REF!)),"年間支払金額(全官署、契約相手方ごと)",IF(AND(OR(COUNTIF(AE693,"*すべて*"),COUNTIF(AE693,"*全て*")),S693="●"),"年間支払金額(契約相手方ごと)",IF(AND(OR(K693=#REF!,K693=#REF!),AC693=#REF!),"契約総額(全官署)",IF(AND(K693=#REF!,AC693=#REF!),"契約総額(自官署のみ)",IF(K693=#REF!,"年間支払金額(自官署のみ)",IF(AC693=#REF!,"契約総額",IF(AND(COUNTIF(BG693,"&lt;&gt;*単価*"),OR(K693=#REF!,K693=#REF!)),"全官署予定価格",IF(AND(COUNTIF(BG693,"*単価*"),OR(K693=#REF!,K693=#REF!)),"全官署支払金額",IF(COUNTIF(BG693,"*単価*"),"年間支払金額","予定価格"))))))))))</f>
        <v>#REF!</v>
      </c>
      <c r="BA693" s="37" t="str">
        <f>IF(T693="","×",IF(令和8年度契約状況調査票!T693&gt;_xlfn.XLOOKUP(令和8年度契約状況調査票!BF693,#REF!,#REF!),"○","×"))</f>
        <v>×</v>
      </c>
      <c r="BB693" s="37" t="str">
        <f>IF(Y693="","×",IF(令和8年度契約状況調査票!Y693&gt;_xlfn.XLOOKUP(令和8年度契約状況調査票!BF693,#REF!,#REF!),"○","×"))</f>
        <v>×</v>
      </c>
      <c r="BC693" s="37" t="str">
        <f t="shared" si="99"/>
        <v>×</v>
      </c>
      <c r="BD693" s="37" t="str">
        <f t="shared" si="104"/>
        <v>×</v>
      </c>
      <c r="BE693" s="79" t="str">
        <f t="shared" si="100"/>
        <v/>
      </c>
      <c r="BF693" s="38">
        <f t="shared" si="101"/>
        <v>0</v>
      </c>
      <c r="BG693" s="1" t="e">
        <f>IF(AC693=#REF!,"",IF(AND(K693&lt;&gt;"",ISTEXT(U693)),"分担契約/単価契約",IF(ISTEXT(U693),"単価契約",IF(K693&lt;&gt;"","分担契約",""))))</f>
        <v>#REF!</v>
      </c>
      <c r="BH693" s="80"/>
      <c r="BI693" s="81" t="e">
        <f>IF(COUNTIF(T693,"**"),"",IF(AND(T693&gt;=#REF!,OR(H693=#REF!,H693=#REF!)),1,IF(AND(T693&gt;=#REF!,H693&lt;&gt;#REF!,H693&lt;&gt;#REF!),1,"")))</f>
        <v>#REF!</v>
      </c>
      <c r="BJ693" s="82" t="str">
        <f t="shared" si="102"/>
        <v>○</v>
      </c>
      <c r="BK693" s="81" t="b">
        <f t="shared" si="105"/>
        <v>1</v>
      </c>
      <c r="BL693" s="81" t="b">
        <f t="shared" si="106"/>
        <v>1</v>
      </c>
    </row>
    <row r="694" spans="1:64" s="83" customFormat="1" ht="60.65" customHeight="1" x14ac:dyDescent="0.2">
      <c r="A694" s="77">
        <f t="shared" si="98"/>
        <v>689</v>
      </c>
      <c r="B694" s="77" t="str">
        <f t="shared" si="103"/>
        <v/>
      </c>
      <c r="C694" s="77" t="str">
        <f>IF(B694&lt;&gt;1,"",COUNTIF($B$6:B694,1))</f>
        <v/>
      </c>
      <c r="D694" s="77" t="str">
        <f>IF(B694&lt;&gt;2,"",COUNTIF($B$6:B694,2))</f>
        <v/>
      </c>
      <c r="E694" s="77" t="str">
        <f>IF(B694&lt;&gt;3,"",COUNTIF($B$6:B694,3))</f>
        <v/>
      </c>
      <c r="F694" s="77" t="str">
        <f>IF(B694&lt;&gt;4,"",COUNTIF($B$6:B694,4))</f>
        <v/>
      </c>
      <c r="G694" s="1"/>
      <c r="H694" s="20"/>
      <c r="I694" s="20"/>
      <c r="J694" s="20"/>
      <c r="K694" s="1"/>
      <c r="L694" s="1"/>
      <c r="M694" s="21"/>
      <c r="N694" s="20"/>
      <c r="O694" s="22"/>
      <c r="P694" s="26"/>
      <c r="Q694" s="27"/>
      <c r="R694" s="20"/>
      <c r="S694" s="1"/>
      <c r="T694" s="23"/>
      <c r="U694" s="84"/>
      <c r="V694" s="86"/>
      <c r="W694" s="39" t="e">
        <f>IF(OR(T694="他官署で調達手続きを実施のため",AC694=#REF!),"－",IF(V694&lt;&gt;"",ROUNDDOWN(V694/T694,3),(IFERROR(ROUNDDOWN(U694/T694,3),"－"))))</f>
        <v>#REF!</v>
      </c>
      <c r="X694" s="90"/>
      <c r="Y694" s="92"/>
      <c r="Z694" s="25"/>
      <c r="AA694" s="24"/>
      <c r="AB694" s="25"/>
      <c r="AC694" s="24"/>
      <c r="AD694" s="20"/>
      <c r="AE694" s="20"/>
      <c r="AF694" s="20"/>
      <c r="AG694" s="1"/>
      <c r="AH694" s="1"/>
      <c r="AI694" s="41"/>
      <c r="AJ694" s="41"/>
      <c r="AK694" s="41"/>
      <c r="AL694" s="41"/>
      <c r="AM694" s="41"/>
      <c r="AN694" s="1"/>
      <c r="AO694" s="1"/>
      <c r="AP694" s="1"/>
      <c r="AQ694" s="1"/>
      <c r="AR694" s="1"/>
      <c r="AS694" s="1"/>
      <c r="AT694" s="1"/>
      <c r="AU694" s="1"/>
      <c r="AV694" s="1"/>
      <c r="AW694" s="1"/>
      <c r="AX694" s="35"/>
      <c r="AY694" s="78"/>
      <c r="AZ694" s="37" t="e">
        <f>IF(AC694=#REF!,"年間支払金額",IF(AND(OR(COUNTIF(AE694,"*すべて*"),COUNTIF(AE694,"*全て*")),S694="●",OR(K694=#REF!,K694=#REF!)),"年間支払金額(全官署、契約相手方ごと)",IF(AND(OR(COUNTIF(AE694,"*すべて*"),COUNTIF(AE694,"*全て*")),S694="●"),"年間支払金額(契約相手方ごと)",IF(AND(OR(K694=#REF!,K694=#REF!),AC694=#REF!),"契約総額(全官署)",IF(AND(K694=#REF!,AC694=#REF!),"契約総額(自官署のみ)",IF(K694=#REF!,"年間支払金額(自官署のみ)",IF(AC694=#REF!,"契約総額",IF(AND(COUNTIF(BG694,"&lt;&gt;*単価*"),OR(K694=#REF!,K694=#REF!)),"全官署予定価格",IF(AND(COUNTIF(BG694,"*単価*"),OR(K694=#REF!,K694=#REF!)),"全官署支払金額",IF(COUNTIF(BG694,"*単価*"),"年間支払金額","予定価格"))))))))))</f>
        <v>#REF!</v>
      </c>
      <c r="BA694" s="37" t="str">
        <f>IF(T694="","×",IF(令和8年度契約状況調査票!T694&gt;_xlfn.XLOOKUP(令和8年度契約状況調査票!BF694,#REF!,#REF!),"○","×"))</f>
        <v>×</v>
      </c>
      <c r="BB694" s="37" t="str">
        <f>IF(Y694="","×",IF(令和8年度契約状況調査票!Y694&gt;_xlfn.XLOOKUP(令和8年度契約状況調査票!BF694,#REF!,#REF!),"○","×"))</f>
        <v>×</v>
      </c>
      <c r="BC694" s="37" t="str">
        <f t="shared" si="99"/>
        <v>×</v>
      </c>
      <c r="BD694" s="37" t="str">
        <f t="shared" si="104"/>
        <v>×</v>
      </c>
      <c r="BE694" s="79" t="str">
        <f t="shared" si="100"/>
        <v/>
      </c>
      <c r="BF694" s="38">
        <f t="shared" si="101"/>
        <v>0</v>
      </c>
      <c r="BG694" s="1" t="e">
        <f>IF(AC694=#REF!,"",IF(AND(K694&lt;&gt;"",ISTEXT(U694)),"分担契約/単価契約",IF(ISTEXT(U694),"単価契約",IF(K694&lt;&gt;"","分担契約",""))))</f>
        <v>#REF!</v>
      </c>
      <c r="BH694" s="80"/>
      <c r="BI694" s="81" t="e">
        <f>IF(COUNTIF(T694,"**"),"",IF(AND(T694&gt;=#REF!,OR(H694=#REF!,H694=#REF!)),1,IF(AND(T694&gt;=#REF!,H694&lt;&gt;#REF!,H694&lt;&gt;#REF!),1,"")))</f>
        <v>#REF!</v>
      </c>
      <c r="BJ694" s="82" t="str">
        <f t="shared" si="102"/>
        <v>○</v>
      </c>
      <c r="BK694" s="81" t="b">
        <f t="shared" si="105"/>
        <v>1</v>
      </c>
      <c r="BL694" s="81" t="b">
        <f t="shared" si="106"/>
        <v>1</v>
      </c>
    </row>
    <row r="695" spans="1:64" s="83" customFormat="1" ht="60.65" customHeight="1" x14ac:dyDescent="0.2">
      <c r="A695" s="77">
        <f t="shared" si="98"/>
        <v>690</v>
      </c>
      <c r="B695" s="77" t="str">
        <f t="shared" si="103"/>
        <v/>
      </c>
      <c r="C695" s="77" t="str">
        <f>IF(B695&lt;&gt;1,"",COUNTIF($B$6:B695,1))</f>
        <v/>
      </c>
      <c r="D695" s="77" t="str">
        <f>IF(B695&lt;&gt;2,"",COUNTIF($B$6:B695,2))</f>
        <v/>
      </c>
      <c r="E695" s="77" t="str">
        <f>IF(B695&lt;&gt;3,"",COUNTIF($B$6:B695,3))</f>
        <v/>
      </c>
      <c r="F695" s="77" t="str">
        <f>IF(B695&lt;&gt;4,"",COUNTIF($B$6:B695,4))</f>
        <v/>
      </c>
      <c r="G695" s="1"/>
      <c r="H695" s="20"/>
      <c r="I695" s="20"/>
      <c r="J695" s="20"/>
      <c r="K695" s="1"/>
      <c r="L695" s="1"/>
      <c r="M695" s="21"/>
      <c r="N695" s="20"/>
      <c r="O695" s="22"/>
      <c r="P695" s="26"/>
      <c r="Q695" s="27"/>
      <c r="R695" s="20"/>
      <c r="S695" s="1"/>
      <c r="T695" s="28"/>
      <c r="U695" s="85"/>
      <c r="V695" s="86"/>
      <c r="W695" s="39" t="e">
        <f>IF(OR(T695="他官署で調達手続きを実施のため",AC695=#REF!),"－",IF(V695&lt;&gt;"",ROUNDDOWN(V695/T695,3),(IFERROR(ROUNDDOWN(U695/T695,3),"－"))))</f>
        <v>#REF!</v>
      </c>
      <c r="X695" s="90"/>
      <c r="Y695" s="92"/>
      <c r="Z695" s="25"/>
      <c r="AA695" s="24"/>
      <c r="AB695" s="25"/>
      <c r="AC695" s="24"/>
      <c r="AD695" s="20"/>
      <c r="AE695" s="20"/>
      <c r="AF695" s="20"/>
      <c r="AG695" s="1"/>
      <c r="AH695" s="1"/>
      <c r="AI695" s="41"/>
      <c r="AJ695" s="41"/>
      <c r="AK695" s="41"/>
      <c r="AL695" s="41"/>
      <c r="AM695" s="41"/>
      <c r="AN695" s="1"/>
      <c r="AO695" s="1"/>
      <c r="AP695" s="1"/>
      <c r="AQ695" s="1"/>
      <c r="AR695" s="1"/>
      <c r="AS695" s="1"/>
      <c r="AT695" s="1"/>
      <c r="AU695" s="1"/>
      <c r="AV695" s="1"/>
      <c r="AW695" s="1"/>
      <c r="AX695" s="35"/>
      <c r="AY695" s="78"/>
      <c r="AZ695" s="37" t="e">
        <f>IF(AC695=#REF!,"年間支払金額",IF(AND(OR(COUNTIF(AE695,"*すべて*"),COUNTIF(AE695,"*全て*")),S695="●",OR(K695=#REF!,K695=#REF!)),"年間支払金額(全官署、契約相手方ごと)",IF(AND(OR(COUNTIF(AE695,"*すべて*"),COUNTIF(AE695,"*全て*")),S695="●"),"年間支払金額(契約相手方ごと)",IF(AND(OR(K695=#REF!,K695=#REF!),AC695=#REF!),"契約総額(全官署)",IF(AND(K695=#REF!,AC695=#REF!),"契約総額(自官署のみ)",IF(K695=#REF!,"年間支払金額(自官署のみ)",IF(AC695=#REF!,"契約総額",IF(AND(COUNTIF(BG695,"&lt;&gt;*単価*"),OR(K695=#REF!,K695=#REF!)),"全官署予定価格",IF(AND(COUNTIF(BG695,"*単価*"),OR(K695=#REF!,K695=#REF!)),"全官署支払金額",IF(COUNTIF(BG695,"*単価*"),"年間支払金額","予定価格"))))))))))</f>
        <v>#REF!</v>
      </c>
      <c r="BA695" s="37" t="str">
        <f>IF(T695="","×",IF(令和8年度契約状況調査票!T695&gt;_xlfn.XLOOKUP(令和8年度契約状況調査票!BF695,#REF!,#REF!),"○","×"))</f>
        <v>×</v>
      </c>
      <c r="BB695" s="37" t="str">
        <f>IF(Y695="","×",IF(令和8年度契約状況調査票!Y695&gt;_xlfn.XLOOKUP(令和8年度契約状況調査票!BF695,#REF!,#REF!),"○","×"))</f>
        <v>×</v>
      </c>
      <c r="BC695" s="37" t="str">
        <f t="shared" si="99"/>
        <v>×</v>
      </c>
      <c r="BD695" s="37" t="str">
        <f t="shared" si="104"/>
        <v>×</v>
      </c>
      <c r="BE695" s="79" t="str">
        <f t="shared" si="100"/>
        <v/>
      </c>
      <c r="BF695" s="38">
        <f t="shared" si="101"/>
        <v>0</v>
      </c>
      <c r="BG695" s="1" t="e">
        <f>IF(AC695=#REF!,"",IF(AND(K695&lt;&gt;"",ISTEXT(U695)),"分担契約/単価契約",IF(ISTEXT(U695),"単価契約",IF(K695&lt;&gt;"","分担契約",""))))</f>
        <v>#REF!</v>
      </c>
      <c r="BH695" s="80"/>
      <c r="BI695" s="81" t="e">
        <f>IF(COUNTIF(T695,"**"),"",IF(AND(T695&gt;=#REF!,OR(H695=#REF!,H695=#REF!)),1,IF(AND(T695&gt;=#REF!,H695&lt;&gt;#REF!,H695&lt;&gt;#REF!),1,"")))</f>
        <v>#REF!</v>
      </c>
      <c r="BJ695" s="82" t="str">
        <f t="shared" si="102"/>
        <v>○</v>
      </c>
      <c r="BK695" s="81" t="b">
        <f t="shared" si="105"/>
        <v>1</v>
      </c>
      <c r="BL695" s="81" t="b">
        <f t="shared" si="106"/>
        <v>1</v>
      </c>
    </row>
    <row r="696" spans="1:64" s="83" customFormat="1" ht="60.65" customHeight="1" x14ac:dyDescent="0.2">
      <c r="A696" s="77">
        <f t="shared" si="98"/>
        <v>691</v>
      </c>
      <c r="B696" s="77" t="str">
        <f t="shared" si="103"/>
        <v/>
      </c>
      <c r="C696" s="77" t="str">
        <f>IF(B696&lt;&gt;1,"",COUNTIF($B$6:B696,1))</f>
        <v/>
      </c>
      <c r="D696" s="77" t="str">
        <f>IF(B696&lt;&gt;2,"",COUNTIF($B$6:B696,2))</f>
        <v/>
      </c>
      <c r="E696" s="77" t="str">
        <f>IF(B696&lt;&gt;3,"",COUNTIF($B$6:B696,3))</f>
        <v/>
      </c>
      <c r="F696" s="77" t="str">
        <f>IF(B696&lt;&gt;4,"",COUNTIF($B$6:B696,4))</f>
        <v/>
      </c>
      <c r="G696" s="1"/>
      <c r="H696" s="20"/>
      <c r="I696" s="20"/>
      <c r="J696" s="20"/>
      <c r="K696" s="1"/>
      <c r="L696" s="1"/>
      <c r="M696" s="21"/>
      <c r="N696" s="20"/>
      <c r="O696" s="22"/>
      <c r="P696" s="26"/>
      <c r="Q696" s="27"/>
      <c r="R696" s="20"/>
      <c r="S696" s="1"/>
      <c r="T696" s="23"/>
      <c r="U696" s="84"/>
      <c r="V696" s="86"/>
      <c r="W696" s="39" t="e">
        <f>IF(OR(T696="他官署で調達手続きを実施のため",AC696=#REF!),"－",IF(V696&lt;&gt;"",ROUNDDOWN(V696/T696,3),(IFERROR(ROUNDDOWN(U696/T696,3),"－"))))</f>
        <v>#REF!</v>
      </c>
      <c r="X696" s="90"/>
      <c r="Y696" s="92"/>
      <c r="Z696" s="25"/>
      <c r="AA696" s="24"/>
      <c r="AB696" s="25"/>
      <c r="AC696" s="24"/>
      <c r="AD696" s="20"/>
      <c r="AE696" s="20"/>
      <c r="AF696" s="20"/>
      <c r="AG696" s="1"/>
      <c r="AH696" s="1"/>
      <c r="AI696" s="41"/>
      <c r="AJ696" s="41"/>
      <c r="AK696" s="41"/>
      <c r="AL696" s="41"/>
      <c r="AM696" s="41"/>
      <c r="AN696" s="1"/>
      <c r="AO696" s="1"/>
      <c r="AP696" s="1"/>
      <c r="AQ696" s="1"/>
      <c r="AR696" s="1"/>
      <c r="AS696" s="1"/>
      <c r="AT696" s="1"/>
      <c r="AU696" s="1"/>
      <c r="AV696" s="1"/>
      <c r="AW696" s="1"/>
      <c r="AX696" s="35"/>
      <c r="AY696" s="78"/>
      <c r="AZ696" s="37" t="e">
        <f>IF(AC696=#REF!,"年間支払金額",IF(AND(OR(COUNTIF(AE696,"*すべて*"),COUNTIF(AE696,"*全て*")),S696="●",OR(K696=#REF!,K696=#REF!)),"年間支払金額(全官署、契約相手方ごと)",IF(AND(OR(COUNTIF(AE696,"*すべて*"),COUNTIF(AE696,"*全て*")),S696="●"),"年間支払金額(契約相手方ごと)",IF(AND(OR(K696=#REF!,K696=#REF!),AC696=#REF!),"契約総額(全官署)",IF(AND(K696=#REF!,AC696=#REF!),"契約総額(自官署のみ)",IF(K696=#REF!,"年間支払金額(自官署のみ)",IF(AC696=#REF!,"契約総額",IF(AND(COUNTIF(BG696,"&lt;&gt;*単価*"),OR(K696=#REF!,K696=#REF!)),"全官署予定価格",IF(AND(COUNTIF(BG696,"*単価*"),OR(K696=#REF!,K696=#REF!)),"全官署支払金額",IF(COUNTIF(BG696,"*単価*"),"年間支払金額","予定価格"))))))))))</f>
        <v>#REF!</v>
      </c>
      <c r="BA696" s="37" t="str">
        <f>IF(T696="","×",IF(令和8年度契約状況調査票!T696&gt;_xlfn.XLOOKUP(令和8年度契約状況調査票!BF696,#REF!,#REF!),"○","×"))</f>
        <v>×</v>
      </c>
      <c r="BB696" s="37" t="str">
        <f>IF(Y696="","×",IF(令和8年度契約状況調査票!Y696&gt;_xlfn.XLOOKUP(令和8年度契約状況調査票!BF696,#REF!,#REF!),"○","×"))</f>
        <v>×</v>
      </c>
      <c r="BC696" s="37" t="str">
        <f t="shared" si="99"/>
        <v>×</v>
      </c>
      <c r="BD696" s="37" t="str">
        <f t="shared" si="104"/>
        <v>×</v>
      </c>
      <c r="BE696" s="79" t="str">
        <f t="shared" si="100"/>
        <v/>
      </c>
      <c r="BF696" s="38">
        <f t="shared" si="101"/>
        <v>0</v>
      </c>
      <c r="BG696" s="1" t="e">
        <f>IF(AC696=#REF!,"",IF(AND(K696&lt;&gt;"",ISTEXT(U696)),"分担契約/単価契約",IF(ISTEXT(U696),"単価契約",IF(K696&lt;&gt;"","分担契約",""))))</f>
        <v>#REF!</v>
      </c>
      <c r="BH696" s="80"/>
      <c r="BI696" s="81" t="e">
        <f>IF(COUNTIF(T696,"**"),"",IF(AND(T696&gt;=#REF!,OR(H696=#REF!,H696=#REF!)),1,IF(AND(T696&gt;=#REF!,H696&lt;&gt;#REF!,H696&lt;&gt;#REF!),1,"")))</f>
        <v>#REF!</v>
      </c>
      <c r="BJ696" s="82" t="str">
        <f t="shared" si="102"/>
        <v>○</v>
      </c>
      <c r="BK696" s="81" t="b">
        <f t="shared" si="105"/>
        <v>1</v>
      </c>
      <c r="BL696" s="81" t="b">
        <f t="shared" si="106"/>
        <v>1</v>
      </c>
    </row>
    <row r="697" spans="1:64" s="83" customFormat="1" ht="60.65" customHeight="1" x14ac:dyDescent="0.2">
      <c r="A697" s="77">
        <f t="shared" si="98"/>
        <v>692</v>
      </c>
      <c r="B697" s="77" t="str">
        <f t="shared" si="103"/>
        <v/>
      </c>
      <c r="C697" s="77" t="str">
        <f>IF(B697&lt;&gt;1,"",COUNTIF($B$6:B697,1))</f>
        <v/>
      </c>
      <c r="D697" s="77" t="str">
        <f>IF(B697&lt;&gt;2,"",COUNTIF($B$6:B697,2))</f>
        <v/>
      </c>
      <c r="E697" s="77" t="str">
        <f>IF(B697&lt;&gt;3,"",COUNTIF($B$6:B697,3))</f>
        <v/>
      </c>
      <c r="F697" s="77" t="str">
        <f>IF(B697&lt;&gt;4,"",COUNTIF($B$6:B697,4))</f>
        <v/>
      </c>
      <c r="G697" s="1"/>
      <c r="H697" s="20"/>
      <c r="I697" s="20"/>
      <c r="J697" s="20"/>
      <c r="K697" s="1"/>
      <c r="L697" s="1"/>
      <c r="M697" s="21"/>
      <c r="N697" s="20"/>
      <c r="O697" s="22"/>
      <c r="P697" s="26"/>
      <c r="Q697" s="27"/>
      <c r="R697" s="20"/>
      <c r="S697" s="1"/>
      <c r="T697" s="23"/>
      <c r="U697" s="84"/>
      <c r="V697" s="86"/>
      <c r="W697" s="39" t="e">
        <f>IF(OR(T697="他官署で調達手続きを実施のため",AC697=#REF!),"－",IF(V697&lt;&gt;"",ROUNDDOWN(V697/T697,3),(IFERROR(ROUNDDOWN(U697/T697,3),"－"))))</f>
        <v>#REF!</v>
      </c>
      <c r="X697" s="90"/>
      <c r="Y697" s="92"/>
      <c r="Z697" s="25"/>
      <c r="AA697" s="24"/>
      <c r="AB697" s="25"/>
      <c r="AC697" s="24"/>
      <c r="AD697" s="20"/>
      <c r="AE697" s="20"/>
      <c r="AF697" s="20"/>
      <c r="AG697" s="1"/>
      <c r="AH697" s="1"/>
      <c r="AI697" s="41"/>
      <c r="AJ697" s="41"/>
      <c r="AK697" s="41"/>
      <c r="AL697" s="41"/>
      <c r="AM697" s="41"/>
      <c r="AN697" s="1"/>
      <c r="AO697" s="1"/>
      <c r="AP697" s="1"/>
      <c r="AQ697" s="1"/>
      <c r="AR697" s="1"/>
      <c r="AS697" s="1"/>
      <c r="AT697" s="1"/>
      <c r="AU697" s="1"/>
      <c r="AV697" s="1"/>
      <c r="AW697" s="1"/>
      <c r="AX697" s="35"/>
      <c r="AY697" s="78"/>
      <c r="AZ697" s="37" t="e">
        <f>IF(AC697=#REF!,"年間支払金額",IF(AND(OR(COUNTIF(AE697,"*すべて*"),COUNTIF(AE697,"*全て*")),S697="●",OR(K697=#REF!,K697=#REF!)),"年間支払金額(全官署、契約相手方ごと)",IF(AND(OR(COUNTIF(AE697,"*すべて*"),COUNTIF(AE697,"*全て*")),S697="●"),"年間支払金額(契約相手方ごと)",IF(AND(OR(K697=#REF!,K697=#REF!),AC697=#REF!),"契約総額(全官署)",IF(AND(K697=#REF!,AC697=#REF!),"契約総額(自官署のみ)",IF(K697=#REF!,"年間支払金額(自官署のみ)",IF(AC697=#REF!,"契約総額",IF(AND(COUNTIF(BG697,"&lt;&gt;*単価*"),OR(K697=#REF!,K697=#REF!)),"全官署予定価格",IF(AND(COUNTIF(BG697,"*単価*"),OR(K697=#REF!,K697=#REF!)),"全官署支払金額",IF(COUNTIF(BG697,"*単価*"),"年間支払金額","予定価格"))))))))))</f>
        <v>#REF!</v>
      </c>
      <c r="BA697" s="37" t="str">
        <f>IF(T697="","×",IF(令和8年度契約状況調査票!T697&gt;_xlfn.XLOOKUP(令和8年度契約状況調査票!BF697,#REF!,#REF!),"○","×"))</f>
        <v>×</v>
      </c>
      <c r="BB697" s="37" t="str">
        <f>IF(Y697="","×",IF(令和8年度契約状況調査票!Y697&gt;_xlfn.XLOOKUP(令和8年度契約状況調査票!BF697,#REF!,#REF!),"○","×"))</f>
        <v>×</v>
      </c>
      <c r="BC697" s="37" t="str">
        <f t="shared" si="99"/>
        <v>×</v>
      </c>
      <c r="BD697" s="37" t="str">
        <f t="shared" si="104"/>
        <v>×</v>
      </c>
      <c r="BE697" s="79" t="str">
        <f t="shared" si="100"/>
        <v/>
      </c>
      <c r="BF697" s="38">
        <f t="shared" si="101"/>
        <v>0</v>
      </c>
      <c r="BG697" s="1" t="e">
        <f>IF(AC697=#REF!,"",IF(AND(K697&lt;&gt;"",ISTEXT(U697)),"分担契約/単価契約",IF(ISTEXT(U697),"単価契約",IF(K697&lt;&gt;"","分担契約",""))))</f>
        <v>#REF!</v>
      </c>
      <c r="BH697" s="80"/>
      <c r="BI697" s="81" t="e">
        <f>IF(COUNTIF(T697,"**"),"",IF(AND(T697&gt;=#REF!,OR(H697=#REF!,H697=#REF!)),1,IF(AND(T697&gt;=#REF!,H697&lt;&gt;#REF!,H697&lt;&gt;#REF!),1,"")))</f>
        <v>#REF!</v>
      </c>
      <c r="BJ697" s="82" t="str">
        <f t="shared" si="102"/>
        <v>○</v>
      </c>
      <c r="BK697" s="81" t="b">
        <f t="shared" si="105"/>
        <v>1</v>
      </c>
      <c r="BL697" s="81" t="b">
        <f t="shared" si="106"/>
        <v>1</v>
      </c>
    </row>
    <row r="698" spans="1:64" s="83" customFormat="1" ht="60.65" customHeight="1" x14ac:dyDescent="0.2">
      <c r="A698" s="77">
        <f t="shared" si="98"/>
        <v>693</v>
      </c>
      <c r="B698" s="77" t="str">
        <f t="shared" si="103"/>
        <v/>
      </c>
      <c r="C698" s="77" t="str">
        <f>IF(B698&lt;&gt;1,"",COUNTIF($B$6:B698,1))</f>
        <v/>
      </c>
      <c r="D698" s="77" t="str">
        <f>IF(B698&lt;&gt;2,"",COUNTIF($B$6:B698,2))</f>
        <v/>
      </c>
      <c r="E698" s="77" t="str">
        <f>IF(B698&lt;&gt;3,"",COUNTIF($B$6:B698,3))</f>
        <v/>
      </c>
      <c r="F698" s="77" t="str">
        <f>IF(B698&lt;&gt;4,"",COUNTIF($B$6:B698,4))</f>
        <v/>
      </c>
      <c r="G698" s="1"/>
      <c r="H698" s="20"/>
      <c r="I698" s="20"/>
      <c r="J698" s="20"/>
      <c r="K698" s="1"/>
      <c r="L698" s="1"/>
      <c r="M698" s="21"/>
      <c r="N698" s="20"/>
      <c r="O698" s="22"/>
      <c r="P698" s="26"/>
      <c r="Q698" s="27"/>
      <c r="R698" s="20"/>
      <c r="S698" s="1"/>
      <c r="T698" s="23"/>
      <c r="U698" s="84"/>
      <c r="V698" s="86"/>
      <c r="W698" s="39" t="e">
        <f>IF(OR(T698="他官署で調達手続きを実施のため",AC698=#REF!),"－",IF(V698&lt;&gt;"",ROUNDDOWN(V698/T698,3),(IFERROR(ROUNDDOWN(U698/T698,3),"－"))))</f>
        <v>#REF!</v>
      </c>
      <c r="X698" s="90"/>
      <c r="Y698" s="92"/>
      <c r="Z698" s="25"/>
      <c r="AA698" s="24"/>
      <c r="AB698" s="25"/>
      <c r="AC698" s="24"/>
      <c r="AD698" s="20"/>
      <c r="AE698" s="20"/>
      <c r="AF698" s="20"/>
      <c r="AG698" s="1"/>
      <c r="AH698" s="1"/>
      <c r="AI698" s="41"/>
      <c r="AJ698" s="41"/>
      <c r="AK698" s="41"/>
      <c r="AL698" s="41"/>
      <c r="AM698" s="41"/>
      <c r="AN698" s="1"/>
      <c r="AO698" s="1"/>
      <c r="AP698" s="1"/>
      <c r="AQ698" s="1"/>
      <c r="AR698" s="1"/>
      <c r="AS698" s="1"/>
      <c r="AT698" s="1"/>
      <c r="AU698" s="1"/>
      <c r="AV698" s="1"/>
      <c r="AW698" s="1"/>
      <c r="AX698" s="35"/>
      <c r="AY698" s="78"/>
      <c r="AZ698" s="37" t="e">
        <f>IF(AC698=#REF!,"年間支払金額",IF(AND(OR(COUNTIF(AE698,"*すべて*"),COUNTIF(AE698,"*全て*")),S698="●",OR(K698=#REF!,K698=#REF!)),"年間支払金額(全官署、契約相手方ごと)",IF(AND(OR(COUNTIF(AE698,"*すべて*"),COUNTIF(AE698,"*全て*")),S698="●"),"年間支払金額(契約相手方ごと)",IF(AND(OR(K698=#REF!,K698=#REF!),AC698=#REF!),"契約総額(全官署)",IF(AND(K698=#REF!,AC698=#REF!),"契約総額(自官署のみ)",IF(K698=#REF!,"年間支払金額(自官署のみ)",IF(AC698=#REF!,"契約総額",IF(AND(COUNTIF(BG698,"&lt;&gt;*単価*"),OR(K698=#REF!,K698=#REF!)),"全官署予定価格",IF(AND(COUNTIF(BG698,"*単価*"),OR(K698=#REF!,K698=#REF!)),"全官署支払金額",IF(COUNTIF(BG698,"*単価*"),"年間支払金額","予定価格"))))))))))</f>
        <v>#REF!</v>
      </c>
      <c r="BA698" s="37" t="str">
        <f>IF(T698="","×",IF(令和8年度契約状況調査票!T698&gt;_xlfn.XLOOKUP(令和8年度契約状況調査票!BF698,#REF!,#REF!),"○","×"))</f>
        <v>×</v>
      </c>
      <c r="BB698" s="37" t="str">
        <f>IF(Y698="","×",IF(令和8年度契約状況調査票!Y698&gt;_xlfn.XLOOKUP(令和8年度契約状況調査票!BF698,#REF!,#REF!),"○","×"))</f>
        <v>×</v>
      </c>
      <c r="BC698" s="37" t="str">
        <f t="shared" si="99"/>
        <v>×</v>
      </c>
      <c r="BD698" s="37" t="str">
        <f t="shared" si="104"/>
        <v>×</v>
      </c>
      <c r="BE698" s="79" t="str">
        <f t="shared" si="100"/>
        <v/>
      </c>
      <c r="BF698" s="38">
        <f t="shared" si="101"/>
        <v>0</v>
      </c>
      <c r="BG698" s="1" t="e">
        <f>IF(AC698=#REF!,"",IF(AND(K698&lt;&gt;"",ISTEXT(U698)),"分担契約/単価契約",IF(ISTEXT(U698),"単価契約",IF(K698&lt;&gt;"","分担契約",""))))</f>
        <v>#REF!</v>
      </c>
      <c r="BH698" s="80"/>
      <c r="BI698" s="81" t="e">
        <f>IF(COUNTIF(T698,"**"),"",IF(AND(T698&gt;=#REF!,OR(H698=#REF!,H698=#REF!)),1,IF(AND(T698&gt;=#REF!,H698&lt;&gt;#REF!,H698&lt;&gt;#REF!),1,"")))</f>
        <v>#REF!</v>
      </c>
      <c r="BJ698" s="82" t="str">
        <f t="shared" si="102"/>
        <v>○</v>
      </c>
      <c r="BK698" s="81" t="b">
        <f t="shared" si="105"/>
        <v>1</v>
      </c>
      <c r="BL698" s="81" t="b">
        <f t="shared" si="106"/>
        <v>1</v>
      </c>
    </row>
    <row r="699" spans="1:64" s="83" customFormat="1" ht="60.65" customHeight="1" x14ac:dyDescent="0.2">
      <c r="A699" s="77">
        <f t="shared" si="98"/>
        <v>694</v>
      </c>
      <c r="B699" s="77" t="str">
        <f t="shared" si="103"/>
        <v/>
      </c>
      <c r="C699" s="77" t="str">
        <f>IF(B699&lt;&gt;1,"",COUNTIF($B$6:B699,1))</f>
        <v/>
      </c>
      <c r="D699" s="77" t="str">
        <f>IF(B699&lt;&gt;2,"",COUNTIF($B$6:B699,2))</f>
        <v/>
      </c>
      <c r="E699" s="77" t="str">
        <f>IF(B699&lt;&gt;3,"",COUNTIF($B$6:B699,3))</f>
        <v/>
      </c>
      <c r="F699" s="77" t="str">
        <f>IF(B699&lt;&gt;4,"",COUNTIF($B$6:B699,4))</f>
        <v/>
      </c>
      <c r="G699" s="1"/>
      <c r="H699" s="20"/>
      <c r="I699" s="20"/>
      <c r="J699" s="20"/>
      <c r="K699" s="1"/>
      <c r="L699" s="1"/>
      <c r="M699" s="21"/>
      <c r="N699" s="20"/>
      <c r="O699" s="22"/>
      <c r="P699" s="26"/>
      <c r="Q699" s="27"/>
      <c r="R699" s="20"/>
      <c r="S699" s="1"/>
      <c r="T699" s="23"/>
      <c r="U699" s="84"/>
      <c r="V699" s="86"/>
      <c r="W699" s="39" t="e">
        <f>IF(OR(T699="他官署で調達手続きを実施のため",AC699=#REF!),"－",IF(V699&lt;&gt;"",ROUNDDOWN(V699/T699,3),(IFERROR(ROUNDDOWN(U699/T699,3),"－"))))</f>
        <v>#REF!</v>
      </c>
      <c r="X699" s="90"/>
      <c r="Y699" s="92"/>
      <c r="Z699" s="25"/>
      <c r="AA699" s="24"/>
      <c r="AB699" s="25"/>
      <c r="AC699" s="24"/>
      <c r="AD699" s="20"/>
      <c r="AE699" s="20"/>
      <c r="AF699" s="20"/>
      <c r="AG699" s="1"/>
      <c r="AH699" s="1"/>
      <c r="AI699" s="41"/>
      <c r="AJ699" s="41"/>
      <c r="AK699" s="41"/>
      <c r="AL699" s="41"/>
      <c r="AM699" s="41"/>
      <c r="AN699" s="1"/>
      <c r="AO699" s="1"/>
      <c r="AP699" s="1"/>
      <c r="AQ699" s="1"/>
      <c r="AR699" s="1"/>
      <c r="AS699" s="1"/>
      <c r="AT699" s="1"/>
      <c r="AU699" s="1"/>
      <c r="AV699" s="1"/>
      <c r="AW699" s="1"/>
      <c r="AX699" s="36"/>
      <c r="AY699" s="78"/>
      <c r="AZ699" s="37" t="e">
        <f>IF(AC699=#REF!,"年間支払金額",IF(AND(OR(COUNTIF(AE699,"*すべて*"),COUNTIF(AE699,"*全て*")),S699="●",OR(K699=#REF!,K699=#REF!)),"年間支払金額(全官署、契約相手方ごと)",IF(AND(OR(COUNTIF(AE699,"*すべて*"),COUNTIF(AE699,"*全て*")),S699="●"),"年間支払金額(契約相手方ごと)",IF(AND(OR(K699=#REF!,K699=#REF!),AC699=#REF!),"契約総額(全官署)",IF(AND(K699=#REF!,AC699=#REF!),"契約総額(自官署のみ)",IF(K699=#REF!,"年間支払金額(自官署のみ)",IF(AC699=#REF!,"契約総額",IF(AND(COUNTIF(BG699,"&lt;&gt;*単価*"),OR(K699=#REF!,K699=#REF!)),"全官署予定価格",IF(AND(COUNTIF(BG699,"*単価*"),OR(K699=#REF!,K699=#REF!)),"全官署支払金額",IF(COUNTIF(BG699,"*単価*"),"年間支払金額","予定価格"))))))))))</f>
        <v>#REF!</v>
      </c>
      <c r="BA699" s="37" t="str">
        <f>IF(T699="","×",IF(令和8年度契約状況調査票!T699&gt;_xlfn.XLOOKUP(令和8年度契約状況調査票!BF699,#REF!,#REF!),"○","×"))</f>
        <v>×</v>
      </c>
      <c r="BB699" s="37" t="str">
        <f>IF(Y699="","×",IF(令和8年度契約状況調査票!Y699&gt;_xlfn.XLOOKUP(令和8年度契約状況調査票!BF699,#REF!,#REF!),"○","×"))</f>
        <v>×</v>
      </c>
      <c r="BC699" s="37" t="str">
        <f t="shared" si="99"/>
        <v>×</v>
      </c>
      <c r="BD699" s="37" t="str">
        <f t="shared" si="104"/>
        <v>×</v>
      </c>
      <c r="BE699" s="79" t="str">
        <f t="shared" si="100"/>
        <v/>
      </c>
      <c r="BF699" s="38">
        <f t="shared" si="101"/>
        <v>0</v>
      </c>
      <c r="BG699" s="1" t="e">
        <f>IF(AC699=#REF!,"",IF(AND(K699&lt;&gt;"",ISTEXT(U699)),"分担契約/単価契約",IF(ISTEXT(U699),"単価契約",IF(K699&lt;&gt;"","分担契約",""))))</f>
        <v>#REF!</v>
      </c>
      <c r="BH699" s="80"/>
      <c r="BI699" s="81" t="e">
        <f>IF(COUNTIF(T699,"**"),"",IF(AND(T699&gt;=#REF!,OR(H699=#REF!,H699=#REF!)),1,IF(AND(T699&gt;=#REF!,H699&lt;&gt;#REF!,H699&lt;&gt;#REF!),1,"")))</f>
        <v>#REF!</v>
      </c>
      <c r="BJ699" s="82" t="str">
        <f t="shared" si="102"/>
        <v>○</v>
      </c>
      <c r="BK699" s="81" t="b">
        <f t="shared" si="105"/>
        <v>1</v>
      </c>
      <c r="BL699" s="81" t="b">
        <f t="shared" si="106"/>
        <v>1</v>
      </c>
    </row>
    <row r="700" spans="1:64" s="83" customFormat="1" ht="60.65" customHeight="1" x14ac:dyDescent="0.2">
      <c r="A700" s="77">
        <f t="shared" si="98"/>
        <v>695</v>
      </c>
      <c r="B700" s="77" t="str">
        <f t="shared" si="103"/>
        <v/>
      </c>
      <c r="C700" s="77" t="str">
        <f>IF(B700&lt;&gt;1,"",COUNTIF($B$6:B700,1))</f>
        <v/>
      </c>
      <c r="D700" s="77" t="str">
        <f>IF(B700&lt;&gt;2,"",COUNTIF($B$6:B700,2))</f>
        <v/>
      </c>
      <c r="E700" s="77" t="str">
        <f>IF(B700&lt;&gt;3,"",COUNTIF($B$6:B700,3))</f>
        <v/>
      </c>
      <c r="F700" s="77" t="str">
        <f>IF(B700&lt;&gt;4,"",COUNTIF($B$6:B700,4))</f>
        <v/>
      </c>
      <c r="G700" s="1"/>
      <c r="H700" s="20"/>
      <c r="I700" s="20"/>
      <c r="J700" s="20"/>
      <c r="K700" s="1"/>
      <c r="L700" s="1"/>
      <c r="M700" s="21"/>
      <c r="N700" s="20"/>
      <c r="O700" s="22"/>
      <c r="P700" s="26"/>
      <c r="Q700" s="27"/>
      <c r="R700" s="20"/>
      <c r="S700" s="1"/>
      <c r="T700" s="23"/>
      <c r="U700" s="84"/>
      <c r="V700" s="86"/>
      <c r="W700" s="39" t="e">
        <f>IF(OR(T700="他官署で調達手続きを実施のため",AC700=#REF!),"－",IF(V700&lt;&gt;"",ROUNDDOWN(V700/T700,3),(IFERROR(ROUNDDOWN(U700/T700,3),"－"))))</f>
        <v>#REF!</v>
      </c>
      <c r="X700" s="90"/>
      <c r="Y700" s="92"/>
      <c r="Z700" s="25"/>
      <c r="AA700" s="24"/>
      <c r="AB700" s="25"/>
      <c r="AC700" s="24"/>
      <c r="AD700" s="20"/>
      <c r="AE700" s="20"/>
      <c r="AF700" s="20"/>
      <c r="AG700" s="1"/>
      <c r="AH700" s="1"/>
      <c r="AI700" s="41"/>
      <c r="AJ700" s="41"/>
      <c r="AK700" s="41"/>
      <c r="AL700" s="41"/>
      <c r="AM700" s="41"/>
      <c r="AN700" s="1"/>
      <c r="AO700" s="1"/>
      <c r="AP700" s="1"/>
      <c r="AQ700" s="1"/>
      <c r="AR700" s="1"/>
      <c r="AS700" s="1"/>
      <c r="AT700" s="1"/>
      <c r="AU700" s="1"/>
      <c r="AV700" s="1"/>
      <c r="AW700" s="1"/>
      <c r="AX700" s="35"/>
      <c r="AY700" s="78"/>
      <c r="AZ700" s="37" t="e">
        <f>IF(AC700=#REF!,"年間支払金額",IF(AND(OR(COUNTIF(AE700,"*すべて*"),COUNTIF(AE700,"*全て*")),S700="●",OR(K700=#REF!,K700=#REF!)),"年間支払金額(全官署、契約相手方ごと)",IF(AND(OR(COUNTIF(AE700,"*すべて*"),COUNTIF(AE700,"*全て*")),S700="●"),"年間支払金額(契約相手方ごと)",IF(AND(OR(K700=#REF!,K700=#REF!),AC700=#REF!),"契約総額(全官署)",IF(AND(K700=#REF!,AC700=#REF!),"契約総額(自官署のみ)",IF(K700=#REF!,"年間支払金額(自官署のみ)",IF(AC700=#REF!,"契約総額",IF(AND(COUNTIF(BG700,"&lt;&gt;*単価*"),OR(K700=#REF!,K700=#REF!)),"全官署予定価格",IF(AND(COUNTIF(BG700,"*単価*"),OR(K700=#REF!,K700=#REF!)),"全官署支払金額",IF(COUNTIF(BG700,"*単価*"),"年間支払金額","予定価格"))))))))))</f>
        <v>#REF!</v>
      </c>
      <c r="BA700" s="37" t="str">
        <f>IF(T700="","×",IF(令和8年度契約状況調査票!T700&gt;_xlfn.XLOOKUP(令和8年度契約状況調査票!BF700,#REF!,#REF!),"○","×"))</f>
        <v>×</v>
      </c>
      <c r="BB700" s="37" t="str">
        <f>IF(Y700="","×",IF(令和8年度契約状況調査票!Y700&gt;_xlfn.XLOOKUP(令和8年度契約状況調査票!BF700,#REF!,#REF!),"○","×"))</f>
        <v>×</v>
      </c>
      <c r="BC700" s="37" t="str">
        <f t="shared" si="99"/>
        <v>×</v>
      </c>
      <c r="BD700" s="37" t="str">
        <f t="shared" si="104"/>
        <v>×</v>
      </c>
      <c r="BE700" s="79" t="str">
        <f t="shared" si="100"/>
        <v/>
      </c>
      <c r="BF700" s="38">
        <f t="shared" si="101"/>
        <v>0</v>
      </c>
      <c r="BG700" s="1" t="e">
        <f>IF(AC700=#REF!,"",IF(AND(K700&lt;&gt;"",ISTEXT(U700)),"分担契約/単価契約",IF(ISTEXT(U700),"単価契約",IF(K700&lt;&gt;"","分担契約",""))))</f>
        <v>#REF!</v>
      </c>
      <c r="BH700" s="80"/>
      <c r="BI700" s="81" t="e">
        <f>IF(COUNTIF(T700,"**"),"",IF(AND(T700&gt;=#REF!,OR(H700=#REF!,H700=#REF!)),1,IF(AND(T700&gt;=#REF!,H700&lt;&gt;#REF!,H700&lt;&gt;#REF!),1,"")))</f>
        <v>#REF!</v>
      </c>
      <c r="BJ700" s="82" t="str">
        <f t="shared" si="102"/>
        <v>○</v>
      </c>
      <c r="BK700" s="81" t="b">
        <f t="shared" si="105"/>
        <v>1</v>
      </c>
      <c r="BL700" s="81" t="b">
        <f t="shared" si="106"/>
        <v>1</v>
      </c>
    </row>
    <row r="701" spans="1:64" s="83" customFormat="1" ht="60.65" customHeight="1" x14ac:dyDescent="0.2">
      <c r="A701" s="77">
        <f t="shared" si="98"/>
        <v>696</v>
      </c>
      <c r="B701" s="77" t="str">
        <f t="shared" si="103"/>
        <v/>
      </c>
      <c r="C701" s="77" t="str">
        <f>IF(B701&lt;&gt;1,"",COUNTIF($B$6:B701,1))</f>
        <v/>
      </c>
      <c r="D701" s="77" t="str">
        <f>IF(B701&lt;&gt;2,"",COUNTIF($B$6:B701,2))</f>
        <v/>
      </c>
      <c r="E701" s="77" t="str">
        <f>IF(B701&lt;&gt;3,"",COUNTIF($B$6:B701,3))</f>
        <v/>
      </c>
      <c r="F701" s="77" t="str">
        <f>IF(B701&lt;&gt;4,"",COUNTIF($B$6:B701,4))</f>
        <v/>
      </c>
      <c r="G701" s="1"/>
      <c r="H701" s="20"/>
      <c r="I701" s="20"/>
      <c r="J701" s="20"/>
      <c r="K701" s="1"/>
      <c r="L701" s="1"/>
      <c r="M701" s="21"/>
      <c r="N701" s="20"/>
      <c r="O701" s="22"/>
      <c r="P701" s="26"/>
      <c r="Q701" s="27"/>
      <c r="R701" s="20"/>
      <c r="S701" s="1"/>
      <c r="T701" s="23"/>
      <c r="U701" s="84"/>
      <c r="V701" s="86"/>
      <c r="W701" s="39" t="e">
        <f>IF(OR(T701="他官署で調達手続きを実施のため",AC701=#REF!),"－",IF(V701&lt;&gt;"",ROUNDDOWN(V701/T701,3),(IFERROR(ROUNDDOWN(U701/T701,3),"－"))))</f>
        <v>#REF!</v>
      </c>
      <c r="X701" s="90"/>
      <c r="Y701" s="92"/>
      <c r="Z701" s="25"/>
      <c r="AA701" s="24"/>
      <c r="AB701" s="25"/>
      <c r="AC701" s="24"/>
      <c r="AD701" s="20"/>
      <c r="AE701" s="20"/>
      <c r="AF701" s="20"/>
      <c r="AG701" s="1"/>
      <c r="AH701" s="1"/>
      <c r="AI701" s="41"/>
      <c r="AJ701" s="41"/>
      <c r="AK701" s="41"/>
      <c r="AL701" s="41"/>
      <c r="AM701" s="41"/>
      <c r="AN701" s="1"/>
      <c r="AO701" s="1"/>
      <c r="AP701" s="1"/>
      <c r="AQ701" s="1"/>
      <c r="AR701" s="1"/>
      <c r="AS701" s="1"/>
      <c r="AT701" s="1"/>
      <c r="AU701" s="1"/>
      <c r="AV701" s="1"/>
      <c r="AW701" s="1"/>
      <c r="AX701" s="35"/>
      <c r="AY701" s="78"/>
      <c r="AZ701" s="37" t="e">
        <f>IF(AC701=#REF!,"年間支払金額",IF(AND(OR(COUNTIF(AE701,"*すべて*"),COUNTIF(AE701,"*全て*")),S701="●",OR(K701=#REF!,K701=#REF!)),"年間支払金額(全官署、契約相手方ごと)",IF(AND(OR(COUNTIF(AE701,"*すべて*"),COUNTIF(AE701,"*全て*")),S701="●"),"年間支払金額(契約相手方ごと)",IF(AND(OR(K701=#REF!,K701=#REF!),AC701=#REF!),"契約総額(全官署)",IF(AND(K701=#REF!,AC701=#REF!),"契約総額(自官署のみ)",IF(K701=#REF!,"年間支払金額(自官署のみ)",IF(AC701=#REF!,"契約総額",IF(AND(COUNTIF(BG701,"&lt;&gt;*単価*"),OR(K701=#REF!,K701=#REF!)),"全官署予定価格",IF(AND(COUNTIF(BG701,"*単価*"),OR(K701=#REF!,K701=#REF!)),"全官署支払金額",IF(COUNTIF(BG701,"*単価*"),"年間支払金額","予定価格"))))))))))</f>
        <v>#REF!</v>
      </c>
      <c r="BA701" s="37" t="str">
        <f>IF(T701="","×",IF(令和8年度契約状況調査票!T701&gt;_xlfn.XLOOKUP(令和8年度契約状況調査票!BF701,#REF!,#REF!),"○","×"))</f>
        <v>×</v>
      </c>
      <c r="BB701" s="37" t="str">
        <f>IF(Y701="","×",IF(令和8年度契約状況調査票!Y701&gt;_xlfn.XLOOKUP(令和8年度契約状況調査票!BF701,#REF!,#REF!),"○","×"))</f>
        <v>×</v>
      </c>
      <c r="BC701" s="37" t="str">
        <f t="shared" si="99"/>
        <v>×</v>
      </c>
      <c r="BD701" s="37" t="str">
        <f t="shared" si="104"/>
        <v>×</v>
      </c>
      <c r="BE701" s="79" t="str">
        <f t="shared" si="100"/>
        <v/>
      </c>
      <c r="BF701" s="38">
        <f t="shared" si="101"/>
        <v>0</v>
      </c>
      <c r="BG701" s="1" t="e">
        <f>IF(AC701=#REF!,"",IF(AND(K701&lt;&gt;"",ISTEXT(U701)),"分担契約/単価契約",IF(ISTEXT(U701),"単価契約",IF(K701&lt;&gt;"","分担契約",""))))</f>
        <v>#REF!</v>
      </c>
      <c r="BH701" s="80"/>
      <c r="BI701" s="81" t="e">
        <f>IF(COUNTIF(T701,"**"),"",IF(AND(T701&gt;=#REF!,OR(H701=#REF!,H701=#REF!)),1,IF(AND(T701&gt;=#REF!,H701&lt;&gt;#REF!,H701&lt;&gt;#REF!),1,"")))</f>
        <v>#REF!</v>
      </c>
      <c r="BJ701" s="82" t="str">
        <f t="shared" si="102"/>
        <v>○</v>
      </c>
      <c r="BK701" s="81" t="b">
        <f t="shared" si="105"/>
        <v>1</v>
      </c>
      <c r="BL701" s="81" t="b">
        <f t="shared" si="106"/>
        <v>1</v>
      </c>
    </row>
    <row r="702" spans="1:64" s="83" customFormat="1" ht="60.65" customHeight="1" x14ac:dyDescent="0.2">
      <c r="A702" s="77">
        <f t="shared" si="98"/>
        <v>697</v>
      </c>
      <c r="B702" s="77" t="str">
        <f t="shared" si="103"/>
        <v/>
      </c>
      <c r="C702" s="77" t="str">
        <f>IF(B702&lt;&gt;1,"",COUNTIF($B$6:B702,1))</f>
        <v/>
      </c>
      <c r="D702" s="77" t="str">
        <f>IF(B702&lt;&gt;2,"",COUNTIF($B$6:B702,2))</f>
        <v/>
      </c>
      <c r="E702" s="77" t="str">
        <f>IF(B702&lt;&gt;3,"",COUNTIF($B$6:B702,3))</f>
        <v/>
      </c>
      <c r="F702" s="77" t="str">
        <f>IF(B702&lt;&gt;4,"",COUNTIF($B$6:B702,4))</f>
        <v/>
      </c>
      <c r="G702" s="1"/>
      <c r="H702" s="20"/>
      <c r="I702" s="20"/>
      <c r="J702" s="20"/>
      <c r="K702" s="1"/>
      <c r="L702" s="1"/>
      <c r="M702" s="21"/>
      <c r="N702" s="20"/>
      <c r="O702" s="22"/>
      <c r="P702" s="26"/>
      <c r="Q702" s="27"/>
      <c r="R702" s="20"/>
      <c r="S702" s="1"/>
      <c r="T702" s="28"/>
      <c r="U702" s="85"/>
      <c r="V702" s="86"/>
      <c r="W702" s="39" t="e">
        <f>IF(OR(T702="他官署で調達手続きを実施のため",AC702=#REF!),"－",IF(V702&lt;&gt;"",ROUNDDOWN(V702/T702,3),(IFERROR(ROUNDDOWN(U702/T702,3),"－"))))</f>
        <v>#REF!</v>
      </c>
      <c r="X702" s="90"/>
      <c r="Y702" s="92"/>
      <c r="Z702" s="25"/>
      <c r="AA702" s="24"/>
      <c r="AB702" s="25"/>
      <c r="AC702" s="24"/>
      <c r="AD702" s="20"/>
      <c r="AE702" s="20"/>
      <c r="AF702" s="20"/>
      <c r="AG702" s="1"/>
      <c r="AH702" s="1"/>
      <c r="AI702" s="41"/>
      <c r="AJ702" s="41"/>
      <c r="AK702" s="41"/>
      <c r="AL702" s="41"/>
      <c r="AM702" s="41"/>
      <c r="AN702" s="1"/>
      <c r="AO702" s="1"/>
      <c r="AP702" s="1"/>
      <c r="AQ702" s="1"/>
      <c r="AR702" s="1"/>
      <c r="AS702" s="1"/>
      <c r="AT702" s="1"/>
      <c r="AU702" s="1"/>
      <c r="AV702" s="1"/>
      <c r="AW702" s="1"/>
      <c r="AX702" s="35"/>
      <c r="AY702" s="78"/>
      <c r="AZ702" s="37" t="e">
        <f>IF(AC702=#REF!,"年間支払金額",IF(AND(OR(COUNTIF(AE702,"*すべて*"),COUNTIF(AE702,"*全て*")),S702="●",OR(K702=#REF!,K702=#REF!)),"年間支払金額(全官署、契約相手方ごと)",IF(AND(OR(COUNTIF(AE702,"*すべて*"),COUNTIF(AE702,"*全て*")),S702="●"),"年間支払金額(契約相手方ごと)",IF(AND(OR(K702=#REF!,K702=#REF!),AC702=#REF!),"契約総額(全官署)",IF(AND(K702=#REF!,AC702=#REF!),"契約総額(自官署のみ)",IF(K702=#REF!,"年間支払金額(自官署のみ)",IF(AC702=#REF!,"契約総額",IF(AND(COUNTIF(BG702,"&lt;&gt;*単価*"),OR(K702=#REF!,K702=#REF!)),"全官署予定価格",IF(AND(COUNTIF(BG702,"*単価*"),OR(K702=#REF!,K702=#REF!)),"全官署支払金額",IF(COUNTIF(BG702,"*単価*"),"年間支払金額","予定価格"))))))))))</f>
        <v>#REF!</v>
      </c>
      <c r="BA702" s="37" t="str">
        <f>IF(T702="","×",IF(令和8年度契約状況調査票!T702&gt;_xlfn.XLOOKUP(令和8年度契約状況調査票!BF702,#REF!,#REF!),"○","×"))</f>
        <v>×</v>
      </c>
      <c r="BB702" s="37" t="str">
        <f>IF(Y702="","×",IF(令和8年度契約状況調査票!Y702&gt;_xlfn.XLOOKUP(令和8年度契約状況調査票!BF702,#REF!,#REF!),"○","×"))</f>
        <v>×</v>
      </c>
      <c r="BC702" s="37" t="str">
        <f t="shared" si="99"/>
        <v>×</v>
      </c>
      <c r="BD702" s="37" t="str">
        <f t="shared" si="104"/>
        <v>×</v>
      </c>
      <c r="BE702" s="79" t="str">
        <f t="shared" si="100"/>
        <v/>
      </c>
      <c r="BF702" s="38">
        <f t="shared" si="101"/>
        <v>0</v>
      </c>
      <c r="BG702" s="1" t="e">
        <f>IF(AC702=#REF!,"",IF(AND(K702&lt;&gt;"",ISTEXT(U702)),"分担契約/単価契約",IF(ISTEXT(U702),"単価契約",IF(K702&lt;&gt;"","分担契約",""))))</f>
        <v>#REF!</v>
      </c>
      <c r="BH702" s="80"/>
      <c r="BI702" s="81" t="e">
        <f>IF(COUNTIF(T702,"**"),"",IF(AND(T702&gt;=#REF!,OR(H702=#REF!,H702=#REF!)),1,IF(AND(T702&gt;=#REF!,H702&lt;&gt;#REF!,H702&lt;&gt;#REF!),1,"")))</f>
        <v>#REF!</v>
      </c>
      <c r="BJ702" s="82" t="str">
        <f t="shared" si="102"/>
        <v>○</v>
      </c>
      <c r="BK702" s="81" t="b">
        <f t="shared" si="105"/>
        <v>1</v>
      </c>
      <c r="BL702" s="81" t="b">
        <f t="shared" si="106"/>
        <v>1</v>
      </c>
    </row>
    <row r="703" spans="1:64" s="83" customFormat="1" ht="60.65" customHeight="1" x14ac:dyDescent="0.2">
      <c r="A703" s="77">
        <f t="shared" si="98"/>
        <v>698</v>
      </c>
      <c r="B703" s="77" t="str">
        <f t="shared" si="103"/>
        <v/>
      </c>
      <c r="C703" s="77" t="str">
        <f>IF(B703&lt;&gt;1,"",COUNTIF($B$6:B703,1))</f>
        <v/>
      </c>
      <c r="D703" s="77" t="str">
        <f>IF(B703&lt;&gt;2,"",COUNTIF($B$6:B703,2))</f>
        <v/>
      </c>
      <c r="E703" s="77" t="str">
        <f>IF(B703&lt;&gt;3,"",COUNTIF($B$6:B703,3))</f>
        <v/>
      </c>
      <c r="F703" s="77" t="str">
        <f>IF(B703&lt;&gt;4,"",COUNTIF($B$6:B703,4))</f>
        <v/>
      </c>
      <c r="G703" s="1"/>
      <c r="H703" s="20"/>
      <c r="I703" s="20"/>
      <c r="J703" s="20"/>
      <c r="K703" s="1"/>
      <c r="L703" s="1"/>
      <c r="M703" s="21"/>
      <c r="N703" s="20"/>
      <c r="O703" s="22"/>
      <c r="P703" s="26"/>
      <c r="Q703" s="27"/>
      <c r="R703" s="20"/>
      <c r="S703" s="1"/>
      <c r="T703" s="23"/>
      <c r="U703" s="84"/>
      <c r="V703" s="86"/>
      <c r="W703" s="39" t="e">
        <f>IF(OR(T703="他官署で調達手続きを実施のため",AC703=#REF!),"－",IF(V703&lt;&gt;"",ROUNDDOWN(V703/T703,3),(IFERROR(ROUNDDOWN(U703/T703,3),"－"))))</f>
        <v>#REF!</v>
      </c>
      <c r="X703" s="90"/>
      <c r="Y703" s="92"/>
      <c r="Z703" s="25"/>
      <c r="AA703" s="24"/>
      <c r="AB703" s="25"/>
      <c r="AC703" s="24"/>
      <c r="AD703" s="20"/>
      <c r="AE703" s="20"/>
      <c r="AF703" s="20"/>
      <c r="AG703" s="1"/>
      <c r="AH703" s="1"/>
      <c r="AI703" s="41"/>
      <c r="AJ703" s="41"/>
      <c r="AK703" s="41"/>
      <c r="AL703" s="41"/>
      <c r="AM703" s="41"/>
      <c r="AN703" s="1"/>
      <c r="AO703" s="1"/>
      <c r="AP703" s="1"/>
      <c r="AQ703" s="1"/>
      <c r="AR703" s="1"/>
      <c r="AS703" s="1"/>
      <c r="AT703" s="1"/>
      <c r="AU703" s="1"/>
      <c r="AV703" s="1"/>
      <c r="AW703" s="1"/>
      <c r="AX703" s="35"/>
      <c r="AY703" s="78"/>
      <c r="AZ703" s="37" t="e">
        <f>IF(AC703=#REF!,"年間支払金額",IF(AND(OR(COUNTIF(AE703,"*すべて*"),COUNTIF(AE703,"*全て*")),S703="●",OR(K703=#REF!,K703=#REF!)),"年間支払金額(全官署、契約相手方ごと)",IF(AND(OR(COUNTIF(AE703,"*すべて*"),COUNTIF(AE703,"*全て*")),S703="●"),"年間支払金額(契約相手方ごと)",IF(AND(OR(K703=#REF!,K703=#REF!),AC703=#REF!),"契約総額(全官署)",IF(AND(K703=#REF!,AC703=#REF!),"契約総額(自官署のみ)",IF(K703=#REF!,"年間支払金額(自官署のみ)",IF(AC703=#REF!,"契約総額",IF(AND(COUNTIF(BG703,"&lt;&gt;*単価*"),OR(K703=#REF!,K703=#REF!)),"全官署予定価格",IF(AND(COUNTIF(BG703,"*単価*"),OR(K703=#REF!,K703=#REF!)),"全官署支払金額",IF(COUNTIF(BG703,"*単価*"),"年間支払金額","予定価格"))))))))))</f>
        <v>#REF!</v>
      </c>
      <c r="BA703" s="37" t="str">
        <f>IF(T703="","×",IF(令和8年度契約状況調査票!T703&gt;_xlfn.XLOOKUP(令和8年度契約状況調査票!BF703,#REF!,#REF!),"○","×"))</f>
        <v>×</v>
      </c>
      <c r="BB703" s="37" t="str">
        <f>IF(Y703="","×",IF(令和8年度契約状況調査票!Y703&gt;_xlfn.XLOOKUP(令和8年度契約状況調査票!BF703,#REF!,#REF!),"○","×"))</f>
        <v>×</v>
      </c>
      <c r="BC703" s="37" t="str">
        <f t="shared" si="99"/>
        <v>×</v>
      </c>
      <c r="BD703" s="37" t="str">
        <f t="shared" si="104"/>
        <v>×</v>
      </c>
      <c r="BE703" s="79" t="str">
        <f t="shared" si="100"/>
        <v/>
      </c>
      <c r="BF703" s="38">
        <f t="shared" si="101"/>
        <v>0</v>
      </c>
      <c r="BG703" s="1" t="e">
        <f>IF(AC703=#REF!,"",IF(AND(K703&lt;&gt;"",ISTEXT(U703)),"分担契約/単価契約",IF(ISTEXT(U703),"単価契約",IF(K703&lt;&gt;"","分担契約",""))))</f>
        <v>#REF!</v>
      </c>
      <c r="BH703" s="80"/>
      <c r="BI703" s="81" t="e">
        <f>IF(COUNTIF(T703,"**"),"",IF(AND(T703&gt;=#REF!,OR(H703=#REF!,H703=#REF!)),1,IF(AND(T703&gt;=#REF!,H703&lt;&gt;#REF!,H703&lt;&gt;#REF!),1,"")))</f>
        <v>#REF!</v>
      </c>
      <c r="BJ703" s="82" t="str">
        <f t="shared" si="102"/>
        <v>○</v>
      </c>
      <c r="BK703" s="81" t="b">
        <f t="shared" si="105"/>
        <v>1</v>
      </c>
      <c r="BL703" s="81" t="b">
        <f t="shared" si="106"/>
        <v>1</v>
      </c>
    </row>
    <row r="704" spans="1:64" s="83" customFormat="1" ht="60.65" customHeight="1" x14ac:dyDescent="0.2">
      <c r="A704" s="77">
        <f t="shared" si="98"/>
        <v>699</v>
      </c>
      <c r="B704" s="77" t="str">
        <f t="shared" si="103"/>
        <v/>
      </c>
      <c r="C704" s="77" t="str">
        <f>IF(B704&lt;&gt;1,"",COUNTIF($B$6:B704,1))</f>
        <v/>
      </c>
      <c r="D704" s="77" t="str">
        <f>IF(B704&lt;&gt;2,"",COUNTIF($B$6:B704,2))</f>
        <v/>
      </c>
      <c r="E704" s="77" t="str">
        <f>IF(B704&lt;&gt;3,"",COUNTIF($B$6:B704,3))</f>
        <v/>
      </c>
      <c r="F704" s="77" t="str">
        <f>IF(B704&lt;&gt;4,"",COUNTIF($B$6:B704,4))</f>
        <v/>
      </c>
      <c r="G704" s="1"/>
      <c r="H704" s="20"/>
      <c r="I704" s="20"/>
      <c r="J704" s="20"/>
      <c r="K704" s="1"/>
      <c r="L704" s="1"/>
      <c r="M704" s="21"/>
      <c r="N704" s="20"/>
      <c r="O704" s="22"/>
      <c r="P704" s="26"/>
      <c r="Q704" s="27"/>
      <c r="R704" s="20"/>
      <c r="S704" s="1"/>
      <c r="T704" s="23"/>
      <c r="U704" s="84"/>
      <c r="V704" s="86"/>
      <c r="W704" s="39" t="e">
        <f>IF(OR(T704="他官署で調達手続きを実施のため",AC704=#REF!),"－",IF(V704&lt;&gt;"",ROUNDDOWN(V704/T704,3),(IFERROR(ROUNDDOWN(U704/T704,3),"－"))))</f>
        <v>#REF!</v>
      </c>
      <c r="X704" s="90"/>
      <c r="Y704" s="92"/>
      <c r="Z704" s="25"/>
      <c r="AA704" s="24"/>
      <c r="AB704" s="25"/>
      <c r="AC704" s="24"/>
      <c r="AD704" s="20"/>
      <c r="AE704" s="20"/>
      <c r="AF704" s="20"/>
      <c r="AG704" s="1"/>
      <c r="AH704" s="1"/>
      <c r="AI704" s="41"/>
      <c r="AJ704" s="41"/>
      <c r="AK704" s="41"/>
      <c r="AL704" s="41"/>
      <c r="AM704" s="41"/>
      <c r="AN704" s="1"/>
      <c r="AO704" s="1"/>
      <c r="AP704" s="1"/>
      <c r="AQ704" s="1"/>
      <c r="AR704" s="1"/>
      <c r="AS704" s="1"/>
      <c r="AT704" s="1"/>
      <c r="AU704" s="1"/>
      <c r="AV704" s="1"/>
      <c r="AW704" s="1"/>
      <c r="AX704" s="35"/>
      <c r="AY704" s="78"/>
      <c r="AZ704" s="37" t="e">
        <f>IF(AC704=#REF!,"年間支払金額",IF(AND(OR(COUNTIF(AE704,"*すべて*"),COUNTIF(AE704,"*全て*")),S704="●",OR(K704=#REF!,K704=#REF!)),"年間支払金額(全官署、契約相手方ごと)",IF(AND(OR(COUNTIF(AE704,"*すべて*"),COUNTIF(AE704,"*全て*")),S704="●"),"年間支払金額(契約相手方ごと)",IF(AND(OR(K704=#REF!,K704=#REF!),AC704=#REF!),"契約総額(全官署)",IF(AND(K704=#REF!,AC704=#REF!),"契約総額(自官署のみ)",IF(K704=#REF!,"年間支払金額(自官署のみ)",IF(AC704=#REF!,"契約総額",IF(AND(COUNTIF(BG704,"&lt;&gt;*単価*"),OR(K704=#REF!,K704=#REF!)),"全官署予定価格",IF(AND(COUNTIF(BG704,"*単価*"),OR(K704=#REF!,K704=#REF!)),"全官署支払金額",IF(COUNTIF(BG704,"*単価*"),"年間支払金額","予定価格"))))))))))</f>
        <v>#REF!</v>
      </c>
      <c r="BA704" s="37" t="str">
        <f>IF(T704="","×",IF(令和8年度契約状況調査票!T704&gt;_xlfn.XLOOKUP(令和8年度契約状況調査票!BF704,#REF!,#REF!),"○","×"))</f>
        <v>×</v>
      </c>
      <c r="BB704" s="37" t="str">
        <f>IF(Y704="","×",IF(令和8年度契約状況調査票!Y704&gt;_xlfn.XLOOKUP(令和8年度契約状況調査票!BF704,#REF!,#REF!),"○","×"))</f>
        <v>×</v>
      </c>
      <c r="BC704" s="37" t="str">
        <f t="shared" si="99"/>
        <v>×</v>
      </c>
      <c r="BD704" s="37" t="str">
        <f t="shared" si="104"/>
        <v>×</v>
      </c>
      <c r="BE704" s="79" t="str">
        <f t="shared" si="100"/>
        <v/>
      </c>
      <c r="BF704" s="38">
        <f t="shared" si="101"/>
        <v>0</v>
      </c>
      <c r="BG704" s="1" t="e">
        <f>IF(AC704=#REF!,"",IF(AND(K704&lt;&gt;"",ISTEXT(U704)),"分担契約/単価契約",IF(ISTEXT(U704),"単価契約",IF(K704&lt;&gt;"","分担契約",""))))</f>
        <v>#REF!</v>
      </c>
      <c r="BH704" s="80"/>
      <c r="BI704" s="81" t="e">
        <f>IF(COUNTIF(T704,"**"),"",IF(AND(T704&gt;=#REF!,OR(H704=#REF!,H704=#REF!)),1,IF(AND(T704&gt;=#REF!,H704&lt;&gt;#REF!,H704&lt;&gt;#REF!),1,"")))</f>
        <v>#REF!</v>
      </c>
      <c r="BJ704" s="82" t="str">
        <f t="shared" si="102"/>
        <v>○</v>
      </c>
      <c r="BK704" s="81" t="b">
        <f t="shared" si="105"/>
        <v>1</v>
      </c>
      <c r="BL704" s="81" t="b">
        <f t="shared" si="106"/>
        <v>1</v>
      </c>
    </row>
    <row r="705" spans="1:64" s="83" customFormat="1" ht="60.65" customHeight="1" x14ac:dyDescent="0.2">
      <c r="A705" s="77">
        <f t="shared" si="98"/>
        <v>700</v>
      </c>
      <c r="B705" s="77" t="str">
        <f t="shared" si="103"/>
        <v/>
      </c>
      <c r="C705" s="77" t="str">
        <f>IF(B705&lt;&gt;1,"",COUNTIF($B$6:B705,1))</f>
        <v/>
      </c>
      <c r="D705" s="77" t="str">
        <f>IF(B705&lt;&gt;2,"",COUNTIF($B$6:B705,2))</f>
        <v/>
      </c>
      <c r="E705" s="77" t="str">
        <f>IF(B705&lt;&gt;3,"",COUNTIF($B$6:B705,3))</f>
        <v/>
      </c>
      <c r="F705" s="77" t="str">
        <f>IF(B705&lt;&gt;4,"",COUNTIF($B$6:B705,4))</f>
        <v/>
      </c>
      <c r="G705" s="1"/>
      <c r="H705" s="20"/>
      <c r="I705" s="20"/>
      <c r="J705" s="20"/>
      <c r="K705" s="1"/>
      <c r="L705" s="1"/>
      <c r="M705" s="21"/>
      <c r="N705" s="20"/>
      <c r="O705" s="22"/>
      <c r="P705" s="26"/>
      <c r="Q705" s="27"/>
      <c r="R705" s="20"/>
      <c r="S705" s="1"/>
      <c r="T705" s="23"/>
      <c r="U705" s="84"/>
      <c r="V705" s="86"/>
      <c r="W705" s="39" t="e">
        <f>IF(OR(T705="他官署で調達手続きを実施のため",AC705=#REF!),"－",IF(V705&lt;&gt;"",ROUNDDOWN(V705/T705,3),(IFERROR(ROUNDDOWN(U705/T705,3),"－"))))</f>
        <v>#REF!</v>
      </c>
      <c r="X705" s="90"/>
      <c r="Y705" s="92"/>
      <c r="Z705" s="25"/>
      <c r="AA705" s="24"/>
      <c r="AB705" s="25"/>
      <c r="AC705" s="24"/>
      <c r="AD705" s="20"/>
      <c r="AE705" s="20"/>
      <c r="AF705" s="20"/>
      <c r="AG705" s="1"/>
      <c r="AH705" s="1"/>
      <c r="AI705" s="41"/>
      <c r="AJ705" s="41"/>
      <c r="AK705" s="41"/>
      <c r="AL705" s="41"/>
      <c r="AM705" s="41"/>
      <c r="AN705" s="1"/>
      <c r="AO705" s="1"/>
      <c r="AP705" s="1"/>
      <c r="AQ705" s="1"/>
      <c r="AR705" s="1"/>
      <c r="AS705" s="1"/>
      <c r="AT705" s="1"/>
      <c r="AU705" s="1"/>
      <c r="AV705" s="1"/>
      <c r="AW705" s="1"/>
      <c r="AX705" s="35"/>
      <c r="AY705" s="78"/>
      <c r="AZ705" s="37" t="e">
        <f>IF(AC705=#REF!,"年間支払金額",IF(AND(OR(COUNTIF(AE705,"*すべて*"),COUNTIF(AE705,"*全て*")),S705="●",OR(K705=#REF!,K705=#REF!)),"年間支払金額(全官署、契約相手方ごと)",IF(AND(OR(COUNTIF(AE705,"*すべて*"),COUNTIF(AE705,"*全て*")),S705="●"),"年間支払金額(契約相手方ごと)",IF(AND(OR(K705=#REF!,K705=#REF!),AC705=#REF!),"契約総額(全官署)",IF(AND(K705=#REF!,AC705=#REF!),"契約総額(自官署のみ)",IF(K705=#REF!,"年間支払金額(自官署のみ)",IF(AC705=#REF!,"契約総額",IF(AND(COUNTIF(BG705,"&lt;&gt;*単価*"),OR(K705=#REF!,K705=#REF!)),"全官署予定価格",IF(AND(COUNTIF(BG705,"*単価*"),OR(K705=#REF!,K705=#REF!)),"全官署支払金額",IF(COUNTIF(BG705,"*単価*"),"年間支払金額","予定価格"))))))))))</f>
        <v>#REF!</v>
      </c>
      <c r="BA705" s="37" t="str">
        <f>IF(T705="","×",IF(令和8年度契約状況調査票!T705&gt;_xlfn.XLOOKUP(令和8年度契約状況調査票!BF705,#REF!,#REF!),"○","×"))</f>
        <v>×</v>
      </c>
      <c r="BB705" s="37" t="str">
        <f>IF(Y705="","×",IF(令和8年度契約状況調査票!Y705&gt;_xlfn.XLOOKUP(令和8年度契約状況調査票!BF705,#REF!,#REF!),"○","×"))</f>
        <v>×</v>
      </c>
      <c r="BC705" s="37" t="str">
        <f t="shared" si="99"/>
        <v>×</v>
      </c>
      <c r="BD705" s="37" t="str">
        <f t="shared" si="104"/>
        <v>×</v>
      </c>
      <c r="BE705" s="79" t="str">
        <f t="shared" si="100"/>
        <v/>
      </c>
      <c r="BF705" s="38">
        <f t="shared" si="101"/>
        <v>0</v>
      </c>
      <c r="BG705" s="1" t="e">
        <f>IF(AC705=#REF!,"",IF(AND(K705&lt;&gt;"",ISTEXT(U705)),"分担契約/単価契約",IF(ISTEXT(U705),"単価契約",IF(K705&lt;&gt;"","分担契約",""))))</f>
        <v>#REF!</v>
      </c>
      <c r="BH705" s="80"/>
      <c r="BI705" s="81" t="e">
        <f>IF(COUNTIF(T705,"**"),"",IF(AND(T705&gt;=#REF!,OR(H705=#REF!,H705=#REF!)),1,IF(AND(T705&gt;=#REF!,H705&lt;&gt;#REF!,H705&lt;&gt;#REF!),1,"")))</f>
        <v>#REF!</v>
      </c>
      <c r="BJ705" s="82" t="str">
        <f t="shared" si="102"/>
        <v>○</v>
      </c>
      <c r="BK705" s="81" t="b">
        <f t="shared" si="105"/>
        <v>1</v>
      </c>
      <c r="BL705" s="81" t="b">
        <f t="shared" si="106"/>
        <v>1</v>
      </c>
    </row>
    <row r="706" spans="1:64" s="83" customFormat="1" ht="60.65" customHeight="1" x14ac:dyDescent="0.2">
      <c r="A706" s="77">
        <f t="shared" si="98"/>
        <v>701</v>
      </c>
      <c r="B706" s="77" t="str">
        <f t="shared" si="103"/>
        <v/>
      </c>
      <c r="C706" s="77" t="str">
        <f>IF(B706&lt;&gt;1,"",COUNTIF($B$6:B706,1))</f>
        <v/>
      </c>
      <c r="D706" s="77" t="str">
        <f>IF(B706&lt;&gt;2,"",COUNTIF($B$6:B706,2))</f>
        <v/>
      </c>
      <c r="E706" s="77" t="str">
        <f>IF(B706&lt;&gt;3,"",COUNTIF($B$6:B706,3))</f>
        <v/>
      </c>
      <c r="F706" s="77" t="str">
        <f>IF(B706&lt;&gt;4,"",COUNTIF($B$6:B706,4))</f>
        <v/>
      </c>
      <c r="G706" s="1"/>
      <c r="H706" s="20"/>
      <c r="I706" s="20"/>
      <c r="J706" s="20"/>
      <c r="K706" s="1"/>
      <c r="L706" s="1"/>
      <c r="M706" s="21"/>
      <c r="N706" s="20"/>
      <c r="O706" s="22"/>
      <c r="P706" s="26"/>
      <c r="Q706" s="27"/>
      <c r="R706" s="20"/>
      <c r="S706" s="1"/>
      <c r="T706" s="23"/>
      <c r="U706" s="84"/>
      <c r="V706" s="86"/>
      <c r="W706" s="39" t="e">
        <f>IF(OR(T706="他官署で調達手続きを実施のため",AC706=#REF!),"－",IF(V706&lt;&gt;"",ROUNDDOWN(V706/T706,3),(IFERROR(ROUNDDOWN(U706/T706,3),"－"))))</f>
        <v>#REF!</v>
      </c>
      <c r="X706" s="90"/>
      <c r="Y706" s="92"/>
      <c r="Z706" s="25"/>
      <c r="AA706" s="24"/>
      <c r="AB706" s="25"/>
      <c r="AC706" s="24"/>
      <c r="AD706" s="20"/>
      <c r="AE706" s="20"/>
      <c r="AF706" s="20"/>
      <c r="AG706" s="1"/>
      <c r="AH706" s="1"/>
      <c r="AI706" s="41"/>
      <c r="AJ706" s="41"/>
      <c r="AK706" s="41"/>
      <c r="AL706" s="41"/>
      <c r="AM706" s="41"/>
      <c r="AN706" s="1"/>
      <c r="AO706" s="1"/>
      <c r="AP706" s="1"/>
      <c r="AQ706" s="1"/>
      <c r="AR706" s="1"/>
      <c r="AS706" s="1"/>
      <c r="AT706" s="1"/>
      <c r="AU706" s="1"/>
      <c r="AV706" s="1"/>
      <c r="AW706" s="1"/>
      <c r="AX706" s="36"/>
      <c r="AY706" s="78"/>
      <c r="AZ706" s="37" t="e">
        <f>IF(AC706=#REF!,"年間支払金額",IF(AND(OR(COUNTIF(AE706,"*すべて*"),COUNTIF(AE706,"*全て*")),S706="●",OR(K706=#REF!,K706=#REF!)),"年間支払金額(全官署、契約相手方ごと)",IF(AND(OR(COUNTIF(AE706,"*すべて*"),COUNTIF(AE706,"*全て*")),S706="●"),"年間支払金額(契約相手方ごと)",IF(AND(OR(K706=#REF!,K706=#REF!),AC706=#REF!),"契約総額(全官署)",IF(AND(K706=#REF!,AC706=#REF!),"契約総額(自官署のみ)",IF(K706=#REF!,"年間支払金額(自官署のみ)",IF(AC706=#REF!,"契約総額",IF(AND(COUNTIF(BG706,"&lt;&gt;*単価*"),OR(K706=#REF!,K706=#REF!)),"全官署予定価格",IF(AND(COUNTIF(BG706,"*単価*"),OR(K706=#REF!,K706=#REF!)),"全官署支払金額",IF(COUNTIF(BG706,"*単価*"),"年間支払金額","予定価格"))))))))))</f>
        <v>#REF!</v>
      </c>
      <c r="BA706" s="37" t="str">
        <f>IF(T706="","×",IF(令和8年度契約状況調査票!T706&gt;_xlfn.XLOOKUP(令和8年度契約状況調査票!BF706,#REF!,#REF!),"○","×"))</f>
        <v>×</v>
      </c>
      <c r="BB706" s="37" t="str">
        <f>IF(Y706="","×",IF(令和8年度契約状況調査票!Y706&gt;_xlfn.XLOOKUP(令和8年度契約状況調査票!BF706,#REF!,#REF!),"○","×"))</f>
        <v>×</v>
      </c>
      <c r="BC706" s="37" t="str">
        <f t="shared" si="99"/>
        <v>×</v>
      </c>
      <c r="BD706" s="37" t="str">
        <f t="shared" si="104"/>
        <v>×</v>
      </c>
      <c r="BE706" s="79" t="str">
        <f t="shared" si="100"/>
        <v/>
      </c>
      <c r="BF706" s="38">
        <f t="shared" si="101"/>
        <v>0</v>
      </c>
      <c r="BG706" s="1" t="e">
        <f>IF(AC706=#REF!,"",IF(AND(K706&lt;&gt;"",ISTEXT(U706)),"分担契約/単価契約",IF(ISTEXT(U706),"単価契約",IF(K706&lt;&gt;"","分担契約",""))))</f>
        <v>#REF!</v>
      </c>
      <c r="BH706" s="80"/>
      <c r="BI706" s="81" t="e">
        <f>IF(COUNTIF(T706,"**"),"",IF(AND(T706&gt;=#REF!,OR(H706=#REF!,H706=#REF!)),1,IF(AND(T706&gt;=#REF!,H706&lt;&gt;#REF!,H706&lt;&gt;#REF!),1,"")))</f>
        <v>#REF!</v>
      </c>
      <c r="BJ706" s="82" t="str">
        <f t="shared" si="102"/>
        <v>○</v>
      </c>
      <c r="BK706" s="81" t="b">
        <f t="shared" si="105"/>
        <v>1</v>
      </c>
      <c r="BL706" s="81" t="b">
        <f t="shared" si="106"/>
        <v>1</v>
      </c>
    </row>
    <row r="707" spans="1:64" s="83" customFormat="1" ht="60.65" customHeight="1" x14ac:dyDescent="0.2">
      <c r="A707" s="77">
        <f t="shared" si="98"/>
        <v>702</v>
      </c>
      <c r="B707" s="77" t="str">
        <f t="shared" si="103"/>
        <v/>
      </c>
      <c r="C707" s="77" t="str">
        <f>IF(B707&lt;&gt;1,"",COUNTIF($B$6:B707,1))</f>
        <v/>
      </c>
      <c r="D707" s="77" t="str">
        <f>IF(B707&lt;&gt;2,"",COUNTIF($B$6:B707,2))</f>
        <v/>
      </c>
      <c r="E707" s="77" t="str">
        <f>IF(B707&lt;&gt;3,"",COUNTIF($B$6:B707,3))</f>
        <v/>
      </c>
      <c r="F707" s="77" t="str">
        <f>IF(B707&lt;&gt;4,"",COUNTIF($B$6:B707,4))</f>
        <v/>
      </c>
      <c r="G707" s="1"/>
      <c r="H707" s="20"/>
      <c r="I707" s="20"/>
      <c r="J707" s="20"/>
      <c r="K707" s="1"/>
      <c r="L707" s="1"/>
      <c r="M707" s="21"/>
      <c r="N707" s="20"/>
      <c r="O707" s="22"/>
      <c r="P707" s="26"/>
      <c r="Q707" s="27"/>
      <c r="R707" s="20"/>
      <c r="S707" s="1"/>
      <c r="T707" s="23"/>
      <c r="U707" s="84"/>
      <c r="V707" s="86"/>
      <c r="W707" s="39" t="e">
        <f>IF(OR(T707="他官署で調達手続きを実施のため",AC707=#REF!),"－",IF(V707&lt;&gt;"",ROUNDDOWN(V707/T707,3),(IFERROR(ROUNDDOWN(U707/T707,3),"－"))))</f>
        <v>#REF!</v>
      </c>
      <c r="X707" s="90"/>
      <c r="Y707" s="92"/>
      <c r="Z707" s="25"/>
      <c r="AA707" s="24"/>
      <c r="AB707" s="25"/>
      <c r="AC707" s="24"/>
      <c r="AD707" s="20"/>
      <c r="AE707" s="20"/>
      <c r="AF707" s="20"/>
      <c r="AG707" s="1"/>
      <c r="AH707" s="1"/>
      <c r="AI707" s="41"/>
      <c r="AJ707" s="41"/>
      <c r="AK707" s="41"/>
      <c r="AL707" s="41"/>
      <c r="AM707" s="41"/>
      <c r="AN707" s="1"/>
      <c r="AO707" s="1"/>
      <c r="AP707" s="1"/>
      <c r="AQ707" s="1"/>
      <c r="AR707" s="1"/>
      <c r="AS707" s="1"/>
      <c r="AT707" s="1"/>
      <c r="AU707" s="1"/>
      <c r="AV707" s="1"/>
      <c r="AW707" s="1"/>
      <c r="AX707" s="35"/>
      <c r="AY707" s="78"/>
      <c r="AZ707" s="37" t="e">
        <f>IF(AC707=#REF!,"年間支払金額",IF(AND(OR(COUNTIF(AE707,"*すべて*"),COUNTIF(AE707,"*全て*")),S707="●",OR(K707=#REF!,K707=#REF!)),"年間支払金額(全官署、契約相手方ごと)",IF(AND(OR(COUNTIF(AE707,"*すべて*"),COUNTIF(AE707,"*全て*")),S707="●"),"年間支払金額(契約相手方ごと)",IF(AND(OR(K707=#REF!,K707=#REF!),AC707=#REF!),"契約総額(全官署)",IF(AND(K707=#REF!,AC707=#REF!),"契約総額(自官署のみ)",IF(K707=#REF!,"年間支払金額(自官署のみ)",IF(AC707=#REF!,"契約総額",IF(AND(COUNTIF(BG707,"&lt;&gt;*単価*"),OR(K707=#REF!,K707=#REF!)),"全官署予定価格",IF(AND(COUNTIF(BG707,"*単価*"),OR(K707=#REF!,K707=#REF!)),"全官署支払金額",IF(COUNTIF(BG707,"*単価*"),"年間支払金額","予定価格"))))))))))</f>
        <v>#REF!</v>
      </c>
      <c r="BA707" s="37" t="str">
        <f>IF(T707="","×",IF(令和8年度契約状況調査票!T707&gt;_xlfn.XLOOKUP(令和8年度契約状況調査票!BF707,#REF!,#REF!),"○","×"))</f>
        <v>×</v>
      </c>
      <c r="BB707" s="37" t="str">
        <f>IF(Y707="","×",IF(令和8年度契約状況調査票!Y707&gt;_xlfn.XLOOKUP(令和8年度契約状況調査票!BF707,#REF!,#REF!),"○","×"))</f>
        <v>×</v>
      </c>
      <c r="BC707" s="37" t="str">
        <f t="shared" si="99"/>
        <v>×</v>
      </c>
      <c r="BD707" s="37" t="str">
        <f t="shared" si="104"/>
        <v>×</v>
      </c>
      <c r="BE707" s="79" t="str">
        <f t="shared" si="100"/>
        <v/>
      </c>
      <c r="BF707" s="38">
        <f t="shared" si="101"/>
        <v>0</v>
      </c>
      <c r="BG707" s="1" t="e">
        <f>IF(AC707=#REF!,"",IF(AND(K707&lt;&gt;"",ISTEXT(U707)),"分担契約/単価契約",IF(ISTEXT(U707),"単価契約",IF(K707&lt;&gt;"","分担契約",""))))</f>
        <v>#REF!</v>
      </c>
      <c r="BH707" s="80"/>
      <c r="BI707" s="81" t="e">
        <f>IF(COUNTIF(T707,"**"),"",IF(AND(T707&gt;=#REF!,OR(H707=#REF!,H707=#REF!)),1,IF(AND(T707&gt;=#REF!,H707&lt;&gt;#REF!,H707&lt;&gt;#REF!),1,"")))</f>
        <v>#REF!</v>
      </c>
      <c r="BJ707" s="82" t="str">
        <f t="shared" si="102"/>
        <v>○</v>
      </c>
      <c r="BK707" s="81" t="b">
        <f t="shared" si="105"/>
        <v>1</v>
      </c>
      <c r="BL707" s="81" t="b">
        <f t="shared" si="106"/>
        <v>1</v>
      </c>
    </row>
    <row r="708" spans="1:64" s="83" customFormat="1" ht="60.65" customHeight="1" x14ac:dyDescent="0.2">
      <c r="A708" s="77">
        <f t="shared" si="98"/>
        <v>703</v>
      </c>
      <c r="B708" s="77" t="str">
        <f t="shared" si="103"/>
        <v/>
      </c>
      <c r="C708" s="77" t="str">
        <f>IF(B708&lt;&gt;1,"",COUNTIF($B$6:B708,1))</f>
        <v/>
      </c>
      <c r="D708" s="77" t="str">
        <f>IF(B708&lt;&gt;2,"",COUNTIF($B$6:B708,2))</f>
        <v/>
      </c>
      <c r="E708" s="77" t="str">
        <f>IF(B708&lt;&gt;3,"",COUNTIF($B$6:B708,3))</f>
        <v/>
      </c>
      <c r="F708" s="77" t="str">
        <f>IF(B708&lt;&gt;4,"",COUNTIF($B$6:B708,4))</f>
        <v/>
      </c>
      <c r="G708" s="1"/>
      <c r="H708" s="20"/>
      <c r="I708" s="20"/>
      <c r="J708" s="20"/>
      <c r="K708" s="1"/>
      <c r="L708" s="1"/>
      <c r="M708" s="21"/>
      <c r="N708" s="20"/>
      <c r="O708" s="22"/>
      <c r="P708" s="26"/>
      <c r="Q708" s="27"/>
      <c r="R708" s="20"/>
      <c r="S708" s="1"/>
      <c r="T708" s="23"/>
      <c r="U708" s="84"/>
      <c r="V708" s="86"/>
      <c r="W708" s="39" t="e">
        <f>IF(OR(T708="他官署で調達手続きを実施のため",AC708=#REF!),"－",IF(V708&lt;&gt;"",ROUNDDOWN(V708/T708,3),(IFERROR(ROUNDDOWN(U708/T708,3),"－"))))</f>
        <v>#REF!</v>
      </c>
      <c r="X708" s="90"/>
      <c r="Y708" s="92"/>
      <c r="Z708" s="25"/>
      <c r="AA708" s="24"/>
      <c r="AB708" s="25"/>
      <c r="AC708" s="24"/>
      <c r="AD708" s="20"/>
      <c r="AE708" s="20"/>
      <c r="AF708" s="20"/>
      <c r="AG708" s="1"/>
      <c r="AH708" s="1"/>
      <c r="AI708" s="41"/>
      <c r="AJ708" s="41"/>
      <c r="AK708" s="41"/>
      <c r="AL708" s="41"/>
      <c r="AM708" s="41"/>
      <c r="AN708" s="1"/>
      <c r="AO708" s="1"/>
      <c r="AP708" s="1"/>
      <c r="AQ708" s="1"/>
      <c r="AR708" s="1"/>
      <c r="AS708" s="1"/>
      <c r="AT708" s="1"/>
      <c r="AU708" s="1"/>
      <c r="AV708" s="1"/>
      <c r="AW708" s="1"/>
      <c r="AX708" s="35"/>
      <c r="AY708" s="78"/>
      <c r="AZ708" s="37" t="e">
        <f>IF(AC708=#REF!,"年間支払金額",IF(AND(OR(COUNTIF(AE708,"*すべて*"),COUNTIF(AE708,"*全て*")),S708="●",OR(K708=#REF!,K708=#REF!)),"年間支払金額(全官署、契約相手方ごと)",IF(AND(OR(COUNTIF(AE708,"*すべて*"),COUNTIF(AE708,"*全て*")),S708="●"),"年間支払金額(契約相手方ごと)",IF(AND(OR(K708=#REF!,K708=#REF!),AC708=#REF!),"契約総額(全官署)",IF(AND(K708=#REF!,AC708=#REF!),"契約総額(自官署のみ)",IF(K708=#REF!,"年間支払金額(自官署のみ)",IF(AC708=#REF!,"契約総額",IF(AND(COUNTIF(BG708,"&lt;&gt;*単価*"),OR(K708=#REF!,K708=#REF!)),"全官署予定価格",IF(AND(COUNTIF(BG708,"*単価*"),OR(K708=#REF!,K708=#REF!)),"全官署支払金額",IF(COUNTIF(BG708,"*単価*"),"年間支払金額","予定価格"))))))))))</f>
        <v>#REF!</v>
      </c>
      <c r="BA708" s="37" t="str">
        <f>IF(T708="","×",IF(令和8年度契約状況調査票!T708&gt;_xlfn.XLOOKUP(令和8年度契約状況調査票!BF708,#REF!,#REF!),"○","×"))</f>
        <v>×</v>
      </c>
      <c r="BB708" s="37" t="str">
        <f>IF(Y708="","×",IF(令和8年度契約状況調査票!Y708&gt;_xlfn.XLOOKUP(令和8年度契約状況調査票!BF708,#REF!,#REF!),"○","×"))</f>
        <v>×</v>
      </c>
      <c r="BC708" s="37" t="str">
        <f t="shared" si="99"/>
        <v>×</v>
      </c>
      <c r="BD708" s="37" t="str">
        <f t="shared" si="104"/>
        <v>×</v>
      </c>
      <c r="BE708" s="79" t="str">
        <f t="shared" si="100"/>
        <v/>
      </c>
      <c r="BF708" s="38">
        <f t="shared" si="101"/>
        <v>0</v>
      </c>
      <c r="BG708" s="1" t="e">
        <f>IF(AC708=#REF!,"",IF(AND(K708&lt;&gt;"",ISTEXT(U708)),"分担契約/単価契約",IF(ISTEXT(U708),"単価契約",IF(K708&lt;&gt;"","分担契約",""))))</f>
        <v>#REF!</v>
      </c>
      <c r="BH708" s="80"/>
      <c r="BI708" s="81" t="e">
        <f>IF(COUNTIF(T708,"**"),"",IF(AND(T708&gt;=#REF!,OR(H708=#REF!,H708=#REF!)),1,IF(AND(T708&gt;=#REF!,H708&lt;&gt;#REF!,H708&lt;&gt;#REF!),1,"")))</f>
        <v>#REF!</v>
      </c>
      <c r="BJ708" s="82" t="str">
        <f t="shared" si="102"/>
        <v>○</v>
      </c>
      <c r="BK708" s="81" t="b">
        <f t="shared" si="105"/>
        <v>1</v>
      </c>
      <c r="BL708" s="81" t="b">
        <f t="shared" si="106"/>
        <v>1</v>
      </c>
    </row>
    <row r="709" spans="1:64" s="83" customFormat="1" ht="60.65" customHeight="1" x14ac:dyDescent="0.2">
      <c r="A709" s="77">
        <f t="shared" si="98"/>
        <v>704</v>
      </c>
      <c r="B709" s="77" t="str">
        <f t="shared" si="103"/>
        <v/>
      </c>
      <c r="C709" s="77" t="str">
        <f>IF(B709&lt;&gt;1,"",COUNTIF($B$6:B709,1))</f>
        <v/>
      </c>
      <c r="D709" s="77" t="str">
        <f>IF(B709&lt;&gt;2,"",COUNTIF($B$6:B709,2))</f>
        <v/>
      </c>
      <c r="E709" s="77" t="str">
        <f>IF(B709&lt;&gt;3,"",COUNTIF($B$6:B709,3))</f>
        <v/>
      </c>
      <c r="F709" s="77" t="str">
        <f>IF(B709&lt;&gt;4,"",COUNTIF($B$6:B709,4))</f>
        <v/>
      </c>
      <c r="G709" s="1"/>
      <c r="H709" s="20"/>
      <c r="I709" s="20"/>
      <c r="J709" s="20"/>
      <c r="K709" s="1"/>
      <c r="L709" s="1"/>
      <c r="M709" s="21"/>
      <c r="N709" s="20"/>
      <c r="O709" s="22"/>
      <c r="P709" s="26"/>
      <c r="Q709" s="27"/>
      <c r="R709" s="20"/>
      <c r="S709" s="1"/>
      <c r="T709" s="28"/>
      <c r="U709" s="85"/>
      <c r="V709" s="86"/>
      <c r="W709" s="39" t="e">
        <f>IF(OR(T709="他官署で調達手続きを実施のため",AC709=#REF!),"－",IF(V709&lt;&gt;"",ROUNDDOWN(V709/T709,3),(IFERROR(ROUNDDOWN(U709/T709,3),"－"))))</f>
        <v>#REF!</v>
      </c>
      <c r="X709" s="90"/>
      <c r="Y709" s="92"/>
      <c r="Z709" s="25"/>
      <c r="AA709" s="24"/>
      <c r="AB709" s="25"/>
      <c r="AC709" s="24"/>
      <c r="AD709" s="20"/>
      <c r="AE709" s="20"/>
      <c r="AF709" s="20"/>
      <c r="AG709" s="1"/>
      <c r="AH709" s="1"/>
      <c r="AI709" s="41"/>
      <c r="AJ709" s="41"/>
      <c r="AK709" s="41"/>
      <c r="AL709" s="41"/>
      <c r="AM709" s="41"/>
      <c r="AN709" s="1"/>
      <c r="AO709" s="1"/>
      <c r="AP709" s="1"/>
      <c r="AQ709" s="1"/>
      <c r="AR709" s="1"/>
      <c r="AS709" s="1"/>
      <c r="AT709" s="1"/>
      <c r="AU709" s="1"/>
      <c r="AV709" s="1"/>
      <c r="AW709" s="1"/>
      <c r="AX709" s="35"/>
      <c r="AY709" s="78"/>
      <c r="AZ709" s="37" t="e">
        <f>IF(AC709=#REF!,"年間支払金額",IF(AND(OR(COUNTIF(AE709,"*すべて*"),COUNTIF(AE709,"*全て*")),S709="●",OR(K709=#REF!,K709=#REF!)),"年間支払金額(全官署、契約相手方ごと)",IF(AND(OR(COUNTIF(AE709,"*すべて*"),COUNTIF(AE709,"*全て*")),S709="●"),"年間支払金額(契約相手方ごと)",IF(AND(OR(K709=#REF!,K709=#REF!),AC709=#REF!),"契約総額(全官署)",IF(AND(K709=#REF!,AC709=#REF!),"契約総額(自官署のみ)",IF(K709=#REF!,"年間支払金額(自官署のみ)",IF(AC709=#REF!,"契約総額",IF(AND(COUNTIF(BG709,"&lt;&gt;*単価*"),OR(K709=#REF!,K709=#REF!)),"全官署予定価格",IF(AND(COUNTIF(BG709,"*単価*"),OR(K709=#REF!,K709=#REF!)),"全官署支払金額",IF(COUNTIF(BG709,"*単価*"),"年間支払金額","予定価格"))))))))))</f>
        <v>#REF!</v>
      </c>
      <c r="BA709" s="37" t="str">
        <f>IF(T709="","×",IF(令和8年度契約状況調査票!T709&gt;_xlfn.XLOOKUP(令和8年度契約状況調査票!BF709,#REF!,#REF!),"○","×"))</f>
        <v>×</v>
      </c>
      <c r="BB709" s="37" t="str">
        <f>IF(Y709="","×",IF(令和8年度契約状況調査票!Y709&gt;_xlfn.XLOOKUP(令和8年度契約状況調査票!BF709,#REF!,#REF!),"○","×"))</f>
        <v>×</v>
      </c>
      <c r="BC709" s="37" t="str">
        <f t="shared" si="99"/>
        <v>×</v>
      </c>
      <c r="BD709" s="37" t="str">
        <f t="shared" si="104"/>
        <v>×</v>
      </c>
      <c r="BE709" s="79" t="str">
        <f t="shared" si="100"/>
        <v/>
      </c>
      <c r="BF709" s="38">
        <f t="shared" si="101"/>
        <v>0</v>
      </c>
      <c r="BG709" s="1" t="e">
        <f>IF(AC709=#REF!,"",IF(AND(K709&lt;&gt;"",ISTEXT(U709)),"分担契約/単価契約",IF(ISTEXT(U709),"単価契約",IF(K709&lt;&gt;"","分担契約",""))))</f>
        <v>#REF!</v>
      </c>
      <c r="BH709" s="80"/>
      <c r="BI709" s="81" t="e">
        <f>IF(COUNTIF(T709,"**"),"",IF(AND(T709&gt;=#REF!,OR(H709=#REF!,H709=#REF!)),1,IF(AND(T709&gt;=#REF!,H709&lt;&gt;#REF!,H709&lt;&gt;#REF!),1,"")))</f>
        <v>#REF!</v>
      </c>
      <c r="BJ709" s="82" t="str">
        <f t="shared" si="102"/>
        <v>○</v>
      </c>
      <c r="BK709" s="81" t="b">
        <f t="shared" si="105"/>
        <v>1</v>
      </c>
      <c r="BL709" s="81" t="b">
        <f t="shared" si="106"/>
        <v>1</v>
      </c>
    </row>
    <row r="710" spans="1:64" s="83" customFormat="1" ht="60.65" customHeight="1" x14ac:dyDescent="0.2">
      <c r="A710" s="77">
        <f t="shared" ref="A710:A773" si="107">ROW()-5</f>
        <v>705</v>
      </c>
      <c r="B710" s="77" t="str">
        <f t="shared" si="103"/>
        <v/>
      </c>
      <c r="C710" s="77" t="str">
        <f>IF(B710&lt;&gt;1,"",COUNTIF($B$6:B710,1))</f>
        <v/>
      </c>
      <c r="D710" s="77" t="str">
        <f>IF(B710&lt;&gt;2,"",COUNTIF($B$6:B710,2))</f>
        <v/>
      </c>
      <c r="E710" s="77" t="str">
        <f>IF(B710&lt;&gt;3,"",COUNTIF($B$6:B710,3))</f>
        <v/>
      </c>
      <c r="F710" s="77" t="str">
        <f>IF(B710&lt;&gt;4,"",COUNTIF($B$6:B710,4))</f>
        <v/>
      </c>
      <c r="G710" s="1"/>
      <c r="H710" s="20"/>
      <c r="I710" s="20"/>
      <c r="J710" s="20"/>
      <c r="K710" s="1"/>
      <c r="L710" s="1"/>
      <c r="M710" s="21"/>
      <c r="N710" s="20"/>
      <c r="O710" s="22"/>
      <c r="P710" s="26"/>
      <c r="Q710" s="27"/>
      <c r="R710" s="20"/>
      <c r="S710" s="1"/>
      <c r="T710" s="23"/>
      <c r="U710" s="84"/>
      <c r="V710" s="86"/>
      <c r="W710" s="39" t="e">
        <f>IF(OR(T710="他官署で調達手続きを実施のため",AC710=#REF!),"－",IF(V710&lt;&gt;"",ROUNDDOWN(V710/T710,3),(IFERROR(ROUNDDOWN(U710/T710,3),"－"))))</f>
        <v>#REF!</v>
      </c>
      <c r="X710" s="90"/>
      <c r="Y710" s="92"/>
      <c r="Z710" s="25"/>
      <c r="AA710" s="24"/>
      <c r="AB710" s="25"/>
      <c r="AC710" s="24"/>
      <c r="AD710" s="20"/>
      <c r="AE710" s="20"/>
      <c r="AF710" s="20"/>
      <c r="AG710" s="1"/>
      <c r="AH710" s="1"/>
      <c r="AI710" s="41"/>
      <c r="AJ710" s="41"/>
      <c r="AK710" s="41"/>
      <c r="AL710" s="41"/>
      <c r="AM710" s="41"/>
      <c r="AN710" s="1"/>
      <c r="AO710" s="1"/>
      <c r="AP710" s="1"/>
      <c r="AQ710" s="1"/>
      <c r="AR710" s="1"/>
      <c r="AS710" s="1"/>
      <c r="AT710" s="1"/>
      <c r="AU710" s="1"/>
      <c r="AV710" s="1"/>
      <c r="AW710" s="1"/>
      <c r="AX710" s="35"/>
      <c r="AY710" s="78"/>
      <c r="AZ710" s="37" t="e">
        <f>IF(AC710=#REF!,"年間支払金額",IF(AND(OR(COUNTIF(AE710,"*すべて*"),COUNTIF(AE710,"*全て*")),S710="●",OR(K710=#REF!,K710=#REF!)),"年間支払金額(全官署、契約相手方ごと)",IF(AND(OR(COUNTIF(AE710,"*すべて*"),COUNTIF(AE710,"*全て*")),S710="●"),"年間支払金額(契約相手方ごと)",IF(AND(OR(K710=#REF!,K710=#REF!),AC710=#REF!),"契約総額(全官署)",IF(AND(K710=#REF!,AC710=#REF!),"契約総額(自官署のみ)",IF(K710=#REF!,"年間支払金額(自官署のみ)",IF(AC710=#REF!,"契約総額",IF(AND(COUNTIF(BG710,"&lt;&gt;*単価*"),OR(K710=#REF!,K710=#REF!)),"全官署予定価格",IF(AND(COUNTIF(BG710,"*単価*"),OR(K710=#REF!,K710=#REF!)),"全官署支払金額",IF(COUNTIF(BG710,"*単価*"),"年間支払金額","予定価格"))))))))))</f>
        <v>#REF!</v>
      </c>
      <c r="BA710" s="37" t="str">
        <f>IF(T710="","×",IF(令和8年度契約状況調査票!T710&gt;_xlfn.XLOOKUP(令和8年度契約状況調査票!BF710,#REF!,#REF!),"○","×"))</f>
        <v>×</v>
      </c>
      <c r="BB710" s="37" t="str">
        <f>IF(Y710="","×",IF(令和8年度契約状況調査票!Y710&gt;_xlfn.XLOOKUP(令和8年度契約状況調査票!BF710,#REF!,#REF!),"○","×"))</f>
        <v>×</v>
      </c>
      <c r="BC710" s="37" t="str">
        <f t="shared" ref="BC710:BC773" si="108">IF(AND(L710="×",BD710="○"),"×",BD710)</f>
        <v>×</v>
      </c>
      <c r="BD710" s="37" t="str">
        <f t="shared" si="104"/>
        <v>×</v>
      </c>
      <c r="BE710" s="79" t="str">
        <f t="shared" ref="BE710:BE773" si="109">IF(BD710="○",X710,"")</f>
        <v/>
      </c>
      <c r="BF710" s="38">
        <f t="shared" ref="BF710:BF773" si="110">IF(H710="③情報システム",IF(COUNTIF(I710,"*借入*")+COUNTIF(I710,"*賃貸*")+COUNTIF(I710,"*リース*"),"⑨物品等賃借",IF(COUNTIF(I710,"*購入*")+COUNTIF(DJ710,"*調達*"),"⑦物品等購入",IF(COUNTIF(I710,"*製造*"),"⑧物品等製造","⑩役務"))),H710)</f>
        <v>0</v>
      </c>
      <c r="BG710" s="1" t="e">
        <f>IF(AC710=#REF!,"",IF(AND(K710&lt;&gt;"",ISTEXT(U710)),"分担契約/単価契約",IF(ISTEXT(U710),"単価契約",IF(K710&lt;&gt;"","分担契約",""))))</f>
        <v>#REF!</v>
      </c>
      <c r="BH710" s="80"/>
      <c r="BI710" s="81" t="e">
        <f>IF(COUNTIF(T710,"**"),"",IF(AND(T710&gt;=#REF!,OR(H710=#REF!,H710=#REF!)),1,IF(AND(T710&gt;=#REF!,H710&lt;&gt;#REF!,H710&lt;&gt;#REF!),1,"")))</f>
        <v>#REF!</v>
      </c>
      <c r="BJ710" s="82" t="str">
        <f t="shared" ref="BJ710:BJ773" si="111">IF(LEN(O710)=0,"○",IF(LEN(O710)=1,"○",IF(LEN(O710)=13,"○",IF(LEN(O710)=27,"○",IF(LEN(O710)=41,"○","×")))))</f>
        <v>○</v>
      </c>
      <c r="BK710" s="81" t="b">
        <f t="shared" si="105"/>
        <v>1</v>
      </c>
      <c r="BL710" s="81" t="b">
        <f t="shared" si="106"/>
        <v>1</v>
      </c>
    </row>
    <row r="711" spans="1:64" s="83" customFormat="1" ht="60.65" customHeight="1" x14ac:dyDescent="0.2">
      <c r="A711" s="77">
        <f t="shared" si="107"/>
        <v>706</v>
      </c>
      <c r="B711" s="77" t="str">
        <f t="shared" si="103"/>
        <v/>
      </c>
      <c r="C711" s="77" t="str">
        <f>IF(B711&lt;&gt;1,"",COUNTIF($B$6:B711,1))</f>
        <v/>
      </c>
      <c r="D711" s="77" t="str">
        <f>IF(B711&lt;&gt;2,"",COUNTIF($B$6:B711,2))</f>
        <v/>
      </c>
      <c r="E711" s="77" t="str">
        <f>IF(B711&lt;&gt;3,"",COUNTIF($B$6:B711,3))</f>
        <v/>
      </c>
      <c r="F711" s="77" t="str">
        <f>IF(B711&lt;&gt;4,"",COUNTIF($B$6:B711,4))</f>
        <v/>
      </c>
      <c r="G711" s="1"/>
      <c r="H711" s="20"/>
      <c r="I711" s="20"/>
      <c r="J711" s="20"/>
      <c r="K711" s="1"/>
      <c r="L711" s="1"/>
      <c r="M711" s="21"/>
      <c r="N711" s="20"/>
      <c r="O711" s="22"/>
      <c r="P711" s="26"/>
      <c r="Q711" s="27"/>
      <c r="R711" s="20"/>
      <c r="S711" s="1"/>
      <c r="T711" s="23"/>
      <c r="U711" s="84"/>
      <c r="V711" s="86"/>
      <c r="W711" s="39" t="e">
        <f>IF(OR(T711="他官署で調達手続きを実施のため",AC711=#REF!),"－",IF(V711&lt;&gt;"",ROUNDDOWN(V711/T711,3),(IFERROR(ROUNDDOWN(U711/T711,3),"－"))))</f>
        <v>#REF!</v>
      </c>
      <c r="X711" s="90"/>
      <c r="Y711" s="92"/>
      <c r="Z711" s="25"/>
      <c r="AA711" s="24"/>
      <c r="AB711" s="25"/>
      <c r="AC711" s="24"/>
      <c r="AD711" s="20"/>
      <c r="AE711" s="20"/>
      <c r="AF711" s="20"/>
      <c r="AG711" s="1"/>
      <c r="AH711" s="1"/>
      <c r="AI711" s="41"/>
      <c r="AJ711" s="41"/>
      <c r="AK711" s="41"/>
      <c r="AL711" s="41"/>
      <c r="AM711" s="41"/>
      <c r="AN711" s="1"/>
      <c r="AO711" s="1"/>
      <c r="AP711" s="1"/>
      <c r="AQ711" s="1"/>
      <c r="AR711" s="1"/>
      <c r="AS711" s="1"/>
      <c r="AT711" s="1"/>
      <c r="AU711" s="1"/>
      <c r="AV711" s="1"/>
      <c r="AW711" s="1"/>
      <c r="AX711" s="35"/>
      <c r="AY711" s="78"/>
      <c r="AZ711" s="37" t="e">
        <f>IF(AC711=#REF!,"年間支払金額",IF(AND(OR(COUNTIF(AE711,"*すべて*"),COUNTIF(AE711,"*全て*")),S711="●",OR(K711=#REF!,K711=#REF!)),"年間支払金額(全官署、契約相手方ごと)",IF(AND(OR(COUNTIF(AE711,"*すべて*"),COUNTIF(AE711,"*全て*")),S711="●"),"年間支払金額(契約相手方ごと)",IF(AND(OR(K711=#REF!,K711=#REF!),AC711=#REF!),"契約総額(全官署)",IF(AND(K711=#REF!,AC711=#REF!),"契約総額(自官署のみ)",IF(K711=#REF!,"年間支払金額(自官署のみ)",IF(AC711=#REF!,"契約総額",IF(AND(COUNTIF(BG711,"&lt;&gt;*単価*"),OR(K711=#REF!,K711=#REF!)),"全官署予定価格",IF(AND(COUNTIF(BG711,"*単価*"),OR(K711=#REF!,K711=#REF!)),"全官署支払金額",IF(COUNTIF(BG711,"*単価*"),"年間支払金額","予定価格"))))))))))</f>
        <v>#REF!</v>
      </c>
      <c r="BA711" s="37" t="str">
        <f>IF(T711="","×",IF(令和8年度契約状況調査票!T711&gt;_xlfn.XLOOKUP(令和8年度契約状況調査票!BF711,#REF!,#REF!),"○","×"))</f>
        <v>×</v>
      </c>
      <c r="BB711" s="37" t="str">
        <f>IF(Y711="","×",IF(令和8年度契約状況調査票!Y711&gt;_xlfn.XLOOKUP(令和8年度契約状況調査票!BF711,#REF!,#REF!),"○","×"))</f>
        <v>×</v>
      </c>
      <c r="BC711" s="37" t="str">
        <f t="shared" si="108"/>
        <v>×</v>
      </c>
      <c r="BD711" s="37" t="str">
        <f t="shared" si="104"/>
        <v>×</v>
      </c>
      <c r="BE711" s="79" t="str">
        <f t="shared" si="109"/>
        <v/>
      </c>
      <c r="BF711" s="38">
        <f t="shared" si="110"/>
        <v>0</v>
      </c>
      <c r="BG711" s="1" t="e">
        <f>IF(AC711=#REF!,"",IF(AND(K711&lt;&gt;"",ISTEXT(U711)),"分担契約/単価契約",IF(ISTEXT(U711),"単価契約",IF(K711&lt;&gt;"","分担契約",""))))</f>
        <v>#REF!</v>
      </c>
      <c r="BH711" s="80"/>
      <c r="BI711" s="81" t="e">
        <f>IF(COUNTIF(T711,"**"),"",IF(AND(T711&gt;=#REF!,OR(H711=#REF!,H711=#REF!)),1,IF(AND(T711&gt;=#REF!,H711&lt;&gt;#REF!,H711&lt;&gt;#REF!),1,"")))</f>
        <v>#REF!</v>
      </c>
      <c r="BJ711" s="82" t="str">
        <f t="shared" si="111"/>
        <v>○</v>
      </c>
      <c r="BK711" s="81" t="b">
        <f t="shared" si="105"/>
        <v>1</v>
      </c>
      <c r="BL711" s="81" t="b">
        <f t="shared" si="106"/>
        <v>1</v>
      </c>
    </row>
    <row r="712" spans="1:64" s="83" customFormat="1" ht="60.65" customHeight="1" x14ac:dyDescent="0.2">
      <c r="A712" s="77">
        <f t="shared" si="107"/>
        <v>707</v>
      </c>
      <c r="B712" s="77" t="str">
        <f t="shared" si="103"/>
        <v/>
      </c>
      <c r="C712" s="77" t="str">
        <f>IF(B712&lt;&gt;1,"",COUNTIF($B$6:B712,1))</f>
        <v/>
      </c>
      <c r="D712" s="77" t="str">
        <f>IF(B712&lt;&gt;2,"",COUNTIF($B$6:B712,2))</f>
        <v/>
      </c>
      <c r="E712" s="77" t="str">
        <f>IF(B712&lt;&gt;3,"",COUNTIF($B$6:B712,3))</f>
        <v/>
      </c>
      <c r="F712" s="77" t="str">
        <f>IF(B712&lt;&gt;4,"",COUNTIF($B$6:B712,4))</f>
        <v/>
      </c>
      <c r="G712" s="1"/>
      <c r="H712" s="20"/>
      <c r="I712" s="20"/>
      <c r="J712" s="20"/>
      <c r="K712" s="1"/>
      <c r="L712" s="1"/>
      <c r="M712" s="21"/>
      <c r="N712" s="20"/>
      <c r="O712" s="22"/>
      <c r="P712" s="26"/>
      <c r="Q712" s="27"/>
      <c r="R712" s="20"/>
      <c r="S712" s="1"/>
      <c r="T712" s="23"/>
      <c r="U712" s="84"/>
      <c r="V712" s="86"/>
      <c r="W712" s="39" t="e">
        <f>IF(OR(T712="他官署で調達手続きを実施のため",AC712=#REF!),"－",IF(V712&lt;&gt;"",ROUNDDOWN(V712/T712,3),(IFERROR(ROUNDDOWN(U712/T712,3),"－"))))</f>
        <v>#REF!</v>
      </c>
      <c r="X712" s="90"/>
      <c r="Y712" s="92"/>
      <c r="Z712" s="25"/>
      <c r="AA712" s="24"/>
      <c r="AB712" s="25"/>
      <c r="AC712" s="24"/>
      <c r="AD712" s="20"/>
      <c r="AE712" s="20"/>
      <c r="AF712" s="20"/>
      <c r="AG712" s="1"/>
      <c r="AH712" s="1"/>
      <c r="AI712" s="41"/>
      <c r="AJ712" s="41"/>
      <c r="AK712" s="41"/>
      <c r="AL712" s="41"/>
      <c r="AM712" s="41"/>
      <c r="AN712" s="1"/>
      <c r="AO712" s="1"/>
      <c r="AP712" s="1"/>
      <c r="AQ712" s="1"/>
      <c r="AR712" s="1"/>
      <c r="AS712" s="1"/>
      <c r="AT712" s="1"/>
      <c r="AU712" s="1"/>
      <c r="AV712" s="1"/>
      <c r="AW712" s="1"/>
      <c r="AX712" s="35"/>
      <c r="AY712" s="78"/>
      <c r="AZ712" s="37" t="e">
        <f>IF(AC712=#REF!,"年間支払金額",IF(AND(OR(COUNTIF(AE712,"*すべて*"),COUNTIF(AE712,"*全て*")),S712="●",OR(K712=#REF!,K712=#REF!)),"年間支払金額(全官署、契約相手方ごと)",IF(AND(OR(COUNTIF(AE712,"*すべて*"),COUNTIF(AE712,"*全て*")),S712="●"),"年間支払金額(契約相手方ごと)",IF(AND(OR(K712=#REF!,K712=#REF!),AC712=#REF!),"契約総額(全官署)",IF(AND(K712=#REF!,AC712=#REF!),"契約総額(自官署のみ)",IF(K712=#REF!,"年間支払金額(自官署のみ)",IF(AC712=#REF!,"契約総額",IF(AND(COUNTIF(BG712,"&lt;&gt;*単価*"),OR(K712=#REF!,K712=#REF!)),"全官署予定価格",IF(AND(COUNTIF(BG712,"*単価*"),OR(K712=#REF!,K712=#REF!)),"全官署支払金額",IF(COUNTIF(BG712,"*単価*"),"年間支払金額","予定価格"))))))))))</f>
        <v>#REF!</v>
      </c>
      <c r="BA712" s="37" t="str">
        <f>IF(T712="","×",IF(令和8年度契約状況調査票!T712&gt;_xlfn.XLOOKUP(令和8年度契約状況調査票!BF712,#REF!,#REF!),"○","×"))</f>
        <v>×</v>
      </c>
      <c r="BB712" s="37" t="str">
        <f>IF(Y712="","×",IF(令和8年度契約状況調査票!Y712&gt;_xlfn.XLOOKUP(令和8年度契約状況調査票!BF712,#REF!,#REF!),"○","×"))</f>
        <v>×</v>
      </c>
      <c r="BC712" s="37" t="str">
        <f t="shared" si="108"/>
        <v>×</v>
      </c>
      <c r="BD712" s="37" t="str">
        <f t="shared" si="104"/>
        <v>×</v>
      </c>
      <c r="BE712" s="79" t="str">
        <f t="shared" si="109"/>
        <v/>
      </c>
      <c r="BF712" s="38">
        <f t="shared" si="110"/>
        <v>0</v>
      </c>
      <c r="BG712" s="1" t="e">
        <f>IF(AC712=#REF!,"",IF(AND(K712&lt;&gt;"",ISTEXT(U712)),"分担契約/単価契約",IF(ISTEXT(U712),"単価契約",IF(K712&lt;&gt;"","分担契約",""))))</f>
        <v>#REF!</v>
      </c>
      <c r="BH712" s="80"/>
      <c r="BI712" s="81" t="e">
        <f>IF(COUNTIF(T712,"**"),"",IF(AND(T712&gt;=#REF!,OR(H712=#REF!,H712=#REF!)),1,IF(AND(T712&gt;=#REF!,H712&lt;&gt;#REF!,H712&lt;&gt;#REF!),1,"")))</f>
        <v>#REF!</v>
      </c>
      <c r="BJ712" s="82" t="str">
        <f t="shared" si="111"/>
        <v>○</v>
      </c>
      <c r="BK712" s="81" t="b">
        <f t="shared" si="105"/>
        <v>1</v>
      </c>
      <c r="BL712" s="81" t="b">
        <f t="shared" si="106"/>
        <v>1</v>
      </c>
    </row>
    <row r="713" spans="1:64" s="83" customFormat="1" ht="60.65" customHeight="1" x14ac:dyDescent="0.2">
      <c r="A713" s="77">
        <f t="shared" si="107"/>
        <v>708</v>
      </c>
      <c r="B713" s="77" t="str">
        <f t="shared" si="103"/>
        <v/>
      </c>
      <c r="C713" s="77" t="str">
        <f>IF(B713&lt;&gt;1,"",COUNTIF($B$6:B713,1))</f>
        <v/>
      </c>
      <c r="D713" s="77" t="str">
        <f>IF(B713&lt;&gt;2,"",COUNTIF($B$6:B713,2))</f>
        <v/>
      </c>
      <c r="E713" s="77" t="str">
        <f>IF(B713&lt;&gt;3,"",COUNTIF($B$6:B713,3))</f>
        <v/>
      </c>
      <c r="F713" s="77" t="str">
        <f>IF(B713&lt;&gt;4,"",COUNTIF($B$6:B713,4))</f>
        <v/>
      </c>
      <c r="G713" s="1"/>
      <c r="H713" s="20"/>
      <c r="I713" s="20"/>
      <c r="J713" s="20"/>
      <c r="K713" s="1"/>
      <c r="L713" s="1"/>
      <c r="M713" s="21"/>
      <c r="N713" s="20"/>
      <c r="O713" s="22"/>
      <c r="P713" s="26"/>
      <c r="Q713" s="27"/>
      <c r="R713" s="20"/>
      <c r="S713" s="1"/>
      <c r="T713" s="23"/>
      <c r="U713" s="84"/>
      <c r="V713" s="86"/>
      <c r="W713" s="39" t="e">
        <f>IF(OR(T713="他官署で調達手続きを実施のため",AC713=#REF!),"－",IF(V713&lt;&gt;"",ROUNDDOWN(V713/T713,3),(IFERROR(ROUNDDOWN(U713/T713,3),"－"))))</f>
        <v>#REF!</v>
      </c>
      <c r="X713" s="90"/>
      <c r="Y713" s="92"/>
      <c r="Z713" s="25"/>
      <c r="AA713" s="24"/>
      <c r="AB713" s="25"/>
      <c r="AC713" s="24"/>
      <c r="AD713" s="20"/>
      <c r="AE713" s="20"/>
      <c r="AF713" s="20"/>
      <c r="AG713" s="1"/>
      <c r="AH713" s="1"/>
      <c r="AI713" s="41"/>
      <c r="AJ713" s="41"/>
      <c r="AK713" s="41"/>
      <c r="AL713" s="41"/>
      <c r="AM713" s="41"/>
      <c r="AN713" s="1"/>
      <c r="AO713" s="1"/>
      <c r="AP713" s="1"/>
      <c r="AQ713" s="1"/>
      <c r="AR713" s="1"/>
      <c r="AS713" s="1"/>
      <c r="AT713" s="1"/>
      <c r="AU713" s="1"/>
      <c r="AV713" s="1"/>
      <c r="AW713" s="1"/>
      <c r="AX713" s="36"/>
      <c r="AY713" s="78"/>
      <c r="AZ713" s="37" t="e">
        <f>IF(AC713=#REF!,"年間支払金額",IF(AND(OR(COUNTIF(AE713,"*すべて*"),COUNTIF(AE713,"*全て*")),S713="●",OR(K713=#REF!,K713=#REF!)),"年間支払金額(全官署、契約相手方ごと)",IF(AND(OR(COUNTIF(AE713,"*すべて*"),COUNTIF(AE713,"*全て*")),S713="●"),"年間支払金額(契約相手方ごと)",IF(AND(OR(K713=#REF!,K713=#REF!),AC713=#REF!),"契約総額(全官署)",IF(AND(K713=#REF!,AC713=#REF!),"契約総額(自官署のみ)",IF(K713=#REF!,"年間支払金額(自官署のみ)",IF(AC713=#REF!,"契約総額",IF(AND(COUNTIF(BG713,"&lt;&gt;*単価*"),OR(K713=#REF!,K713=#REF!)),"全官署予定価格",IF(AND(COUNTIF(BG713,"*単価*"),OR(K713=#REF!,K713=#REF!)),"全官署支払金額",IF(COUNTIF(BG713,"*単価*"),"年間支払金額","予定価格"))))))))))</f>
        <v>#REF!</v>
      </c>
      <c r="BA713" s="37" t="str">
        <f>IF(T713="","×",IF(令和8年度契約状況調査票!T713&gt;_xlfn.XLOOKUP(令和8年度契約状況調査票!BF713,#REF!,#REF!),"○","×"))</f>
        <v>×</v>
      </c>
      <c r="BB713" s="37" t="str">
        <f>IF(Y713="","×",IF(令和8年度契約状況調査票!Y713&gt;_xlfn.XLOOKUP(令和8年度契約状況調査票!BF713,#REF!,#REF!),"○","×"))</f>
        <v>×</v>
      </c>
      <c r="BC713" s="37" t="str">
        <f t="shared" si="108"/>
        <v>×</v>
      </c>
      <c r="BD713" s="37" t="str">
        <f t="shared" si="104"/>
        <v>×</v>
      </c>
      <c r="BE713" s="79" t="str">
        <f t="shared" si="109"/>
        <v/>
      </c>
      <c r="BF713" s="38">
        <f t="shared" si="110"/>
        <v>0</v>
      </c>
      <c r="BG713" s="1" t="e">
        <f>IF(AC713=#REF!,"",IF(AND(K713&lt;&gt;"",ISTEXT(U713)),"分担契約/単価契約",IF(ISTEXT(U713),"単価契約",IF(K713&lt;&gt;"","分担契約",""))))</f>
        <v>#REF!</v>
      </c>
      <c r="BH713" s="80"/>
      <c r="BI713" s="81" t="e">
        <f>IF(COUNTIF(T713,"**"),"",IF(AND(T713&gt;=#REF!,OR(H713=#REF!,H713=#REF!)),1,IF(AND(T713&gt;=#REF!,H713&lt;&gt;#REF!,H713&lt;&gt;#REF!),1,"")))</f>
        <v>#REF!</v>
      </c>
      <c r="BJ713" s="82" t="str">
        <f t="shared" si="111"/>
        <v>○</v>
      </c>
      <c r="BK713" s="81" t="b">
        <f t="shared" si="105"/>
        <v>1</v>
      </c>
      <c r="BL713" s="81" t="b">
        <f t="shared" si="106"/>
        <v>1</v>
      </c>
    </row>
    <row r="714" spans="1:64" s="83" customFormat="1" ht="60.65" customHeight="1" x14ac:dyDescent="0.2">
      <c r="A714" s="77">
        <f t="shared" si="107"/>
        <v>709</v>
      </c>
      <c r="B714" s="77" t="str">
        <f t="shared" si="103"/>
        <v/>
      </c>
      <c r="C714" s="77" t="str">
        <f>IF(B714&lt;&gt;1,"",COUNTIF($B$6:B714,1))</f>
        <v/>
      </c>
      <c r="D714" s="77" t="str">
        <f>IF(B714&lt;&gt;2,"",COUNTIF($B$6:B714,2))</f>
        <v/>
      </c>
      <c r="E714" s="77" t="str">
        <f>IF(B714&lt;&gt;3,"",COUNTIF($B$6:B714,3))</f>
        <v/>
      </c>
      <c r="F714" s="77" t="str">
        <f>IF(B714&lt;&gt;4,"",COUNTIF($B$6:B714,4))</f>
        <v/>
      </c>
      <c r="G714" s="1"/>
      <c r="H714" s="20"/>
      <c r="I714" s="20"/>
      <c r="J714" s="20"/>
      <c r="K714" s="1"/>
      <c r="L714" s="1"/>
      <c r="M714" s="21"/>
      <c r="N714" s="20"/>
      <c r="O714" s="22"/>
      <c r="P714" s="26"/>
      <c r="Q714" s="27"/>
      <c r="R714" s="20"/>
      <c r="S714" s="1"/>
      <c r="T714" s="23"/>
      <c r="U714" s="84"/>
      <c r="V714" s="86"/>
      <c r="W714" s="39" t="e">
        <f>IF(OR(T714="他官署で調達手続きを実施のため",AC714=#REF!),"－",IF(V714&lt;&gt;"",ROUNDDOWN(V714/T714,3),(IFERROR(ROUNDDOWN(U714/T714,3),"－"))))</f>
        <v>#REF!</v>
      </c>
      <c r="X714" s="90"/>
      <c r="Y714" s="92"/>
      <c r="Z714" s="25"/>
      <c r="AA714" s="24"/>
      <c r="AB714" s="25"/>
      <c r="AC714" s="24"/>
      <c r="AD714" s="20"/>
      <c r="AE714" s="20"/>
      <c r="AF714" s="20"/>
      <c r="AG714" s="1"/>
      <c r="AH714" s="1"/>
      <c r="AI714" s="41"/>
      <c r="AJ714" s="41"/>
      <c r="AK714" s="41"/>
      <c r="AL714" s="41"/>
      <c r="AM714" s="41"/>
      <c r="AN714" s="1"/>
      <c r="AO714" s="1"/>
      <c r="AP714" s="1"/>
      <c r="AQ714" s="1"/>
      <c r="AR714" s="1"/>
      <c r="AS714" s="1"/>
      <c r="AT714" s="1"/>
      <c r="AU714" s="1"/>
      <c r="AV714" s="1"/>
      <c r="AW714" s="1"/>
      <c r="AX714" s="35"/>
      <c r="AY714" s="78"/>
      <c r="AZ714" s="37" t="e">
        <f>IF(AC714=#REF!,"年間支払金額",IF(AND(OR(COUNTIF(AE714,"*すべて*"),COUNTIF(AE714,"*全て*")),S714="●",OR(K714=#REF!,K714=#REF!)),"年間支払金額(全官署、契約相手方ごと)",IF(AND(OR(COUNTIF(AE714,"*すべて*"),COUNTIF(AE714,"*全て*")),S714="●"),"年間支払金額(契約相手方ごと)",IF(AND(OR(K714=#REF!,K714=#REF!),AC714=#REF!),"契約総額(全官署)",IF(AND(K714=#REF!,AC714=#REF!),"契約総額(自官署のみ)",IF(K714=#REF!,"年間支払金額(自官署のみ)",IF(AC714=#REF!,"契約総額",IF(AND(COUNTIF(BG714,"&lt;&gt;*単価*"),OR(K714=#REF!,K714=#REF!)),"全官署予定価格",IF(AND(COUNTIF(BG714,"*単価*"),OR(K714=#REF!,K714=#REF!)),"全官署支払金額",IF(COUNTIF(BG714,"*単価*"),"年間支払金額","予定価格"))))))))))</f>
        <v>#REF!</v>
      </c>
      <c r="BA714" s="37" t="str">
        <f>IF(T714="","×",IF(令和8年度契約状況調査票!T714&gt;_xlfn.XLOOKUP(令和8年度契約状況調査票!BF714,#REF!,#REF!),"○","×"))</f>
        <v>×</v>
      </c>
      <c r="BB714" s="37" t="str">
        <f>IF(Y714="","×",IF(令和8年度契約状況調査票!Y714&gt;_xlfn.XLOOKUP(令和8年度契約状況調査票!BF714,#REF!,#REF!),"○","×"))</f>
        <v>×</v>
      </c>
      <c r="BC714" s="37" t="str">
        <f t="shared" si="108"/>
        <v>×</v>
      </c>
      <c r="BD714" s="37" t="str">
        <f t="shared" si="104"/>
        <v>×</v>
      </c>
      <c r="BE714" s="79" t="str">
        <f t="shared" si="109"/>
        <v/>
      </c>
      <c r="BF714" s="38">
        <f t="shared" si="110"/>
        <v>0</v>
      </c>
      <c r="BG714" s="1" t="e">
        <f>IF(AC714=#REF!,"",IF(AND(K714&lt;&gt;"",ISTEXT(U714)),"分担契約/単価契約",IF(ISTEXT(U714),"単価契約",IF(K714&lt;&gt;"","分担契約",""))))</f>
        <v>#REF!</v>
      </c>
      <c r="BH714" s="80"/>
      <c r="BI714" s="81" t="e">
        <f>IF(COUNTIF(T714,"**"),"",IF(AND(T714&gt;=#REF!,OR(H714=#REF!,H714=#REF!)),1,IF(AND(T714&gt;=#REF!,H714&lt;&gt;#REF!,H714&lt;&gt;#REF!),1,"")))</f>
        <v>#REF!</v>
      </c>
      <c r="BJ714" s="82" t="str">
        <f t="shared" si="111"/>
        <v>○</v>
      </c>
      <c r="BK714" s="81" t="b">
        <f t="shared" si="105"/>
        <v>1</v>
      </c>
      <c r="BL714" s="81" t="b">
        <f t="shared" si="106"/>
        <v>1</v>
      </c>
    </row>
    <row r="715" spans="1:64" s="83" customFormat="1" ht="60.65" customHeight="1" x14ac:dyDescent="0.2">
      <c r="A715" s="77">
        <f t="shared" si="107"/>
        <v>710</v>
      </c>
      <c r="B715" s="77" t="str">
        <f t="shared" si="103"/>
        <v/>
      </c>
      <c r="C715" s="77" t="str">
        <f>IF(B715&lt;&gt;1,"",COUNTIF($B$6:B715,1))</f>
        <v/>
      </c>
      <c r="D715" s="77" t="str">
        <f>IF(B715&lt;&gt;2,"",COUNTIF($B$6:B715,2))</f>
        <v/>
      </c>
      <c r="E715" s="77" t="str">
        <f>IF(B715&lt;&gt;3,"",COUNTIF($B$6:B715,3))</f>
        <v/>
      </c>
      <c r="F715" s="77" t="str">
        <f>IF(B715&lt;&gt;4,"",COUNTIF($B$6:B715,4))</f>
        <v/>
      </c>
      <c r="G715" s="1"/>
      <c r="H715" s="20"/>
      <c r="I715" s="20"/>
      <c r="J715" s="20"/>
      <c r="K715" s="1"/>
      <c r="L715" s="1"/>
      <c r="M715" s="21"/>
      <c r="N715" s="20"/>
      <c r="O715" s="22"/>
      <c r="P715" s="26"/>
      <c r="Q715" s="27"/>
      <c r="R715" s="20"/>
      <c r="S715" s="1"/>
      <c r="T715" s="23"/>
      <c r="U715" s="84"/>
      <c r="V715" s="86"/>
      <c r="W715" s="39" t="e">
        <f>IF(OR(T715="他官署で調達手続きを実施のため",AC715=#REF!),"－",IF(V715&lt;&gt;"",ROUNDDOWN(V715/T715,3),(IFERROR(ROUNDDOWN(U715/T715,3),"－"))))</f>
        <v>#REF!</v>
      </c>
      <c r="X715" s="90"/>
      <c r="Y715" s="92"/>
      <c r="Z715" s="25"/>
      <c r="AA715" s="24"/>
      <c r="AB715" s="25"/>
      <c r="AC715" s="24"/>
      <c r="AD715" s="20"/>
      <c r="AE715" s="20"/>
      <c r="AF715" s="20"/>
      <c r="AG715" s="1"/>
      <c r="AH715" s="1"/>
      <c r="AI715" s="41"/>
      <c r="AJ715" s="41"/>
      <c r="AK715" s="41"/>
      <c r="AL715" s="41"/>
      <c r="AM715" s="41"/>
      <c r="AN715" s="1"/>
      <c r="AO715" s="1"/>
      <c r="AP715" s="1"/>
      <c r="AQ715" s="1"/>
      <c r="AR715" s="1"/>
      <c r="AS715" s="1"/>
      <c r="AT715" s="1"/>
      <c r="AU715" s="1"/>
      <c r="AV715" s="1"/>
      <c r="AW715" s="1"/>
      <c r="AX715" s="35"/>
      <c r="AY715" s="78"/>
      <c r="AZ715" s="37" t="e">
        <f>IF(AC715=#REF!,"年間支払金額",IF(AND(OR(COUNTIF(AE715,"*すべて*"),COUNTIF(AE715,"*全て*")),S715="●",OR(K715=#REF!,K715=#REF!)),"年間支払金額(全官署、契約相手方ごと)",IF(AND(OR(COUNTIF(AE715,"*すべて*"),COUNTIF(AE715,"*全て*")),S715="●"),"年間支払金額(契約相手方ごと)",IF(AND(OR(K715=#REF!,K715=#REF!),AC715=#REF!),"契約総額(全官署)",IF(AND(K715=#REF!,AC715=#REF!),"契約総額(自官署のみ)",IF(K715=#REF!,"年間支払金額(自官署のみ)",IF(AC715=#REF!,"契約総額",IF(AND(COUNTIF(BG715,"&lt;&gt;*単価*"),OR(K715=#REF!,K715=#REF!)),"全官署予定価格",IF(AND(COUNTIF(BG715,"*単価*"),OR(K715=#REF!,K715=#REF!)),"全官署支払金額",IF(COUNTIF(BG715,"*単価*"),"年間支払金額","予定価格"))))))))))</f>
        <v>#REF!</v>
      </c>
      <c r="BA715" s="37" t="str">
        <f>IF(T715="","×",IF(令和8年度契約状況調査票!T715&gt;_xlfn.XLOOKUP(令和8年度契約状況調査票!BF715,#REF!,#REF!),"○","×"))</f>
        <v>×</v>
      </c>
      <c r="BB715" s="37" t="str">
        <f>IF(Y715="","×",IF(令和8年度契約状況調査票!Y715&gt;_xlfn.XLOOKUP(令和8年度契約状況調査票!BF715,#REF!,#REF!),"○","×"))</f>
        <v>×</v>
      </c>
      <c r="BC715" s="37" t="str">
        <f t="shared" si="108"/>
        <v>×</v>
      </c>
      <c r="BD715" s="37" t="str">
        <f t="shared" si="104"/>
        <v>×</v>
      </c>
      <c r="BE715" s="79" t="str">
        <f t="shared" si="109"/>
        <v/>
      </c>
      <c r="BF715" s="38">
        <f t="shared" si="110"/>
        <v>0</v>
      </c>
      <c r="BG715" s="1" t="e">
        <f>IF(AC715=#REF!,"",IF(AND(K715&lt;&gt;"",ISTEXT(U715)),"分担契約/単価契約",IF(ISTEXT(U715),"単価契約",IF(K715&lt;&gt;"","分担契約",""))))</f>
        <v>#REF!</v>
      </c>
      <c r="BH715" s="80"/>
      <c r="BI715" s="81" t="e">
        <f>IF(COUNTIF(T715,"**"),"",IF(AND(T715&gt;=#REF!,OR(H715=#REF!,H715=#REF!)),1,IF(AND(T715&gt;=#REF!,H715&lt;&gt;#REF!,H715&lt;&gt;#REF!),1,"")))</f>
        <v>#REF!</v>
      </c>
      <c r="BJ715" s="82" t="str">
        <f t="shared" si="111"/>
        <v>○</v>
      </c>
      <c r="BK715" s="81" t="b">
        <f t="shared" si="105"/>
        <v>1</v>
      </c>
      <c r="BL715" s="81" t="b">
        <f t="shared" si="106"/>
        <v>1</v>
      </c>
    </row>
    <row r="716" spans="1:64" s="83" customFormat="1" ht="60.65" customHeight="1" x14ac:dyDescent="0.2">
      <c r="A716" s="77">
        <f t="shared" si="107"/>
        <v>711</v>
      </c>
      <c r="B716" s="77" t="str">
        <f t="shared" si="103"/>
        <v/>
      </c>
      <c r="C716" s="77" t="str">
        <f>IF(B716&lt;&gt;1,"",COUNTIF($B$6:B716,1))</f>
        <v/>
      </c>
      <c r="D716" s="77" t="str">
        <f>IF(B716&lt;&gt;2,"",COUNTIF($B$6:B716,2))</f>
        <v/>
      </c>
      <c r="E716" s="77" t="str">
        <f>IF(B716&lt;&gt;3,"",COUNTIF($B$6:B716,3))</f>
        <v/>
      </c>
      <c r="F716" s="77" t="str">
        <f>IF(B716&lt;&gt;4,"",COUNTIF($B$6:B716,4))</f>
        <v/>
      </c>
      <c r="G716" s="1"/>
      <c r="H716" s="20"/>
      <c r="I716" s="20"/>
      <c r="J716" s="20"/>
      <c r="K716" s="1"/>
      <c r="L716" s="1"/>
      <c r="M716" s="21"/>
      <c r="N716" s="20"/>
      <c r="O716" s="22"/>
      <c r="P716" s="26"/>
      <c r="Q716" s="27"/>
      <c r="R716" s="20"/>
      <c r="S716" s="1"/>
      <c r="T716" s="28"/>
      <c r="U716" s="85"/>
      <c r="V716" s="86"/>
      <c r="W716" s="39" t="e">
        <f>IF(OR(T716="他官署で調達手続きを実施のため",AC716=#REF!),"－",IF(V716&lt;&gt;"",ROUNDDOWN(V716/T716,3),(IFERROR(ROUNDDOWN(U716/T716,3),"－"))))</f>
        <v>#REF!</v>
      </c>
      <c r="X716" s="90"/>
      <c r="Y716" s="92"/>
      <c r="Z716" s="25"/>
      <c r="AA716" s="24"/>
      <c r="AB716" s="25"/>
      <c r="AC716" s="24"/>
      <c r="AD716" s="20"/>
      <c r="AE716" s="20"/>
      <c r="AF716" s="20"/>
      <c r="AG716" s="1"/>
      <c r="AH716" s="1"/>
      <c r="AI716" s="41"/>
      <c r="AJ716" s="41"/>
      <c r="AK716" s="41"/>
      <c r="AL716" s="41"/>
      <c r="AM716" s="41"/>
      <c r="AN716" s="1"/>
      <c r="AO716" s="1"/>
      <c r="AP716" s="1"/>
      <c r="AQ716" s="1"/>
      <c r="AR716" s="1"/>
      <c r="AS716" s="1"/>
      <c r="AT716" s="1"/>
      <c r="AU716" s="1"/>
      <c r="AV716" s="1"/>
      <c r="AW716" s="1"/>
      <c r="AX716" s="35"/>
      <c r="AY716" s="78"/>
      <c r="AZ716" s="37" t="e">
        <f>IF(AC716=#REF!,"年間支払金額",IF(AND(OR(COUNTIF(AE716,"*すべて*"),COUNTIF(AE716,"*全て*")),S716="●",OR(K716=#REF!,K716=#REF!)),"年間支払金額(全官署、契約相手方ごと)",IF(AND(OR(COUNTIF(AE716,"*すべて*"),COUNTIF(AE716,"*全て*")),S716="●"),"年間支払金額(契約相手方ごと)",IF(AND(OR(K716=#REF!,K716=#REF!),AC716=#REF!),"契約総額(全官署)",IF(AND(K716=#REF!,AC716=#REF!),"契約総額(自官署のみ)",IF(K716=#REF!,"年間支払金額(自官署のみ)",IF(AC716=#REF!,"契約総額",IF(AND(COUNTIF(BG716,"&lt;&gt;*単価*"),OR(K716=#REF!,K716=#REF!)),"全官署予定価格",IF(AND(COUNTIF(BG716,"*単価*"),OR(K716=#REF!,K716=#REF!)),"全官署支払金額",IF(COUNTIF(BG716,"*単価*"),"年間支払金額","予定価格"))))))))))</f>
        <v>#REF!</v>
      </c>
      <c r="BA716" s="37" t="str">
        <f>IF(T716="","×",IF(令和8年度契約状況調査票!T716&gt;_xlfn.XLOOKUP(令和8年度契約状況調査票!BF716,#REF!,#REF!),"○","×"))</f>
        <v>×</v>
      </c>
      <c r="BB716" s="37" t="str">
        <f>IF(Y716="","×",IF(令和8年度契約状況調査票!Y716&gt;_xlfn.XLOOKUP(令和8年度契約状況調査票!BF716,#REF!,#REF!),"○","×"))</f>
        <v>×</v>
      </c>
      <c r="BC716" s="37" t="str">
        <f t="shared" si="108"/>
        <v>×</v>
      </c>
      <c r="BD716" s="37" t="str">
        <f t="shared" si="104"/>
        <v>×</v>
      </c>
      <c r="BE716" s="79" t="str">
        <f t="shared" si="109"/>
        <v/>
      </c>
      <c r="BF716" s="38">
        <f t="shared" si="110"/>
        <v>0</v>
      </c>
      <c r="BG716" s="1" t="e">
        <f>IF(AC716=#REF!,"",IF(AND(K716&lt;&gt;"",ISTEXT(U716)),"分担契約/単価契約",IF(ISTEXT(U716),"単価契約",IF(K716&lt;&gt;"","分担契約",""))))</f>
        <v>#REF!</v>
      </c>
      <c r="BH716" s="80"/>
      <c r="BI716" s="81" t="e">
        <f>IF(COUNTIF(T716,"**"),"",IF(AND(T716&gt;=#REF!,OR(H716=#REF!,H716=#REF!)),1,IF(AND(T716&gt;=#REF!,H716&lt;&gt;#REF!,H716&lt;&gt;#REF!),1,"")))</f>
        <v>#REF!</v>
      </c>
      <c r="BJ716" s="82" t="str">
        <f t="shared" si="111"/>
        <v>○</v>
      </c>
      <c r="BK716" s="81" t="b">
        <f t="shared" si="105"/>
        <v>1</v>
      </c>
      <c r="BL716" s="81" t="b">
        <f t="shared" si="106"/>
        <v>1</v>
      </c>
    </row>
    <row r="717" spans="1:64" s="83" customFormat="1" ht="60.65" customHeight="1" x14ac:dyDescent="0.2">
      <c r="A717" s="77">
        <f t="shared" si="107"/>
        <v>712</v>
      </c>
      <c r="B717" s="77" t="str">
        <f t="shared" si="103"/>
        <v/>
      </c>
      <c r="C717" s="77" t="str">
        <f>IF(B717&lt;&gt;1,"",COUNTIF($B$6:B717,1))</f>
        <v/>
      </c>
      <c r="D717" s="77" t="str">
        <f>IF(B717&lt;&gt;2,"",COUNTIF($B$6:B717,2))</f>
        <v/>
      </c>
      <c r="E717" s="77" t="str">
        <f>IF(B717&lt;&gt;3,"",COUNTIF($B$6:B717,3))</f>
        <v/>
      </c>
      <c r="F717" s="77" t="str">
        <f>IF(B717&lt;&gt;4,"",COUNTIF($B$6:B717,4))</f>
        <v/>
      </c>
      <c r="G717" s="1"/>
      <c r="H717" s="20"/>
      <c r="I717" s="20"/>
      <c r="J717" s="20"/>
      <c r="K717" s="1"/>
      <c r="L717" s="1"/>
      <c r="M717" s="21"/>
      <c r="N717" s="20"/>
      <c r="O717" s="22"/>
      <c r="P717" s="26"/>
      <c r="Q717" s="27"/>
      <c r="R717" s="20"/>
      <c r="S717" s="1"/>
      <c r="T717" s="23"/>
      <c r="U717" s="84"/>
      <c r="V717" s="86"/>
      <c r="W717" s="39" t="e">
        <f>IF(OR(T717="他官署で調達手続きを実施のため",AC717=#REF!),"－",IF(V717&lt;&gt;"",ROUNDDOWN(V717/T717,3),(IFERROR(ROUNDDOWN(U717/T717,3),"－"))))</f>
        <v>#REF!</v>
      </c>
      <c r="X717" s="90"/>
      <c r="Y717" s="92"/>
      <c r="Z717" s="25"/>
      <c r="AA717" s="24"/>
      <c r="AB717" s="25"/>
      <c r="AC717" s="24"/>
      <c r="AD717" s="20"/>
      <c r="AE717" s="20"/>
      <c r="AF717" s="20"/>
      <c r="AG717" s="1"/>
      <c r="AH717" s="1"/>
      <c r="AI717" s="41"/>
      <c r="AJ717" s="41"/>
      <c r="AK717" s="41"/>
      <c r="AL717" s="41"/>
      <c r="AM717" s="41"/>
      <c r="AN717" s="1"/>
      <c r="AO717" s="1"/>
      <c r="AP717" s="1"/>
      <c r="AQ717" s="1"/>
      <c r="AR717" s="1"/>
      <c r="AS717" s="1"/>
      <c r="AT717" s="1"/>
      <c r="AU717" s="1"/>
      <c r="AV717" s="1"/>
      <c r="AW717" s="1"/>
      <c r="AX717" s="35"/>
      <c r="AY717" s="78"/>
      <c r="AZ717" s="37" t="e">
        <f>IF(AC717=#REF!,"年間支払金額",IF(AND(OR(COUNTIF(AE717,"*すべて*"),COUNTIF(AE717,"*全て*")),S717="●",OR(K717=#REF!,K717=#REF!)),"年間支払金額(全官署、契約相手方ごと)",IF(AND(OR(COUNTIF(AE717,"*すべて*"),COUNTIF(AE717,"*全て*")),S717="●"),"年間支払金額(契約相手方ごと)",IF(AND(OR(K717=#REF!,K717=#REF!),AC717=#REF!),"契約総額(全官署)",IF(AND(K717=#REF!,AC717=#REF!),"契約総額(自官署のみ)",IF(K717=#REF!,"年間支払金額(自官署のみ)",IF(AC717=#REF!,"契約総額",IF(AND(COUNTIF(BG717,"&lt;&gt;*単価*"),OR(K717=#REF!,K717=#REF!)),"全官署予定価格",IF(AND(COUNTIF(BG717,"*単価*"),OR(K717=#REF!,K717=#REF!)),"全官署支払金額",IF(COUNTIF(BG717,"*単価*"),"年間支払金額","予定価格"))))))))))</f>
        <v>#REF!</v>
      </c>
      <c r="BA717" s="37" t="str">
        <f>IF(T717="","×",IF(令和8年度契約状況調査票!T717&gt;_xlfn.XLOOKUP(令和8年度契約状況調査票!BF717,#REF!,#REF!),"○","×"))</f>
        <v>×</v>
      </c>
      <c r="BB717" s="37" t="str">
        <f>IF(Y717="","×",IF(令和8年度契約状況調査票!Y717&gt;_xlfn.XLOOKUP(令和8年度契約状況調査票!BF717,#REF!,#REF!),"○","×"))</f>
        <v>×</v>
      </c>
      <c r="BC717" s="37" t="str">
        <f t="shared" si="108"/>
        <v>×</v>
      </c>
      <c r="BD717" s="37" t="str">
        <f t="shared" si="104"/>
        <v>×</v>
      </c>
      <c r="BE717" s="79" t="str">
        <f t="shared" si="109"/>
        <v/>
      </c>
      <c r="BF717" s="38">
        <f t="shared" si="110"/>
        <v>0</v>
      </c>
      <c r="BG717" s="1" t="e">
        <f>IF(AC717=#REF!,"",IF(AND(K717&lt;&gt;"",ISTEXT(U717)),"分担契約/単価契約",IF(ISTEXT(U717),"単価契約",IF(K717&lt;&gt;"","分担契約",""))))</f>
        <v>#REF!</v>
      </c>
      <c r="BH717" s="80"/>
      <c r="BI717" s="81" t="e">
        <f>IF(COUNTIF(T717,"**"),"",IF(AND(T717&gt;=#REF!,OR(H717=#REF!,H717=#REF!)),1,IF(AND(T717&gt;=#REF!,H717&lt;&gt;#REF!,H717&lt;&gt;#REF!),1,"")))</f>
        <v>#REF!</v>
      </c>
      <c r="BJ717" s="82" t="str">
        <f t="shared" si="111"/>
        <v>○</v>
      </c>
      <c r="BK717" s="81" t="b">
        <f t="shared" si="105"/>
        <v>1</v>
      </c>
      <c r="BL717" s="81" t="b">
        <f t="shared" si="106"/>
        <v>1</v>
      </c>
    </row>
    <row r="718" spans="1:64" s="83" customFormat="1" ht="60.65" customHeight="1" x14ac:dyDescent="0.2">
      <c r="A718" s="77">
        <f t="shared" si="107"/>
        <v>713</v>
      </c>
      <c r="B718" s="77" t="str">
        <f t="shared" si="103"/>
        <v/>
      </c>
      <c r="C718" s="77" t="str">
        <f>IF(B718&lt;&gt;1,"",COUNTIF($B$6:B718,1))</f>
        <v/>
      </c>
      <c r="D718" s="77" t="str">
        <f>IF(B718&lt;&gt;2,"",COUNTIF($B$6:B718,2))</f>
        <v/>
      </c>
      <c r="E718" s="77" t="str">
        <f>IF(B718&lt;&gt;3,"",COUNTIF($B$6:B718,3))</f>
        <v/>
      </c>
      <c r="F718" s="77" t="str">
        <f>IF(B718&lt;&gt;4,"",COUNTIF($B$6:B718,4))</f>
        <v/>
      </c>
      <c r="G718" s="1"/>
      <c r="H718" s="20"/>
      <c r="I718" s="20"/>
      <c r="J718" s="20"/>
      <c r="K718" s="1"/>
      <c r="L718" s="1"/>
      <c r="M718" s="21"/>
      <c r="N718" s="20"/>
      <c r="O718" s="22"/>
      <c r="P718" s="26"/>
      <c r="Q718" s="27"/>
      <c r="R718" s="20"/>
      <c r="S718" s="1"/>
      <c r="T718" s="23"/>
      <c r="U718" s="84"/>
      <c r="V718" s="86"/>
      <c r="W718" s="39" t="e">
        <f>IF(OR(T718="他官署で調達手続きを実施のため",AC718=#REF!),"－",IF(V718&lt;&gt;"",ROUNDDOWN(V718/T718,3),(IFERROR(ROUNDDOWN(U718/T718,3),"－"))))</f>
        <v>#REF!</v>
      </c>
      <c r="X718" s="90"/>
      <c r="Y718" s="92"/>
      <c r="Z718" s="25"/>
      <c r="AA718" s="24"/>
      <c r="AB718" s="25"/>
      <c r="AC718" s="24"/>
      <c r="AD718" s="20"/>
      <c r="AE718" s="20"/>
      <c r="AF718" s="20"/>
      <c r="AG718" s="1"/>
      <c r="AH718" s="1"/>
      <c r="AI718" s="41"/>
      <c r="AJ718" s="41"/>
      <c r="AK718" s="41"/>
      <c r="AL718" s="41"/>
      <c r="AM718" s="41"/>
      <c r="AN718" s="1"/>
      <c r="AO718" s="1"/>
      <c r="AP718" s="1"/>
      <c r="AQ718" s="1"/>
      <c r="AR718" s="1"/>
      <c r="AS718" s="1"/>
      <c r="AT718" s="1"/>
      <c r="AU718" s="1"/>
      <c r="AV718" s="1"/>
      <c r="AW718" s="1"/>
      <c r="AX718" s="35"/>
      <c r="AY718" s="78"/>
      <c r="AZ718" s="37" t="e">
        <f>IF(AC718=#REF!,"年間支払金額",IF(AND(OR(COUNTIF(AE718,"*すべて*"),COUNTIF(AE718,"*全て*")),S718="●",OR(K718=#REF!,K718=#REF!)),"年間支払金額(全官署、契約相手方ごと)",IF(AND(OR(COUNTIF(AE718,"*すべて*"),COUNTIF(AE718,"*全て*")),S718="●"),"年間支払金額(契約相手方ごと)",IF(AND(OR(K718=#REF!,K718=#REF!),AC718=#REF!),"契約総額(全官署)",IF(AND(K718=#REF!,AC718=#REF!),"契約総額(自官署のみ)",IF(K718=#REF!,"年間支払金額(自官署のみ)",IF(AC718=#REF!,"契約総額",IF(AND(COUNTIF(BG718,"&lt;&gt;*単価*"),OR(K718=#REF!,K718=#REF!)),"全官署予定価格",IF(AND(COUNTIF(BG718,"*単価*"),OR(K718=#REF!,K718=#REF!)),"全官署支払金額",IF(COUNTIF(BG718,"*単価*"),"年間支払金額","予定価格"))))))))))</f>
        <v>#REF!</v>
      </c>
      <c r="BA718" s="37" t="str">
        <f>IF(T718="","×",IF(令和8年度契約状況調査票!T718&gt;_xlfn.XLOOKUP(令和8年度契約状況調査票!BF718,#REF!,#REF!),"○","×"))</f>
        <v>×</v>
      </c>
      <c r="BB718" s="37" t="str">
        <f>IF(Y718="","×",IF(令和8年度契約状況調査票!Y718&gt;_xlfn.XLOOKUP(令和8年度契約状況調査票!BF718,#REF!,#REF!),"○","×"))</f>
        <v>×</v>
      </c>
      <c r="BC718" s="37" t="str">
        <f t="shared" si="108"/>
        <v>×</v>
      </c>
      <c r="BD718" s="37" t="str">
        <f t="shared" si="104"/>
        <v>×</v>
      </c>
      <c r="BE718" s="79" t="str">
        <f t="shared" si="109"/>
        <v/>
      </c>
      <c r="BF718" s="38">
        <f t="shared" si="110"/>
        <v>0</v>
      </c>
      <c r="BG718" s="1" t="e">
        <f>IF(AC718=#REF!,"",IF(AND(K718&lt;&gt;"",ISTEXT(U718)),"分担契約/単価契約",IF(ISTEXT(U718),"単価契約",IF(K718&lt;&gt;"","分担契約",""))))</f>
        <v>#REF!</v>
      </c>
      <c r="BH718" s="80"/>
      <c r="BI718" s="81" t="e">
        <f>IF(COUNTIF(T718,"**"),"",IF(AND(T718&gt;=#REF!,OR(H718=#REF!,H718=#REF!)),1,IF(AND(T718&gt;=#REF!,H718&lt;&gt;#REF!,H718&lt;&gt;#REF!),1,"")))</f>
        <v>#REF!</v>
      </c>
      <c r="BJ718" s="82" t="str">
        <f t="shared" si="111"/>
        <v>○</v>
      </c>
      <c r="BK718" s="81" t="b">
        <f t="shared" si="105"/>
        <v>1</v>
      </c>
      <c r="BL718" s="81" t="b">
        <f t="shared" si="106"/>
        <v>1</v>
      </c>
    </row>
    <row r="719" spans="1:64" s="83" customFormat="1" ht="60.65" customHeight="1" x14ac:dyDescent="0.2">
      <c r="A719" s="77">
        <f t="shared" si="107"/>
        <v>714</v>
      </c>
      <c r="B719" s="77" t="str">
        <f t="shared" si="103"/>
        <v/>
      </c>
      <c r="C719" s="77" t="str">
        <f>IF(B719&lt;&gt;1,"",COUNTIF($B$6:B719,1))</f>
        <v/>
      </c>
      <c r="D719" s="77" t="str">
        <f>IF(B719&lt;&gt;2,"",COUNTIF($B$6:B719,2))</f>
        <v/>
      </c>
      <c r="E719" s="77" t="str">
        <f>IF(B719&lt;&gt;3,"",COUNTIF($B$6:B719,3))</f>
        <v/>
      </c>
      <c r="F719" s="77" t="str">
        <f>IF(B719&lt;&gt;4,"",COUNTIF($B$6:B719,4))</f>
        <v/>
      </c>
      <c r="G719" s="1"/>
      <c r="H719" s="20"/>
      <c r="I719" s="20"/>
      <c r="J719" s="20"/>
      <c r="K719" s="1"/>
      <c r="L719" s="1"/>
      <c r="M719" s="21"/>
      <c r="N719" s="20"/>
      <c r="O719" s="22"/>
      <c r="P719" s="26"/>
      <c r="Q719" s="27"/>
      <c r="R719" s="20"/>
      <c r="S719" s="1"/>
      <c r="T719" s="23"/>
      <c r="U719" s="84"/>
      <c r="V719" s="86"/>
      <c r="W719" s="39" t="e">
        <f>IF(OR(T719="他官署で調達手続きを実施のため",AC719=#REF!),"－",IF(V719&lt;&gt;"",ROUNDDOWN(V719/T719,3),(IFERROR(ROUNDDOWN(U719/T719,3),"－"))))</f>
        <v>#REF!</v>
      </c>
      <c r="X719" s="90"/>
      <c r="Y719" s="92"/>
      <c r="Z719" s="25"/>
      <c r="AA719" s="24"/>
      <c r="AB719" s="25"/>
      <c r="AC719" s="24"/>
      <c r="AD719" s="20"/>
      <c r="AE719" s="20"/>
      <c r="AF719" s="20"/>
      <c r="AG719" s="1"/>
      <c r="AH719" s="1"/>
      <c r="AI719" s="41"/>
      <c r="AJ719" s="41"/>
      <c r="AK719" s="41"/>
      <c r="AL719" s="41"/>
      <c r="AM719" s="41"/>
      <c r="AN719" s="1"/>
      <c r="AO719" s="1"/>
      <c r="AP719" s="1"/>
      <c r="AQ719" s="1"/>
      <c r="AR719" s="1"/>
      <c r="AS719" s="1"/>
      <c r="AT719" s="1"/>
      <c r="AU719" s="1"/>
      <c r="AV719" s="1"/>
      <c r="AW719" s="1"/>
      <c r="AX719" s="35"/>
      <c r="AY719" s="78"/>
      <c r="AZ719" s="37" t="e">
        <f>IF(AC719=#REF!,"年間支払金額",IF(AND(OR(COUNTIF(AE719,"*すべて*"),COUNTIF(AE719,"*全て*")),S719="●",OR(K719=#REF!,K719=#REF!)),"年間支払金額(全官署、契約相手方ごと)",IF(AND(OR(COUNTIF(AE719,"*すべて*"),COUNTIF(AE719,"*全て*")),S719="●"),"年間支払金額(契約相手方ごと)",IF(AND(OR(K719=#REF!,K719=#REF!),AC719=#REF!),"契約総額(全官署)",IF(AND(K719=#REF!,AC719=#REF!),"契約総額(自官署のみ)",IF(K719=#REF!,"年間支払金額(自官署のみ)",IF(AC719=#REF!,"契約総額",IF(AND(COUNTIF(BG719,"&lt;&gt;*単価*"),OR(K719=#REF!,K719=#REF!)),"全官署予定価格",IF(AND(COUNTIF(BG719,"*単価*"),OR(K719=#REF!,K719=#REF!)),"全官署支払金額",IF(COUNTIF(BG719,"*単価*"),"年間支払金額","予定価格"))))))))))</f>
        <v>#REF!</v>
      </c>
      <c r="BA719" s="37" t="str">
        <f>IF(T719="","×",IF(令和8年度契約状況調査票!T719&gt;_xlfn.XLOOKUP(令和8年度契約状況調査票!BF719,#REF!,#REF!),"○","×"))</f>
        <v>×</v>
      </c>
      <c r="BB719" s="37" t="str">
        <f>IF(Y719="","×",IF(令和8年度契約状況調査票!Y719&gt;_xlfn.XLOOKUP(令和8年度契約状況調査票!BF719,#REF!,#REF!),"○","×"))</f>
        <v>×</v>
      </c>
      <c r="BC719" s="37" t="str">
        <f t="shared" si="108"/>
        <v>×</v>
      </c>
      <c r="BD719" s="37" t="str">
        <f t="shared" si="104"/>
        <v>×</v>
      </c>
      <c r="BE719" s="79" t="str">
        <f t="shared" si="109"/>
        <v/>
      </c>
      <c r="BF719" s="38">
        <f t="shared" si="110"/>
        <v>0</v>
      </c>
      <c r="BG719" s="1" t="e">
        <f>IF(AC719=#REF!,"",IF(AND(K719&lt;&gt;"",ISTEXT(U719)),"分担契約/単価契約",IF(ISTEXT(U719),"単価契約",IF(K719&lt;&gt;"","分担契約",""))))</f>
        <v>#REF!</v>
      </c>
      <c r="BH719" s="80"/>
      <c r="BI719" s="81" t="e">
        <f>IF(COUNTIF(T719,"**"),"",IF(AND(T719&gt;=#REF!,OR(H719=#REF!,H719=#REF!)),1,IF(AND(T719&gt;=#REF!,H719&lt;&gt;#REF!,H719&lt;&gt;#REF!),1,"")))</f>
        <v>#REF!</v>
      </c>
      <c r="BJ719" s="82" t="str">
        <f t="shared" si="111"/>
        <v>○</v>
      </c>
      <c r="BK719" s="81" t="b">
        <f t="shared" si="105"/>
        <v>1</v>
      </c>
      <c r="BL719" s="81" t="b">
        <f t="shared" si="106"/>
        <v>1</v>
      </c>
    </row>
    <row r="720" spans="1:64" s="83" customFormat="1" ht="60.65" customHeight="1" x14ac:dyDescent="0.2">
      <c r="A720" s="77">
        <f t="shared" si="107"/>
        <v>715</v>
      </c>
      <c r="B720" s="77" t="str">
        <f t="shared" si="103"/>
        <v/>
      </c>
      <c r="C720" s="77" t="str">
        <f>IF(B720&lt;&gt;1,"",COUNTIF($B$6:B720,1))</f>
        <v/>
      </c>
      <c r="D720" s="77" t="str">
        <f>IF(B720&lt;&gt;2,"",COUNTIF($B$6:B720,2))</f>
        <v/>
      </c>
      <c r="E720" s="77" t="str">
        <f>IF(B720&lt;&gt;3,"",COUNTIF($B$6:B720,3))</f>
        <v/>
      </c>
      <c r="F720" s="77" t="str">
        <f>IF(B720&lt;&gt;4,"",COUNTIF($B$6:B720,4))</f>
        <v/>
      </c>
      <c r="G720" s="1"/>
      <c r="H720" s="20"/>
      <c r="I720" s="20"/>
      <c r="J720" s="20"/>
      <c r="K720" s="1"/>
      <c r="L720" s="1"/>
      <c r="M720" s="21"/>
      <c r="N720" s="20"/>
      <c r="O720" s="22"/>
      <c r="P720" s="26"/>
      <c r="Q720" s="27"/>
      <c r="R720" s="20"/>
      <c r="S720" s="1"/>
      <c r="T720" s="23"/>
      <c r="U720" s="84"/>
      <c r="V720" s="86"/>
      <c r="W720" s="39" t="e">
        <f>IF(OR(T720="他官署で調達手続きを実施のため",AC720=#REF!),"－",IF(V720&lt;&gt;"",ROUNDDOWN(V720/T720,3),(IFERROR(ROUNDDOWN(U720/T720,3),"－"))))</f>
        <v>#REF!</v>
      </c>
      <c r="X720" s="90"/>
      <c r="Y720" s="92"/>
      <c r="Z720" s="25"/>
      <c r="AA720" s="24"/>
      <c r="AB720" s="25"/>
      <c r="AC720" s="24"/>
      <c r="AD720" s="20"/>
      <c r="AE720" s="20"/>
      <c r="AF720" s="20"/>
      <c r="AG720" s="1"/>
      <c r="AH720" s="1"/>
      <c r="AI720" s="41"/>
      <c r="AJ720" s="41"/>
      <c r="AK720" s="41"/>
      <c r="AL720" s="41"/>
      <c r="AM720" s="41"/>
      <c r="AN720" s="1"/>
      <c r="AO720" s="1"/>
      <c r="AP720" s="1"/>
      <c r="AQ720" s="1"/>
      <c r="AR720" s="1"/>
      <c r="AS720" s="1"/>
      <c r="AT720" s="1"/>
      <c r="AU720" s="1"/>
      <c r="AV720" s="1"/>
      <c r="AW720" s="1"/>
      <c r="AX720" s="36"/>
      <c r="AY720" s="78"/>
      <c r="AZ720" s="37" t="e">
        <f>IF(AC720=#REF!,"年間支払金額",IF(AND(OR(COUNTIF(AE720,"*すべて*"),COUNTIF(AE720,"*全て*")),S720="●",OR(K720=#REF!,K720=#REF!)),"年間支払金額(全官署、契約相手方ごと)",IF(AND(OR(COUNTIF(AE720,"*すべて*"),COUNTIF(AE720,"*全て*")),S720="●"),"年間支払金額(契約相手方ごと)",IF(AND(OR(K720=#REF!,K720=#REF!),AC720=#REF!),"契約総額(全官署)",IF(AND(K720=#REF!,AC720=#REF!),"契約総額(自官署のみ)",IF(K720=#REF!,"年間支払金額(自官署のみ)",IF(AC720=#REF!,"契約総額",IF(AND(COUNTIF(BG720,"&lt;&gt;*単価*"),OR(K720=#REF!,K720=#REF!)),"全官署予定価格",IF(AND(COUNTIF(BG720,"*単価*"),OR(K720=#REF!,K720=#REF!)),"全官署支払金額",IF(COUNTIF(BG720,"*単価*"),"年間支払金額","予定価格"))))))))))</f>
        <v>#REF!</v>
      </c>
      <c r="BA720" s="37" t="str">
        <f>IF(T720="","×",IF(令和8年度契約状況調査票!T720&gt;_xlfn.XLOOKUP(令和8年度契約状況調査票!BF720,#REF!,#REF!),"○","×"))</f>
        <v>×</v>
      </c>
      <c r="BB720" s="37" t="str">
        <f>IF(Y720="","×",IF(令和8年度契約状況調査票!Y720&gt;_xlfn.XLOOKUP(令和8年度契約状況調査票!BF720,#REF!,#REF!),"○","×"))</f>
        <v>×</v>
      </c>
      <c r="BC720" s="37" t="str">
        <f t="shared" si="108"/>
        <v>×</v>
      </c>
      <c r="BD720" s="37" t="str">
        <f t="shared" si="104"/>
        <v>×</v>
      </c>
      <c r="BE720" s="79" t="str">
        <f t="shared" si="109"/>
        <v/>
      </c>
      <c r="BF720" s="38">
        <f t="shared" si="110"/>
        <v>0</v>
      </c>
      <c r="BG720" s="1" t="e">
        <f>IF(AC720=#REF!,"",IF(AND(K720&lt;&gt;"",ISTEXT(U720)),"分担契約/単価契約",IF(ISTEXT(U720),"単価契約",IF(K720&lt;&gt;"","分担契約",""))))</f>
        <v>#REF!</v>
      </c>
      <c r="BH720" s="80"/>
      <c r="BI720" s="81" t="e">
        <f>IF(COUNTIF(T720,"**"),"",IF(AND(T720&gt;=#REF!,OR(H720=#REF!,H720=#REF!)),1,IF(AND(T720&gt;=#REF!,H720&lt;&gt;#REF!,H720&lt;&gt;#REF!),1,"")))</f>
        <v>#REF!</v>
      </c>
      <c r="BJ720" s="82" t="str">
        <f t="shared" si="111"/>
        <v>○</v>
      </c>
      <c r="BK720" s="81" t="b">
        <f t="shared" si="105"/>
        <v>1</v>
      </c>
      <c r="BL720" s="81" t="b">
        <f t="shared" si="106"/>
        <v>1</v>
      </c>
    </row>
    <row r="721" spans="1:64" s="83" customFormat="1" ht="60.65" customHeight="1" x14ac:dyDescent="0.2">
      <c r="A721" s="77">
        <f t="shared" si="107"/>
        <v>716</v>
      </c>
      <c r="B721" s="77" t="str">
        <f t="shared" si="103"/>
        <v/>
      </c>
      <c r="C721" s="77" t="str">
        <f>IF(B721&lt;&gt;1,"",COUNTIF($B$6:B721,1))</f>
        <v/>
      </c>
      <c r="D721" s="77" t="str">
        <f>IF(B721&lt;&gt;2,"",COUNTIF($B$6:B721,2))</f>
        <v/>
      </c>
      <c r="E721" s="77" t="str">
        <f>IF(B721&lt;&gt;3,"",COUNTIF($B$6:B721,3))</f>
        <v/>
      </c>
      <c r="F721" s="77" t="str">
        <f>IF(B721&lt;&gt;4,"",COUNTIF($B$6:B721,4))</f>
        <v/>
      </c>
      <c r="G721" s="1"/>
      <c r="H721" s="20"/>
      <c r="I721" s="20"/>
      <c r="J721" s="20"/>
      <c r="K721" s="1"/>
      <c r="L721" s="1"/>
      <c r="M721" s="21"/>
      <c r="N721" s="20"/>
      <c r="O721" s="22"/>
      <c r="P721" s="26"/>
      <c r="Q721" s="27"/>
      <c r="R721" s="20"/>
      <c r="S721" s="1"/>
      <c r="T721" s="23"/>
      <c r="U721" s="84"/>
      <c r="V721" s="86"/>
      <c r="W721" s="39" t="e">
        <f>IF(OR(T721="他官署で調達手続きを実施のため",AC721=#REF!),"－",IF(V721&lt;&gt;"",ROUNDDOWN(V721/T721,3),(IFERROR(ROUNDDOWN(U721/T721,3),"－"))))</f>
        <v>#REF!</v>
      </c>
      <c r="X721" s="90"/>
      <c r="Y721" s="92"/>
      <c r="Z721" s="25"/>
      <c r="AA721" s="24"/>
      <c r="AB721" s="25"/>
      <c r="AC721" s="24"/>
      <c r="AD721" s="20"/>
      <c r="AE721" s="20"/>
      <c r="AF721" s="20"/>
      <c r="AG721" s="1"/>
      <c r="AH721" s="1"/>
      <c r="AI721" s="41"/>
      <c r="AJ721" s="41"/>
      <c r="AK721" s="41"/>
      <c r="AL721" s="41"/>
      <c r="AM721" s="41"/>
      <c r="AN721" s="1"/>
      <c r="AO721" s="1"/>
      <c r="AP721" s="1"/>
      <c r="AQ721" s="1"/>
      <c r="AR721" s="1"/>
      <c r="AS721" s="1"/>
      <c r="AT721" s="1"/>
      <c r="AU721" s="1"/>
      <c r="AV721" s="1"/>
      <c r="AW721" s="1"/>
      <c r="AX721" s="35"/>
      <c r="AY721" s="78"/>
      <c r="AZ721" s="37" t="e">
        <f>IF(AC721=#REF!,"年間支払金額",IF(AND(OR(COUNTIF(AE721,"*すべて*"),COUNTIF(AE721,"*全て*")),S721="●",OR(K721=#REF!,K721=#REF!)),"年間支払金額(全官署、契約相手方ごと)",IF(AND(OR(COUNTIF(AE721,"*すべて*"),COUNTIF(AE721,"*全て*")),S721="●"),"年間支払金額(契約相手方ごと)",IF(AND(OR(K721=#REF!,K721=#REF!),AC721=#REF!),"契約総額(全官署)",IF(AND(K721=#REF!,AC721=#REF!),"契約総額(自官署のみ)",IF(K721=#REF!,"年間支払金額(自官署のみ)",IF(AC721=#REF!,"契約総額",IF(AND(COUNTIF(BG721,"&lt;&gt;*単価*"),OR(K721=#REF!,K721=#REF!)),"全官署予定価格",IF(AND(COUNTIF(BG721,"*単価*"),OR(K721=#REF!,K721=#REF!)),"全官署支払金額",IF(COUNTIF(BG721,"*単価*"),"年間支払金額","予定価格"))))))))))</f>
        <v>#REF!</v>
      </c>
      <c r="BA721" s="37" t="str">
        <f>IF(T721="","×",IF(令和8年度契約状況調査票!T721&gt;_xlfn.XLOOKUP(令和8年度契約状況調査票!BF721,#REF!,#REF!),"○","×"))</f>
        <v>×</v>
      </c>
      <c r="BB721" s="37" t="str">
        <f>IF(Y721="","×",IF(令和8年度契約状況調査票!Y721&gt;_xlfn.XLOOKUP(令和8年度契約状況調査票!BF721,#REF!,#REF!),"○","×"))</f>
        <v>×</v>
      </c>
      <c r="BC721" s="37" t="str">
        <f t="shared" si="108"/>
        <v>×</v>
      </c>
      <c r="BD721" s="37" t="str">
        <f t="shared" si="104"/>
        <v>×</v>
      </c>
      <c r="BE721" s="79" t="str">
        <f t="shared" si="109"/>
        <v/>
      </c>
      <c r="BF721" s="38">
        <f t="shared" si="110"/>
        <v>0</v>
      </c>
      <c r="BG721" s="1" t="e">
        <f>IF(AC721=#REF!,"",IF(AND(K721&lt;&gt;"",ISTEXT(U721)),"分担契約/単価契約",IF(ISTEXT(U721),"単価契約",IF(K721&lt;&gt;"","分担契約",""))))</f>
        <v>#REF!</v>
      </c>
      <c r="BH721" s="80"/>
      <c r="BI721" s="81" t="e">
        <f>IF(COUNTIF(T721,"**"),"",IF(AND(T721&gt;=#REF!,OR(H721=#REF!,H721=#REF!)),1,IF(AND(T721&gt;=#REF!,H721&lt;&gt;#REF!,H721&lt;&gt;#REF!),1,"")))</f>
        <v>#REF!</v>
      </c>
      <c r="BJ721" s="82" t="str">
        <f t="shared" si="111"/>
        <v>○</v>
      </c>
      <c r="BK721" s="81" t="b">
        <f t="shared" si="105"/>
        <v>1</v>
      </c>
      <c r="BL721" s="81" t="b">
        <f t="shared" si="106"/>
        <v>1</v>
      </c>
    </row>
    <row r="722" spans="1:64" s="83" customFormat="1" ht="60.65" customHeight="1" x14ac:dyDescent="0.2">
      <c r="A722" s="77">
        <f t="shared" si="107"/>
        <v>717</v>
      </c>
      <c r="B722" s="77" t="str">
        <f t="shared" si="103"/>
        <v/>
      </c>
      <c r="C722" s="77" t="str">
        <f>IF(B722&lt;&gt;1,"",COUNTIF($B$6:B722,1))</f>
        <v/>
      </c>
      <c r="D722" s="77" t="str">
        <f>IF(B722&lt;&gt;2,"",COUNTIF($B$6:B722,2))</f>
        <v/>
      </c>
      <c r="E722" s="77" t="str">
        <f>IF(B722&lt;&gt;3,"",COUNTIF($B$6:B722,3))</f>
        <v/>
      </c>
      <c r="F722" s="77" t="str">
        <f>IF(B722&lt;&gt;4,"",COUNTIF($B$6:B722,4))</f>
        <v/>
      </c>
      <c r="G722" s="1"/>
      <c r="H722" s="20"/>
      <c r="I722" s="20"/>
      <c r="J722" s="20"/>
      <c r="K722" s="1"/>
      <c r="L722" s="1"/>
      <c r="M722" s="21"/>
      <c r="N722" s="20"/>
      <c r="O722" s="22"/>
      <c r="P722" s="26"/>
      <c r="Q722" s="27"/>
      <c r="R722" s="20"/>
      <c r="S722" s="1"/>
      <c r="T722" s="23"/>
      <c r="U722" s="84"/>
      <c r="V722" s="86"/>
      <c r="W722" s="39" t="e">
        <f>IF(OR(T722="他官署で調達手続きを実施のため",AC722=#REF!),"－",IF(V722&lt;&gt;"",ROUNDDOWN(V722/T722,3),(IFERROR(ROUNDDOWN(U722/T722,3),"－"))))</f>
        <v>#REF!</v>
      </c>
      <c r="X722" s="90"/>
      <c r="Y722" s="92"/>
      <c r="Z722" s="25"/>
      <c r="AA722" s="24"/>
      <c r="AB722" s="25"/>
      <c r="AC722" s="24"/>
      <c r="AD722" s="20"/>
      <c r="AE722" s="20"/>
      <c r="AF722" s="20"/>
      <c r="AG722" s="1"/>
      <c r="AH722" s="1"/>
      <c r="AI722" s="41"/>
      <c r="AJ722" s="41"/>
      <c r="AK722" s="41"/>
      <c r="AL722" s="41"/>
      <c r="AM722" s="41"/>
      <c r="AN722" s="1"/>
      <c r="AO722" s="1"/>
      <c r="AP722" s="1"/>
      <c r="AQ722" s="1"/>
      <c r="AR722" s="1"/>
      <c r="AS722" s="1"/>
      <c r="AT722" s="1"/>
      <c r="AU722" s="1"/>
      <c r="AV722" s="1"/>
      <c r="AW722" s="1"/>
      <c r="AX722" s="35"/>
      <c r="AY722" s="78"/>
      <c r="AZ722" s="37" t="e">
        <f>IF(AC722=#REF!,"年間支払金額",IF(AND(OR(COUNTIF(AE722,"*すべて*"),COUNTIF(AE722,"*全て*")),S722="●",OR(K722=#REF!,K722=#REF!)),"年間支払金額(全官署、契約相手方ごと)",IF(AND(OR(COUNTIF(AE722,"*すべて*"),COUNTIF(AE722,"*全て*")),S722="●"),"年間支払金額(契約相手方ごと)",IF(AND(OR(K722=#REF!,K722=#REF!),AC722=#REF!),"契約総額(全官署)",IF(AND(K722=#REF!,AC722=#REF!),"契約総額(自官署のみ)",IF(K722=#REF!,"年間支払金額(自官署のみ)",IF(AC722=#REF!,"契約総額",IF(AND(COUNTIF(BG722,"&lt;&gt;*単価*"),OR(K722=#REF!,K722=#REF!)),"全官署予定価格",IF(AND(COUNTIF(BG722,"*単価*"),OR(K722=#REF!,K722=#REF!)),"全官署支払金額",IF(COUNTIF(BG722,"*単価*"),"年間支払金額","予定価格"))))))))))</f>
        <v>#REF!</v>
      </c>
      <c r="BA722" s="37" t="str">
        <f>IF(T722="","×",IF(令和8年度契約状況調査票!T722&gt;_xlfn.XLOOKUP(令和8年度契約状況調査票!BF722,#REF!,#REF!),"○","×"))</f>
        <v>×</v>
      </c>
      <c r="BB722" s="37" t="str">
        <f>IF(Y722="","×",IF(令和8年度契約状況調査票!Y722&gt;_xlfn.XLOOKUP(令和8年度契約状況調査票!BF722,#REF!,#REF!),"○","×"))</f>
        <v>×</v>
      </c>
      <c r="BC722" s="37" t="str">
        <f t="shared" si="108"/>
        <v>×</v>
      </c>
      <c r="BD722" s="37" t="str">
        <f t="shared" si="104"/>
        <v>×</v>
      </c>
      <c r="BE722" s="79" t="str">
        <f t="shared" si="109"/>
        <v/>
      </c>
      <c r="BF722" s="38">
        <f t="shared" si="110"/>
        <v>0</v>
      </c>
      <c r="BG722" s="1" t="e">
        <f>IF(AC722=#REF!,"",IF(AND(K722&lt;&gt;"",ISTEXT(U722)),"分担契約/単価契約",IF(ISTEXT(U722),"単価契約",IF(K722&lt;&gt;"","分担契約",""))))</f>
        <v>#REF!</v>
      </c>
      <c r="BH722" s="80"/>
      <c r="BI722" s="81" t="e">
        <f>IF(COUNTIF(T722,"**"),"",IF(AND(T722&gt;=#REF!,OR(H722=#REF!,H722=#REF!)),1,IF(AND(T722&gt;=#REF!,H722&lt;&gt;#REF!,H722&lt;&gt;#REF!),1,"")))</f>
        <v>#REF!</v>
      </c>
      <c r="BJ722" s="82" t="str">
        <f t="shared" si="111"/>
        <v>○</v>
      </c>
      <c r="BK722" s="81" t="b">
        <f t="shared" si="105"/>
        <v>1</v>
      </c>
      <c r="BL722" s="81" t="b">
        <f t="shared" si="106"/>
        <v>1</v>
      </c>
    </row>
    <row r="723" spans="1:64" s="83" customFormat="1" ht="60.65" customHeight="1" x14ac:dyDescent="0.2">
      <c r="A723" s="77">
        <f t="shared" si="107"/>
        <v>718</v>
      </c>
      <c r="B723" s="77" t="str">
        <f t="shared" si="103"/>
        <v/>
      </c>
      <c r="C723" s="77" t="str">
        <f>IF(B723&lt;&gt;1,"",COUNTIF($B$6:B723,1))</f>
        <v/>
      </c>
      <c r="D723" s="77" t="str">
        <f>IF(B723&lt;&gt;2,"",COUNTIF($B$6:B723,2))</f>
        <v/>
      </c>
      <c r="E723" s="77" t="str">
        <f>IF(B723&lt;&gt;3,"",COUNTIF($B$6:B723,3))</f>
        <v/>
      </c>
      <c r="F723" s="77" t="str">
        <f>IF(B723&lt;&gt;4,"",COUNTIF($B$6:B723,4))</f>
        <v/>
      </c>
      <c r="G723" s="1"/>
      <c r="H723" s="20"/>
      <c r="I723" s="20"/>
      <c r="J723" s="20"/>
      <c r="K723" s="1"/>
      <c r="L723" s="1"/>
      <c r="M723" s="21"/>
      <c r="N723" s="20"/>
      <c r="O723" s="22"/>
      <c r="P723" s="26"/>
      <c r="Q723" s="27"/>
      <c r="R723" s="20"/>
      <c r="S723" s="1"/>
      <c r="T723" s="28"/>
      <c r="U723" s="85"/>
      <c r="V723" s="86"/>
      <c r="W723" s="39" t="e">
        <f>IF(OR(T723="他官署で調達手続きを実施のため",AC723=#REF!),"－",IF(V723&lt;&gt;"",ROUNDDOWN(V723/T723,3),(IFERROR(ROUNDDOWN(U723/T723,3),"－"))))</f>
        <v>#REF!</v>
      </c>
      <c r="X723" s="90"/>
      <c r="Y723" s="92"/>
      <c r="Z723" s="25"/>
      <c r="AA723" s="24"/>
      <c r="AB723" s="25"/>
      <c r="AC723" s="24"/>
      <c r="AD723" s="20"/>
      <c r="AE723" s="20"/>
      <c r="AF723" s="20"/>
      <c r="AG723" s="1"/>
      <c r="AH723" s="1"/>
      <c r="AI723" s="41"/>
      <c r="AJ723" s="41"/>
      <c r="AK723" s="41"/>
      <c r="AL723" s="41"/>
      <c r="AM723" s="41"/>
      <c r="AN723" s="1"/>
      <c r="AO723" s="1"/>
      <c r="AP723" s="1"/>
      <c r="AQ723" s="1"/>
      <c r="AR723" s="1"/>
      <c r="AS723" s="1"/>
      <c r="AT723" s="1"/>
      <c r="AU723" s="1"/>
      <c r="AV723" s="1"/>
      <c r="AW723" s="1"/>
      <c r="AX723" s="35"/>
      <c r="AY723" s="78"/>
      <c r="AZ723" s="37" t="e">
        <f>IF(AC723=#REF!,"年間支払金額",IF(AND(OR(COUNTIF(AE723,"*すべて*"),COUNTIF(AE723,"*全て*")),S723="●",OR(K723=#REF!,K723=#REF!)),"年間支払金額(全官署、契約相手方ごと)",IF(AND(OR(COUNTIF(AE723,"*すべて*"),COUNTIF(AE723,"*全て*")),S723="●"),"年間支払金額(契約相手方ごと)",IF(AND(OR(K723=#REF!,K723=#REF!),AC723=#REF!),"契約総額(全官署)",IF(AND(K723=#REF!,AC723=#REF!),"契約総額(自官署のみ)",IF(K723=#REF!,"年間支払金額(自官署のみ)",IF(AC723=#REF!,"契約総額",IF(AND(COUNTIF(BG723,"&lt;&gt;*単価*"),OR(K723=#REF!,K723=#REF!)),"全官署予定価格",IF(AND(COUNTIF(BG723,"*単価*"),OR(K723=#REF!,K723=#REF!)),"全官署支払金額",IF(COUNTIF(BG723,"*単価*"),"年間支払金額","予定価格"))))))))))</f>
        <v>#REF!</v>
      </c>
      <c r="BA723" s="37" t="str">
        <f>IF(T723="","×",IF(令和8年度契約状況調査票!T723&gt;_xlfn.XLOOKUP(令和8年度契約状況調査票!BF723,#REF!,#REF!),"○","×"))</f>
        <v>×</v>
      </c>
      <c r="BB723" s="37" t="str">
        <f>IF(Y723="","×",IF(令和8年度契約状況調査票!Y723&gt;_xlfn.XLOOKUP(令和8年度契約状況調査票!BF723,#REF!,#REF!),"○","×"))</f>
        <v>×</v>
      </c>
      <c r="BC723" s="37" t="str">
        <f t="shared" si="108"/>
        <v>×</v>
      </c>
      <c r="BD723" s="37" t="str">
        <f t="shared" si="104"/>
        <v>×</v>
      </c>
      <c r="BE723" s="79" t="str">
        <f t="shared" si="109"/>
        <v/>
      </c>
      <c r="BF723" s="38">
        <f t="shared" si="110"/>
        <v>0</v>
      </c>
      <c r="BG723" s="1" t="e">
        <f>IF(AC723=#REF!,"",IF(AND(K723&lt;&gt;"",ISTEXT(U723)),"分担契約/単価契約",IF(ISTEXT(U723),"単価契約",IF(K723&lt;&gt;"","分担契約",""))))</f>
        <v>#REF!</v>
      </c>
      <c r="BH723" s="80"/>
      <c r="BI723" s="81" t="e">
        <f>IF(COUNTIF(T723,"**"),"",IF(AND(T723&gt;=#REF!,OR(H723=#REF!,H723=#REF!)),1,IF(AND(T723&gt;=#REF!,H723&lt;&gt;#REF!,H723&lt;&gt;#REF!),1,"")))</f>
        <v>#REF!</v>
      </c>
      <c r="BJ723" s="82" t="str">
        <f t="shared" si="111"/>
        <v>○</v>
      </c>
      <c r="BK723" s="81" t="b">
        <f t="shared" si="105"/>
        <v>1</v>
      </c>
      <c r="BL723" s="81" t="b">
        <f t="shared" si="106"/>
        <v>1</v>
      </c>
    </row>
    <row r="724" spans="1:64" s="83" customFormat="1" ht="60.65" customHeight="1" x14ac:dyDescent="0.2">
      <c r="A724" s="77">
        <f t="shared" si="107"/>
        <v>719</v>
      </c>
      <c r="B724" s="77" t="str">
        <f t="shared" si="103"/>
        <v/>
      </c>
      <c r="C724" s="77" t="str">
        <f>IF(B724&lt;&gt;1,"",COUNTIF($B$6:B724,1))</f>
        <v/>
      </c>
      <c r="D724" s="77" t="str">
        <f>IF(B724&lt;&gt;2,"",COUNTIF($B$6:B724,2))</f>
        <v/>
      </c>
      <c r="E724" s="77" t="str">
        <f>IF(B724&lt;&gt;3,"",COUNTIF($B$6:B724,3))</f>
        <v/>
      </c>
      <c r="F724" s="77" t="str">
        <f>IF(B724&lt;&gt;4,"",COUNTIF($B$6:B724,4))</f>
        <v/>
      </c>
      <c r="G724" s="1"/>
      <c r="H724" s="20"/>
      <c r="I724" s="20"/>
      <c r="J724" s="20"/>
      <c r="K724" s="1"/>
      <c r="L724" s="1"/>
      <c r="M724" s="21"/>
      <c r="N724" s="20"/>
      <c r="O724" s="22"/>
      <c r="P724" s="26"/>
      <c r="Q724" s="27"/>
      <c r="R724" s="20"/>
      <c r="S724" s="1"/>
      <c r="T724" s="23"/>
      <c r="U724" s="84"/>
      <c r="V724" s="86"/>
      <c r="W724" s="39" t="e">
        <f>IF(OR(T724="他官署で調達手続きを実施のため",AC724=#REF!),"－",IF(V724&lt;&gt;"",ROUNDDOWN(V724/T724,3),(IFERROR(ROUNDDOWN(U724/T724,3),"－"))))</f>
        <v>#REF!</v>
      </c>
      <c r="X724" s="90"/>
      <c r="Y724" s="92"/>
      <c r="Z724" s="25"/>
      <c r="AA724" s="24"/>
      <c r="AB724" s="25"/>
      <c r="AC724" s="24"/>
      <c r="AD724" s="20"/>
      <c r="AE724" s="20"/>
      <c r="AF724" s="20"/>
      <c r="AG724" s="1"/>
      <c r="AH724" s="1"/>
      <c r="AI724" s="41"/>
      <c r="AJ724" s="41"/>
      <c r="AK724" s="41"/>
      <c r="AL724" s="41"/>
      <c r="AM724" s="41"/>
      <c r="AN724" s="1"/>
      <c r="AO724" s="1"/>
      <c r="AP724" s="1"/>
      <c r="AQ724" s="1"/>
      <c r="AR724" s="1"/>
      <c r="AS724" s="1"/>
      <c r="AT724" s="1"/>
      <c r="AU724" s="1"/>
      <c r="AV724" s="1"/>
      <c r="AW724" s="1"/>
      <c r="AX724" s="35"/>
      <c r="AY724" s="78"/>
      <c r="AZ724" s="37" t="e">
        <f>IF(AC724=#REF!,"年間支払金額",IF(AND(OR(COUNTIF(AE724,"*すべて*"),COUNTIF(AE724,"*全て*")),S724="●",OR(K724=#REF!,K724=#REF!)),"年間支払金額(全官署、契約相手方ごと)",IF(AND(OR(COUNTIF(AE724,"*すべて*"),COUNTIF(AE724,"*全て*")),S724="●"),"年間支払金額(契約相手方ごと)",IF(AND(OR(K724=#REF!,K724=#REF!),AC724=#REF!),"契約総額(全官署)",IF(AND(K724=#REF!,AC724=#REF!),"契約総額(自官署のみ)",IF(K724=#REF!,"年間支払金額(自官署のみ)",IF(AC724=#REF!,"契約総額",IF(AND(COUNTIF(BG724,"&lt;&gt;*単価*"),OR(K724=#REF!,K724=#REF!)),"全官署予定価格",IF(AND(COUNTIF(BG724,"*単価*"),OR(K724=#REF!,K724=#REF!)),"全官署支払金額",IF(COUNTIF(BG724,"*単価*"),"年間支払金額","予定価格"))))))))))</f>
        <v>#REF!</v>
      </c>
      <c r="BA724" s="37" t="str">
        <f>IF(T724="","×",IF(令和8年度契約状況調査票!T724&gt;_xlfn.XLOOKUP(令和8年度契約状況調査票!BF724,#REF!,#REF!),"○","×"))</f>
        <v>×</v>
      </c>
      <c r="BB724" s="37" t="str">
        <f>IF(Y724="","×",IF(令和8年度契約状況調査票!Y724&gt;_xlfn.XLOOKUP(令和8年度契約状況調査票!BF724,#REF!,#REF!),"○","×"))</f>
        <v>×</v>
      </c>
      <c r="BC724" s="37" t="str">
        <f t="shared" si="108"/>
        <v>×</v>
      </c>
      <c r="BD724" s="37" t="str">
        <f t="shared" si="104"/>
        <v>×</v>
      </c>
      <c r="BE724" s="79" t="str">
        <f t="shared" si="109"/>
        <v/>
      </c>
      <c r="BF724" s="38">
        <f t="shared" si="110"/>
        <v>0</v>
      </c>
      <c r="BG724" s="1" t="e">
        <f>IF(AC724=#REF!,"",IF(AND(K724&lt;&gt;"",ISTEXT(U724)),"分担契約/単価契約",IF(ISTEXT(U724),"単価契約",IF(K724&lt;&gt;"","分担契約",""))))</f>
        <v>#REF!</v>
      </c>
      <c r="BH724" s="80"/>
      <c r="BI724" s="81" t="e">
        <f>IF(COUNTIF(T724,"**"),"",IF(AND(T724&gt;=#REF!,OR(H724=#REF!,H724=#REF!)),1,IF(AND(T724&gt;=#REF!,H724&lt;&gt;#REF!,H724&lt;&gt;#REF!),1,"")))</f>
        <v>#REF!</v>
      </c>
      <c r="BJ724" s="82" t="str">
        <f t="shared" si="111"/>
        <v>○</v>
      </c>
      <c r="BK724" s="81" t="b">
        <f t="shared" si="105"/>
        <v>1</v>
      </c>
      <c r="BL724" s="81" t="b">
        <f t="shared" si="106"/>
        <v>1</v>
      </c>
    </row>
    <row r="725" spans="1:64" s="83" customFormat="1" ht="60.65" customHeight="1" x14ac:dyDescent="0.2">
      <c r="A725" s="77">
        <f t="shared" si="107"/>
        <v>720</v>
      </c>
      <c r="B725" s="77" t="str">
        <f t="shared" ref="B725:B788" si="112">IF(AND(COUNTIF(H725,"*工事*"),COUNTIF(R725,"*入札*")),1,IF(AND(COUNTIF(H725,"*工事*"),COUNTIF(R725,"*随意契約*")),2,IF(AND(R725&lt;&gt;"*工事*",COUNTIF(R725,"*入札*")),3,IF(AND(H725&lt;&gt;"*工事*",COUNTIF(R725,"*随意契約*")),4,""))))</f>
        <v/>
      </c>
      <c r="C725" s="77" t="str">
        <f>IF(B725&lt;&gt;1,"",COUNTIF($B$6:B725,1))</f>
        <v/>
      </c>
      <c r="D725" s="77" t="str">
        <f>IF(B725&lt;&gt;2,"",COUNTIF($B$6:B725,2))</f>
        <v/>
      </c>
      <c r="E725" s="77" t="str">
        <f>IF(B725&lt;&gt;3,"",COUNTIF($B$6:B725,3))</f>
        <v/>
      </c>
      <c r="F725" s="77" t="str">
        <f>IF(B725&lt;&gt;4,"",COUNTIF($B$6:B725,4))</f>
        <v/>
      </c>
      <c r="G725" s="1"/>
      <c r="H725" s="20"/>
      <c r="I725" s="20"/>
      <c r="J725" s="20"/>
      <c r="K725" s="1"/>
      <c r="L725" s="1"/>
      <c r="M725" s="21"/>
      <c r="N725" s="20"/>
      <c r="O725" s="22"/>
      <c r="P725" s="26"/>
      <c r="Q725" s="27"/>
      <c r="R725" s="20"/>
      <c r="S725" s="1"/>
      <c r="T725" s="23"/>
      <c r="U725" s="84"/>
      <c r="V725" s="86"/>
      <c r="W725" s="39" t="e">
        <f>IF(OR(T725="他官署で調達手続きを実施のため",AC725=#REF!),"－",IF(V725&lt;&gt;"",ROUNDDOWN(V725/T725,3),(IFERROR(ROUNDDOWN(U725/T725,3),"－"))))</f>
        <v>#REF!</v>
      </c>
      <c r="X725" s="90"/>
      <c r="Y725" s="92"/>
      <c r="Z725" s="25"/>
      <c r="AA725" s="24"/>
      <c r="AB725" s="25"/>
      <c r="AC725" s="24"/>
      <c r="AD725" s="20"/>
      <c r="AE725" s="20"/>
      <c r="AF725" s="20"/>
      <c r="AG725" s="1"/>
      <c r="AH725" s="1"/>
      <c r="AI725" s="41"/>
      <c r="AJ725" s="41"/>
      <c r="AK725" s="41"/>
      <c r="AL725" s="41"/>
      <c r="AM725" s="41"/>
      <c r="AN725" s="1"/>
      <c r="AO725" s="1"/>
      <c r="AP725" s="1"/>
      <c r="AQ725" s="1"/>
      <c r="AR725" s="1"/>
      <c r="AS725" s="1"/>
      <c r="AT725" s="1"/>
      <c r="AU725" s="1"/>
      <c r="AV725" s="1"/>
      <c r="AW725" s="1"/>
      <c r="AX725" s="35"/>
      <c r="AY725" s="78"/>
      <c r="AZ725" s="37" t="e">
        <f>IF(AC725=#REF!,"年間支払金額",IF(AND(OR(COUNTIF(AE725,"*すべて*"),COUNTIF(AE725,"*全て*")),S725="●",OR(K725=#REF!,K725=#REF!)),"年間支払金額(全官署、契約相手方ごと)",IF(AND(OR(COUNTIF(AE725,"*すべて*"),COUNTIF(AE725,"*全て*")),S725="●"),"年間支払金額(契約相手方ごと)",IF(AND(OR(K725=#REF!,K725=#REF!),AC725=#REF!),"契約総額(全官署)",IF(AND(K725=#REF!,AC725=#REF!),"契約総額(自官署のみ)",IF(K725=#REF!,"年間支払金額(自官署のみ)",IF(AC725=#REF!,"契約総額",IF(AND(COUNTIF(BG725,"&lt;&gt;*単価*"),OR(K725=#REF!,K725=#REF!)),"全官署予定価格",IF(AND(COUNTIF(BG725,"*単価*"),OR(K725=#REF!,K725=#REF!)),"全官署支払金額",IF(COUNTIF(BG725,"*単価*"),"年間支払金額","予定価格"))))))))))</f>
        <v>#REF!</v>
      </c>
      <c r="BA725" s="37" t="str">
        <f>IF(T725="","×",IF(令和8年度契約状況調査票!T725&gt;_xlfn.XLOOKUP(令和8年度契約状況調査票!BF725,#REF!,#REF!),"○","×"))</f>
        <v>×</v>
      </c>
      <c r="BB725" s="37" t="str">
        <f>IF(Y725="","×",IF(令和8年度契約状況調査票!Y725&gt;_xlfn.XLOOKUP(令和8年度契約状況調査票!BF725,#REF!,#REF!),"○","×"))</f>
        <v>×</v>
      </c>
      <c r="BC725" s="37" t="str">
        <f t="shared" si="108"/>
        <v>×</v>
      </c>
      <c r="BD725" s="37" t="str">
        <f t="shared" si="104"/>
        <v>×</v>
      </c>
      <c r="BE725" s="79" t="str">
        <f t="shared" si="109"/>
        <v/>
      </c>
      <c r="BF725" s="38">
        <f t="shared" si="110"/>
        <v>0</v>
      </c>
      <c r="BG725" s="1" t="e">
        <f>IF(AC725=#REF!,"",IF(AND(K725&lt;&gt;"",ISTEXT(U725)),"分担契約/単価契約",IF(ISTEXT(U725),"単価契約",IF(K725&lt;&gt;"","分担契約",""))))</f>
        <v>#REF!</v>
      </c>
      <c r="BH725" s="80"/>
      <c r="BI725" s="81" t="e">
        <f>IF(COUNTIF(T725,"**"),"",IF(AND(T725&gt;=#REF!,OR(H725=#REF!,H725=#REF!)),1,IF(AND(T725&gt;=#REF!,H725&lt;&gt;#REF!,H725&lt;&gt;#REF!),1,"")))</f>
        <v>#REF!</v>
      </c>
      <c r="BJ725" s="82" t="str">
        <f t="shared" si="111"/>
        <v>○</v>
      </c>
      <c r="BK725" s="81" t="b">
        <f t="shared" si="105"/>
        <v>1</v>
      </c>
      <c r="BL725" s="81" t="b">
        <f t="shared" si="106"/>
        <v>1</v>
      </c>
    </row>
    <row r="726" spans="1:64" s="83" customFormat="1" ht="60.65" customHeight="1" x14ac:dyDescent="0.2">
      <c r="A726" s="77">
        <f t="shared" si="107"/>
        <v>721</v>
      </c>
      <c r="B726" s="77" t="str">
        <f t="shared" si="112"/>
        <v/>
      </c>
      <c r="C726" s="77" t="str">
        <f>IF(B726&lt;&gt;1,"",COUNTIF($B$6:B726,1))</f>
        <v/>
      </c>
      <c r="D726" s="77" t="str">
        <f>IF(B726&lt;&gt;2,"",COUNTIF($B$6:B726,2))</f>
        <v/>
      </c>
      <c r="E726" s="77" t="str">
        <f>IF(B726&lt;&gt;3,"",COUNTIF($B$6:B726,3))</f>
        <v/>
      </c>
      <c r="F726" s="77" t="str">
        <f>IF(B726&lt;&gt;4,"",COUNTIF($B$6:B726,4))</f>
        <v/>
      </c>
      <c r="G726" s="1"/>
      <c r="H726" s="20"/>
      <c r="I726" s="20"/>
      <c r="J726" s="20"/>
      <c r="K726" s="1"/>
      <c r="L726" s="1"/>
      <c r="M726" s="21"/>
      <c r="N726" s="20"/>
      <c r="O726" s="22"/>
      <c r="P726" s="26"/>
      <c r="Q726" s="27"/>
      <c r="R726" s="20"/>
      <c r="S726" s="1"/>
      <c r="T726" s="23"/>
      <c r="U726" s="84"/>
      <c r="V726" s="86"/>
      <c r="W726" s="39" t="e">
        <f>IF(OR(T726="他官署で調達手続きを実施のため",AC726=#REF!),"－",IF(V726&lt;&gt;"",ROUNDDOWN(V726/T726,3),(IFERROR(ROUNDDOWN(U726/T726,3),"－"))))</f>
        <v>#REF!</v>
      </c>
      <c r="X726" s="90"/>
      <c r="Y726" s="92"/>
      <c r="Z726" s="25"/>
      <c r="AA726" s="24"/>
      <c r="AB726" s="25"/>
      <c r="AC726" s="24"/>
      <c r="AD726" s="20"/>
      <c r="AE726" s="20"/>
      <c r="AF726" s="20"/>
      <c r="AG726" s="1"/>
      <c r="AH726" s="1"/>
      <c r="AI726" s="41"/>
      <c r="AJ726" s="41"/>
      <c r="AK726" s="41"/>
      <c r="AL726" s="41"/>
      <c r="AM726" s="41"/>
      <c r="AN726" s="1"/>
      <c r="AO726" s="1"/>
      <c r="AP726" s="1"/>
      <c r="AQ726" s="1"/>
      <c r="AR726" s="1"/>
      <c r="AS726" s="1"/>
      <c r="AT726" s="1"/>
      <c r="AU726" s="1"/>
      <c r="AV726" s="1"/>
      <c r="AW726" s="1"/>
      <c r="AX726" s="35"/>
      <c r="AY726" s="78"/>
      <c r="AZ726" s="37" t="e">
        <f>IF(AC726=#REF!,"年間支払金額",IF(AND(OR(COUNTIF(AE726,"*すべて*"),COUNTIF(AE726,"*全て*")),S726="●",OR(K726=#REF!,K726=#REF!)),"年間支払金額(全官署、契約相手方ごと)",IF(AND(OR(COUNTIF(AE726,"*すべて*"),COUNTIF(AE726,"*全て*")),S726="●"),"年間支払金額(契約相手方ごと)",IF(AND(OR(K726=#REF!,K726=#REF!),AC726=#REF!),"契約総額(全官署)",IF(AND(K726=#REF!,AC726=#REF!),"契約総額(自官署のみ)",IF(K726=#REF!,"年間支払金額(自官署のみ)",IF(AC726=#REF!,"契約総額",IF(AND(COUNTIF(BG726,"&lt;&gt;*単価*"),OR(K726=#REF!,K726=#REF!)),"全官署予定価格",IF(AND(COUNTIF(BG726,"*単価*"),OR(K726=#REF!,K726=#REF!)),"全官署支払金額",IF(COUNTIF(BG726,"*単価*"),"年間支払金額","予定価格"))))))))))</f>
        <v>#REF!</v>
      </c>
      <c r="BA726" s="37" t="str">
        <f>IF(T726="","×",IF(令和8年度契約状況調査票!T726&gt;_xlfn.XLOOKUP(令和8年度契約状況調査票!BF726,#REF!,#REF!),"○","×"))</f>
        <v>×</v>
      </c>
      <c r="BB726" s="37" t="str">
        <f>IF(Y726="","×",IF(令和8年度契約状況調査票!Y726&gt;_xlfn.XLOOKUP(令和8年度契約状況調査票!BF726,#REF!,#REF!),"○","×"))</f>
        <v>×</v>
      </c>
      <c r="BC726" s="37" t="str">
        <f t="shared" si="108"/>
        <v>×</v>
      </c>
      <c r="BD726" s="37" t="str">
        <f t="shared" si="104"/>
        <v>×</v>
      </c>
      <c r="BE726" s="79" t="str">
        <f t="shared" si="109"/>
        <v/>
      </c>
      <c r="BF726" s="38">
        <f t="shared" si="110"/>
        <v>0</v>
      </c>
      <c r="BG726" s="1" t="e">
        <f>IF(AC726=#REF!,"",IF(AND(K726&lt;&gt;"",ISTEXT(U726)),"分担契約/単価契約",IF(ISTEXT(U726),"単価契約",IF(K726&lt;&gt;"","分担契約",""))))</f>
        <v>#REF!</v>
      </c>
      <c r="BH726" s="80"/>
      <c r="BI726" s="81" t="e">
        <f>IF(COUNTIF(T726,"**"),"",IF(AND(T726&gt;=#REF!,OR(H726=#REF!,H726=#REF!)),1,IF(AND(T726&gt;=#REF!,H726&lt;&gt;#REF!,H726&lt;&gt;#REF!),1,"")))</f>
        <v>#REF!</v>
      </c>
      <c r="BJ726" s="82" t="str">
        <f t="shared" si="111"/>
        <v>○</v>
      </c>
      <c r="BK726" s="81" t="b">
        <f t="shared" si="105"/>
        <v>1</v>
      </c>
      <c r="BL726" s="81" t="b">
        <f t="shared" si="106"/>
        <v>1</v>
      </c>
    </row>
    <row r="727" spans="1:64" s="83" customFormat="1" ht="60.65" customHeight="1" x14ac:dyDescent="0.2">
      <c r="A727" s="77">
        <f t="shared" si="107"/>
        <v>722</v>
      </c>
      <c r="B727" s="77" t="str">
        <f t="shared" si="112"/>
        <v/>
      </c>
      <c r="C727" s="77" t="str">
        <f>IF(B727&lt;&gt;1,"",COUNTIF($B$6:B727,1))</f>
        <v/>
      </c>
      <c r="D727" s="77" t="str">
        <f>IF(B727&lt;&gt;2,"",COUNTIF($B$6:B727,2))</f>
        <v/>
      </c>
      <c r="E727" s="77" t="str">
        <f>IF(B727&lt;&gt;3,"",COUNTIF($B$6:B727,3))</f>
        <v/>
      </c>
      <c r="F727" s="77" t="str">
        <f>IF(B727&lt;&gt;4,"",COUNTIF($B$6:B727,4))</f>
        <v/>
      </c>
      <c r="G727" s="1"/>
      <c r="H727" s="20"/>
      <c r="I727" s="20"/>
      <c r="J727" s="20"/>
      <c r="K727" s="1"/>
      <c r="L727" s="1"/>
      <c r="M727" s="21"/>
      <c r="N727" s="20"/>
      <c r="O727" s="22"/>
      <c r="P727" s="26"/>
      <c r="Q727" s="27"/>
      <c r="R727" s="20"/>
      <c r="S727" s="1"/>
      <c r="T727" s="23"/>
      <c r="U727" s="84"/>
      <c r="V727" s="86"/>
      <c r="W727" s="39" t="e">
        <f>IF(OR(T727="他官署で調達手続きを実施のため",AC727=#REF!),"－",IF(V727&lt;&gt;"",ROUNDDOWN(V727/T727,3),(IFERROR(ROUNDDOWN(U727/T727,3),"－"))))</f>
        <v>#REF!</v>
      </c>
      <c r="X727" s="90"/>
      <c r="Y727" s="92"/>
      <c r="Z727" s="25"/>
      <c r="AA727" s="24"/>
      <c r="AB727" s="25"/>
      <c r="AC727" s="24"/>
      <c r="AD727" s="20"/>
      <c r="AE727" s="20"/>
      <c r="AF727" s="20"/>
      <c r="AG727" s="1"/>
      <c r="AH727" s="1"/>
      <c r="AI727" s="41"/>
      <c r="AJ727" s="41"/>
      <c r="AK727" s="41"/>
      <c r="AL727" s="41"/>
      <c r="AM727" s="41"/>
      <c r="AN727" s="1"/>
      <c r="AO727" s="1"/>
      <c r="AP727" s="1"/>
      <c r="AQ727" s="1"/>
      <c r="AR727" s="1"/>
      <c r="AS727" s="1"/>
      <c r="AT727" s="1"/>
      <c r="AU727" s="1"/>
      <c r="AV727" s="1"/>
      <c r="AW727" s="1"/>
      <c r="AX727" s="36"/>
      <c r="AY727" s="78"/>
      <c r="AZ727" s="37" t="e">
        <f>IF(AC727=#REF!,"年間支払金額",IF(AND(OR(COUNTIF(AE727,"*すべて*"),COUNTIF(AE727,"*全て*")),S727="●",OR(K727=#REF!,K727=#REF!)),"年間支払金額(全官署、契約相手方ごと)",IF(AND(OR(COUNTIF(AE727,"*すべて*"),COUNTIF(AE727,"*全て*")),S727="●"),"年間支払金額(契約相手方ごと)",IF(AND(OR(K727=#REF!,K727=#REF!),AC727=#REF!),"契約総額(全官署)",IF(AND(K727=#REF!,AC727=#REF!),"契約総額(自官署のみ)",IF(K727=#REF!,"年間支払金額(自官署のみ)",IF(AC727=#REF!,"契約総額",IF(AND(COUNTIF(BG727,"&lt;&gt;*単価*"),OR(K727=#REF!,K727=#REF!)),"全官署予定価格",IF(AND(COUNTIF(BG727,"*単価*"),OR(K727=#REF!,K727=#REF!)),"全官署支払金額",IF(COUNTIF(BG727,"*単価*"),"年間支払金額","予定価格"))))))))))</f>
        <v>#REF!</v>
      </c>
      <c r="BA727" s="37" t="str">
        <f>IF(T727="","×",IF(令和8年度契約状況調査票!T727&gt;_xlfn.XLOOKUP(令和8年度契約状況調査票!BF727,#REF!,#REF!),"○","×"))</f>
        <v>×</v>
      </c>
      <c r="BB727" s="37" t="str">
        <f>IF(Y727="","×",IF(令和8年度契約状況調査票!Y727&gt;_xlfn.XLOOKUP(令和8年度契約状況調査票!BF727,#REF!,#REF!),"○","×"))</f>
        <v>×</v>
      </c>
      <c r="BC727" s="37" t="str">
        <f t="shared" si="108"/>
        <v>×</v>
      </c>
      <c r="BD727" s="37" t="str">
        <f t="shared" si="104"/>
        <v>×</v>
      </c>
      <c r="BE727" s="79" t="str">
        <f t="shared" si="109"/>
        <v/>
      </c>
      <c r="BF727" s="38">
        <f t="shared" si="110"/>
        <v>0</v>
      </c>
      <c r="BG727" s="1" t="e">
        <f>IF(AC727=#REF!,"",IF(AND(K727&lt;&gt;"",ISTEXT(U727)),"分担契約/単価契約",IF(ISTEXT(U727),"単価契約",IF(K727&lt;&gt;"","分担契約",""))))</f>
        <v>#REF!</v>
      </c>
      <c r="BH727" s="80"/>
      <c r="BI727" s="81" t="e">
        <f>IF(COUNTIF(T727,"**"),"",IF(AND(T727&gt;=#REF!,OR(H727=#REF!,H727=#REF!)),1,IF(AND(T727&gt;=#REF!,H727&lt;&gt;#REF!,H727&lt;&gt;#REF!),1,"")))</f>
        <v>#REF!</v>
      </c>
      <c r="BJ727" s="82" t="str">
        <f t="shared" si="111"/>
        <v>○</v>
      </c>
      <c r="BK727" s="81" t="b">
        <f t="shared" si="105"/>
        <v>1</v>
      </c>
      <c r="BL727" s="81" t="b">
        <f t="shared" si="106"/>
        <v>1</v>
      </c>
    </row>
    <row r="728" spans="1:64" s="83" customFormat="1" ht="60.65" customHeight="1" x14ac:dyDescent="0.2">
      <c r="A728" s="77">
        <f t="shared" si="107"/>
        <v>723</v>
      </c>
      <c r="B728" s="77" t="str">
        <f t="shared" si="112"/>
        <v/>
      </c>
      <c r="C728" s="77" t="str">
        <f>IF(B728&lt;&gt;1,"",COUNTIF($B$6:B728,1))</f>
        <v/>
      </c>
      <c r="D728" s="77" t="str">
        <f>IF(B728&lt;&gt;2,"",COUNTIF($B$6:B728,2))</f>
        <v/>
      </c>
      <c r="E728" s="77" t="str">
        <f>IF(B728&lt;&gt;3,"",COUNTIF($B$6:B728,3))</f>
        <v/>
      </c>
      <c r="F728" s="77" t="str">
        <f>IF(B728&lt;&gt;4,"",COUNTIF($B$6:B728,4))</f>
        <v/>
      </c>
      <c r="G728" s="1"/>
      <c r="H728" s="20"/>
      <c r="I728" s="20"/>
      <c r="J728" s="20"/>
      <c r="K728" s="1"/>
      <c r="L728" s="1"/>
      <c r="M728" s="21"/>
      <c r="N728" s="20"/>
      <c r="O728" s="22"/>
      <c r="P728" s="26"/>
      <c r="Q728" s="27"/>
      <c r="R728" s="20"/>
      <c r="S728" s="1"/>
      <c r="T728" s="23"/>
      <c r="U728" s="84"/>
      <c r="V728" s="86"/>
      <c r="W728" s="39" t="e">
        <f>IF(OR(T728="他官署で調達手続きを実施のため",AC728=#REF!),"－",IF(V728&lt;&gt;"",ROUNDDOWN(V728/T728,3),(IFERROR(ROUNDDOWN(U728/T728,3),"－"))))</f>
        <v>#REF!</v>
      </c>
      <c r="X728" s="90"/>
      <c r="Y728" s="92"/>
      <c r="Z728" s="25"/>
      <c r="AA728" s="24"/>
      <c r="AB728" s="25"/>
      <c r="AC728" s="24"/>
      <c r="AD728" s="20"/>
      <c r="AE728" s="20"/>
      <c r="AF728" s="20"/>
      <c r="AG728" s="1"/>
      <c r="AH728" s="1"/>
      <c r="AI728" s="41"/>
      <c r="AJ728" s="41"/>
      <c r="AK728" s="41"/>
      <c r="AL728" s="41"/>
      <c r="AM728" s="41"/>
      <c r="AN728" s="1"/>
      <c r="AO728" s="1"/>
      <c r="AP728" s="1"/>
      <c r="AQ728" s="1"/>
      <c r="AR728" s="1"/>
      <c r="AS728" s="1"/>
      <c r="AT728" s="1"/>
      <c r="AU728" s="1"/>
      <c r="AV728" s="1"/>
      <c r="AW728" s="1"/>
      <c r="AX728" s="35"/>
      <c r="AY728" s="78"/>
      <c r="AZ728" s="37" t="e">
        <f>IF(AC728=#REF!,"年間支払金額",IF(AND(OR(COUNTIF(AE728,"*すべて*"),COUNTIF(AE728,"*全て*")),S728="●",OR(K728=#REF!,K728=#REF!)),"年間支払金額(全官署、契約相手方ごと)",IF(AND(OR(COUNTIF(AE728,"*すべて*"),COUNTIF(AE728,"*全て*")),S728="●"),"年間支払金額(契約相手方ごと)",IF(AND(OR(K728=#REF!,K728=#REF!),AC728=#REF!),"契約総額(全官署)",IF(AND(K728=#REF!,AC728=#REF!),"契約総額(自官署のみ)",IF(K728=#REF!,"年間支払金額(自官署のみ)",IF(AC728=#REF!,"契約総額",IF(AND(COUNTIF(BG728,"&lt;&gt;*単価*"),OR(K728=#REF!,K728=#REF!)),"全官署予定価格",IF(AND(COUNTIF(BG728,"*単価*"),OR(K728=#REF!,K728=#REF!)),"全官署支払金額",IF(COUNTIF(BG728,"*単価*"),"年間支払金額","予定価格"))))))))))</f>
        <v>#REF!</v>
      </c>
      <c r="BA728" s="37" t="str">
        <f>IF(T728="","×",IF(令和8年度契約状況調査票!T728&gt;_xlfn.XLOOKUP(令和8年度契約状況調査票!BF728,#REF!,#REF!),"○","×"))</f>
        <v>×</v>
      </c>
      <c r="BB728" s="37" t="str">
        <f>IF(Y728="","×",IF(令和8年度契約状況調査票!Y728&gt;_xlfn.XLOOKUP(令和8年度契約状況調査票!BF728,#REF!,#REF!),"○","×"))</f>
        <v>×</v>
      </c>
      <c r="BC728" s="37" t="str">
        <f t="shared" si="108"/>
        <v>×</v>
      </c>
      <c r="BD728" s="37" t="str">
        <f t="shared" si="104"/>
        <v>×</v>
      </c>
      <c r="BE728" s="79" t="str">
        <f t="shared" si="109"/>
        <v/>
      </c>
      <c r="BF728" s="38">
        <f t="shared" si="110"/>
        <v>0</v>
      </c>
      <c r="BG728" s="1" t="e">
        <f>IF(AC728=#REF!,"",IF(AND(K728&lt;&gt;"",ISTEXT(U728)),"分担契約/単価契約",IF(ISTEXT(U728),"単価契約",IF(K728&lt;&gt;"","分担契約",""))))</f>
        <v>#REF!</v>
      </c>
      <c r="BH728" s="80"/>
      <c r="BI728" s="81" t="e">
        <f>IF(COUNTIF(T728,"**"),"",IF(AND(T728&gt;=#REF!,OR(H728=#REF!,H728=#REF!)),1,IF(AND(T728&gt;=#REF!,H728&lt;&gt;#REF!,H728&lt;&gt;#REF!),1,"")))</f>
        <v>#REF!</v>
      </c>
      <c r="BJ728" s="82" t="str">
        <f t="shared" si="111"/>
        <v>○</v>
      </c>
      <c r="BK728" s="81" t="b">
        <f t="shared" si="105"/>
        <v>1</v>
      </c>
      <c r="BL728" s="81" t="b">
        <f t="shared" si="106"/>
        <v>1</v>
      </c>
    </row>
    <row r="729" spans="1:64" s="83" customFormat="1" ht="60.65" customHeight="1" x14ac:dyDescent="0.2">
      <c r="A729" s="77">
        <f t="shared" si="107"/>
        <v>724</v>
      </c>
      <c r="B729" s="77" t="str">
        <f t="shared" si="112"/>
        <v/>
      </c>
      <c r="C729" s="77" t="str">
        <f>IF(B729&lt;&gt;1,"",COUNTIF($B$6:B729,1))</f>
        <v/>
      </c>
      <c r="D729" s="77" t="str">
        <f>IF(B729&lt;&gt;2,"",COUNTIF($B$6:B729,2))</f>
        <v/>
      </c>
      <c r="E729" s="77" t="str">
        <f>IF(B729&lt;&gt;3,"",COUNTIF($B$6:B729,3))</f>
        <v/>
      </c>
      <c r="F729" s="77" t="str">
        <f>IF(B729&lt;&gt;4,"",COUNTIF($B$6:B729,4))</f>
        <v/>
      </c>
      <c r="G729" s="1"/>
      <c r="H729" s="20"/>
      <c r="I729" s="20"/>
      <c r="J729" s="20"/>
      <c r="K729" s="1"/>
      <c r="L729" s="1"/>
      <c r="M729" s="21"/>
      <c r="N729" s="20"/>
      <c r="O729" s="22"/>
      <c r="P729" s="26"/>
      <c r="Q729" s="27"/>
      <c r="R729" s="20"/>
      <c r="S729" s="1"/>
      <c r="T729" s="23"/>
      <c r="U729" s="84"/>
      <c r="V729" s="86"/>
      <c r="W729" s="39" t="e">
        <f>IF(OR(T729="他官署で調達手続きを実施のため",AC729=#REF!),"－",IF(V729&lt;&gt;"",ROUNDDOWN(V729/T729,3),(IFERROR(ROUNDDOWN(U729/T729,3),"－"))))</f>
        <v>#REF!</v>
      </c>
      <c r="X729" s="90"/>
      <c r="Y729" s="92"/>
      <c r="Z729" s="25"/>
      <c r="AA729" s="24"/>
      <c r="AB729" s="25"/>
      <c r="AC729" s="24"/>
      <c r="AD729" s="20"/>
      <c r="AE729" s="20"/>
      <c r="AF729" s="20"/>
      <c r="AG729" s="1"/>
      <c r="AH729" s="1"/>
      <c r="AI729" s="41"/>
      <c r="AJ729" s="41"/>
      <c r="AK729" s="41"/>
      <c r="AL729" s="41"/>
      <c r="AM729" s="41"/>
      <c r="AN729" s="1"/>
      <c r="AO729" s="1"/>
      <c r="AP729" s="1"/>
      <c r="AQ729" s="1"/>
      <c r="AR729" s="1"/>
      <c r="AS729" s="1"/>
      <c r="AT729" s="1"/>
      <c r="AU729" s="1"/>
      <c r="AV729" s="1"/>
      <c r="AW729" s="1"/>
      <c r="AX729" s="35"/>
      <c r="AY729" s="78"/>
      <c r="AZ729" s="37" t="e">
        <f>IF(AC729=#REF!,"年間支払金額",IF(AND(OR(COUNTIF(AE729,"*すべて*"),COUNTIF(AE729,"*全て*")),S729="●",OR(K729=#REF!,K729=#REF!)),"年間支払金額(全官署、契約相手方ごと)",IF(AND(OR(COUNTIF(AE729,"*すべて*"),COUNTIF(AE729,"*全て*")),S729="●"),"年間支払金額(契約相手方ごと)",IF(AND(OR(K729=#REF!,K729=#REF!),AC729=#REF!),"契約総額(全官署)",IF(AND(K729=#REF!,AC729=#REF!),"契約総額(自官署のみ)",IF(K729=#REF!,"年間支払金額(自官署のみ)",IF(AC729=#REF!,"契約総額",IF(AND(COUNTIF(BG729,"&lt;&gt;*単価*"),OR(K729=#REF!,K729=#REF!)),"全官署予定価格",IF(AND(COUNTIF(BG729,"*単価*"),OR(K729=#REF!,K729=#REF!)),"全官署支払金額",IF(COUNTIF(BG729,"*単価*"),"年間支払金額","予定価格"))))))))))</f>
        <v>#REF!</v>
      </c>
      <c r="BA729" s="37" t="str">
        <f>IF(T729="","×",IF(令和8年度契約状況調査票!T729&gt;_xlfn.XLOOKUP(令和8年度契約状況調査票!BF729,#REF!,#REF!),"○","×"))</f>
        <v>×</v>
      </c>
      <c r="BB729" s="37" t="str">
        <f>IF(Y729="","×",IF(令和8年度契約状況調査票!Y729&gt;_xlfn.XLOOKUP(令和8年度契約状況調査票!BF729,#REF!,#REF!),"○","×"))</f>
        <v>×</v>
      </c>
      <c r="BC729" s="37" t="str">
        <f t="shared" si="108"/>
        <v>×</v>
      </c>
      <c r="BD729" s="37" t="str">
        <f t="shared" si="104"/>
        <v>×</v>
      </c>
      <c r="BE729" s="79" t="str">
        <f t="shared" si="109"/>
        <v/>
      </c>
      <c r="BF729" s="38">
        <f t="shared" si="110"/>
        <v>0</v>
      </c>
      <c r="BG729" s="1" t="e">
        <f>IF(AC729=#REF!,"",IF(AND(K729&lt;&gt;"",ISTEXT(U729)),"分担契約/単価契約",IF(ISTEXT(U729),"単価契約",IF(K729&lt;&gt;"","分担契約",""))))</f>
        <v>#REF!</v>
      </c>
      <c r="BH729" s="80"/>
      <c r="BI729" s="81" t="e">
        <f>IF(COUNTIF(T729,"**"),"",IF(AND(T729&gt;=#REF!,OR(H729=#REF!,H729=#REF!)),1,IF(AND(T729&gt;=#REF!,H729&lt;&gt;#REF!,H729&lt;&gt;#REF!),1,"")))</f>
        <v>#REF!</v>
      </c>
      <c r="BJ729" s="82" t="str">
        <f t="shared" si="111"/>
        <v>○</v>
      </c>
      <c r="BK729" s="81" t="b">
        <f t="shared" si="105"/>
        <v>1</v>
      </c>
      <c r="BL729" s="81" t="b">
        <f t="shared" si="106"/>
        <v>1</v>
      </c>
    </row>
    <row r="730" spans="1:64" s="83" customFormat="1" ht="60.65" customHeight="1" x14ac:dyDescent="0.2">
      <c r="A730" s="77">
        <f t="shared" si="107"/>
        <v>725</v>
      </c>
      <c r="B730" s="77" t="str">
        <f t="shared" si="112"/>
        <v/>
      </c>
      <c r="C730" s="77" t="str">
        <f>IF(B730&lt;&gt;1,"",COUNTIF($B$6:B730,1))</f>
        <v/>
      </c>
      <c r="D730" s="77" t="str">
        <f>IF(B730&lt;&gt;2,"",COUNTIF($B$6:B730,2))</f>
        <v/>
      </c>
      <c r="E730" s="77" t="str">
        <f>IF(B730&lt;&gt;3,"",COUNTIF($B$6:B730,3))</f>
        <v/>
      </c>
      <c r="F730" s="77" t="str">
        <f>IF(B730&lt;&gt;4,"",COUNTIF($B$6:B730,4))</f>
        <v/>
      </c>
      <c r="G730" s="1"/>
      <c r="H730" s="20"/>
      <c r="I730" s="20"/>
      <c r="J730" s="20"/>
      <c r="K730" s="1"/>
      <c r="L730" s="1"/>
      <c r="M730" s="21"/>
      <c r="N730" s="20"/>
      <c r="O730" s="22"/>
      <c r="P730" s="26"/>
      <c r="Q730" s="27"/>
      <c r="R730" s="20"/>
      <c r="S730" s="1"/>
      <c r="T730" s="28"/>
      <c r="U730" s="85"/>
      <c r="V730" s="86"/>
      <c r="W730" s="39" t="e">
        <f>IF(OR(T730="他官署で調達手続きを実施のため",AC730=#REF!),"－",IF(V730&lt;&gt;"",ROUNDDOWN(V730/T730,3),(IFERROR(ROUNDDOWN(U730/T730,3),"－"))))</f>
        <v>#REF!</v>
      </c>
      <c r="X730" s="90"/>
      <c r="Y730" s="92"/>
      <c r="Z730" s="25"/>
      <c r="AA730" s="24"/>
      <c r="AB730" s="25"/>
      <c r="AC730" s="24"/>
      <c r="AD730" s="20"/>
      <c r="AE730" s="20"/>
      <c r="AF730" s="20"/>
      <c r="AG730" s="1"/>
      <c r="AH730" s="1"/>
      <c r="AI730" s="41"/>
      <c r="AJ730" s="41"/>
      <c r="AK730" s="41"/>
      <c r="AL730" s="41"/>
      <c r="AM730" s="41"/>
      <c r="AN730" s="1"/>
      <c r="AO730" s="1"/>
      <c r="AP730" s="1"/>
      <c r="AQ730" s="1"/>
      <c r="AR730" s="1"/>
      <c r="AS730" s="1"/>
      <c r="AT730" s="1"/>
      <c r="AU730" s="1"/>
      <c r="AV730" s="1"/>
      <c r="AW730" s="1"/>
      <c r="AX730" s="35"/>
      <c r="AY730" s="78"/>
      <c r="AZ730" s="37" t="e">
        <f>IF(AC730=#REF!,"年間支払金額",IF(AND(OR(COUNTIF(AE730,"*すべて*"),COUNTIF(AE730,"*全て*")),S730="●",OR(K730=#REF!,K730=#REF!)),"年間支払金額(全官署、契約相手方ごと)",IF(AND(OR(COUNTIF(AE730,"*すべて*"),COUNTIF(AE730,"*全て*")),S730="●"),"年間支払金額(契約相手方ごと)",IF(AND(OR(K730=#REF!,K730=#REF!),AC730=#REF!),"契約総額(全官署)",IF(AND(K730=#REF!,AC730=#REF!),"契約総額(自官署のみ)",IF(K730=#REF!,"年間支払金額(自官署のみ)",IF(AC730=#REF!,"契約総額",IF(AND(COUNTIF(BG730,"&lt;&gt;*単価*"),OR(K730=#REF!,K730=#REF!)),"全官署予定価格",IF(AND(COUNTIF(BG730,"*単価*"),OR(K730=#REF!,K730=#REF!)),"全官署支払金額",IF(COUNTIF(BG730,"*単価*"),"年間支払金額","予定価格"))))))))))</f>
        <v>#REF!</v>
      </c>
      <c r="BA730" s="37" t="str">
        <f>IF(T730="","×",IF(令和8年度契約状況調査票!T730&gt;_xlfn.XLOOKUP(令和8年度契約状況調査票!BF730,#REF!,#REF!),"○","×"))</f>
        <v>×</v>
      </c>
      <c r="BB730" s="37" t="str">
        <f>IF(Y730="","×",IF(令和8年度契約状況調査票!Y730&gt;_xlfn.XLOOKUP(令和8年度契約状況調査票!BF730,#REF!,#REF!),"○","×"))</f>
        <v>×</v>
      </c>
      <c r="BC730" s="37" t="str">
        <f t="shared" si="108"/>
        <v>×</v>
      </c>
      <c r="BD730" s="37" t="str">
        <f t="shared" si="104"/>
        <v>×</v>
      </c>
      <c r="BE730" s="79" t="str">
        <f t="shared" si="109"/>
        <v/>
      </c>
      <c r="BF730" s="38">
        <f t="shared" si="110"/>
        <v>0</v>
      </c>
      <c r="BG730" s="1" t="e">
        <f>IF(AC730=#REF!,"",IF(AND(K730&lt;&gt;"",ISTEXT(U730)),"分担契約/単価契約",IF(ISTEXT(U730),"単価契約",IF(K730&lt;&gt;"","分担契約",""))))</f>
        <v>#REF!</v>
      </c>
      <c r="BH730" s="80"/>
      <c r="BI730" s="81" t="e">
        <f>IF(COUNTIF(T730,"**"),"",IF(AND(T730&gt;=#REF!,OR(H730=#REF!,H730=#REF!)),1,IF(AND(T730&gt;=#REF!,H730&lt;&gt;#REF!,H730&lt;&gt;#REF!),1,"")))</f>
        <v>#REF!</v>
      </c>
      <c r="BJ730" s="82" t="str">
        <f t="shared" si="111"/>
        <v>○</v>
      </c>
      <c r="BK730" s="81" t="b">
        <f t="shared" si="105"/>
        <v>1</v>
      </c>
      <c r="BL730" s="81" t="b">
        <f t="shared" si="106"/>
        <v>1</v>
      </c>
    </row>
    <row r="731" spans="1:64" s="83" customFormat="1" ht="60.65" customHeight="1" x14ac:dyDescent="0.2">
      <c r="A731" s="77">
        <f t="shared" si="107"/>
        <v>726</v>
      </c>
      <c r="B731" s="77" t="str">
        <f t="shared" si="112"/>
        <v/>
      </c>
      <c r="C731" s="77" t="str">
        <f>IF(B731&lt;&gt;1,"",COUNTIF($B$6:B731,1))</f>
        <v/>
      </c>
      <c r="D731" s="77" t="str">
        <f>IF(B731&lt;&gt;2,"",COUNTIF($B$6:B731,2))</f>
        <v/>
      </c>
      <c r="E731" s="77" t="str">
        <f>IF(B731&lt;&gt;3,"",COUNTIF($B$6:B731,3))</f>
        <v/>
      </c>
      <c r="F731" s="77" t="str">
        <f>IF(B731&lt;&gt;4,"",COUNTIF($B$6:B731,4))</f>
        <v/>
      </c>
      <c r="G731" s="1"/>
      <c r="H731" s="20"/>
      <c r="I731" s="20"/>
      <c r="J731" s="20"/>
      <c r="K731" s="1"/>
      <c r="L731" s="1"/>
      <c r="M731" s="21"/>
      <c r="N731" s="20"/>
      <c r="O731" s="22"/>
      <c r="P731" s="26"/>
      <c r="Q731" s="27"/>
      <c r="R731" s="20"/>
      <c r="S731" s="1"/>
      <c r="T731" s="23"/>
      <c r="U731" s="84"/>
      <c r="V731" s="86"/>
      <c r="W731" s="39" t="e">
        <f>IF(OR(T731="他官署で調達手続きを実施のため",AC731=#REF!),"－",IF(V731&lt;&gt;"",ROUNDDOWN(V731/T731,3),(IFERROR(ROUNDDOWN(U731/T731,3),"－"))))</f>
        <v>#REF!</v>
      </c>
      <c r="X731" s="90"/>
      <c r="Y731" s="92"/>
      <c r="Z731" s="25"/>
      <c r="AA731" s="24"/>
      <c r="AB731" s="25"/>
      <c r="AC731" s="24"/>
      <c r="AD731" s="20"/>
      <c r="AE731" s="20"/>
      <c r="AF731" s="20"/>
      <c r="AG731" s="1"/>
      <c r="AH731" s="1"/>
      <c r="AI731" s="41"/>
      <c r="AJ731" s="41"/>
      <c r="AK731" s="41"/>
      <c r="AL731" s="41"/>
      <c r="AM731" s="41"/>
      <c r="AN731" s="1"/>
      <c r="AO731" s="1"/>
      <c r="AP731" s="1"/>
      <c r="AQ731" s="1"/>
      <c r="AR731" s="1"/>
      <c r="AS731" s="1"/>
      <c r="AT731" s="1"/>
      <c r="AU731" s="1"/>
      <c r="AV731" s="1"/>
      <c r="AW731" s="1"/>
      <c r="AX731" s="35"/>
      <c r="AY731" s="78"/>
      <c r="AZ731" s="37" t="e">
        <f>IF(AC731=#REF!,"年間支払金額",IF(AND(OR(COUNTIF(AE731,"*すべて*"),COUNTIF(AE731,"*全て*")),S731="●",OR(K731=#REF!,K731=#REF!)),"年間支払金額(全官署、契約相手方ごと)",IF(AND(OR(COUNTIF(AE731,"*すべて*"),COUNTIF(AE731,"*全て*")),S731="●"),"年間支払金額(契約相手方ごと)",IF(AND(OR(K731=#REF!,K731=#REF!),AC731=#REF!),"契約総額(全官署)",IF(AND(K731=#REF!,AC731=#REF!),"契約総額(自官署のみ)",IF(K731=#REF!,"年間支払金額(自官署のみ)",IF(AC731=#REF!,"契約総額",IF(AND(COUNTIF(BG731,"&lt;&gt;*単価*"),OR(K731=#REF!,K731=#REF!)),"全官署予定価格",IF(AND(COUNTIF(BG731,"*単価*"),OR(K731=#REF!,K731=#REF!)),"全官署支払金額",IF(COUNTIF(BG731,"*単価*"),"年間支払金額","予定価格"))))))))))</f>
        <v>#REF!</v>
      </c>
      <c r="BA731" s="37" t="str">
        <f>IF(T731="","×",IF(令和8年度契約状況調査票!T731&gt;_xlfn.XLOOKUP(令和8年度契約状況調査票!BF731,#REF!,#REF!),"○","×"))</f>
        <v>×</v>
      </c>
      <c r="BB731" s="37" t="str">
        <f>IF(Y731="","×",IF(令和8年度契約状況調査票!Y731&gt;_xlfn.XLOOKUP(令和8年度契約状況調査票!BF731,#REF!,#REF!),"○","×"))</f>
        <v>×</v>
      </c>
      <c r="BC731" s="37" t="str">
        <f t="shared" si="108"/>
        <v>×</v>
      </c>
      <c r="BD731" s="37" t="str">
        <f t="shared" ref="BD731:BD794" si="113">IF(AY731&lt;&gt;"",AY731,IF(COUNTIF(AZ731,"*予定価格*"),BA731,BB731))</f>
        <v>×</v>
      </c>
      <c r="BE731" s="79" t="str">
        <f t="shared" si="109"/>
        <v/>
      </c>
      <c r="BF731" s="38">
        <f t="shared" si="110"/>
        <v>0</v>
      </c>
      <c r="BG731" s="1" t="e">
        <f>IF(AC731=#REF!,"",IF(AND(K731&lt;&gt;"",ISTEXT(U731)),"分担契約/単価契約",IF(ISTEXT(U731),"単価契約",IF(K731&lt;&gt;"","分担契約",""))))</f>
        <v>#REF!</v>
      </c>
      <c r="BH731" s="80"/>
      <c r="BI731" s="81" t="e">
        <f>IF(COUNTIF(T731,"**"),"",IF(AND(T731&gt;=#REF!,OR(H731=#REF!,H731=#REF!)),1,IF(AND(T731&gt;=#REF!,H731&lt;&gt;#REF!,H731&lt;&gt;#REF!),1,"")))</f>
        <v>#REF!</v>
      </c>
      <c r="BJ731" s="82" t="str">
        <f t="shared" si="111"/>
        <v>○</v>
      </c>
      <c r="BK731" s="81" t="b">
        <f t="shared" ref="BK731:BK794" si="114">_xlfn.ISFORMULA(BF731)</f>
        <v>1</v>
      </c>
      <c r="BL731" s="81" t="b">
        <f t="shared" ref="BL731:BL794" si="115">_xlfn.ISFORMULA(BG731)</f>
        <v>1</v>
      </c>
    </row>
    <row r="732" spans="1:64" s="83" customFormat="1" ht="60.65" customHeight="1" x14ac:dyDescent="0.2">
      <c r="A732" s="77">
        <f t="shared" si="107"/>
        <v>727</v>
      </c>
      <c r="B732" s="77" t="str">
        <f t="shared" si="112"/>
        <v/>
      </c>
      <c r="C732" s="77" t="str">
        <f>IF(B732&lt;&gt;1,"",COUNTIF($B$6:B732,1))</f>
        <v/>
      </c>
      <c r="D732" s="77" t="str">
        <f>IF(B732&lt;&gt;2,"",COUNTIF($B$6:B732,2))</f>
        <v/>
      </c>
      <c r="E732" s="77" t="str">
        <f>IF(B732&lt;&gt;3,"",COUNTIF($B$6:B732,3))</f>
        <v/>
      </c>
      <c r="F732" s="77" t="str">
        <f>IF(B732&lt;&gt;4,"",COUNTIF($B$6:B732,4))</f>
        <v/>
      </c>
      <c r="G732" s="1"/>
      <c r="H732" s="20"/>
      <c r="I732" s="20"/>
      <c r="J732" s="20"/>
      <c r="K732" s="1"/>
      <c r="L732" s="1"/>
      <c r="M732" s="21"/>
      <c r="N732" s="20"/>
      <c r="O732" s="22"/>
      <c r="P732" s="26"/>
      <c r="Q732" s="27"/>
      <c r="R732" s="20"/>
      <c r="S732" s="1"/>
      <c r="T732" s="23"/>
      <c r="U732" s="84"/>
      <c r="V732" s="86"/>
      <c r="W732" s="39" t="e">
        <f>IF(OR(T732="他官署で調達手続きを実施のため",AC732=#REF!),"－",IF(V732&lt;&gt;"",ROUNDDOWN(V732/T732,3),(IFERROR(ROUNDDOWN(U732/T732,3),"－"))))</f>
        <v>#REF!</v>
      </c>
      <c r="X732" s="90"/>
      <c r="Y732" s="92"/>
      <c r="Z732" s="25"/>
      <c r="AA732" s="24"/>
      <c r="AB732" s="25"/>
      <c r="AC732" s="24"/>
      <c r="AD732" s="20"/>
      <c r="AE732" s="20"/>
      <c r="AF732" s="20"/>
      <c r="AG732" s="1"/>
      <c r="AH732" s="1"/>
      <c r="AI732" s="41"/>
      <c r="AJ732" s="41"/>
      <c r="AK732" s="41"/>
      <c r="AL732" s="41"/>
      <c r="AM732" s="41"/>
      <c r="AN732" s="1"/>
      <c r="AO732" s="1"/>
      <c r="AP732" s="1"/>
      <c r="AQ732" s="1"/>
      <c r="AR732" s="1"/>
      <c r="AS732" s="1"/>
      <c r="AT732" s="1"/>
      <c r="AU732" s="1"/>
      <c r="AV732" s="1"/>
      <c r="AW732" s="1"/>
      <c r="AX732" s="35"/>
      <c r="AY732" s="78"/>
      <c r="AZ732" s="37" t="e">
        <f>IF(AC732=#REF!,"年間支払金額",IF(AND(OR(COUNTIF(AE732,"*すべて*"),COUNTIF(AE732,"*全て*")),S732="●",OR(K732=#REF!,K732=#REF!)),"年間支払金額(全官署、契約相手方ごと)",IF(AND(OR(COUNTIF(AE732,"*すべて*"),COUNTIF(AE732,"*全て*")),S732="●"),"年間支払金額(契約相手方ごと)",IF(AND(OR(K732=#REF!,K732=#REF!),AC732=#REF!),"契約総額(全官署)",IF(AND(K732=#REF!,AC732=#REF!),"契約総額(自官署のみ)",IF(K732=#REF!,"年間支払金額(自官署のみ)",IF(AC732=#REF!,"契約総額",IF(AND(COUNTIF(BG732,"&lt;&gt;*単価*"),OR(K732=#REF!,K732=#REF!)),"全官署予定価格",IF(AND(COUNTIF(BG732,"*単価*"),OR(K732=#REF!,K732=#REF!)),"全官署支払金額",IF(COUNTIF(BG732,"*単価*"),"年間支払金額","予定価格"))))))))))</f>
        <v>#REF!</v>
      </c>
      <c r="BA732" s="37" t="str">
        <f>IF(T732="","×",IF(令和8年度契約状況調査票!T732&gt;_xlfn.XLOOKUP(令和8年度契約状況調査票!BF732,#REF!,#REF!),"○","×"))</f>
        <v>×</v>
      </c>
      <c r="BB732" s="37" t="str">
        <f>IF(Y732="","×",IF(令和8年度契約状況調査票!Y732&gt;_xlfn.XLOOKUP(令和8年度契約状況調査票!BF732,#REF!,#REF!),"○","×"))</f>
        <v>×</v>
      </c>
      <c r="BC732" s="37" t="str">
        <f t="shared" si="108"/>
        <v>×</v>
      </c>
      <c r="BD732" s="37" t="str">
        <f t="shared" si="113"/>
        <v>×</v>
      </c>
      <c r="BE732" s="79" t="str">
        <f t="shared" si="109"/>
        <v/>
      </c>
      <c r="BF732" s="38">
        <f t="shared" si="110"/>
        <v>0</v>
      </c>
      <c r="BG732" s="1" t="e">
        <f>IF(AC732=#REF!,"",IF(AND(K732&lt;&gt;"",ISTEXT(U732)),"分担契約/単価契約",IF(ISTEXT(U732),"単価契約",IF(K732&lt;&gt;"","分担契約",""))))</f>
        <v>#REF!</v>
      </c>
      <c r="BH732" s="80"/>
      <c r="BI732" s="81" t="e">
        <f>IF(COUNTIF(T732,"**"),"",IF(AND(T732&gt;=#REF!,OR(H732=#REF!,H732=#REF!)),1,IF(AND(T732&gt;=#REF!,H732&lt;&gt;#REF!,H732&lt;&gt;#REF!),1,"")))</f>
        <v>#REF!</v>
      </c>
      <c r="BJ732" s="82" t="str">
        <f t="shared" si="111"/>
        <v>○</v>
      </c>
      <c r="BK732" s="81" t="b">
        <f t="shared" si="114"/>
        <v>1</v>
      </c>
      <c r="BL732" s="81" t="b">
        <f t="shared" si="115"/>
        <v>1</v>
      </c>
    </row>
    <row r="733" spans="1:64" s="83" customFormat="1" ht="60.65" customHeight="1" x14ac:dyDescent="0.2">
      <c r="A733" s="77">
        <f t="shared" si="107"/>
        <v>728</v>
      </c>
      <c r="B733" s="77" t="str">
        <f t="shared" si="112"/>
        <v/>
      </c>
      <c r="C733" s="77" t="str">
        <f>IF(B733&lt;&gt;1,"",COUNTIF($B$6:B733,1))</f>
        <v/>
      </c>
      <c r="D733" s="77" t="str">
        <f>IF(B733&lt;&gt;2,"",COUNTIF($B$6:B733,2))</f>
        <v/>
      </c>
      <c r="E733" s="77" t="str">
        <f>IF(B733&lt;&gt;3,"",COUNTIF($B$6:B733,3))</f>
        <v/>
      </c>
      <c r="F733" s="77" t="str">
        <f>IF(B733&lt;&gt;4,"",COUNTIF($B$6:B733,4))</f>
        <v/>
      </c>
      <c r="G733" s="1"/>
      <c r="H733" s="20"/>
      <c r="I733" s="20"/>
      <c r="J733" s="20"/>
      <c r="K733" s="1"/>
      <c r="L733" s="1"/>
      <c r="M733" s="21"/>
      <c r="N733" s="20"/>
      <c r="O733" s="22"/>
      <c r="P733" s="26"/>
      <c r="Q733" s="27"/>
      <c r="R733" s="20"/>
      <c r="S733" s="1"/>
      <c r="T733" s="23"/>
      <c r="U733" s="84"/>
      <c r="V733" s="86"/>
      <c r="W733" s="39" t="e">
        <f>IF(OR(T733="他官署で調達手続きを実施のため",AC733=#REF!),"－",IF(V733&lt;&gt;"",ROUNDDOWN(V733/T733,3),(IFERROR(ROUNDDOWN(U733/T733,3),"－"))))</f>
        <v>#REF!</v>
      </c>
      <c r="X733" s="90"/>
      <c r="Y733" s="92"/>
      <c r="Z733" s="25"/>
      <c r="AA733" s="24"/>
      <c r="AB733" s="25"/>
      <c r="AC733" s="24"/>
      <c r="AD733" s="20"/>
      <c r="AE733" s="20"/>
      <c r="AF733" s="20"/>
      <c r="AG733" s="1"/>
      <c r="AH733" s="1"/>
      <c r="AI733" s="41"/>
      <c r="AJ733" s="41"/>
      <c r="AK733" s="41"/>
      <c r="AL733" s="41"/>
      <c r="AM733" s="41"/>
      <c r="AN733" s="1"/>
      <c r="AO733" s="1"/>
      <c r="AP733" s="1"/>
      <c r="AQ733" s="1"/>
      <c r="AR733" s="1"/>
      <c r="AS733" s="1"/>
      <c r="AT733" s="1"/>
      <c r="AU733" s="1"/>
      <c r="AV733" s="1"/>
      <c r="AW733" s="1"/>
      <c r="AX733" s="35"/>
      <c r="AY733" s="78"/>
      <c r="AZ733" s="37" t="e">
        <f>IF(AC733=#REF!,"年間支払金額",IF(AND(OR(COUNTIF(AE733,"*すべて*"),COUNTIF(AE733,"*全て*")),S733="●",OR(K733=#REF!,K733=#REF!)),"年間支払金額(全官署、契約相手方ごと)",IF(AND(OR(COUNTIF(AE733,"*すべて*"),COUNTIF(AE733,"*全て*")),S733="●"),"年間支払金額(契約相手方ごと)",IF(AND(OR(K733=#REF!,K733=#REF!),AC733=#REF!),"契約総額(全官署)",IF(AND(K733=#REF!,AC733=#REF!),"契約総額(自官署のみ)",IF(K733=#REF!,"年間支払金額(自官署のみ)",IF(AC733=#REF!,"契約総額",IF(AND(COUNTIF(BG733,"&lt;&gt;*単価*"),OR(K733=#REF!,K733=#REF!)),"全官署予定価格",IF(AND(COUNTIF(BG733,"*単価*"),OR(K733=#REF!,K733=#REF!)),"全官署支払金額",IF(COUNTIF(BG733,"*単価*"),"年間支払金額","予定価格"))))))))))</f>
        <v>#REF!</v>
      </c>
      <c r="BA733" s="37" t="str">
        <f>IF(T733="","×",IF(令和8年度契約状況調査票!T733&gt;_xlfn.XLOOKUP(令和8年度契約状況調査票!BF733,#REF!,#REF!),"○","×"))</f>
        <v>×</v>
      </c>
      <c r="BB733" s="37" t="str">
        <f>IF(Y733="","×",IF(令和8年度契約状況調査票!Y733&gt;_xlfn.XLOOKUP(令和8年度契約状況調査票!BF733,#REF!,#REF!),"○","×"))</f>
        <v>×</v>
      </c>
      <c r="BC733" s="37" t="str">
        <f t="shared" si="108"/>
        <v>×</v>
      </c>
      <c r="BD733" s="37" t="str">
        <f t="shared" si="113"/>
        <v>×</v>
      </c>
      <c r="BE733" s="79" t="str">
        <f t="shared" si="109"/>
        <v/>
      </c>
      <c r="BF733" s="38">
        <f t="shared" si="110"/>
        <v>0</v>
      </c>
      <c r="BG733" s="1" t="e">
        <f>IF(AC733=#REF!,"",IF(AND(K733&lt;&gt;"",ISTEXT(U733)),"分担契約/単価契約",IF(ISTEXT(U733),"単価契約",IF(K733&lt;&gt;"","分担契約",""))))</f>
        <v>#REF!</v>
      </c>
      <c r="BH733" s="80"/>
      <c r="BI733" s="81" t="e">
        <f>IF(COUNTIF(T733,"**"),"",IF(AND(T733&gt;=#REF!,OR(H733=#REF!,H733=#REF!)),1,IF(AND(T733&gt;=#REF!,H733&lt;&gt;#REF!,H733&lt;&gt;#REF!),1,"")))</f>
        <v>#REF!</v>
      </c>
      <c r="BJ733" s="82" t="str">
        <f t="shared" si="111"/>
        <v>○</v>
      </c>
      <c r="BK733" s="81" t="b">
        <f t="shared" si="114"/>
        <v>1</v>
      </c>
      <c r="BL733" s="81" t="b">
        <f t="shared" si="115"/>
        <v>1</v>
      </c>
    </row>
    <row r="734" spans="1:64" s="83" customFormat="1" ht="60.65" customHeight="1" x14ac:dyDescent="0.2">
      <c r="A734" s="77">
        <f t="shared" si="107"/>
        <v>729</v>
      </c>
      <c r="B734" s="77" t="str">
        <f t="shared" si="112"/>
        <v/>
      </c>
      <c r="C734" s="77" t="str">
        <f>IF(B734&lt;&gt;1,"",COUNTIF($B$6:B734,1))</f>
        <v/>
      </c>
      <c r="D734" s="77" t="str">
        <f>IF(B734&lt;&gt;2,"",COUNTIF($B$6:B734,2))</f>
        <v/>
      </c>
      <c r="E734" s="77" t="str">
        <f>IF(B734&lt;&gt;3,"",COUNTIF($B$6:B734,3))</f>
        <v/>
      </c>
      <c r="F734" s="77" t="str">
        <f>IF(B734&lt;&gt;4,"",COUNTIF($B$6:B734,4))</f>
        <v/>
      </c>
      <c r="G734" s="1"/>
      <c r="H734" s="20"/>
      <c r="I734" s="20"/>
      <c r="J734" s="20"/>
      <c r="K734" s="1"/>
      <c r="L734" s="1"/>
      <c r="M734" s="21"/>
      <c r="N734" s="20"/>
      <c r="O734" s="22"/>
      <c r="P734" s="26"/>
      <c r="Q734" s="27"/>
      <c r="R734" s="20"/>
      <c r="S734" s="1"/>
      <c r="T734" s="23"/>
      <c r="U734" s="84"/>
      <c r="V734" s="86"/>
      <c r="W734" s="39" t="e">
        <f>IF(OR(T734="他官署で調達手続きを実施のため",AC734=#REF!),"－",IF(V734&lt;&gt;"",ROUNDDOWN(V734/T734,3),(IFERROR(ROUNDDOWN(U734/T734,3),"－"))))</f>
        <v>#REF!</v>
      </c>
      <c r="X734" s="90"/>
      <c r="Y734" s="92"/>
      <c r="Z734" s="25"/>
      <c r="AA734" s="24"/>
      <c r="AB734" s="25"/>
      <c r="AC734" s="24"/>
      <c r="AD734" s="20"/>
      <c r="AE734" s="20"/>
      <c r="AF734" s="20"/>
      <c r="AG734" s="1"/>
      <c r="AH734" s="1"/>
      <c r="AI734" s="41"/>
      <c r="AJ734" s="41"/>
      <c r="AK734" s="41"/>
      <c r="AL734" s="41"/>
      <c r="AM734" s="41"/>
      <c r="AN734" s="1"/>
      <c r="AO734" s="1"/>
      <c r="AP734" s="1"/>
      <c r="AQ734" s="1"/>
      <c r="AR734" s="1"/>
      <c r="AS734" s="1"/>
      <c r="AT734" s="1"/>
      <c r="AU734" s="1"/>
      <c r="AV734" s="1"/>
      <c r="AW734" s="1"/>
      <c r="AX734" s="36"/>
      <c r="AY734" s="78"/>
      <c r="AZ734" s="37" t="e">
        <f>IF(AC734=#REF!,"年間支払金額",IF(AND(OR(COUNTIF(AE734,"*すべて*"),COUNTIF(AE734,"*全て*")),S734="●",OR(K734=#REF!,K734=#REF!)),"年間支払金額(全官署、契約相手方ごと)",IF(AND(OR(COUNTIF(AE734,"*すべて*"),COUNTIF(AE734,"*全て*")),S734="●"),"年間支払金額(契約相手方ごと)",IF(AND(OR(K734=#REF!,K734=#REF!),AC734=#REF!),"契約総額(全官署)",IF(AND(K734=#REF!,AC734=#REF!),"契約総額(自官署のみ)",IF(K734=#REF!,"年間支払金額(自官署のみ)",IF(AC734=#REF!,"契約総額",IF(AND(COUNTIF(BG734,"&lt;&gt;*単価*"),OR(K734=#REF!,K734=#REF!)),"全官署予定価格",IF(AND(COUNTIF(BG734,"*単価*"),OR(K734=#REF!,K734=#REF!)),"全官署支払金額",IF(COUNTIF(BG734,"*単価*"),"年間支払金額","予定価格"))))))))))</f>
        <v>#REF!</v>
      </c>
      <c r="BA734" s="37" t="str">
        <f>IF(T734="","×",IF(令和8年度契約状況調査票!T734&gt;_xlfn.XLOOKUP(令和8年度契約状況調査票!BF734,#REF!,#REF!),"○","×"))</f>
        <v>×</v>
      </c>
      <c r="BB734" s="37" t="str">
        <f>IF(Y734="","×",IF(令和8年度契約状況調査票!Y734&gt;_xlfn.XLOOKUP(令和8年度契約状況調査票!BF734,#REF!,#REF!),"○","×"))</f>
        <v>×</v>
      </c>
      <c r="BC734" s="37" t="str">
        <f t="shared" si="108"/>
        <v>×</v>
      </c>
      <c r="BD734" s="37" t="str">
        <f t="shared" si="113"/>
        <v>×</v>
      </c>
      <c r="BE734" s="79" t="str">
        <f t="shared" si="109"/>
        <v/>
      </c>
      <c r="BF734" s="38">
        <f t="shared" si="110"/>
        <v>0</v>
      </c>
      <c r="BG734" s="1" t="e">
        <f>IF(AC734=#REF!,"",IF(AND(K734&lt;&gt;"",ISTEXT(U734)),"分担契約/単価契約",IF(ISTEXT(U734),"単価契約",IF(K734&lt;&gt;"","分担契約",""))))</f>
        <v>#REF!</v>
      </c>
      <c r="BH734" s="80"/>
      <c r="BI734" s="81" t="e">
        <f>IF(COUNTIF(T734,"**"),"",IF(AND(T734&gt;=#REF!,OR(H734=#REF!,H734=#REF!)),1,IF(AND(T734&gt;=#REF!,H734&lt;&gt;#REF!,H734&lt;&gt;#REF!),1,"")))</f>
        <v>#REF!</v>
      </c>
      <c r="BJ734" s="82" t="str">
        <f t="shared" si="111"/>
        <v>○</v>
      </c>
      <c r="BK734" s="81" t="b">
        <f t="shared" si="114"/>
        <v>1</v>
      </c>
      <c r="BL734" s="81" t="b">
        <f t="shared" si="115"/>
        <v>1</v>
      </c>
    </row>
    <row r="735" spans="1:64" s="83" customFormat="1" ht="60.65" customHeight="1" x14ac:dyDescent="0.2">
      <c r="A735" s="77">
        <f t="shared" si="107"/>
        <v>730</v>
      </c>
      <c r="B735" s="77" t="str">
        <f t="shared" si="112"/>
        <v/>
      </c>
      <c r="C735" s="77" t="str">
        <f>IF(B735&lt;&gt;1,"",COUNTIF($B$6:B735,1))</f>
        <v/>
      </c>
      <c r="D735" s="77" t="str">
        <f>IF(B735&lt;&gt;2,"",COUNTIF($B$6:B735,2))</f>
        <v/>
      </c>
      <c r="E735" s="77" t="str">
        <f>IF(B735&lt;&gt;3,"",COUNTIF($B$6:B735,3))</f>
        <v/>
      </c>
      <c r="F735" s="77" t="str">
        <f>IF(B735&lt;&gt;4,"",COUNTIF($B$6:B735,4))</f>
        <v/>
      </c>
      <c r="G735" s="1"/>
      <c r="H735" s="20"/>
      <c r="I735" s="20"/>
      <c r="J735" s="20"/>
      <c r="K735" s="1"/>
      <c r="L735" s="1"/>
      <c r="M735" s="21"/>
      <c r="N735" s="20"/>
      <c r="O735" s="22"/>
      <c r="P735" s="26"/>
      <c r="Q735" s="27"/>
      <c r="R735" s="20"/>
      <c r="S735" s="1"/>
      <c r="T735" s="23"/>
      <c r="U735" s="84"/>
      <c r="V735" s="86"/>
      <c r="W735" s="39" t="e">
        <f>IF(OR(T735="他官署で調達手続きを実施のため",AC735=#REF!),"－",IF(V735&lt;&gt;"",ROUNDDOWN(V735/T735,3),(IFERROR(ROUNDDOWN(U735/T735,3),"－"))))</f>
        <v>#REF!</v>
      </c>
      <c r="X735" s="90"/>
      <c r="Y735" s="92"/>
      <c r="Z735" s="25"/>
      <c r="AA735" s="24"/>
      <c r="AB735" s="25"/>
      <c r="AC735" s="24"/>
      <c r="AD735" s="20"/>
      <c r="AE735" s="20"/>
      <c r="AF735" s="20"/>
      <c r="AG735" s="1"/>
      <c r="AH735" s="1"/>
      <c r="AI735" s="41"/>
      <c r="AJ735" s="41"/>
      <c r="AK735" s="41"/>
      <c r="AL735" s="41"/>
      <c r="AM735" s="41"/>
      <c r="AN735" s="1"/>
      <c r="AO735" s="1"/>
      <c r="AP735" s="1"/>
      <c r="AQ735" s="1"/>
      <c r="AR735" s="1"/>
      <c r="AS735" s="1"/>
      <c r="AT735" s="1"/>
      <c r="AU735" s="1"/>
      <c r="AV735" s="1"/>
      <c r="AW735" s="1"/>
      <c r="AX735" s="35"/>
      <c r="AY735" s="78"/>
      <c r="AZ735" s="37" t="e">
        <f>IF(AC735=#REF!,"年間支払金額",IF(AND(OR(COUNTIF(AE735,"*すべて*"),COUNTIF(AE735,"*全て*")),S735="●",OR(K735=#REF!,K735=#REF!)),"年間支払金額(全官署、契約相手方ごと)",IF(AND(OR(COUNTIF(AE735,"*すべて*"),COUNTIF(AE735,"*全て*")),S735="●"),"年間支払金額(契約相手方ごと)",IF(AND(OR(K735=#REF!,K735=#REF!),AC735=#REF!),"契約総額(全官署)",IF(AND(K735=#REF!,AC735=#REF!),"契約総額(自官署のみ)",IF(K735=#REF!,"年間支払金額(自官署のみ)",IF(AC735=#REF!,"契約総額",IF(AND(COUNTIF(BG735,"&lt;&gt;*単価*"),OR(K735=#REF!,K735=#REF!)),"全官署予定価格",IF(AND(COUNTIF(BG735,"*単価*"),OR(K735=#REF!,K735=#REF!)),"全官署支払金額",IF(COUNTIF(BG735,"*単価*"),"年間支払金額","予定価格"))))))))))</f>
        <v>#REF!</v>
      </c>
      <c r="BA735" s="37" t="str">
        <f>IF(T735="","×",IF(令和8年度契約状況調査票!T735&gt;_xlfn.XLOOKUP(令和8年度契約状況調査票!BF735,#REF!,#REF!),"○","×"))</f>
        <v>×</v>
      </c>
      <c r="BB735" s="37" t="str">
        <f>IF(Y735="","×",IF(令和8年度契約状況調査票!Y735&gt;_xlfn.XLOOKUP(令和8年度契約状況調査票!BF735,#REF!,#REF!),"○","×"))</f>
        <v>×</v>
      </c>
      <c r="BC735" s="37" t="str">
        <f t="shared" si="108"/>
        <v>×</v>
      </c>
      <c r="BD735" s="37" t="str">
        <f t="shared" si="113"/>
        <v>×</v>
      </c>
      <c r="BE735" s="79" t="str">
        <f t="shared" si="109"/>
        <v/>
      </c>
      <c r="BF735" s="38">
        <f t="shared" si="110"/>
        <v>0</v>
      </c>
      <c r="BG735" s="1" t="e">
        <f>IF(AC735=#REF!,"",IF(AND(K735&lt;&gt;"",ISTEXT(U735)),"分担契約/単価契約",IF(ISTEXT(U735),"単価契約",IF(K735&lt;&gt;"","分担契約",""))))</f>
        <v>#REF!</v>
      </c>
      <c r="BH735" s="80"/>
      <c r="BI735" s="81" t="e">
        <f>IF(COUNTIF(T735,"**"),"",IF(AND(T735&gt;=#REF!,OR(H735=#REF!,H735=#REF!)),1,IF(AND(T735&gt;=#REF!,H735&lt;&gt;#REF!,H735&lt;&gt;#REF!),1,"")))</f>
        <v>#REF!</v>
      </c>
      <c r="BJ735" s="82" t="str">
        <f t="shared" si="111"/>
        <v>○</v>
      </c>
      <c r="BK735" s="81" t="b">
        <f t="shared" si="114"/>
        <v>1</v>
      </c>
      <c r="BL735" s="81" t="b">
        <f t="shared" si="115"/>
        <v>1</v>
      </c>
    </row>
    <row r="736" spans="1:64" s="83" customFormat="1" ht="60.65" customHeight="1" x14ac:dyDescent="0.2">
      <c r="A736" s="77">
        <f t="shared" si="107"/>
        <v>731</v>
      </c>
      <c r="B736" s="77" t="str">
        <f t="shared" si="112"/>
        <v/>
      </c>
      <c r="C736" s="77" t="str">
        <f>IF(B736&lt;&gt;1,"",COUNTIF($B$6:B736,1))</f>
        <v/>
      </c>
      <c r="D736" s="77" t="str">
        <f>IF(B736&lt;&gt;2,"",COUNTIF($B$6:B736,2))</f>
        <v/>
      </c>
      <c r="E736" s="77" t="str">
        <f>IF(B736&lt;&gt;3,"",COUNTIF($B$6:B736,3))</f>
        <v/>
      </c>
      <c r="F736" s="77" t="str">
        <f>IF(B736&lt;&gt;4,"",COUNTIF($B$6:B736,4))</f>
        <v/>
      </c>
      <c r="G736" s="1"/>
      <c r="H736" s="20"/>
      <c r="I736" s="20"/>
      <c r="J736" s="20"/>
      <c r="K736" s="1"/>
      <c r="L736" s="1"/>
      <c r="M736" s="21"/>
      <c r="N736" s="20"/>
      <c r="O736" s="22"/>
      <c r="P736" s="26"/>
      <c r="Q736" s="27"/>
      <c r="R736" s="20"/>
      <c r="S736" s="1"/>
      <c r="T736" s="23"/>
      <c r="U736" s="84"/>
      <c r="V736" s="86"/>
      <c r="W736" s="39" t="e">
        <f>IF(OR(T736="他官署で調達手続きを実施のため",AC736=#REF!),"－",IF(V736&lt;&gt;"",ROUNDDOWN(V736/T736,3),(IFERROR(ROUNDDOWN(U736/T736,3),"－"))))</f>
        <v>#REF!</v>
      </c>
      <c r="X736" s="90"/>
      <c r="Y736" s="92"/>
      <c r="Z736" s="25"/>
      <c r="AA736" s="24"/>
      <c r="AB736" s="25"/>
      <c r="AC736" s="24"/>
      <c r="AD736" s="20"/>
      <c r="AE736" s="20"/>
      <c r="AF736" s="20"/>
      <c r="AG736" s="1"/>
      <c r="AH736" s="1"/>
      <c r="AI736" s="41"/>
      <c r="AJ736" s="41"/>
      <c r="AK736" s="41"/>
      <c r="AL736" s="41"/>
      <c r="AM736" s="41"/>
      <c r="AN736" s="1"/>
      <c r="AO736" s="1"/>
      <c r="AP736" s="1"/>
      <c r="AQ736" s="1"/>
      <c r="AR736" s="1"/>
      <c r="AS736" s="1"/>
      <c r="AT736" s="1"/>
      <c r="AU736" s="1"/>
      <c r="AV736" s="1"/>
      <c r="AW736" s="1"/>
      <c r="AX736" s="35"/>
      <c r="AY736" s="78"/>
      <c r="AZ736" s="37" t="e">
        <f>IF(AC736=#REF!,"年間支払金額",IF(AND(OR(COUNTIF(AE736,"*すべて*"),COUNTIF(AE736,"*全て*")),S736="●",OR(K736=#REF!,K736=#REF!)),"年間支払金額(全官署、契約相手方ごと)",IF(AND(OR(COUNTIF(AE736,"*すべて*"),COUNTIF(AE736,"*全て*")),S736="●"),"年間支払金額(契約相手方ごと)",IF(AND(OR(K736=#REF!,K736=#REF!),AC736=#REF!),"契約総額(全官署)",IF(AND(K736=#REF!,AC736=#REF!),"契約総額(自官署のみ)",IF(K736=#REF!,"年間支払金額(自官署のみ)",IF(AC736=#REF!,"契約総額",IF(AND(COUNTIF(BG736,"&lt;&gt;*単価*"),OR(K736=#REF!,K736=#REF!)),"全官署予定価格",IF(AND(COUNTIF(BG736,"*単価*"),OR(K736=#REF!,K736=#REF!)),"全官署支払金額",IF(COUNTIF(BG736,"*単価*"),"年間支払金額","予定価格"))))))))))</f>
        <v>#REF!</v>
      </c>
      <c r="BA736" s="37" t="str">
        <f>IF(T736="","×",IF(令和8年度契約状況調査票!T736&gt;_xlfn.XLOOKUP(令和8年度契約状況調査票!BF736,#REF!,#REF!),"○","×"))</f>
        <v>×</v>
      </c>
      <c r="BB736" s="37" t="str">
        <f>IF(Y736="","×",IF(令和8年度契約状況調査票!Y736&gt;_xlfn.XLOOKUP(令和8年度契約状況調査票!BF736,#REF!,#REF!),"○","×"))</f>
        <v>×</v>
      </c>
      <c r="BC736" s="37" t="str">
        <f t="shared" si="108"/>
        <v>×</v>
      </c>
      <c r="BD736" s="37" t="str">
        <f t="shared" si="113"/>
        <v>×</v>
      </c>
      <c r="BE736" s="79" t="str">
        <f t="shared" si="109"/>
        <v/>
      </c>
      <c r="BF736" s="38">
        <f t="shared" si="110"/>
        <v>0</v>
      </c>
      <c r="BG736" s="1" t="e">
        <f>IF(AC736=#REF!,"",IF(AND(K736&lt;&gt;"",ISTEXT(U736)),"分担契約/単価契約",IF(ISTEXT(U736),"単価契約",IF(K736&lt;&gt;"","分担契約",""))))</f>
        <v>#REF!</v>
      </c>
      <c r="BH736" s="80"/>
      <c r="BI736" s="81" t="e">
        <f>IF(COUNTIF(T736,"**"),"",IF(AND(T736&gt;=#REF!,OR(H736=#REF!,H736=#REF!)),1,IF(AND(T736&gt;=#REF!,H736&lt;&gt;#REF!,H736&lt;&gt;#REF!),1,"")))</f>
        <v>#REF!</v>
      </c>
      <c r="BJ736" s="82" t="str">
        <f t="shared" si="111"/>
        <v>○</v>
      </c>
      <c r="BK736" s="81" t="b">
        <f t="shared" si="114"/>
        <v>1</v>
      </c>
      <c r="BL736" s="81" t="b">
        <f t="shared" si="115"/>
        <v>1</v>
      </c>
    </row>
    <row r="737" spans="1:64" s="83" customFormat="1" ht="60.65" customHeight="1" x14ac:dyDescent="0.2">
      <c r="A737" s="77">
        <f t="shared" si="107"/>
        <v>732</v>
      </c>
      <c r="B737" s="77" t="str">
        <f t="shared" si="112"/>
        <v/>
      </c>
      <c r="C737" s="77" t="str">
        <f>IF(B737&lt;&gt;1,"",COUNTIF($B$6:B737,1))</f>
        <v/>
      </c>
      <c r="D737" s="77" t="str">
        <f>IF(B737&lt;&gt;2,"",COUNTIF($B$6:B737,2))</f>
        <v/>
      </c>
      <c r="E737" s="77" t="str">
        <f>IF(B737&lt;&gt;3,"",COUNTIF($B$6:B737,3))</f>
        <v/>
      </c>
      <c r="F737" s="77" t="str">
        <f>IF(B737&lt;&gt;4,"",COUNTIF($B$6:B737,4))</f>
        <v/>
      </c>
      <c r="G737" s="1"/>
      <c r="H737" s="20"/>
      <c r="I737" s="20"/>
      <c r="J737" s="20"/>
      <c r="K737" s="1"/>
      <c r="L737" s="1"/>
      <c r="M737" s="21"/>
      <c r="N737" s="20"/>
      <c r="O737" s="22"/>
      <c r="P737" s="26"/>
      <c r="Q737" s="27"/>
      <c r="R737" s="20"/>
      <c r="S737" s="1"/>
      <c r="T737" s="28"/>
      <c r="U737" s="85"/>
      <c r="V737" s="86"/>
      <c r="W737" s="39" t="e">
        <f>IF(OR(T737="他官署で調達手続きを実施のため",AC737=#REF!),"－",IF(V737&lt;&gt;"",ROUNDDOWN(V737/T737,3),(IFERROR(ROUNDDOWN(U737/T737,3),"－"))))</f>
        <v>#REF!</v>
      </c>
      <c r="X737" s="90"/>
      <c r="Y737" s="92"/>
      <c r="Z737" s="25"/>
      <c r="AA737" s="24"/>
      <c r="AB737" s="25"/>
      <c r="AC737" s="24"/>
      <c r="AD737" s="20"/>
      <c r="AE737" s="20"/>
      <c r="AF737" s="20"/>
      <c r="AG737" s="1"/>
      <c r="AH737" s="1"/>
      <c r="AI737" s="41"/>
      <c r="AJ737" s="41"/>
      <c r="AK737" s="41"/>
      <c r="AL737" s="41"/>
      <c r="AM737" s="41"/>
      <c r="AN737" s="1"/>
      <c r="AO737" s="1"/>
      <c r="AP737" s="1"/>
      <c r="AQ737" s="1"/>
      <c r="AR737" s="1"/>
      <c r="AS737" s="1"/>
      <c r="AT737" s="1"/>
      <c r="AU737" s="1"/>
      <c r="AV737" s="1"/>
      <c r="AW737" s="1"/>
      <c r="AX737" s="35"/>
      <c r="AY737" s="78"/>
      <c r="AZ737" s="37" t="e">
        <f>IF(AC737=#REF!,"年間支払金額",IF(AND(OR(COUNTIF(AE737,"*すべて*"),COUNTIF(AE737,"*全て*")),S737="●",OR(K737=#REF!,K737=#REF!)),"年間支払金額(全官署、契約相手方ごと)",IF(AND(OR(COUNTIF(AE737,"*すべて*"),COUNTIF(AE737,"*全て*")),S737="●"),"年間支払金額(契約相手方ごと)",IF(AND(OR(K737=#REF!,K737=#REF!),AC737=#REF!),"契約総額(全官署)",IF(AND(K737=#REF!,AC737=#REF!),"契約総額(自官署のみ)",IF(K737=#REF!,"年間支払金額(自官署のみ)",IF(AC737=#REF!,"契約総額",IF(AND(COUNTIF(BG737,"&lt;&gt;*単価*"),OR(K737=#REF!,K737=#REF!)),"全官署予定価格",IF(AND(COUNTIF(BG737,"*単価*"),OR(K737=#REF!,K737=#REF!)),"全官署支払金額",IF(COUNTIF(BG737,"*単価*"),"年間支払金額","予定価格"))))))))))</f>
        <v>#REF!</v>
      </c>
      <c r="BA737" s="37" t="str">
        <f>IF(T737="","×",IF(令和8年度契約状況調査票!T737&gt;_xlfn.XLOOKUP(令和8年度契約状況調査票!BF737,#REF!,#REF!),"○","×"))</f>
        <v>×</v>
      </c>
      <c r="BB737" s="37" t="str">
        <f>IF(Y737="","×",IF(令和8年度契約状況調査票!Y737&gt;_xlfn.XLOOKUP(令和8年度契約状況調査票!BF737,#REF!,#REF!),"○","×"))</f>
        <v>×</v>
      </c>
      <c r="BC737" s="37" t="str">
        <f t="shared" si="108"/>
        <v>×</v>
      </c>
      <c r="BD737" s="37" t="str">
        <f t="shared" si="113"/>
        <v>×</v>
      </c>
      <c r="BE737" s="79" t="str">
        <f t="shared" si="109"/>
        <v/>
      </c>
      <c r="BF737" s="38">
        <f t="shared" si="110"/>
        <v>0</v>
      </c>
      <c r="BG737" s="1" t="e">
        <f>IF(AC737=#REF!,"",IF(AND(K737&lt;&gt;"",ISTEXT(U737)),"分担契約/単価契約",IF(ISTEXT(U737),"単価契約",IF(K737&lt;&gt;"","分担契約",""))))</f>
        <v>#REF!</v>
      </c>
      <c r="BH737" s="80"/>
      <c r="BI737" s="81" t="e">
        <f>IF(COUNTIF(T737,"**"),"",IF(AND(T737&gt;=#REF!,OR(H737=#REF!,H737=#REF!)),1,IF(AND(T737&gt;=#REF!,H737&lt;&gt;#REF!,H737&lt;&gt;#REF!),1,"")))</f>
        <v>#REF!</v>
      </c>
      <c r="BJ737" s="82" t="str">
        <f t="shared" si="111"/>
        <v>○</v>
      </c>
      <c r="BK737" s="81" t="b">
        <f t="shared" si="114"/>
        <v>1</v>
      </c>
      <c r="BL737" s="81" t="b">
        <f t="shared" si="115"/>
        <v>1</v>
      </c>
    </row>
    <row r="738" spans="1:64" s="83" customFormat="1" ht="60.65" customHeight="1" x14ac:dyDescent="0.2">
      <c r="A738" s="77">
        <f t="shared" si="107"/>
        <v>733</v>
      </c>
      <c r="B738" s="77" t="str">
        <f t="shared" si="112"/>
        <v/>
      </c>
      <c r="C738" s="77" t="str">
        <f>IF(B738&lt;&gt;1,"",COUNTIF($B$6:B738,1))</f>
        <v/>
      </c>
      <c r="D738" s="77" t="str">
        <f>IF(B738&lt;&gt;2,"",COUNTIF($B$6:B738,2))</f>
        <v/>
      </c>
      <c r="E738" s="77" t="str">
        <f>IF(B738&lt;&gt;3,"",COUNTIF($B$6:B738,3))</f>
        <v/>
      </c>
      <c r="F738" s="77" t="str">
        <f>IF(B738&lt;&gt;4,"",COUNTIF($B$6:B738,4))</f>
        <v/>
      </c>
      <c r="G738" s="1"/>
      <c r="H738" s="20"/>
      <c r="I738" s="20"/>
      <c r="J738" s="20"/>
      <c r="K738" s="1"/>
      <c r="L738" s="1"/>
      <c r="M738" s="21"/>
      <c r="N738" s="20"/>
      <c r="O738" s="22"/>
      <c r="P738" s="26"/>
      <c r="Q738" s="27"/>
      <c r="R738" s="20"/>
      <c r="S738" s="1"/>
      <c r="T738" s="23"/>
      <c r="U738" s="84"/>
      <c r="V738" s="86"/>
      <c r="W738" s="39" t="e">
        <f>IF(OR(T738="他官署で調達手続きを実施のため",AC738=#REF!),"－",IF(V738&lt;&gt;"",ROUNDDOWN(V738/T738,3),(IFERROR(ROUNDDOWN(U738/T738,3),"－"))))</f>
        <v>#REF!</v>
      </c>
      <c r="X738" s="90"/>
      <c r="Y738" s="92"/>
      <c r="Z738" s="25"/>
      <c r="AA738" s="24"/>
      <c r="AB738" s="25"/>
      <c r="AC738" s="24"/>
      <c r="AD738" s="20"/>
      <c r="AE738" s="20"/>
      <c r="AF738" s="20"/>
      <c r="AG738" s="1"/>
      <c r="AH738" s="1"/>
      <c r="AI738" s="41"/>
      <c r="AJ738" s="41"/>
      <c r="AK738" s="41"/>
      <c r="AL738" s="41"/>
      <c r="AM738" s="41"/>
      <c r="AN738" s="1"/>
      <c r="AO738" s="1"/>
      <c r="AP738" s="1"/>
      <c r="AQ738" s="1"/>
      <c r="AR738" s="1"/>
      <c r="AS738" s="1"/>
      <c r="AT738" s="1"/>
      <c r="AU738" s="1"/>
      <c r="AV738" s="1"/>
      <c r="AW738" s="1"/>
      <c r="AX738" s="35"/>
      <c r="AY738" s="78"/>
      <c r="AZ738" s="37" t="e">
        <f>IF(AC738=#REF!,"年間支払金額",IF(AND(OR(COUNTIF(AE738,"*すべて*"),COUNTIF(AE738,"*全て*")),S738="●",OR(K738=#REF!,K738=#REF!)),"年間支払金額(全官署、契約相手方ごと)",IF(AND(OR(COUNTIF(AE738,"*すべて*"),COUNTIF(AE738,"*全て*")),S738="●"),"年間支払金額(契約相手方ごと)",IF(AND(OR(K738=#REF!,K738=#REF!),AC738=#REF!),"契約総額(全官署)",IF(AND(K738=#REF!,AC738=#REF!),"契約総額(自官署のみ)",IF(K738=#REF!,"年間支払金額(自官署のみ)",IF(AC738=#REF!,"契約総額",IF(AND(COUNTIF(BG738,"&lt;&gt;*単価*"),OR(K738=#REF!,K738=#REF!)),"全官署予定価格",IF(AND(COUNTIF(BG738,"*単価*"),OR(K738=#REF!,K738=#REF!)),"全官署支払金額",IF(COUNTIF(BG738,"*単価*"),"年間支払金額","予定価格"))))))))))</f>
        <v>#REF!</v>
      </c>
      <c r="BA738" s="37" t="str">
        <f>IF(T738="","×",IF(令和8年度契約状況調査票!T738&gt;_xlfn.XLOOKUP(令和8年度契約状況調査票!BF738,#REF!,#REF!),"○","×"))</f>
        <v>×</v>
      </c>
      <c r="BB738" s="37" t="str">
        <f>IF(Y738="","×",IF(令和8年度契約状況調査票!Y738&gt;_xlfn.XLOOKUP(令和8年度契約状況調査票!BF738,#REF!,#REF!),"○","×"))</f>
        <v>×</v>
      </c>
      <c r="BC738" s="37" t="str">
        <f t="shared" si="108"/>
        <v>×</v>
      </c>
      <c r="BD738" s="37" t="str">
        <f t="shared" si="113"/>
        <v>×</v>
      </c>
      <c r="BE738" s="79" t="str">
        <f t="shared" si="109"/>
        <v/>
      </c>
      <c r="BF738" s="38">
        <f t="shared" si="110"/>
        <v>0</v>
      </c>
      <c r="BG738" s="1" t="e">
        <f>IF(AC738=#REF!,"",IF(AND(K738&lt;&gt;"",ISTEXT(U738)),"分担契約/単価契約",IF(ISTEXT(U738),"単価契約",IF(K738&lt;&gt;"","分担契約",""))))</f>
        <v>#REF!</v>
      </c>
      <c r="BH738" s="80"/>
      <c r="BI738" s="81" t="e">
        <f>IF(COUNTIF(T738,"**"),"",IF(AND(T738&gt;=#REF!,OR(H738=#REF!,H738=#REF!)),1,IF(AND(T738&gt;=#REF!,H738&lt;&gt;#REF!,H738&lt;&gt;#REF!),1,"")))</f>
        <v>#REF!</v>
      </c>
      <c r="BJ738" s="82" t="str">
        <f t="shared" si="111"/>
        <v>○</v>
      </c>
      <c r="BK738" s="81" t="b">
        <f t="shared" si="114"/>
        <v>1</v>
      </c>
      <c r="BL738" s="81" t="b">
        <f t="shared" si="115"/>
        <v>1</v>
      </c>
    </row>
    <row r="739" spans="1:64" s="83" customFormat="1" ht="60.65" customHeight="1" x14ac:dyDescent="0.2">
      <c r="A739" s="77">
        <f t="shared" si="107"/>
        <v>734</v>
      </c>
      <c r="B739" s="77" t="str">
        <f t="shared" si="112"/>
        <v/>
      </c>
      <c r="C739" s="77" t="str">
        <f>IF(B739&lt;&gt;1,"",COUNTIF($B$6:B739,1))</f>
        <v/>
      </c>
      <c r="D739" s="77" t="str">
        <f>IF(B739&lt;&gt;2,"",COUNTIF($B$6:B739,2))</f>
        <v/>
      </c>
      <c r="E739" s="77" t="str">
        <f>IF(B739&lt;&gt;3,"",COUNTIF($B$6:B739,3))</f>
        <v/>
      </c>
      <c r="F739" s="77" t="str">
        <f>IF(B739&lt;&gt;4,"",COUNTIF($B$6:B739,4))</f>
        <v/>
      </c>
      <c r="G739" s="1"/>
      <c r="H739" s="20"/>
      <c r="I739" s="20"/>
      <c r="J739" s="20"/>
      <c r="K739" s="1"/>
      <c r="L739" s="1"/>
      <c r="M739" s="21"/>
      <c r="N739" s="20"/>
      <c r="O739" s="22"/>
      <c r="P739" s="26"/>
      <c r="Q739" s="27"/>
      <c r="R739" s="20"/>
      <c r="S739" s="1"/>
      <c r="T739" s="23"/>
      <c r="U739" s="84"/>
      <c r="V739" s="86"/>
      <c r="W739" s="39" t="e">
        <f>IF(OR(T739="他官署で調達手続きを実施のため",AC739=#REF!),"－",IF(V739&lt;&gt;"",ROUNDDOWN(V739/T739,3),(IFERROR(ROUNDDOWN(U739/T739,3),"－"))))</f>
        <v>#REF!</v>
      </c>
      <c r="X739" s="90"/>
      <c r="Y739" s="92"/>
      <c r="Z739" s="25"/>
      <c r="AA739" s="24"/>
      <c r="AB739" s="25"/>
      <c r="AC739" s="24"/>
      <c r="AD739" s="20"/>
      <c r="AE739" s="20"/>
      <c r="AF739" s="20"/>
      <c r="AG739" s="1"/>
      <c r="AH739" s="1"/>
      <c r="AI739" s="41"/>
      <c r="AJ739" s="41"/>
      <c r="AK739" s="41"/>
      <c r="AL739" s="41"/>
      <c r="AM739" s="41"/>
      <c r="AN739" s="1"/>
      <c r="AO739" s="1"/>
      <c r="AP739" s="1"/>
      <c r="AQ739" s="1"/>
      <c r="AR739" s="1"/>
      <c r="AS739" s="1"/>
      <c r="AT739" s="1"/>
      <c r="AU739" s="1"/>
      <c r="AV739" s="1"/>
      <c r="AW739" s="1"/>
      <c r="AX739" s="35"/>
      <c r="AY739" s="78"/>
      <c r="AZ739" s="37" t="e">
        <f>IF(AC739=#REF!,"年間支払金額",IF(AND(OR(COUNTIF(AE739,"*すべて*"),COUNTIF(AE739,"*全て*")),S739="●",OR(K739=#REF!,K739=#REF!)),"年間支払金額(全官署、契約相手方ごと)",IF(AND(OR(COUNTIF(AE739,"*すべて*"),COUNTIF(AE739,"*全て*")),S739="●"),"年間支払金額(契約相手方ごと)",IF(AND(OR(K739=#REF!,K739=#REF!),AC739=#REF!),"契約総額(全官署)",IF(AND(K739=#REF!,AC739=#REF!),"契約総額(自官署のみ)",IF(K739=#REF!,"年間支払金額(自官署のみ)",IF(AC739=#REF!,"契約総額",IF(AND(COUNTIF(BG739,"&lt;&gt;*単価*"),OR(K739=#REF!,K739=#REF!)),"全官署予定価格",IF(AND(COUNTIF(BG739,"*単価*"),OR(K739=#REF!,K739=#REF!)),"全官署支払金額",IF(COUNTIF(BG739,"*単価*"),"年間支払金額","予定価格"))))))))))</f>
        <v>#REF!</v>
      </c>
      <c r="BA739" s="37" t="str">
        <f>IF(T739="","×",IF(令和8年度契約状況調査票!T739&gt;_xlfn.XLOOKUP(令和8年度契約状況調査票!BF739,#REF!,#REF!),"○","×"))</f>
        <v>×</v>
      </c>
      <c r="BB739" s="37" t="str">
        <f>IF(Y739="","×",IF(令和8年度契約状況調査票!Y739&gt;_xlfn.XLOOKUP(令和8年度契約状況調査票!BF739,#REF!,#REF!),"○","×"))</f>
        <v>×</v>
      </c>
      <c r="BC739" s="37" t="str">
        <f t="shared" si="108"/>
        <v>×</v>
      </c>
      <c r="BD739" s="37" t="str">
        <f t="shared" si="113"/>
        <v>×</v>
      </c>
      <c r="BE739" s="79" t="str">
        <f t="shared" si="109"/>
        <v/>
      </c>
      <c r="BF739" s="38">
        <f t="shared" si="110"/>
        <v>0</v>
      </c>
      <c r="BG739" s="1" t="e">
        <f>IF(AC739=#REF!,"",IF(AND(K739&lt;&gt;"",ISTEXT(U739)),"分担契約/単価契約",IF(ISTEXT(U739),"単価契約",IF(K739&lt;&gt;"","分担契約",""))))</f>
        <v>#REF!</v>
      </c>
      <c r="BH739" s="80"/>
      <c r="BI739" s="81" t="e">
        <f>IF(COUNTIF(T739,"**"),"",IF(AND(T739&gt;=#REF!,OR(H739=#REF!,H739=#REF!)),1,IF(AND(T739&gt;=#REF!,H739&lt;&gt;#REF!,H739&lt;&gt;#REF!),1,"")))</f>
        <v>#REF!</v>
      </c>
      <c r="BJ739" s="82" t="str">
        <f t="shared" si="111"/>
        <v>○</v>
      </c>
      <c r="BK739" s="81" t="b">
        <f t="shared" si="114"/>
        <v>1</v>
      </c>
      <c r="BL739" s="81" t="b">
        <f t="shared" si="115"/>
        <v>1</v>
      </c>
    </row>
    <row r="740" spans="1:64" s="83" customFormat="1" ht="60.65" customHeight="1" x14ac:dyDescent="0.2">
      <c r="A740" s="77">
        <f t="shared" si="107"/>
        <v>735</v>
      </c>
      <c r="B740" s="77" t="str">
        <f t="shared" si="112"/>
        <v/>
      </c>
      <c r="C740" s="77" t="str">
        <f>IF(B740&lt;&gt;1,"",COUNTIF($B$6:B740,1))</f>
        <v/>
      </c>
      <c r="D740" s="77" t="str">
        <f>IF(B740&lt;&gt;2,"",COUNTIF($B$6:B740,2))</f>
        <v/>
      </c>
      <c r="E740" s="77" t="str">
        <f>IF(B740&lt;&gt;3,"",COUNTIF($B$6:B740,3))</f>
        <v/>
      </c>
      <c r="F740" s="77" t="str">
        <f>IF(B740&lt;&gt;4,"",COUNTIF($B$6:B740,4))</f>
        <v/>
      </c>
      <c r="G740" s="1"/>
      <c r="H740" s="20"/>
      <c r="I740" s="20"/>
      <c r="J740" s="20"/>
      <c r="K740" s="1"/>
      <c r="L740" s="1"/>
      <c r="M740" s="21"/>
      <c r="N740" s="20"/>
      <c r="O740" s="22"/>
      <c r="P740" s="26"/>
      <c r="Q740" s="27"/>
      <c r="R740" s="20"/>
      <c r="S740" s="1"/>
      <c r="T740" s="23"/>
      <c r="U740" s="84"/>
      <c r="V740" s="86"/>
      <c r="W740" s="39" t="e">
        <f>IF(OR(T740="他官署で調達手続きを実施のため",AC740=#REF!),"－",IF(V740&lt;&gt;"",ROUNDDOWN(V740/T740,3),(IFERROR(ROUNDDOWN(U740/T740,3),"－"))))</f>
        <v>#REF!</v>
      </c>
      <c r="X740" s="90"/>
      <c r="Y740" s="92"/>
      <c r="Z740" s="25"/>
      <c r="AA740" s="24"/>
      <c r="AB740" s="25"/>
      <c r="AC740" s="24"/>
      <c r="AD740" s="20"/>
      <c r="AE740" s="20"/>
      <c r="AF740" s="20"/>
      <c r="AG740" s="1"/>
      <c r="AH740" s="1"/>
      <c r="AI740" s="41"/>
      <c r="AJ740" s="41"/>
      <c r="AK740" s="41"/>
      <c r="AL740" s="41"/>
      <c r="AM740" s="41"/>
      <c r="AN740" s="1"/>
      <c r="AO740" s="1"/>
      <c r="AP740" s="1"/>
      <c r="AQ740" s="1"/>
      <c r="AR740" s="1"/>
      <c r="AS740" s="1"/>
      <c r="AT740" s="1"/>
      <c r="AU740" s="1"/>
      <c r="AV740" s="1"/>
      <c r="AW740" s="1"/>
      <c r="AX740" s="35"/>
      <c r="AY740" s="78"/>
      <c r="AZ740" s="37" t="e">
        <f>IF(AC740=#REF!,"年間支払金額",IF(AND(OR(COUNTIF(AE740,"*すべて*"),COUNTIF(AE740,"*全て*")),S740="●",OR(K740=#REF!,K740=#REF!)),"年間支払金額(全官署、契約相手方ごと)",IF(AND(OR(COUNTIF(AE740,"*すべて*"),COUNTIF(AE740,"*全て*")),S740="●"),"年間支払金額(契約相手方ごと)",IF(AND(OR(K740=#REF!,K740=#REF!),AC740=#REF!),"契約総額(全官署)",IF(AND(K740=#REF!,AC740=#REF!),"契約総額(自官署のみ)",IF(K740=#REF!,"年間支払金額(自官署のみ)",IF(AC740=#REF!,"契約総額",IF(AND(COUNTIF(BG740,"&lt;&gt;*単価*"),OR(K740=#REF!,K740=#REF!)),"全官署予定価格",IF(AND(COUNTIF(BG740,"*単価*"),OR(K740=#REF!,K740=#REF!)),"全官署支払金額",IF(COUNTIF(BG740,"*単価*"),"年間支払金額","予定価格"))))))))))</f>
        <v>#REF!</v>
      </c>
      <c r="BA740" s="37" t="str">
        <f>IF(T740="","×",IF(令和8年度契約状況調査票!T740&gt;_xlfn.XLOOKUP(令和8年度契約状況調査票!BF740,#REF!,#REF!),"○","×"))</f>
        <v>×</v>
      </c>
      <c r="BB740" s="37" t="str">
        <f>IF(Y740="","×",IF(令和8年度契約状況調査票!Y740&gt;_xlfn.XLOOKUP(令和8年度契約状況調査票!BF740,#REF!,#REF!),"○","×"))</f>
        <v>×</v>
      </c>
      <c r="BC740" s="37" t="str">
        <f t="shared" si="108"/>
        <v>×</v>
      </c>
      <c r="BD740" s="37" t="str">
        <f t="shared" si="113"/>
        <v>×</v>
      </c>
      <c r="BE740" s="79" t="str">
        <f t="shared" si="109"/>
        <v/>
      </c>
      <c r="BF740" s="38">
        <f t="shared" si="110"/>
        <v>0</v>
      </c>
      <c r="BG740" s="1" t="e">
        <f>IF(AC740=#REF!,"",IF(AND(K740&lt;&gt;"",ISTEXT(U740)),"分担契約/単価契約",IF(ISTEXT(U740),"単価契約",IF(K740&lt;&gt;"","分担契約",""))))</f>
        <v>#REF!</v>
      </c>
      <c r="BH740" s="80"/>
      <c r="BI740" s="81" t="e">
        <f>IF(COUNTIF(T740,"**"),"",IF(AND(T740&gt;=#REF!,OR(H740=#REF!,H740=#REF!)),1,IF(AND(T740&gt;=#REF!,H740&lt;&gt;#REF!,H740&lt;&gt;#REF!),1,"")))</f>
        <v>#REF!</v>
      </c>
      <c r="BJ740" s="82" t="str">
        <f t="shared" si="111"/>
        <v>○</v>
      </c>
      <c r="BK740" s="81" t="b">
        <f t="shared" si="114"/>
        <v>1</v>
      </c>
      <c r="BL740" s="81" t="b">
        <f t="shared" si="115"/>
        <v>1</v>
      </c>
    </row>
    <row r="741" spans="1:64" s="83" customFormat="1" ht="60.65" customHeight="1" x14ac:dyDescent="0.2">
      <c r="A741" s="77">
        <f t="shared" si="107"/>
        <v>736</v>
      </c>
      <c r="B741" s="77" t="str">
        <f t="shared" si="112"/>
        <v/>
      </c>
      <c r="C741" s="77" t="str">
        <f>IF(B741&lt;&gt;1,"",COUNTIF($B$6:B741,1))</f>
        <v/>
      </c>
      <c r="D741" s="77" t="str">
        <f>IF(B741&lt;&gt;2,"",COUNTIF($B$6:B741,2))</f>
        <v/>
      </c>
      <c r="E741" s="77" t="str">
        <f>IF(B741&lt;&gt;3,"",COUNTIF($B$6:B741,3))</f>
        <v/>
      </c>
      <c r="F741" s="77" t="str">
        <f>IF(B741&lt;&gt;4,"",COUNTIF($B$6:B741,4))</f>
        <v/>
      </c>
      <c r="G741" s="1"/>
      <c r="H741" s="20"/>
      <c r="I741" s="20"/>
      <c r="J741" s="20"/>
      <c r="K741" s="1"/>
      <c r="L741" s="1"/>
      <c r="M741" s="21"/>
      <c r="N741" s="20"/>
      <c r="O741" s="22"/>
      <c r="P741" s="26"/>
      <c r="Q741" s="27"/>
      <c r="R741" s="20"/>
      <c r="S741" s="1"/>
      <c r="T741" s="23"/>
      <c r="U741" s="84"/>
      <c r="V741" s="86"/>
      <c r="W741" s="39" t="e">
        <f>IF(OR(T741="他官署で調達手続きを実施のため",AC741=#REF!),"－",IF(V741&lt;&gt;"",ROUNDDOWN(V741/T741,3),(IFERROR(ROUNDDOWN(U741/T741,3),"－"))))</f>
        <v>#REF!</v>
      </c>
      <c r="X741" s="90"/>
      <c r="Y741" s="92"/>
      <c r="Z741" s="25"/>
      <c r="AA741" s="24"/>
      <c r="AB741" s="25"/>
      <c r="AC741" s="24"/>
      <c r="AD741" s="20"/>
      <c r="AE741" s="20"/>
      <c r="AF741" s="20"/>
      <c r="AG741" s="1"/>
      <c r="AH741" s="1"/>
      <c r="AI741" s="41"/>
      <c r="AJ741" s="41"/>
      <c r="AK741" s="41"/>
      <c r="AL741" s="41"/>
      <c r="AM741" s="41"/>
      <c r="AN741" s="1"/>
      <c r="AO741" s="1"/>
      <c r="AP741" s="1"/>
      <c r="AQ741" s="1"/>
      <c r="AR741" s="1"/>
      <c r="AS741" s="1"/>
      <c r="AT741" s="1"/>
      <c r="AU741" s="1"/>
      <c r="AV741" s="1"/>
      <c r="AW741" s="1"/>
      <c r="AX741" s="36"/>
      <c r="AY741" s="78"/>
      <c r="AZ741" s="37" t="e">
        <f>IF(AC741=#REF!,"年間支払金額",IF(AND(OR(COUNTIF(AE741,"*すべて*"),COUNTIF(AE741,"*全て*")),S741="●",OR(K741=#REF!,K741=#REF!)),"年間支払金額(全官署、契約相手方ごと)",IF(AND(OR(COUNTIF(AE741,"*すべて*"),COUNTIF(AE741,"*全て*")),S741="●"),"年間支払金額(契約相手方ごと)",IF(AND(OR(K741=#REF!,K741=#REF!),AC741=#REF!),"契約総額(全官署)",IF(AND(K741=#REF!,AC741=#REF!),"契約総額(自官署のみ)",IF(K741=#REF!,"年間支払金額(自官署のみ)",IF(AC741=#REF!,"契約総額",IF(AND(COUNTIF(BG741,"&lt;&gt;*単価*"),OR(K741=#REF!,K741=#REF!)),"全官署予定価格",IF(AND(COUNTIF(BG741,"*単価*"),OR(K741=#REF!,K741=#REF!)),"全官署支払金額",IF(COUNTIF(BG741,"*単価*"),"年間支払金額","予定価格"))))))))))</f>
        <v>#REF!</v>
      </c>
      <c r="BA741" s="37" t="str">
        <f>IF(T741="","×",IF(令和8年度契約状況調査票!T741&gt;_xlfn.XLOOKUP(令和8年度契約状況調査票!BF741,#REF!,#REF!),"○","×"))</f>
        <v>×</v>
      </c>
      <c r="BB741" s="37" t="str">
        <f>IF(Y741="","×",IF(令和8年度契約状況調査票!Y741&gt;_xlfn.XLOOKUP(令和8年度契約状況調査票!BF741,#REF!,#REF!),"○","×"))</f>
        <v>×</v>
      </c>
      <c r="BC741" s="37" t="str">
        <f t="shared" si="108"/>
        <v>×</v>
      </c>
      <c r="BD741" s="37" t="str">
        <f t="shared" si="113"/>
        <v>×</v>
      </c>
      <c r="BE741" s="79" t="str">
        <f t="shared" si="109"/>
        <v/>
      </c>
      <c r="BF741" s="38">
        <f t="shared" si="110"/>
        <v>0</v>
      </c>
      <c r="BG741" s="1" t="e">
        <f>IF(AC741=#REF!,"",IF(AND(K741&lt;&gt;"",ISTEXT(U741)),"分担契約/単価契約",IF(ISTEXT(U741),"単価契約",IF(K741&lt;&gt;"","分担契約",""))))</f>
        <v>#REF!</v>
      </c>
      <c r="BH741" s="80"/>
      <c r="BI741" s="81" t="e">
        <f>IF(COUNTIF(T741,"**"),"",IF(AND(T741&gt;=#REF!,OR(H741=#REF!,H741=#REF!)),1,IF(AND(T741&gt;=#REF!,H741&lt;&gt;#REF!,H741&lt;&gt;#REF!),1,"")))</f>
        <v>#REF!</v>
      </c>
      <c r="BJ741" s="82" t="str">
        <f t="shared" si="111"/>
        <v>○</v>
      </c>
      <c r="BK741" s="81" t="b">
        <f t="shared" si="114"/>
        <v>1</v>
      </c>
      <c r="BL741" s="81" t="b">
        <f t="shared" si="115"/>
        <v>1</v>
      </c>
    </row>
    <row r="742" spans="1:64" s="83" customFormat="1" ht="60.65" customHeight="1" x14ac:dyDescent="0.2">
      <c r="A742" s="77">
        <f t="shared" si="107"/>
        <v>737</v>
      </c>
      <c r="B742" s="77" t="str">
        <f t="shared" si="112"/>
        <v/>
      </c>
      <c r="C742" s="77" t="str">
        <f>IF(B742&lt;&gt;1,"",COUNTIF($B$6:B742,1))</f>
        <v/>
      </c>
      <c r="D742" s="77" t="str">
        <f>IF(B742&lt;&gt;2,"",COUNTIF($B$6:B742,2))</f>
        <v/>
      </c>
      <c r="E742" s="77" t="str">
        <f>IF(B742&lt;&gt;3,"",COUNTIF($B$6:B742,3))</f>
        <v/>
      </c>
      <c r="F742" s="77" t="str">
        <f>IF(B742&lt;&gt;4,"",COUNTIF($B$6:B742,4))</f>
        <v/>
      </c>
      <c r="G742" s="1"/>
      <c r="H742" s="20"/>
      <c r="I742" s="20"/>
      <c r="J742" s="20"/>
      <c r="K742" s="1"/>
      <c r="L742" s="1"/>
      <c r="M742" s="21"/>
      <c r="N742" s="20"/>
      <c r="O742" s="22"/>
      <c r="P742" s="26"/>
      <c r="Q742" s="27"/>
      <c r="R742" s="20"/>
      <c r="S742" s="1"/>
      <c r="T742" s="23"/>
      <c r="U742" s="84"/>
      <c r="V742" s="86"/>
      <c r="W742" s="39" t="e">
        <f>IF(OR(T742="他官署で調達手続きを実施のため",AC742=#REF!),"－",IF(V742&lt;&gt;"",ROUNDDOWN(V742/T742,3),(IFERROR(ROUNDDOWN(U742/T742,3),"－"))))</f>
        <v>#REF!</v>
      </c>
      <c r="X742" s="90"/>
      <c r="Y742" s="92"/>
      <c r="Z742" s="25"/>
      <c r="AA742" s="24"/>
      <c r="AB742" s="25"/>
      <c r="AC742" s="24"/>
      <c r="AD742" s="20"/>
      <c r="AE742" s="20"/>
      <c r="AF742" s="20"/>
      <c r="AG742" s="1"/>
      <c r="AH742" s="1"/>
      <c r="AI742" s="41"/>
      <c r="AJ742" s="41"/>
      <c r="AK742" s="41"/>
      <c r="AL742" s="41"/>
      <c r="AM742" s="41"/>
      <c r="AN742" s="1"/>
      <c r="AO742" s="1"/>
      <c r="AP742" s="1"/>
      <c r="AQ742" s="1"/>
      <c r="AR742" s="1"/>
      <c r="AS742" s="1"/>
      <c r="AT742" s="1"/>
      <c r="AU742" s="1"/>
      <c r="AV742" s="1"/>
      <c r="AW742" s="1"/>
      <c r="AX742" s="35"/>
      <c r="AY742" s="78"/>
      <c r="AZ742" s="37" t="e">
        <f>IF(AC742=#REF!,"年間支払金額",IF(AND(OR(COUNTIF(AE742,"*すべて*"),COUNTIF(AE742,"*全て*")),S742="●",OR(K742=#REF!,K742=#REF!)),"年間支払金額(全官署、契約相手方ごと)",IF(AND(OR(COUNTIF(AE742,"*すべて*"),COUNTIF(AE742,"*全て*")),S742="●"),"年間支払金額(契約相手方ごと)",IF(AND(OR(K742=#REF!,K742=#REF!),AC742=#REF!),"契約総額(全官署)",IF(AND(K742=#REF!,AC742=#REF!),"契約総額(自官署のみ)",IF(K742=#REF!,"年間支払金額(自官署のみ)",IF(AC742=#REF!,"契約総額",IF(AND(COUNTIF(BG742,"&lt;&gt;*単価*"),OR(K742=#REF!,K742=#REF!)),"全官署予定価格",IF(AND(COUNTIF(BG742,"*単価*"),OR(K742=#REF!,K742=#REF!)),"全官署支払金額",IF(COUNTIF(BG742,"*単価*"),"年間支払金額","予定価格"))))))))))</f>
        <v>#REF!</v>
      </c>
      <c r="BA742" s="37" t="str">
        <f>IF(T742="","×",IF(令和8年度契約状況調査票!T742&gt;_xlfn.XLOOKUP(令和8年度契約状況調査票!BF742,#REF!,#REF!),"○","×"))</f>
        <v>×</v>
      </c>
      <c r="BB742" s="37" t="str">
        <f>IF(Y742="","×",IF(令和8年度契約状況調査票!Y742&gt;_xlfn.XLOOKUP(令和8年度契約状況調査票!BF742,#REF!,#REF!),"○","×"))</f>
        <v>×</v>
      </c>
      <c r="BC742" s="37" t="str">
        <f t="shared" si="108"/>
        <v>×</v>
      </c>
      <c r="BD742" s="37" t="str">
        <f t="shared" si="113"/>
        <v>×</v>
      </c>
      <c r="BE742" s="79" t="str">
        <f t="shared" si="109"/>
        <v/>
      </c>
      <c r="BF742" s="38">
        <f t="shared" si="110"/>
        <v>0</v>
      </c>
      <c r="BG742" s="1" t="e">
        <f>IF(AC742=#REF!,"",IF(AND(K742&lt;&gt;"",ISTEXT(U742)),"分担契約/単価契約",IF(ISTEXT(U742),"単価契約",IF(K742&lt;&gt;"","分担契約",""))))</f>
        <v>#REF!</v>
      </c>
      <c r="BH742" s="80"/>
      <c r="BI742" s="81" t="e">
        <f>IF(COUNTIF(T742,"**"),"",IF(AND(T742&gt;=#REF!,OR(H742=#REF!,H742=#REF!)),1,IF(AND(T742&gt;=#REF!,H742&lt;&gt;#REF!,H742&lt;&gt;#REF!),1,"")))</f>
        <v>#REF!</v>
      </c>
      <c r="BJ742" s="82" t="str">
        <f t="shared" si="111"/>
        <v>○</v>
      </c>
      <c r="BK742" s="81" t="b">
        <f t="shared" si="114"/>
        <v>1</v>
      </c>
      <c r="BL742" s="81" t="b">
        <f t="shared" si="115"/>
        <v>1</v>
      </c>
    </row>
    <row r="743" spans="1:64" s="83" customFormat="1" ht="60.65" customHeight="1" x14ac:dyDescent="0.2">
      <c r="A743" s="77">
        <f t="shared" si="107"/>
        <v>738</v>
      </c>
      <c r="B743" s="77" t="str">
        <f t="shared" si="112"/>
        <v/>
      </c>
      <c r="C743" s="77" t="str">
        <f>IF(B743&lt;&gt;1,"",COUNTIF($B$6:B743,1))</f>
        <v/>
      </c>
      <c r="D743" s="77" t="str">
        <f>IF(B743&lt;&gt;2,"",COUNTIF($B$6:B743,2))</f>
        <v/>
      </c>
      <c r="E743" s="77" t="str">
        <f>IF(B743&lt;&gt;3,"",COUNTIF($B$6:B743,3))</f>
        <v/>
      </c>
      <c r="F743" s="77" t="str">
        <f>IF(B743&lt;&gt;4,"",COUNTIF($B$6:B743,4))</f>
        <v/>
      </c>
      <c r="G743" s="1"/>
      <c r="H743" s="20"/>
      <c r="I743" s="20"/>
      <c r="J743" s="20"/>
      <c r="K743" s="1"/>
      <c r="L743" s="1"/>
      <c r="M743" s="21"/>
      <c r="N743" s="20"/>
      <c r="O743" s="22"/>
      <c r="P743" s="26"/>
      <c r="Q743" s="27"/>
      <c r="R743" s="20"/>
      <c r="S743" s="1"/>
      <c r="T743" s="23"/>
      <c r="U743" s="84"/>
      <c r="V743" s="86"/>
      <c r="W743" s="39" t="e">
        <f>IF(OR(T743="他官署で調達手続きを実施のため",AC743=#REF!),"－",IF(V743&lt;&gt;"",ROUNDDOWN(V743/T743,3),(IFERROR(ROUNDDOWN(U743/T743,3),"－"))))</f>
        <v>#REF!</v>
      </c>
      <c r="X743" s="90"/>
      <c r="Y743" s="92"/>
      <c r="Z743" s="25"/>
      <c r="AA743" s="24"/>
      <c r="AB743" s="25"/>
      <c r="AC743" s="24"/>
      <c r="AD743" s="20"/>
      <c r="AE743" s="20"/>
      <c r="AF743" s="20"/>
      <c r="AG743" s="1"/>
      <c r="AH743" s="1"/>
      <c r="AI743" s="41"/>
      <c r="AJ743" s="41"/>
      <c r="AK743" s="41"/>
      <c r="AL743" s="41"/>
      <c r="AM743" s="41"/>
      <c r="AN743" s="1"/>
      <c r="AO743" s="1"/>
      <c r="AP743" s="1"/>
      <c r="AQ743" s="1"/>
      <c r="AR743" s="1"/>
      <c r="AS743" s="1"/>
      <c r="AT743" s="1"/>
      <c r="AU743" s="1"/>
      <c r="AV743" s="1"/>
      <c r="AW743" s="1"/>
      <c r="AX743" s="35"/>
      <c r="AY743" s="78"/>
      <c r="AZ743" s="37" t="e">
        <f>IF(AC743=#REF!,"年間支払金額",IF(AND(OR(COUNTIF(AE743,"*すべて*"),COUNTIF(AE743,"*全て*")),S743="●",OR(K743=#REF!,K743=#REF!)),"年間支払金額(全官署、契約相手方ごと)",IF(AND(OR(COUNTIF(AE743,"*すべて*"),COUNTIF(AE743,"*全て*")),S743="●"),"年間支払金額(契約相手方ごと)",IF(AND(OR(K743=#REF!,K743=#REF!),AC743=#REF!),"契約総額(全官署)",IF(AND(K743=#REF!,AC743=#REF!),"契約総額(自官署のみ)",IF(K743=#REF!,"年間支払金額(自官署のみ)",IF(AC743=#REF!,"契約総額",IF(AND(COUNTIF(BG743,"&lt;&gt;*単価*"),OR(K743=#REF!,K743=#REF!)),"全官署予定価格",IF(AND(COUNTIF(BG743,"*単価*"),OR(K743=#REF!,K743=#REF!)),"全官署支払金額",IF(COUNTIF(BG743,"*単価*"),"年間支払金額","予定価格"))))))))))</f>
        <v>#REF!</v>
      </c>
      <c r="BA743" s="37" t="str">
        <f>IF(T743="","×",IF(令和8年度契約状況調査票!T743&gt;_xlfn.XLOOKUP(令和8年度契約状況調査票!BF743,#REF!,#REF!),"○","×"))</f>
        <v>×</v>
      </c>
      <c r="BB743" s="37" t="str">
        <f>IF(Y743="","×",IF(令和8年度契約状況調査票!Y743&gt;_xlfn.XLOOKUP(令和8年度契約状況調査票!BF743,#REF!,#REF!),"○","×"))</f>
        <v>×</v>
      </c>
      <c r="BC743" s="37" t="str">
        <f t="shared" si="108"/>
        <v>×</v>
      </c>
      <c r="BD743" s="37" t="str">
        <f t="shared" si="113"/>
        <v>×</v>
      </c>
      <c r="BE743" s="79" t="str">
        <f t="shared" si="109"/>
        <v/>
      </c>
      <c r="BF743" s="38">
        <f t="shared" si="110"/>
        <v>0</v>
      </c>
      <c r="BG743" s="1" t="e">
        <f>IF(AC743=#REF!,"",IF(AND(K743&lt;&gt;"",ISTEXT(U743)),"分担契約/単価契約",IF(ISTEXT(U743),"単価契約",IF(K743&lt;&gt;"","分担契約",""))))</f>
        <v>#REF!</v>
      </c>
      <c r="BH743" s="80"/>
      <c r="BI743" s="81" t="e">
        <f>IF(COUNTIF(T743,"**"),"",IF(AND(T743&gt;=#REF!,OR(H743=#REF!,H743=#REF!)),1,IF(AND(T743&gt;=#REF!,H743&lt;&gt;#REF!,H743&lt;&gt;#REF!),1,"")))</f>
        <v>#REF!</v>
      </c>
      <c r="BJ743" s="82" t="str">
        <f t="shared" si="111"/>
        <v>○</v>
      </c>
      <c r="BK743" s="81" t="b">
        <f t="shared" si="114"/>
        <v>1</v>
      </c>
      <c r="BL743" s="81" t="b">
        <f t="shared" si="115"/>
        <v>1</v>
      </c>
    </row>
    <row r="744" spans="1:64" s="83" customFormat="1" ht="60.65" customHeight="1" x14ac:dyDescent="0.2">
      <c r="A744" s="77">
        <f t="shared" si="107"/>
        <v>739</v>
      </c>
      <c r="B744" s="77" t="str">
        <f t="shared" si="112"/>
        <v/>
      </c>
      <c r="C744" s="77" t="str">
        <f>IF(B744&lt;&gt;1,"",COUNTIF($B$6:B744,1))</f>
        <v/>
      </c>
      <c r="D744" s="77" t="str">
        <f>IF(B744&lt;&gt;2,"",COUNTIF($B$6:B744,2))</f>
        <v/>
      </c>
      <c r="E744" s="77" t="str">
        <f>IF(B744&lt;&gt;3,"",COUNTIF($B$6:B744,3))</f>
        <v/>
      </c>
      <c r="F744" s="77" t="str">
        <f>IF(B744&lt;&gt;4,"",COUNTIF($B$6:B744,4))</f>
        <v/>
      </c>
      <c r="G744" s="1"/>
      <c r="H744" s="20"/>
      <c r="I744" s="20"/>
      <c r="J744" s="20"/>
      <c r="K744" s="1"/>
      <c r="L744" s="1"/>
      <c r="M744" s="21"/>
      <c r="N744" s="20"/>
      <c r="O744" s="22"/>
      <c r="P744" s="26"/>
      <c r="Q744" s="27"/>
      <c r="R744" s="20"/>
      <c r="S744" s="1"/>
      <c r="T744" s="28"/>
      <c r="U744" s="85"/>
      <c r="V744" s="86"/>
      <c r="W744" s="39" t="e">
        <f>IF(OR(T744="他官署で調達手続きを実施のため",AC744=#REF!),"－",IF(V744&lt;&gt;"",ROUNDDOWN(V744/T744,3),(IFERROR(ROUNDDOWN(U744/T744,3),"－"))))</f>
        <v>#REF!</v>
      </c>
      <c r="X744" s="90"/>
      <c r="Y744" s="92"/>
      <c r="Z744" s="25"/>
      <c r="AA744" s="24"/>
      <c r="AB744" s="25"/>
      <c r="AC744" s="24"/>
      <c r="AD744" s="20"/>
      <c r="AE744" s="20"/>
      <c r="AF744" s="20"/>
      <c r="AG744" s="1"/>
      <c r="AH744" s="1"/>
      <c r="AI744" s="41"/>
      <c r="AJ744" s="41"/>
      <c r="AK744" s="41"/>
      <c r="AL744" s="41"/>
      <c r="AM744" s="41"/>
      <c r="AN744" s="1"/>
      <c r="AO744" s="1"/>
      <c r="AP744" s="1"/>
      <c r="AQ744" s="1"/>
      <c r="AR744" s="1"/>
      <c r="AS744" s="1"/>
      <c r="AT744" s="1"/>
      <c r="AU744" s="1"/>
      <c r="AV744" s="1"/>
      <c r="AW744" s="1"/>
      <c r="AX744" s="35"/>
      <c r="AY744" s="78"/>
      <c r="AZ744" s="37" t="e">
        <f>IF(AC744=#REF!,"年間支払金額",IF(AND(OR(COUNTIF(AE744,"*すべて*"),COUNTIF(AE744,"*全て*")),S744="●",OR(K744=#REF!,K744=#REF!)),"年間支払金額(全官署、契約相手方ごと)",IF(AND(OR(COUNTIF(AE744,"*すべて*"),COUNTIF(AE744,"*全て*")),S744="●"),"年間支払金額(契約相手方ごと)",IF(AND(OR(K744=#REF!,K744=#REF!),AC744=#REF!),"契約総額(全官署)",IF(AND(K744=#REF!,AC744=#REF!),"契約総額(自官署のみ)",IF(K744=#REF!,"年間支払金額(自官署のみ)",IF(AC744=#REF!,"契約総額",IF(AND(COUNTIF(BG744,"&lt;&gt;*単価*"),OR(K744=#REF!,K744=#REF!)),"全官署予定価格",IF(AND(COUNTIF(BG744,"*単価*"),OR(K744=#REF!,K744=#REF!)),"全官署支払金額",IF(COUNTIF(BG744,"*単価*"),"年間支払金額","予定価格"))))))))))</f>
        <v>#REF!</v>
      </c>
      <c r="BA744" s="37" t="str">
        <f>IF(T744="","×",IF(令和8年度契約状況調査票!T744&gt;_xlfn.XLOOKUP(令和8年度契約状況調査票!BF744,#REF!,#REF!),"○","×"))</f>
        <v>×</v>
      </c>
      <c r="BB744" s="37" t="str">
        <f>IF(Y744="","×",IF(令和8年度契約状況調査票!Y744&gt;_xlfn.XLOOKUP(令和8年度契約状況調査票!BF744,#REF!,#REF!),"○","×"))</f>
        <v>×</v>
      </c>
      <c r="BC744" s="37" t="str">
        <f t="shared" si="108"/>
        <v>×</v>
      </c>
      <c r="BD744" s="37" t="str">
        <f t="shared" si="113"/>
        <v>×</v>
      </c>
      <c r="BE744" s="79" t="str">
        <f t="shared" si="109"/>
        <v/>
      </c>
      <c r="BF744" s="38">
        <f t="shared" si="110"/>
        <v>0</v>
      </c>
      <c r="BG744" s="1" t="e">
        <f>IF(AC744=#REF!,"",IF(AND(K744&lt;&gt;"",ISTEXT(U744)),"分担契約/単価契約",IF(ISTEXT(U744),"単価契約",IF(K744&lt;&gt;"","分担契約",""))))</f>
        <v>#REF!</v>
      </c>
      <c r="BH744" s="80"/>
      <c r="BI744" s="81" t="e">
        <f>IF(COUNTIF(T744,"**"),"",IF(AND(T744&gt;=#REF!,OR(H744=#REF!,H744=#REF!)),1,IF(AND(T744&gt;=#REF!,H744&lt;&gt;#REF!,H744&lt;&gt;#REF!),1,"")))</f>
        <v>#REF!</v>
      </c>
      <c r="BJ744" s="82" t="str">
        <f t="shared" si="111"/>
        <v>○</v>
      </c>
      <c r="BK744" s="81" t="b">
        <f t="shared" si="114"/>
        <v>1</v>
      </c>
      <c r="BL744" s="81" t="b">
        <f t="shared" si="115"/>
        <v>1</v>
      </c>
    </row>
    <row r="745" spans="1:64" s="83" customFormat="1" ht="60.65" customHeight="1" x14ac:dyDescent="0.2">
      <c r="A745" s="77">
        <f t="shared" si="107"/>
        <v>740</v>
      </c>
      <c r="B745" s="77" t="str">
        <f t="shared" si="112"/>
        <v/>
      </c>
      <c r="C745" s="77" t="str">
        <f>IF(B745&lt;&gt;1,"",COUNTIF($B$6:B745,1))</f>
        <v/>
      </c>
      <c r="D745" s="77" t="str">
        <f>IF(B745&lt;&gt;2,"",COUNTIF($B$6:B745,2))</f>
        <v/>
      </c>
      <c r="E745" s="77" t="str">
        <f>IF(B745&lt;&gt;3,"",COUNTIF($B$6:B745,3))</f>
        <v/>
      </c>
      <c r="F745" s="77" t="str">
        <f>IF(B745&lt;&gt;4,"",COUNTIF($B$6:B745,4))</f>
        <v/>
      </c>
      <c r="G745" s="1"/>
      <c r="H745" s="20"/>
      <c r="I745" s="20"/>
      <c r="J745" s="20"/>
      <c r="K745" s="1"/>
      <c r="L745" s="1"/>
      <c r="M745" s="21"/>
      <c r="N745" s="20"/>
      <c r="O745" s="22"/>
      <c r="P745" s="26"/>
      <c r="Q745" s="27"/>
      <c r="R745" s="20"/>
      <c r="S745" s="1"/>
      <c r="T745" s="23"/>
      <c r="U745" s="84"/>
      <c r="V745" s="86"/>
      <c r="W745" s="39" t="e">
        <f>IF(OR(T745="他官署で調達手続きを実施のため",AC745=#REF!),"－",IF(V745&lt;&gt;"",ROUNDDOWN(V745/T745,3),(IFERROR(ROUNDDOWN(U745/T745,3),"－"))))</f>
        <v>#REF!</v>
      </c>
      <c r="X745" s="90"/>
      <c r="Y745" s="92"/>
      <c r="Z745" s="25"/>
      <c r="AA745" s="24"/>
      <c r="AB745" s="25"/>
      <c r="AC745" s="24"/>
      <c r="AD745" s="20"/>
      <c r="AE745" s="20"/>
      <c r="AF745" s="20"/>
      <c r="AG745" s="1"/>
      <c r="AH745" s="1"/>
      <c r="AI745" s="41"/>
      <c r="AJ745" s="41"/>
      <c r="AK745" s="41"/>
      <c r="AL745" s="41"/>
      <c r="AM745" s="41"/>
      <c r="AN745" s="1"/>
      <c r="AO745" s="1"/>
      <c r="AP745" s="1"/>
      <c r="AQ745" s="1"/>
      <c r="AR745" s="1"/>
      <c r="AS745" s="1"/>
      <c r="AT745" s="1"/>
      <c r="AU745" s="1"/>
      <c r="AV745" s="1"/>
      <c r="AW745" s="1"/>
      <c r="AX745" s="35"/>
      <c r="AY745" s="78"/>
      <c r="AZ745" s="37" t="e">
        <f>IF(AC745=#REF!,"年間支払金額",IF(AND(OR(COUNTIF(AE745,"*すべて*"),COUNTIF(AE745,"*全て*")),S745="●",OR(K745=#REF!,K745=#REF!)),"年間支払金額(全官署、契約相手方ごと)",IF(AND(OR(COUNTIF(AE745,"*すべて*"),COUNTIF(AE745,"*全て*")),S745="●"),"年間支払金額(契約相手方ごと)",IF(AND(OR(K745=#REF!,K745=#REF!),AC745=#REF!),"契約総額(全官署)",IF(AND(K745=#REF!,AC745=#REF!),"契約総額(自官署のみ)",IF(K745=#REF!,"年間支払金額(自官署のみ)",IF(AC745=#REF!,"契約総額",IF(AND(COUNTIF(BG745,"&lt;&gt;*単価*"),OR(K745=#REF!,K745=#REF!)),"全官署予定価格",IF(AND(COUNTIF(BG745,"*単価*"),OR(K745=#REF!,K745=#REF!)),"全官署支払金額",IF(COUNTIF(BG745,"*単価*"),"年間支払金額","予定価格"))))))))))</f>
        <v>#REF!</v>
      </c>
      <c r="BA745" s="37" t="str">
        <f>IF(T745="","×",IF(令和8年度契約状況調査票!T745&gt;_xlfn.XLOOKUP(令和8年度契約状況調査票!BF745,#REF!,#REF!),"○","×"))</f>
        <v>×</v>
      </c>
      <c r="BB745" s="37" t="str">
        <f>IF(Y745="","×",IF(令和8年度契約状況調査票!Y745&gt;_xlfn.XLOOKUP(令和8年度契約状況調査票!BF745,#REF!,#REF!),"○","×"))</f>
        <v>×</v>
      </c>
      <c r="BC745" s="37" t="str">
        <f t="shared" si="108"/>
        <v>×</v>
      </c>
      <c r="BD745" s="37" t="str">
        <f t="shared" si="113"/>
        <v>×</v>
      </c>
      <c r="BE745" s="79" t="str">
        <f t="shared" si="109"/>
        <v/>
      </c>
      <c r="BF745" s="38">
        <f t="shared" si="110"/>
        <v>0</v>
      </c>
      <c r="BG745" s="1" t="e">
        <f>IF(AC745=#REF!,"",IF(AND(K745&lt;&gt;"",ISTEXT(U745)),"分担契約/単価契約",IF(ISTEXT(U745),"単価契約",IF(K745&lt;&gt;"","分担契約",""))))</f>
        <v>#REF!</v>
      </c>
      <c r="BH745" s="80"/>
      <c r="BI745" s="81" t="e">
        <f>IF(COUNTIF(T745,"**"),"",IF(AND(T745&gt;=#REF!,OR(H745=#REF!,H745=#REF!)),1,IF(AND(T745&gt;=#REF!,H745&lt;&gt;#REF!,H745&lt;&gt;#REF!),1,"")))</f>
        <v>#REF!</v>
      </c>
      <c r="BJ745" s="82" t="str">
        <f t="shared" si="111"/>
        <v>○</v>
      </c>
      <c r="BK745" s="81" t="b">
        <f t="shared" si="114"/>
        <v>1</v>
      </c>
      <c r="BL745" s="81" t="b">
        <f t="shared" si="115"/>
        <v>1</v>
      </c>
    </row>
    <row r="746" spans="1:64" s="83" customFormat="1" ht="60.65" customHeight="1" x14ac:dyDescent="0.2">
      <c r="A746" s="77">
        <f t="shared" si="107"/>
        <v>741</v>
      </c>
      <c r="B746" s="77" t="str">
        <f t="shared" si="112"/>
        <v/>
      </c>
      <c r="C746" s="77" t="str">
        <f>IF(B746&lt;&gt;1,"",COUNTIF($B$6:B746,1))</f>
        <v/>
      </c>
      <c r="D746" s="77" t="str">
        <f>IF(B746&lt;&gt;2,"",COUNTIF($B$6:B746,2))</f>
        <v/>
      </c>
      <c r="E746" s="77" t="str">
        <f>IF(B746&lt;&gt;3,"",COUNTIF($B$6:B746,3))</f>
        <v/>
      </c>
      <c r="F746" s="77" t="str">
        <f>IF(B746&lt;&gt;4,"",COUNTIF($B$6:B746,4))</f>
        <v/>
      </c>
      <c r="G746" s="1"/>
      <c r="H746" s="20"/>
      <c r="I746" s="20"/>
      <c r="J746" s="20"/>
      <c r="K746" s="1"/>
      <c r="L746" s="1"/>
      <c r="M746" s="21"/>
      <c r="N746" s="20"/>
      <c r="O746" s="22"/>
      <c r="P746" s="26"/>
      <c r="Q746" s="27"/>
      <c r="R746" s="20"/>
      <c r="S746" s="1"/>
      <c r="T746" s="23"/>
      <c r="U746" s="84"/>
      <c r="V746" s="86"/>
      <c r="W746" s="39" t="e">
        <f>IF(OR(T746="他官署で調達手続きを実施のため",AC746=#REF!),"－",IF(V746&lt;&gt;"",ROUNDDOWN(V746/T746,3),(IFERROR(ROUNDDOWN(U746/T746,3),"－"))))</f>
        <v>#REF!</v>
      </c>
      <c r="X746" s="90"/>
      <c r="Y746" s="92"/>
      <c r="Z746" s="25"/>
      <c r="AA746" s="24"/>
      <c r="AB746" s="25"/>
      <c r="AC746" s="24"/>
      <c r="AD746" s="20"/>
      <c r="AE746" s="20"/>
      <c r="AF746" s="20"/>
      <c r="AG746" s="1"/>
      <c r="AH746" s="1"/>
      <c r="AI746" s="41"/>
      <c r="AJ746" s="41"/>
      <c r="AK746" s="41"/>
      <c r="AL746" s="41"/>
      <c r="AM746" s="41"/>
      <c r="AN746" s="1"/>
      <c r="AO746" s="1"/>
      <c r="AP746" s="1"/>
      <c r="AQ746" s="1"/>
      <c r="AR746" s="1"/>
      <c r="AS746" s="1"/>
      <c r="AT746" s="1"/>
      <c r="AU746" s="1"/>
      <c r="AV746" s="1"/>
      <c r="AW746" s="1"/>
      <c r="AX746" s="35"/>
      <c r="AY746" s="78"/>
      <c r="AZ746" s="37" t="e">
        <f>IF(AC746=#REF!,"年間支払金額",IF(AND(OR(COUNTIF(AE746,"*すべて*"),COUNTIF(AE746,"*全て*")),S746="●",OR(K746=#REF!,K746=#REF!)),"年間支払金額(全官署、契約相手方ごと)",IF(AND(OR(COUNTIF(AE746,"*すべて*"),COUNTIF(AE746,"*全て*")),S746="●"),"年間支払金額(契約相手方ごと)",IF(AND(OR(K746=#REF!,K746=#REF!),AC746=#REF!),"契約総額(全官署)",IF(AND(K746=#REF!,AC746=#REF!),"契約総額(自官署のみ)",IF(K746=#REF!,"年間支払金額(自官署のみ)",IF(AC746=#REF!,"契約総額",IF(AND(COUNTIF(BG746,"&lt;&gt;*単価*"),OR(K746=#REF!,K746=#REF!)),"全官署予定価格",IF(AND(COUNTIF(BG746,"*単価*"),OR(K746=#REF!,K746=#REF!)),"全官署支払金額",IF(COUNTIF(BG746,"*単価*"),"年間支払金額","予定価格"))))))))))</f>
        <v>#REF!</v>
      </c>
      <c r="BA746" s="37" t="str">
        <f>IF(T746="","×",IF(令和8年度契約状況調査票!T746&gt;_xlfn.XLOOKUP(令和8年度契約状況調査票!BF746,#REF!,#REF!),"○","×"))</f>
        <v>×</v>
      </c>
      <c r="BB746" s="37" t="str">
        <f>IF(Y746="","×",IF(令和8年度契約状況調査票!Y746&gt;_xlfn.XLOOKUP(令和8年度契約状況調査票!BF746,#REF!,#REF!),"○","×"))</f>
        <v>×</v>
      </c>
      <c r="BC746" s="37" t="str">
        <f t="shared" si="108"/>
        <v>×</v>
      </c>
      <c r="BD746" s="37" t="str">
        <f t="shared" si="113"/>
        <v>×</v>
      </c>
      <c r="BE746" s="79" t="str">
        <f t="shared" si="109"/>
        <v/>
      </c>
      <c r="BF746" s="38">
        <f t="shared" si="110"/>
        <v>0</v>
      </c>
      <c r="BG746" s="1" t="e">
        <f>IF(AC746=#REF!,"",IF(AND(K746&lt;&gt;"",ISTEXT(U746)),"分担契約/単価契約",IF(ISTEXT(U746),"単価契約",IF(K746&lt;&gt;"","分担契約",""))))</f>
        <v>#REF!</v>
      </c>
      <c r="BH746" s="80"/>
      <c r="BI746" s="81" t="e">
        <f>IF(COUNTIF(T746,"**"),"",IF(AND(T746&gt;=#REF!,OR(H746=#REF!,H746=#REF!)),1,IF(AND(T746&gt;=#REF!,H746&lt;&gt;#REF!,H746&lt;&gt;#REF!),1,"")))</f>
        <v>#REF!</v>
      </c>
      <c r="BJ746" s="82" t="str">
        <f t="shared" si="111"/>
        <v>○</v>
      </c>
      <c r="BK746" s="81" t="b">
        <f t="shared" si="114"/>
        <v>1</v>
      </c>
      <c r="BL746" s="81" t="b">
        <f t="shared" si="115"/>
        <v>1</v>
      </c>
    </row>
    <row r="747" spans="1:64" s="83" customFormat="1" ht="60.65" customHeight="1" x14ac:dyDescent="0.2">
      <c r="A747" s="77">
        <f t="shared" si="107"/>
        <v>742</v>
      </c>
      <c r="B747" s="77" t="str">
        <f t="shared" si="112"/>
        <v/>
      </c>
      <c r="C747" s="77" t="str">
        <f>IF(B747&lt;&gt;1,"",COUNTIF($B$6:B747,1))</f>
        <v/>
      </c>
      <c r="D747" s="77" t="str">
        <f>IF(B747&lt;&gt;2,"",COUNTIF($B$6:B747,2))</f>
        <v/>
      </c>
      <c r="E747" s="77" t="str">
        <f>IF(B747&lt;&gt;3,"",COUNTIF($B$6:B747,3))</f>
        <v/>
      </c>
      <c r="F747" s="77" t="str">
        <f>IF(B747&lt;&gt;4,"",COUNTIF($B$6:B747,4))</f>
        <v/>
      </c>
      <c r="G747" s="1"/>
      <c r="H747" s="20"/>
      <c r="I747" s="20"/>
      <c r="J747" s="20"/>
      <c r="K747" s="1"/>
      <c r="L747" s="1"/>
      <c r="M747" s="21"/>
      <c r="N747" s="20"/>
      <c r="O747" s="22"/>
      <c r="P747" s="26"/>
      <c r="Q747" s="27"/>
      <c r="R747" s="20"/>
      <c r="S747" s="1"/>
      <c r="T747" s="23"/>
      <c r="U747" s="84"/>
      <c r="V747" s="86"/>
      <c r="W747" s="39" t="e">
        <f>IF(OR(T747="他官署で調達手続きを実施のため",AC747=#REF!),"－",IF(V747&lt;&gt;"",ROUNDDOWN(V747/T747,3),(IFERROR(ROUNDDOWN(U747/T747,3),"－"))))</f>
        <v>#REF!</v>
      </c>
      <c r="X747" s="90"/>
      <c r="Y747" s="92"/>
      <c r="Z747" s="25"/>
      <c r="AA747" s="24"/>
      <c r="AB747" s="25"/>
      <c r="AC747" s="24"/>
      <c r="AD747" s="20"/>
      <c r="AE747" s="20"/>
      <c r="AF747" s="20"/>
      <c r="AG747" s="1"/>
      <c r="AH747" s="1"/>
      <c r="AI747" s="41"/>
      <c r="AJ747" s="41"/>
      <c r="AK747" s="41"/>
      <c r="AL747" s="41"/>
      <c r="AM747" s="41"/>
      <c r="AN747" s="1"/>
      <c r="AO747" s="1"/>
      <c r="AP747" s="1"/>
      <c r="AQ747" s="1"/>
      <c r="AR747" s="1"/>
      <c r="AS747" s="1"/>
      <c r="AT747" s="1"/>
      <c r="AU747" s="1"/>
      <c r="AV747" s="1"/>
      <c r="AW747" s="1"/>
      <c r="AX747" s="35"/>
      <c r="AY747" s="78"/>
      <c r="AZ747" s="37" t="e">
        <f>IF(AC747=#REF!,"年間支払金額",IF(AND(OR(COUNTIF(AE747,"*すべて*"),COUNTIF(AE747,"*全て*")),S747="●",OR(K747=#REF!,K747=#REF!)),"年間支払金額(全官署、契約相手方ごと)",IF(AND(OR(COUNTIF(AE747,"*すべて*"),COUNTIF(AE747,"*全て*")),S747="●"),"年間支払金額(契約相手方ごと)",IF(AND(OR(K747=#REF!,K747=#REF!),AC747=#REF!),"契約総額(全官署)",IF(AND(K747=#REF!,AC747=#REF!),"契約総額(自官署のみ)",IF(K747=#REF!,"年間支払金額(自官署のみ)",IF(AC747=#REF!,"契約総額",IF(AND(COUNTIF(BG747,"&lt;&gt;*単価*"),OR(K747=#REF!,K747=#REF!)),"全官署予定価格",IF(AND(COUNTIF(BG747,"*単価*"),OR(K747=#REF!,K747=#REF!)),"全官署支払金額",IF(COUNTIF(BG747,"*単価*"),"年間支払金額","予定価格"))))))))))</f>
        <v>#REF!</v>
      </c>
      <c r="BA747" s="37" t="str">
        <f>IF(T747="","×",IF(令和8年度契約状況調査票!T747&gt;_xlfn.XLOOKUP(令和8年度契約状況調査票!BF747,#REF!,#REF!),"○","×"))</f>
        <v>×</v>
      </c>
      <c r="BB747" s="37" t="str">
        <f>IF(Y747="","×",IF(令和8年度契約状況調査票!Y747&gt;_xlfn.XLOOKUP(令和8年度契約状況調査票!BF747,#REF!,#REF!),"○","×"))</f>
        <v>×</v>
      </c>
      <c r="BC747" s="37" t="str">
        <f t="shared" si="108"/>
        <v>×</v>
      </c>
      <c r="BD747" s="37" t="str">
        <f t="shared" si="113"/>
        <v>×</v>
      </c>
      <c r="BE747" s="79" t="str">
        <f t="shared" si="109"/>
        <v/>
      </c>
      <c r="BF747" s="38">
        <f t="shared" si="110"/>
        <v>0</v>
      </c>
      <c r="BG747" s="1" t="e">
        <f>IF(AC747=#REF!,"",IF(AND(K747&lt;&gt;"",ISTEXT(U747)),"分担契約/単価契約",IF(ISTEXT(U747),"単価契約",IF(K747&lt;&gt;"","分担契約",""))))</f>
        <v>#REF!</v>
      </c>
      <c r="BH747" s="80"/>
      <c r="BI747" s="81" t="e">
        <f>IF(COUNTIF(T747,"**"),"",IF(AND(T747&gt;=#REF!,OR(H747=#REF!,H747=#REF!)),1,IF(AND(T747&gt;=#REF!,H747&lt;&gt;#REF!,H747&lt;&gt;#REF!),1,"")))</f>
        <v>#REF!</v>
      </c>
      <c r="BJ747" s="82" t="str">
        <f t="shared" si="111"/>
        <v>○</v>
      </c>
      <c r="BK747" s="81" t="b">
        <f t="shared" si="114"/>
        <v>1</v>
      </c>
      <c r="BL747" s="81" t="b">
        <f t="shared" si="115"/>
        <v>1</v>
      </c>
    </row>
    <row r="748" spans="1:64" s="83" customFormat="1" ht="60.65" customHeight="1" x14ac:dyDescent="0.2">
      <c r="A748" s="77">
        <f t="shared" si="107"/>
        <v>743</v>
      </c>
      <c r="B748" s="77" t="str">
        <f t="shared" si="112"/>
        <v/>
      </c>
      <c r="C748" s="77" t="str">
        <f>IF(B748&lt;&gt;1,"",COUNTIF($B$6:B748,1))</f>
        <v/>
      </c>
      <c r="D748" s="77" t="str">
        <f>IF(B748&lt;&gt;2,"",COUNTIF($B$6:B748,2))</f>
        <v/>
      </c>
      <c r="E748" s="77" t="str">
        <f>IF(B748&lt;&gt;3,"",COUNTIF($B$6:B748,3))</f>
        <v/>
      </c>
      <c r="F748" s="77" t="str">
        <f>IF(B748&lt;&gt;4,"",COUNTIF($B$6:B748,4))</f>
        <v/>
      </c>
      <c r="G748" s="1"/>
      <c r="H748" s="20"/>
      <c r="I748" s="20"/>
      <c r="J748" s="20"/>
      <c r="K748" s="1"/>
      <c r="L748" s="1"/>
      <c r="M748" s="21"/>
      <c r="N748" s="20"/>
      <c r="O748" s="22"/>
      <c r="P748" s="26"/>
      <c r="Q748" s="27"/>
      <c r="R748" s="20"/>
      <c r="S748" s="1"/>
      <c r="T748" s="23"/>
      <c r="U748" s="84"/>
      <c r="V748" s="86"/>
      <c r="W748" s="39" t="e">
        <f>IF(OR(T748="他官署で調達手続きを実施のため",AC748=#REF!),"－",IF(V748&lt;&gt;"",ROUNDDOWN(V748/T748,3),(IFERROR(ROUNDDOWN(U748/T748,3),"－"))))</f>
        <v>#REF!</v>
      </c>
      <c r="X748" s="90"/>
      <c r="Y748" s="92"/>
      <c r="Z748" s="25"/>
      <c r="AA748" s="24"/>
      <c r="AB748" s="25"/>
      <c r="AC748" s="24"/>
      <c r="AD748" s="20"/>
      <c r="AE748" s="20"/>
      <c r="AF748" s="20"/>
      <c r="AG748" s="1"/>
      <c r="AH748" s="1"/>
      <c r="AI748" s="41"/>
      <c r="AJ748" s="41"/>
      <c r="AK748" s="41"/>
      <c r="AL748" s="41"/>
      <c r="AM748" s="41"/>
      <c r="AN748" s="1"/>
      <c r="AO748" s="1"/>
      <c r="AP748" s="1"/>
      <c r="AQ748" s="1"/>
      <c r="AR748" s="1"/>
      <c r="AS748" s="1"/>
      <c r="AT748" s="1"/>
      <c r="AU748" s="1"/>
      <c r="AV748" s="1"/>
      <c r="AW748" s="1"/>
      <c r="AX748" s="36"/>
      <c r="AY748" s="78"/>
      <c r="AZ748" s="37" t="e">
        <f>IF(AC748=#REF!,"年間支払金額",IF(AND(OR(COUNTIF(AE748,"*すべて*"),COUNTIF(AE748,"*全て*")),S748="●",OR(K748=#REF!,K748=#REF!)),"年間支払金額(全官署、契約相手方ごと)",IF(AND(OR(COUNTIF(AE748,"*すべて*"),COUNTIF(AE748,"*全て*")),S748="●"),"年間支払金額(契約相手方ごと)",IF(AND(OR(K748=#REF!,K748=#REF!),AC748=#REF!),"契約総額(全官署)",IF(AND(K748=#REF!,AC748=#REF!),"契約総額(自官署のみ)",IF(K748=#REF!,"年間支払金額(自官署のみ)",IF(AC748=#REF!,"契約総額",IF(AND(COUNTIF(BG748,"&lt;&gt;*単価*"),OR(K748=#REF!,K748=#REF!)),"全官署予定価格",IF(AND(COUNTIF(BG748,"*単価*"),OR(K748=#REF!,K748=#REF!)),"全官署支払金額",IF(COUNTIF(BG748,"*単価*"),"年間支払金額","予定価格"))))))))))</f>
        <v>#REF!</v>
      </c>
      <c r="BA748" s="37" t="str">
        <f>IF(T748="","×",IF(令和8年度契約状況調査票!T748&gt;_xlfn.XLOOKUP(令和8年度契約状況調査票!BF748,#REF!,#REF!),"○","×"))</f>
        <v>×</v>
      </c>
      <c r="BB748" s="37" t="str">
        <f>IF(Y748="","×",IF(令和8年度契約状況調査票!Y748&gt;_xlfn.XLOOKUP(令和8年度契約状況調査票!BF748,#REF!,#REF!),"○","×"))</f>
        <v>×</v>
      </c>
      <c r="BC748" s="37" t="str">
        <f t="shared" si="108"/>
        <v>×</v>
      </c>
      <c r="BD748" s="37" t="str">
        <f t="shared" si="113"/>
        <v>×</v>
      </c>
      <c r="BE748" s="79" t="str">
        <f t="shared" si="109"/>
        <v/>
      </c>
      <c r="BF748" s="38">
        <f t="shared" si="110"/>
        <v>0</v>
      </c>
      <c r="BG748" s="1" t="e">
        <f>IF(AC748=#REF!,"",IF(AND(K748&lt;&gt;"",ISTEXT(U748)),"分担契約/単価契約",IF(ISTEXT(U748),"単価契約",IF(K748&lt;&gt;"","分担契約",""))))</f>
        <v>#REF!</v>
      </c>
      <c r="BH748" s="80"/>
      <c r="BI748" s="81" t="e">
        <f>IF(COUNTIF(T748,"**"),"",IF(AND(T748&gt;=#REF!,OR(H748=#REF!,H748=#REF!)),1,IF(AND(T748&gt;=#REF!,H748&lt;&gt;#REF!,H748&lt;&gt;#REF!),1,"")))</f>
        <v>#REF!</v>
      </c>
      <c r="BJ748" s="82" t="str">
        <f t="shared" si="111"/>
        <v>○</v>
      </c>
      <c r="BK748" s="81" t="b">
        <f t="shared" si="114"/>
        <v>1</v>
      </c>
      <c r="BL748" s="81" t="b">
        <f t="shared" si="115"/>
        <v>1</v>
      </c>
    </row>
    <row r="749" spans="1:64" s="83" customFormat="1" ht="60.65" customHeight="1" x14ac:dyDescent="0.2">
      <c r="A749" s="77">
        <f t="shared" si="107"/>
        <v>744</v>
      </c>
      <c r="B749" s="77" t="str">
        <f t="shared" si="112"/>
        <v/>
      </c>
      <c r="C749" s="77" t="str">
        <f>IF(B749&lt;&gt;1,"",COUNTIF($B$6:B749,1))</f>
        <v/>
      </c>
      <c r="D749" s="77" t="str">
        <f>IF(B749&lt;&gt;2,"",COUNTIF($B$6:B749,2))</f>
        <v/>
      </c>
      <c r="E749" s="77" t="str">
        <f>IF(B749&lt;&gt;3,"",COUNTIF($B$6:B749,3))</f>
        <v/>
      </c>
      <c r="F749" s="77" t="str">
        <f>IF(B749&lt;&gt;4,"",COUNTIF($B$6:B749,4))</f>
        <v/>
      </c>
      <c r="G749" s="1"/>
      <c r="H749" s="20"/>
      <c r="I749" s="20"/>
      <c r="J749" s="20"/>
      <c r="K749" s="1"/>
      <c r="L749" s="1"/>
      <c r="M749" s="21"/>
      <c r="N749" s="20"/>
      <c r="O749" s="22"/>
      <c r="P749" s="26"/>
      <c r="Q749" s="27"/>
      <c r="R749" s="20"/>
      <c r="S749" s="1"/>
      <c r="T749" s="23"/>
      <c r="U749" s="84"/>
      <c r="V749" s="86"/>
      <c r="W749" s="39" t="e">
        <f>IF(OR(T749="他官署で調達手続きを実施のため",AC749=#REF!),"－",IF(V749&lt;&gt;"",ROUNDDOWN(V749/T749,3),(IFERROR(ROUNDDOWN(U749/T749,3),"－"))))</f>
        <v>#REF!</v>
      </c>
      <c r="X749" s="90"/>
      <c r="Y749" s="92"/>
      <c r="Z749" s="25"/>
      <c r="AA749" s="24"/>
      <c r="AB749" s="25"/>
      <c r="AC749" s="24"/>
      <c r="AD749" s="20"/>
      <c r="AE749" s="20"/>
      <c r="AF749" s="20"/>
      <c r="AG749" s="1"/>
      <c r="AH749" s="1"/>
      <c r="AI749" s="41"/>
      <c r="AJ749" s="41"/>
      <c r="AK749" s="41"/>
      <c r="AL749" s="41"/>
      <c r="AM749" s="41"/>
      <c r="AN749" s="1"/>
      <c r="AO749" s="1"/>
      <c r="AP749" s="1"/>
      <c r="AQ749" s="1"/>
      <c r="AR749" s="1"/>
      <c r="AS749" s="1"/>
      <c r="AT749" s="1"/>
      <c r="AU749" s="1"/>
      <c r="AV749" s="1"/>
      <c r="AW749" s="1"/>
      <c r="AX749" s="35"/>
      <c r="AY749" s="78"/>
      <c r="AZ749" s="37" t="e">
        <f>IF(AC749=#REF!,"年間支払金額",IF(AND(OR(COUNTIF(AE749,"*すべて*"),COUNTIF(AE749,"*全て*")),S749="●",OR(K749=#REF!,K749=#REF!)),"年間支払金額(全官署、契約相手方ごと)",IF(AND(OR(COUNTIF(AE749,"*すべて*"),COUNTIF(AE749,"*全て*")),S749="●"),"年間支払金額(契約相手方ごと)",IF(AND(OR(K749=#REF!,K749=#REF!),AC749=#REF!),"契約総額(全官署)",IF(AND(K749=#REF!,AC749=#REF!),"契約総額(自官署のみ)",IF(K749=#REF!,"年間支払金額(自官署のみ)",IF(AC749=#REF!,"契約総額",IF(AND(COUNTIF(BG749,"&lt;&gt;*単価*"),OR(K749=#REF!,K749=#REF!)),"全官署予定価格",IF(AND(COUNTIF(BG749,"*単価*"),OR(K749=#REF!,K749=#REF!)),"全官署支払金額",IF(COUNTIF(BG749,"*単価*"),"年間支払金額","予定価格"))))))))))</f>
        <v>#REF!</v>
      </c>
      <c r="BA749" s="37" t="str">
        <f>IF(T749="","×",IF(令和8年度契約状況調査票!T749&gt;_xlfn.XLOOKUP(令和8年度契約状況調査票!BF749,#REF!,#REF!),"○","×"))</f>
        <v>×</v>
      </c>
      <c r="BB749" s="37" t="str">
        <f>IF(Y749="","×",IF(令和8年度契約状況調査票!Y749&gt;_xlfn.XLOOKUP(令和8年度契約状況調査票!BF749,#REF!,#REF!),"○","×"))</f>
        <v>×</v>
      </c>
      <c r="BC749" s="37" t="str">
        <f t="shared" si="108"/>
        <v>×</v>
      </c>
      <c r="BD749" s="37" t="str">
        <f t="shared" si="113"/>
        <v>×</v>
      </c>
      <c r="BE749" s="79" t="str">
        <f t="shared" si="109"/>
        <v/>
      </c>
      <c r="BF749" s="38">
        <f t="shared" si="110"/>
        <v>0</v>
      </c>
      <c r="BG749" s="1" t="e">
        <f>IF(AC749=#REF!,"",IF(AND(K749&lt;&gt;"",ISTEXT(U749)),"分担契約/単価契約",IF(ISTEXT(U749),"単価契約",IF(K749&lt;&gt;"","分担契約",""))))</f>
        <v>#REF!</v>
      </c>
      <c r="BH749" s="80"/>
      <c r="BI749" s="81" t="e">
        <f>IF(COUNTIF(T749,"**"),"",IF(AND(T749&gt;=#REF!,OR(H749=#REF!,H749=#REF!)),1,IF(AND(T749&gt;=#REF!,H749&lt;&gt;#REF!,H749&lt;&gt;#REF!),1,"")))</f>
        <v>#REF!</v>
      </c>
      <c r="BJ749" s="82" t="str">
        <f t="shared" si="111"/>
        <v>○</v>
      </c>
      <c r="BK749" s="81" t="b">
        <f t="shared" si="114"/>
        <v>1</v>
      </c>
      <c r="BL749" s="81" t="b">
        <f t="shared" si="115"/>
        <v>1</v>
      </c>
    </row>
    <row r="750" spans="1:64" s="83" customFormat="1" ht="60.65" customHeight="1" x14ac:dyDescent="0.2">
      <c r="A750" s="77">
        <f t="shared" si="107"/>
        <v>745</v>
      </c>
      <c r="B750" s="77" t="str">
        <f t="shared" si="112"/>
        <v/>
      </c>
      <c r="C750" s="77" t="str">
        <f>IF(B750&lt;&gt;1,"",COUNTIF($B$6:B750,1))</f>
        <v/>
      </c>
      <c r="D750" s="77" t="str">
        <f>IF(B750&lt;&gt;2,"",COUNTIF($B$6:B750,2))</f>
        <v/>
      </c>
      <c r="E750" s="77" t="str">
        <f>IF(B750&lt;&gt;3,"",COUNTIF($B$6:B750,3))</f>
        <v/>
      </c>
      <c r="F750" s="77" t="str">
        <f>IF(B750&lt;&gt;4,"",COUNTIF($B$6:B750,4))</f>
        <v/>
      </c>
      <c r="G750" s="1"/>
      <c r="H750" s="20"/>
      <c r="I750" s="20"/>
      <c r="J750" s="20"/>
      <c r="K750" s="1"/>
      <c r="L750" s="1"/>
      <c r="M750" s="21"/>
      <c r="N750" s="20"/>
      <c r="O750" s="22"/>
      <c r="P750" s="26"/>
      <c r="Q750" s="27"/>
      <c r="R750" s="20"/>
      <c r="S750" s="1"/>
      <c r="T750" s="23"/>
      <c r="U750" s="84"/>
      <c r="V750" s="86"/>
      <c r="W750" s="39" t="e">
        <f>IF(OR(T750="他官署で調達手続きを実施のため",AC750=#REF!),"－",IF(V750&lt;&gt;"",ROUNDDOWN(V750/T750,3),(IFERROR(ROUNDDOWN(U750/T750,3),"－"))))</f>
        <v>#REF!</v>
      </c>
      <c r="X750" s="90"/>
      <c r="Y750" s="92"/>
      <c r="Z750" s="25"/>
      <c r="AA750" s="24"/>
      <c r="AB750" s="25"/>
      <c r="AC750" s="24"/>
      <c r="AD750" s="20"/>
      <c r="AE750" s="20"/>
      <c r="AF750" s="20"/>
      <c r="AG750" s="1"/>
      <c r="AH750" s="1"/>
      <c r="AI750" s="41"/>
      <c r="AJ750" s="41"/>
      <c r="AK750" s="41"/>
      <c r="AL750" s="41"/>
      <c r="AM750" s="41"/>
      <c r="AN750" s="1"/>
      <c r="AO750" s="1"/>
      <c r="AP750" s="1"/>
      <c r="AQ750" s="1"/>
      <c r="AR750" s="1"/>
      <c r="AS750" s="1"/>
      <c r="AT750" s="1"/>
      <c r="AU750" s="1"/>
      <c r="AV750" s="1"/>
      <c r="AW750" s="1"/>
      <c r="AX750" s="35"/>
      <c r="AY750" s="78"/>
      <c r="AZ750" s="37" t="e">
        <f>IF(AC750=#REF!,"年間支払金額",IF(AND(OR(COUNTIF(AE750,"*すべて*"),COUNTIF(AE750,"*全て*")),S750="●",OR(K750=#REF!,K750=#REF!)),"年間支払金額(全官署、契約相手方ごと)",IF(AND(OR(COUNTIF(AE750,"*すべて*"),COUNTIF(AE750,"*全て*")),S750="●"),"年間支払金額(契約相手方ごと)",IF(AND(OR(K750=#REF!,K750=#REF!),AC750=#REF!),"契約総額(全官署)",IF(AND(K750=#REF!,AC750=#REF!),"契約総額(自官署のみ)",IF(K750=#REF!,"年間支払金額(自官署のみ)",IF(AC750=#REF!,"契約総額",IF(AND(COUNTIF(BG750,"&lt;&gt;*単価*"),OR(K750=#REF!,K750=#REF!)),"全官署予定価格",IF(AND(COUNTIF(BG750,"*単価*"),OR(K750=#REF!,K750=#REF!)),"全官署支払金額",IF(COUNTIF(BG750,"*単価*"),"年間支払金額","予定価格"))))))))))</f>
        <v>#REF!</v>
      </c>
      <c r="BA750" s="37" t="str">
        <f>IF(T750="","×",IF(令和8年度契約状況調査票!T750&gt;_xlfn.XLOOKUP(令和8年度契約状況調査票!BF750,#REF!,#REF!),"○","×"))</f>
        <v>×</v>
      </c>
      <c r="BB750" s="37" t="str">
        <f>IF(Y750="","×",IF(令和8年度契約状況調査票!Y750&gt;_xlfn.XLOOKUP(令和8年度契約状況調査票!BF750,#REF!,#REF!),"○","×"))</f>
        <v>×</v>
      </c>
      <c r="BC750" s="37" t="str">
        <f t="shared" si="108"/>
        <v>×</v>
      </c>
      <c r="BD750" s="37" t="str">
        <f t="shared" si="113"/>
        <v>×</v>
      </c>
      <c r="BE750" s="79" t="str">
        <f t="shared" si="109"/>
        <v/>
      </c>
      <c r="BF750" s="38">
        <f t="shared" si="110"/>
        <v>0</v>
      </c>
      <c r="BG750" s="1" t="e">
        <f>IF(AC750=#REF!,"",IF(AND(K750&lt;&gt;"",ISTEXT(U750)),"分担契約/単価契約",IF(ISTEXT(U750),"単価契約",IF(K750&lt;&gt;"","分担契約",""))))</f>
        <v>#REF!</v>
      </c>
      <c r="BH750" s="80"/>
      <c r="BI750" s="81" t="e">
        <f>IF(COUNTIF(T750,"**"),"",IF(AND(T750&gt;=#REF!,OR(H750=#REF!,H750=#REF!)),1,IF(AND(T750&gt;=#REF!,H750&lt;&gt;#REF!,H750&lt;&gt;#REF!),1,"")))</f>
        <v>#REF!</v>
      </c>
      <c r="BJ750" s="82" t="str">
        <f t="shared" si="111"/>
        <v>○</v>
      </c>
      <c r="BK750" s="81" t="b">
        <f t="shared" si="114"/>
        <v>1</v>
      </c>
      <c r="BL750" s="81" t="b">
        <f t="shared" si="115"/>
        <v>1</v>
      </c>
    </row>
    <row r="751" spans="1:64" s="83" customFormat="1" ht="60.65" customHeight="1" x14ac:dyDescent="0.2">
      <c r="A751" s="77">
        <f t="shared" si="107"/>
        <v>746</v>
      </c>
      <c r="B751" s="77" t="str">
        <f t="shared" si="112"/>
        <v/>
      </c>
      <c r="C751" s="77" t="str">
        <f>IF(B751&lt;&gt;1,"",COUNTIF($B$6:B751,1))</f>
        <v/>
      </c>
      <c r="D751" s="77" t="str">
        <f>IF(B751&lt;&gt;2,"",COUNTIF($B$6:B751,2))</f>
        <v/>
      </c>
      <c r="E751" s="77" t="str">
        <f>IF(B751&lt;&gt;3,"",COUNTIF($B$6:B751,3))</f>
        <v/>
      </c>
      <c r="F751" s="77" t="str">
        <f>IF(B751&lt;&gt;4,"",COUNTIF($B$6:B751,4))</f>
        <v/>
      </c>
      <c r="G751" s="1"/>
      <c r="H751" s="20"/>
      <c r="I751" s="20"/>
      <c r="J751" s="20"/>
      <c r="K751" s="1"/>
      <c r="L751" s="1"/>
      <c r="M751" s="21"/>
      <c r="N751" s="20"/>
      <c r="O751" s="22"/>
      <c r="P751" s="26"/>
      <c r="Q751" s="27"/>
      <c r="R751" s="20"/>
      <c r="S751" s="1"/>
      <c r="T751" s="28"/>
      <c r="U751" s="85"/>
      <c r="V751" s="86"/>
      <c r="W751" s="39" t="e">
        <f>IF(OR(T751="他官署で調達手続きを実施のため",AC751=#REF!),"－",IF(V751&lt;&gt;"",ROUNDDOWN(V751/T751,3),(IFERROR(ROUNDDOWN(U751/T751,3),"－"))))</f>
        <v>#REF!</v>
      </c>
      <c r="X751" s="90"/>
      <c r="Y751" s="92"/>
      <c r="Z751" s="25"/>
      <c r="AA751" s="24"/>
      <c r="AB751" s="25"/>
      <c r="AC751" s="24"/>
      <c r="AD751" s="20"/>
      <c r="AE751" s="20"/>
      <c r="AF751" s="20"/>
      <c r="AG751" s="1"/>
      <c r="AH751" s="1"/>
      <c r="AI751" s="41"/>
      <c r="AJ751" s="41"/>
      <c r="AK751" s="41"/>
      <c r="AL751" s="41"/>
      <c r="AM751" s="41"/>
      <c r="AN751" s="1"/>
      <c r="AO751" s="1"/>
      <c r="AP751" s="1"/>
      <c r="AQ751" s="1"/>
      <c r="AR751" s="1"/>
      <c r="AS751" s="1"/>
      <c r="AT751" s="1"/>
      <c r="AU751" s="1"/>
      <c r="AV751" s="1"/>
      <c r="AW751" s="1"/>
      <c r="AX751" s="35"/>
      <c r="AY751" s="78"/>
      <c r="AZ751" s="37" t="e">
        <f>IF(AC751=#REF!,"年間支払金額",IF(AND(OR(COUNTIF(AE751,"*すべて*"),COUNTIF(AE751,"*全て*")),S751="●",OR(K751=#REF!,K751=#REF!)),"年間支払金額(全官署、契約相手方ごと)",IF(AND(OR(COUNTIF(AE751,"*すべて*"),COUNTIF(AE751,"*全て*")),S751="●"),"年間支払金額(契約相手方ごと)",IF(AND(OR(K751=#REF!,K751=#REF!),AC751=#REF!),"契約総額(全官署)",IF(AND(K751=#REF!,AC751=#REF!),"契約総額(自官署のみ)",IF(K751=#REF!,"年間支払金額(自官署のみ)",IF(AC751=#REF!,"契約総額",IF(AND(COUNTIF(BG751,"&lt;&gt;*単価*"),OR(K751=#REF!,K751=#REF!)),"全官署予定価格",IF(AND(COUNTIF(BG751,"*単価*"),OR(K751=#REF!,K751=#REF!)),"全官署支払金額",IF(COUNTIF(BG751,"*単価*"),"年間支払金額","予定価格"))))))))))</f>
        <v>#REF!</v>
      </c>
      <c r="BA751" s="37" t="str">
        <f>IF(T751="","×",IF(令和8年度契約状況調査票!T751&gt;_xlfn.XLOOKUP(令和8年度契約状況調査票!BF751,#REF!,#REF!),"○","×"))</f>
        <v>×</v>
      </c>
      <c r="BB751" s="37" t="str">
        <f>IF(Y751="","×",IF(令和8年度契約状況調査票!Y751&gt;_xlfn.XLOOKUP(令和8年度契約状況調査票!BF751,#REF!,#REF!),"○","×"))</f>
        <v>×</v>
      </c>
      <c r="BC751" s="37" t="str">
        <f t="shared" si="108"/>
        <v>×</v>
      </c>
      <c r="BD751" s="37" t="str">
        <f t="shared" si="113"/>
        <v>×</v>
      </c>
      <c r="BE751" s="79" t="str">
        <f t="shared" si="109"/>
        <v/>
      </c>
      <c r="BF751" s="38">
        <f t="shared" si="110"/>
        <v>0</v>
      </c>
      <c r="BG751" s="1" t="e">
        <f>IF(AC751=#REF!,"",IF(AND(K751&lt;&gt;"",ISTEXT(U751)),"分担契約/単価契約",IF(ISTEXT(U751),"単価契約",IF(K751&lt;&gt;"","分担契約",""))))</f>
        <v>#REF!</v>
      </c>
      <c r="BH751" s="80"/>
      <c r="BI751" s="81" t="e">
        <f>IF(COUNTIF(T751,"**"),"",IF(AND(T751&gt;=#REF!,OR(H751=#REF!,H751=#REF!)),1,IF(AND(T751&gt;=#REF!,H751&lt;&gt;#REF!,H751&lt;&gt;#REF!),1,"")))</f>
        <v>#REF!</v>
      </c>
      <c r="BJ751" s="82" t="str">
        <f t="shared" si="111"/>
        <v>○</v>
      </c>
      <c r="BK751" s="81" t="b">
        <f t="shared" si="114"/>
        <v>1</v>
      </c>
      <c r="BL751" s="81" t="b">
        <f t="shared" si="115"/>
        <v>1</v>
      </c>
    </row>
    <row r="752" spans="1:64" s="83" customFormat="1" ht="60.65" customHeight="1" x14ac:dyDescent="0.2">
      <c r="A752" s="77">
        <f t="shared" si="107"/>
        <v>747</v>
      </c>
      <c r="B752" s="77" t="str">
        <f t="shared" si="112"/>
        <v/>
      </c>
      <c r="C752" s="77" t="str">
        <f>IF(B752&lt;&gt;1,"",COUNTIF($B$6:B752,1))</f>
        <v/>
      </c>
      <c r="D752" s="77" t="str">
        <f>IF(B752&lt;&gt;2,"",COUNTIF($B$6:B752,2))</f>
        <v/>
      </c>
      <c r="E752" s="77" t="str">
        <f>IF(B752&lt;&gt;3,"",COUNTIF($B$6:B752,3))</f>
        <v/>
      </c>
      <c r="F752" s="77" t="str">
        <f>IF(B752&lt;&gt;4,"",COUNTIF($B$6:B752,4))</f>
        <v/>
      </c>
      <c r="G752" s="1"/>
      <c r="H752" s="20"/>
      <c r="I752" s="20"/>
      <c r="J752" s="20"/>
      <c r="K752" s="1"/>
      <c r="L752" s="1"/>
      <c r="M752" s="21"/>
      <c r="N752" s="20"/>
      <c r="O752" s="22"/>
      <c r="P752" s="26"/>
      <c r="Q752" s="27"/>
      <c r="R752" s="20"/>
      <c r="S752" s="1"/>
      <c r="T752" s="23"/>
      <c r="U752" s="84"/>
      <c r="V752" s="86"/>
      <c r="W752" s="39" t="e">
        <f>IF(OR(T752="他官署で調達手続きを実施のため",AC752=#REF!),"－",IF(V752&lt;&gt;"",ROUNDDOWN(V752/T752,3),(IFERROR(ROUNDDOWN(U752/T752,3),"－"))))</f>
        <v>#REF!</v>
      </c>
      <c r="X752" s="90"/>
      <c r="Y752" s="92"/>
      <c r="Z752" s="25"/>
      <c r="AA752" s="24"/>
      <c r="AB752" s="25"/>
      <c r="AC752" s="24"/>
      <c r="AD752" s="20"/>
      <c r="AE752" s="20"/>
      <c r="AF752" s="20"/>
      <c r="AG752" s="1"/>
      <c r="AH752" s="1"/>
      <c r="AI752" s="41"/>
      <c r="AJ752" s="41"/>
      <c r="AK752" s="41"/>
      <c r="AL752" s="41"/>
      <c r="AM752" s="41"/>
      <c r="AN752" s="1"/>
      <c r="AO752" s="1"/>
      <c r="AP752" s="1"/>
      <c r="AQ752" s="1"/>
      <c r="AR752" s="1"/>
      <c r="AS752" s="1"/>
      <c r="AT752" s="1"/>
      <c r="AU752" s="1"/>
      <c r="AV752" s="1"/>
      <c r="AW752" s="1"/>
      <c r="AX752" s="35"/>
      <c r="AY752" s="78"/>
      <c r="AZ752" s="37" t="e">
        <f>IF(AC752=#REF!,"年間支払金額",IF(AND(OR(COUNTIF(AE752,"*すべて*"),COUNTIF(AE752,"*全て*")),S752="●",OR(K752=#REF!,K752=#REF!)),"年間支払金額(全官署、契約相手方ごと)",IF(AND(OR(COUNTIF(AE752,"*すべて*"),COUNTIF(AE752,"*全て*")),S752="●"),"年間支払金額(契約相手方ごと)",IF(AND(OR(K752=#REF!,K752=#REF!),AC752=#REF!),"契約総額(全官署)",IF(AND(K752=#REF!,AC752=#REF!),"契約総額(自官署のみ)",IF(K752=#REF!,"年間支払金額(自官署のみ)",IF(AC752=#REF!,"契約総額",IF(AND(COUNTIF(BG752,"&lt;&gt;*単価*"),OR(K752=#REF!,K752=#REF!)),"全官署予定価格",IF(AND(COUNTIF(BG752,"*単価*"),OR(K752=#REF!,K752=#REF!)),"全官署支払金額",IF(COUNTIF(BG752,"*単価*"),"年間支払金額","予定価格"))))))))))</f>
        <v>#REF!</v>
      </c>
      <c r="BA752" s="37" t="str">
        <f>IF(T752="","×",IF(令和8年度契約状況調査票!T752&gt;_xlfn.XLOOKUP(令和8年度契約状況調査票!BF752,#REF!,#REF!),"○","×"))</f>
        <v>×</v>
      </c>
      <c r="BB752" s="37" t="str">
        <f>IF(Y752="","×",IF(令和8年度契約状況調査票!Y752&gt;_xlfn.XLOOKUP(令和8年度契約状況調査票!BF752,#REF!,#REF!),"○","×"))</f>
        <v>×</v>
      </c>
      <c r="BC752" s="37" t="str">
        <f t="shared" si="108"/>
        <v>×</v>
      </c>
      <c r="BD752" s="37" t="str">
        <f t="shared" si="113"/>
        <v>×</v>
      </c>
      <c r="BE752" s="79" t="str">
        <f t="shared" si="109"/>
        <v/>
      </c>
      <c r="BF752" s="38">
        <f t="shared" si="110"/>
        <v>0</v>
      </c>
      <c r="BG752" s="1" t="e">
        <f>IF(AC752=#REF!,"",IF(AND(K752&lt;&gt;"",ISTEXT(U752)),"分担契約/単価契約",IF(ISTEXT(U752),"単価契約",IF(K752&lt;&gt;"","分担契約",""))))</f>
        <v>#REF!</v>
      </c>
      <c r="BH752" s="80"/>
      <c r="BI752" s="81" t="e">
        <f>IF(COUNTIF(T752,"**"),"",IF(AND(T752&gt;=#REF!,OR(H752=#REF!,H752=#REF!)),1,IF(AND(T752&gt;=#REF!,H752&lt;&gt;#REF!,H752&lt;&gt;#REF!),1,"")))</f>
        <v>#REF!</v>
      </c>
      <c r="BJ752" s="82" t="str">
        <f t="shared" si="111"/>
        <v>○</v>
      </c>
      <c r="BK752" s="81" t="b">
        <f t="shared" si="114"/>
        <v>1</v>
      </c>
      <c r="BL752" s="81" t="b">
        <f t="shared" si="115"/>
        <v>1</v>
      </c>
    </row>
    <row r="753" spans="1:64" s="83" customFormat="1" ht="60.65" customHeight="1" x14ac:dyDescent="0.2">
      <c r="A753" s="77">
        <f t="shared" si="107"/>
        <v>748</v>
      </c>
      <c r="B753" s="77" t="str">
        <f t="shared" si="112"/>
        <v/>
      </c>
      <c r="C753" s="77" t="str">
        <f>IF(B753&lt;&gt;1,"",COUNTIF($B$6:B753,1))</f>
        <v/>
      </c>
      <c r="D753" s="77" t="str">
        <f>IF(B753&lt;&gt;2,"",COUNTIF($B$6:B753,2))</f>
        <v/>
      </c>
      <c r="E753" s="77" t="str">
        <f>IF(B753&lt;&gt;3,"",COUNTIF($B$6:B753,3))</f>
        <v/>
      </c>
      <c r="F753" s="77" t="str">
        <f>IF(B753&lt;&gt;4,"",COUNTIF($B$6:B753,4))</f>
        <v/>
      </c>
      <c r="G753" s="1"/>
      <c r="H753" s="20"/>
      <c r="I753" s="20"/>
      <c r="J753" s="20"/>
      <c r="K753" s="1"/>
      <c r="L753" s="1"/>
      <c r="M753" s="21"/>
      <c r="N753" s="20"/>
      <c r="O753" s="22"/>
      <c r="P753" s="26"/>
      <c r="Q753" s="27"/>
      <c r="R753" s="20"/>
      <c r="S753" s="1"/>
      <c r="T753" s="23"/>
      <c r="U753" s="84"/>
      <c r="V753" s="86"/>
      <c r="W753" s="39" t="e">
        <f>IF(OR(T753="他官署で調達手続きを実施のため",AC753=#REF!),"－",IF(V753&lt;&gt;"",ROUNDDOWN(V753/T753,3),(IFERROR(ROUNDDOWN(U753/T753,3),"－"))))</f>
        <v>#REF!</v>
      </c>
      <c r="X753" s="90"/>
      <c r="Y753" s="92"/>
      <c r="Z753" s="25"/>
      <c r="AA753" s="24"/>
      <c r="AB753" s="25"/>
      <c r="AC753" s="24"/>
      <c r="AD753" s="20"/>
      <c r="AE753" s="20"/>
      <c r="AF753" s="20"/>
      <c r="AG753" s="1"/>
      <c r="AH753" s="1"/>
      <c r="AI753" s="41"/>
      <c r="AJ753" s="41"/>
      <c r="AK753" s="41"/>
      <c r="AL753" s="41"/>
      <c r="AM753" s="41"/>
      <c r="AN753" s="1"/>
      <c r="AO753" s="1"/>
      <c r="AP753" s="1"/>
      <c r="AQ753" s="1"/>
      <c r="AR753" s="1"/>
      <c r="AS753" s="1"/>
      <c r="AT753" s="1"/>
      <c r="AU753" s="1"/>
      <c r="AV753" s="1"/>
      <c r="AW753" s="1"/>
      <c r="AX753" s="35"/>
      <c r="AY753" s="78"/>
      <c r="AZ753" s="37" t="e">
        <f>IF(AC753=#REF!,"年間支払金額",IF(AND(OR(COUNTIF(AE753,"*すべて*"),COUNTIF(AE753,"*全て*")),S753="●",OR(K753=#REF!,K753=#REF!)),"年間支払金額(全官署、契約相手方ごと)",IF(AND(OR(COUNTIF(AE753,"*すべて*"),COUNTIF(AE753,"*全て*")),S753="●"),"年間支払金額(契約相手方ごと)",IF(AND(OR(K753=#REF!,K753=#REF!),AC753=#REF!),"契約総額(全官署)",IF(AND(K753=#REF!,AC753=#REF!),"契約総額(自官署のみ)",IF(K753=#REF!,"年間支払金額(自官署のみ)",IF(AC753=#REF!,"契約総額",IF(AND(COUNTIF(BG753,"&lt;&gt;*単価*"),OR(K753=#REF!,K753=#REF!)),"全官署予定価格",IF(AND(COUNTIF(BG753,"*単価*"),OR(K753=#REF!,K753=#REF!)),"全官署支払金額",IF(COUNTIF(BG753,"*単価*"),"年間支払金額","予定価格"))))))))))</f>
        <v>#REF!</v>
      </c>
      <c r="BA753" s="37" t="str">
        <f>IF(T753="","×",IF(令和8年度契約状況調査票!T753&gt;_xlfn.XLOOKUP(令和8年度契約状況調査票!BF753,#REF!,#REF!),"○","×"))</f>
        <v>×</v>
      </c>
      <c r="BB753" s="37" t="str">
        <f>IF(Y753="","×",IF(令和8年度契約状況調査票!Y753&gt;_xlfn.XLOOKUP(令和8年度契約状況調査票!BF753,#REF!,#REF!),"○","×"))</f>
        <v>×</v>
      </c>
      <c r="BC753" s="37" t="str">
        <f t="shared" si="108"/>
        <v>×</v>
      </c>
      <c r="BD753" s="37" t="str">
        <f t="shared" si="113"/>
        <v>×</v>
      </c>
      <c r="BE753" s="79" t="str">
        <f t="shared" si="109"/>
        <v/>
      </c>
      <c r="BF753" s="38">
        <f t="shared" si="110"/>
        <v>0</v>
      </c>
      <c r="BG753" s="1" t="e">
        <f>IF(AC753=#REF!,"",IF(AND(K753&lt;&gt;"",ISTEXT(U753)),"分担契約/単価契約",IF(ISTEXT(U753),"単価契約",IF(K753&lt;&gt;"","分担契約",""))))</f>
        <v>#REF!</v>
      </c>
      <c r="BH753" s="80"/>
      <c r="BI753" s="81" t="e">
        <f>IF(COUNTIF(T753,"**"),"",IF(AND(T753&gt;=#REF!,OR(H753=#REF!,H753=#REF!)),1,IF(AND(T753&gt;=#REF!,H753&lt;&gt;#REF!,H753&lt;&gt;#REF!),1,"")))</f>
        <v>#REF!</v>
      </c>
      <c r="BJ753" s="82" t="str">
        <f t="shared" si="111"/>
        <v>○</v>
      </c>
      <c r="BK753" s="81" t="b">
        <f t="shared" si="114"/>
        <v>1</v>
      </c>
      <c r="BL753" s="81" t="b">
        <f t="shared" si="115"/>
        <v>1</v>
      </c>
    </row>
    <row r="754" spans="1:64" s="83" customFormat="1" ht="60.65" customHeight="1" x14ac:dyDescent="0.2">
      <c r="A754" s="77">
        <f t="shared" si="107"/>
        <v>749</v>
      </c>
      <c r="B754" s="77" t="str">
        <f t="shared" si="112"/>
        <v/>
      </c>
      <c r="C754" s="77" t="str">
        <f>IF(B754&lt;&gt;1,"",COUNTIF($B$6:B754,1))</f>
        <v/>
      </c>
      <c r="D754" s="77" t="str">
        <f>IF(B754&lt;&gt;2,"",COUNTIF($B$6:B754,2))</f>
        <v/>
      </c>
      <c r="E754" s="77" t="str">
        <f>IF(B754&lt;&gt;3,"",COUNTIF($B$6:B754,3))</f>
        <v/>
      </c>
      <c r="F754" s="77" t="str">
        <f>IF(B754&lt;&gt;4,"",COUNTIF($B$6:B754,4))</f>
        <v/>
      </c>
      <c r="G754" s="1"/>
      <c r="H754" s="20"/>
      <c r="I754" s="20"/>
      <c r="J754" s="20"/>
      <c r="K754" s="1"/>
      <c r="L754" s="1"/>
      <c r="M754" s="21"/>
      <c r="N754" s="20"/>
      <c r="O754" s="22"/>
      <c r="P754" s="26"/>
      <c r="Q754" s="27"/>
      <c r="R754" s="20"/>
      <c r="S754" s="1"/>
      <c r="T754" s="23"/>
      <c r="U754" s="84"/>
      <c r="V754" s="86"/>
      <c r="W754" s="39" t="e">
        <f>IF(OR(T754="他官署で調達手続きを実施のため",AC754=#REF!),"－",IF(V754&lt;&gt;"",ROUNDDOWN(V754/T754,3),(IFERROR(ROUNDDOWN(U754/T754,3),"－"))))</f>
        <v>#REF!</v>
      </c>
      <c r="X754" s="90"/>
      <c r="Y754" s="92"/>
      <c r="Z754" s="25"/>
      <c r="AA754" s="24"/>
      <c r="AB754" s="25"/>
      <c r="AC754" s="24"/>
      <c r="AD754" s="20"/>
      <c r="AE754" s="20"/>
      <c r="AF754" s="20"/>
      <c r="AG754" s="1"/>
      <c r="AH754" s="1"/>
      <c r="AI754" s="41"/>
      <c r="AJ754" s="41"/>
      <c r="AK754" s="41"/>
      <c r="AL754" s="41"/>
      <c r="AM754" s="41"/>
      <c r="AN754" s="1"/>
      <c r="AO754" s="1"/>
      <c r="AP754" s="1"/>
      <c r="AQ754" s="1"/>
      <c r="AR754" s="1"/>
      <c r="AS754" s="1"/>
      <c r="AT754" s="1"/>
      <c r="AU754" s="1"/>
      <c r="AV754" s="1"/>
      <c r="AW754" s="1"/>
      <c r="AX754" s="35"/>
      <c r="AY754" s="78"/>
      <c r="AZ754" s="37" t="e">
        <f>IF(AC754=#REF!,"年間支払金額",IF(AND(OR(COUNTIF(AE754,"*すべて*"),COUNTIF(AE754,"*全て*")),S754="●",OR(K754=#REF!,K754=#REF!)),"年間支払金額(全官署、契約相手方ごと)",IF(AND(OR(COUNTIF(AE754,"*すべて*"),COUNTIF(AE754,"*全て*")),S754="●"),"年間支払金額(契約相手方ごと)",IF(AND(OR(K754=#REF!,K754=#REF!),AC754=#REF!),"契約総額(全官署)",IF(AND(K754=#REF!,AC754=#REF!),"契約総額(自官署のみ)",IF(K754=#REF!,"年間支払金額(自官署のみ)",IF(AC754=#REF!,"契約総額",IF(AND(COUNTIF(BG754,"&lt;&gt;*単価*"),OR(K754=#REF!,K754=#REF!)),"全官署予定価格",IF(AND(COUNTIF(BG754,"*単価*"),OR(K754=#REF!,K754=#REF!)),"全官署支払金額",IF(COUNTIF(BG754,"*単価*"),"年間支払金額","予定価格"))))))))))</f>
        <v>#REF!</v>
      </c>
      <c r="BA754" s="37" t="str">
        <f>IF(T754="","×",IF(令和8年度契約状況調査票!T754&gt;_xlfn.XLOOKUP(令和8年度契約状況調査票!BF754,#REF!,#REF!),"○","×"))</f>
        <v>×</v>
      </c>
      <c r="BB754" s="37" t="str">
        <f>IF(Y754="","×",IF(令和8年度契約状況調査票!Y754&gt;_xlfn.XLOOKUP(令和8年度契約状況調査票!BF754,#REF!,#REF!),"○","×"))</f>
        <v>×</v>
      </c>
      <c r="BC754" s="37" t="str">
        <f t="shared" si="108"/>
        <v>×</v>
      </c>
      <c r="BD754" s="37" t="str">
        <f t="shared" si="113"/>
        <v>×</v>
      </c>
      <c r="BE754" s="79" t="str">
        <f t="shared" si="109"/>
        <v/>
      </c>
      <c r="BF754" s="38">
        <f t="shared" si="110"/>
        <v>0</v>
      </c>
      <c r="BG754" s="1" t="e">
        <f>IF(AC754=#REF!,"",IF(AND(K754&lt;&gt;"",ISTEXT(U754)),"分担契約/単価契約",IF(ISTEXT(U754),"単価契約",IF(K754&lt;&gt;"","分担契約",""))))</f>
        <v>#REF!</v>
      </c>
      <c r="BH754" s="80"/>
      <c r="BI754" s="81" t="e">
        <f>IF(COUNTIF(T754,"**"),"",IF(AND(T754&gt;=#REF!,OR(H754=#REF!,H754=#REF!)),1,IF(AND(T754&gt;=#REF!,H754&lt;&gt;#REF!,H754&lt;&gt;#REF!),1,"")))</f>
        <v>#REF!</v>
      </c>
      <c r="BJ754" s="82" t="str">
        <f t="shared" si="111"/>
        <v>○</v>
      </c>
      <c r="BK754" s="81" t="b">
        <f t="shared" si="114"/>
        <v>1</v>
      </c>
      <c r="BL754" s="81" t="b">
        <f t="shared" si="115"/>
        <v>1</v>
      </c>
    </row>
    <row r="755" spans="1:64" s="83" customFormat="1" ht="60.65" customHeight="1" x14ac:dyDescent="0.2">
      <c r="A755" s="77">
        <f t="shared" si="107"/>
        <v>750</v>
      </c>
      <c r="B755" s="77" t="str">
        <f t="shared" si="112"/>
        <v/>
      </c>
      <c r="C755" s="77" t="str">
        <f>IF(B755&lt;&gt;1,"",COUNTIF($B$6:B755,1))</f>
        <v/>
      </c>
      <c r="D755" s="77" t="str">
        <f>IF(B755&lt;&gt;2,"",COUNTIF($B$6:B755,2))</f>
        <v/>
      </c>
      <c r="E755" s="77" t="str">
        <f>IF(B755&lt;&gt;3,"",COUNTIF($B$6:B755,3))</f>
        <v/>
      </c>
      <c r="F755" s="77" t="str">
        <f>IF(B755&lt;&gt;4,"",COUNTIF($B$6:B755,4))</f>
        <v/>
      </c>
      <c r="G755" s="1"/>
      <c r="H755" s="20"/>
      <c r="I755" s="20"/>
      <c r="J755" s="20"/>
      <c r="K755" s="1"/>
      <c r="L755" s="1"/>
      <c r="M755" s="21"/>
      <c r="N755" s="20"/>
      <c r="O755" s="22"/>
      <c r="P755" s="26"/>
      <c r="Q755" s="27"/>
      <c r="R755" s="20"/>
      <c r="S755" s="1"/>
      <c r="T755" s="23"/>
      <c r="U755" s="84"/>
      <c r="V755" s="86"/>
      <c r="W755" s="39" t="e">
        <f>IF(OR(T755="他官署で調達手続きを実施のため",AC755=#REF!),"－",IF(V755&lt;&gt;"",ROUNDDOWN(V755/T755,3),(IFERROR(ROUNDDOWN(U755/T755,3),"－"))))</f>
        <v>#REF!</v>
      </c>
      <c r="X755" s="90"/>
      <c r="Y755" s="92"/>
      <c r="Z755" s="25"/>
      <c r="AA755" s="24"/>
      <c r="AB755" s="25"/>
      <c r="AC755" s="24"/>
      <c r="AD755" s="20"/>
      <c r="AE755" s="20"/>
      <c r="AF755" s="20"/>
      <c r="AG755" s="1"/>
      <c r="AH755" s="1"/>
      <c r="AI755" s="41"/>
      <c r="AJ755" s="41"/>
      <c r="AK755" s="41"/>
      <c r="AL755" s="41"/>
      <c r="AM755" s="41"/>
      <c r="AN755" s="1"/>
      <c r="AO755" s="1"/>
      <c r="AP755" s="1"/>
      <c r="AQ755" s="1"/>
      <c r="AR755" s="1"/>
      <c r="AS755" s="1"/>
      <c r="AT755" s="1"/>
      <c r="AU755" s="1"/>
      <c r="AV755" s="1"/>
      <c r="AW755" s="1"/>
      <c r="AX755" s="36"/>
      <c r="AY755" s="78"/>
      <c r="AZ755" s="37" t="e">
        <f>IF(AC755=#REF!,"年間支払金額",IF(AND(OR(COUNTIF(AE755,"*すべて*"),COUNTIF(AE755,"*全て*")),S755="●",OR(K755=#REF!,K755=#REF!)),"年間支払金額(全官署、契約相手方ごと)",IF(AND(OR(COUNTIF(AE755,"*すべて*"),COUNTIF(AE755,"*全て*")),S755="●"),"年間支払金額(契約相手方ごと)",IF(AND(OR(K755=#REF!,K755=#REF!),AC755=#REF!),"契約総額(全官署)",IF(AND(K755=#REF!,AC755=#REF!),"契約総額(自官署のみ)",IF(K755=#REF!,"年間支払金額(自官署のみ)",IF(AC755=#REF!,"契約総額",IF(AND(COUNTIF(BG755,"&lt;&gt;*単価*"),OR(K755=#REF!,K755=#REF!)),"全官署予定価格",IF(AND(COUNTIF(BG755,"*単価*"),OR(K755=#REF!,K755=#REF!)),"全官署支払金額",IF(COUNTIF(BG755,"*単価*"),"年間支払金額","予定価格"))))))))))</f>
        <v>#REF!</v>
      </c>
      <c r="BA755" s="37" t="str">
        <f>IF(T755="","×",IF(令和8年度契約状況調査票!T755&gt;_xlfn.XLOOKUP(令和8年度契約状況調査票!BF755,#REF!,#REF!),"○","×"))</f>
        <v>×</v>
      </c>
      <c r="BB755" s="37" t="str">
        <f>IF(Y755="","×",IF(令和8年度契約状況調査票!Y755&gt;_xlfn.XLOOKUP(令和8年度契約状況調査票!BF755,#REF!,#REF!),"○","×"))</f>
        <v>×</v>
      </c>
      <c r="BC755" s="37" t="str">
        <f t="shared" si="108"/>
        <v>×</v>
      </c>
      <c r="BD755" s="37" t="str">
        <f t="shared" si="113"/>
        <v>×</v>
      </c>
      <c r="BE755" s="79" t="str">
        <f t="shared" si="109"/>
        <v/>
      </c>
      <c r="BF755" s="38">
        <f t="shared" si="110"/>
        <v>0</v>
      </c>
      <c r="BG755" s="1" t="e">
        <f>IF(AC755=#REF!,"",IF(AND(K755&lt;&gt;"",ISTEXT(U755)),"分担契約/単価契約",IF(ISTEXT(U755),"単価契約",IF(K755&lt;&gt;"","分担契約",""))))</f>
        <v>#REF!</v>
      </c>
      <c r="BH755" s="80"/>
      <c r="BI755" s="81" t="e">
        <f>IF(COUNTIF(T755,"**"),"",IF(AND(T755&gt;=#REF!,OR(H755=#REF!,H755=#REF!)),1,IF(AND(T755&gt;=#REF!,H755&lt;&gt;#REF!,H755&lt;&gt;#REF!),1,"")))</f>
        <v>#REF!</v>
      </c>
      <c r="BJ755" s="82" t="str">
        <f t="shared" si="111"/>
        <v>○</v>
      </c>
      <c r="BK755" s="81" t="b">
        <f t="shared" si="114"/>
        <v>1</v>
      </c>
      <c r="BL755" s="81" t="b">
        <f t="shared" si="115"/>
        <v>1</v>
      </c>
    </row>
    <row r="756" spans="1:64" s="83" customFormat="1" ht="60.65" customHeight="1" x14ac:dyDescent="0.2">
      <c r="A756" s="77">
        <f t="shared" si="107"/>
        <v>751</v>
      </c>
      <c r="B756" s="77" t="str">
        <f t="shared" si="112"/>
        <v/>
      </c>
      <c r="C756" s="77" t="str">
        <f>IF(B756&lt;&gt;1,"",COUNTIF($B$6:B756,1))</f>
        <v/>
      </c>
      <c r="D756" s="77" t="str">
        <f>IF(B756&lt;&gt;2,"",COUNTIF($B$6:B756,2))</f>
        <v/>
      </c>
      <c r="E756" s="77" t="str">
        <f>IF(B756&lt;&gt;3,"",COUNTIF($B$6:B756,3))</f>
        <v/>
      </c>
      <c r="F756" s="77" t="str">
        <f>IF(B756&lt;&gt;4,"",COUNTIF($B$6:B756,4))</f>
        <v/>
      </c>
      <c r="G756" s="1"/>
      <c r="H756" s="20"/>
      <c r="I756" s="20"/>
      <c r="J756" s="20"/>
      <c r="K756" s="1"/>
      <c r="L756" s="1"/>
      <c r="M756" s="21"/>
      <c r="N756" s="20"/>
      <c r="O756" s="22"/>
      <c r="P756" s="26"/>
      <c r="Q756" s="27"/>
      <c r="R756" s="20"/>
      <c r="S756" s="1"/>
      <c r="T756" s="23"/>
      <c r="U756" s="84"/>
      <c r="V756" s="86"/>
      <c r="W756" s="39" t="e">
        <f>IF(OR(T756="他官署で調達手続きを実施のため",AC756=#REF!),"－",IF(V756&lt;&gt;"",ROUNDDOWN(V756/T756,3),(IFERROR(ROUNDDOWN(U756/T756,3),"－"))))</f>
        <v>#REF!</v>
      </c>
      <c r="X756" s="90"/>
      <c r="Y756" s="92"/>
      <c r="Z756" s="25"/>
      <c r="AA756" s="24"/>
      <c r="AB756" s="25"/>
      <c r="AC756" s="24"/>
      <c r="AD756" s="20"/>
      <c r="AE756" s="20"/>
      <c r="AF756" s="20"/>
      <c r="AG756" s="1"/>
      <c r="AH756" s="1"/>
      <c r="AI756" s="41"/>
      <c r="AJ756" s="41"/>
      <c r="AK756" s="41"/>
      <c r="AL756" s="41"/>
      <c r="AM756" s="41"/>
      <c r="AN756" s="1"/>
      <c r="AO756" s="1"/>
      <c r="AP756" s="1"/>
      <c r="AQ756" s="1"/>
      <c r="AR756" s="1"/>
      <c r="AS756" s="1"/>
      <c r="AT756" s="1"/>
      <c r="AU756" s="1"/>
      <c r="AV756" s="1"/>
      <c r="AW756" s="1"/>
      <c r="AX756" s="35"/>
      <c r="AY756" s="78"/>
      <c r="AZ756" s="37" t="e">
        <f>IF(AC756=#REF!,"年間支払金額",IF(AND(OR(COUNTIF(AE756,"*すべて*"),COUNTIF(AE756,"*全て*")),S756="●",OR(K756=#REF!,K756=#REF!)),"年間支払金額(全官署、契約相手方ごと)",IF(AND(OR(COUNTIF(AE756,"*すべて*"),COUNTIF(AE756,"*全て*")),S756="●"),"年間支払金額(契約相手方ごと)",IF(AND(OR(K756=#REF!,K756=#REF!),AC756=#REF!),"契約総額(全官署)",IF(AND(K756=#REF!,AC756=#REF!),"契約総額(自官署のみ)",IF(K756=#REF!,"年間支払金額(自官署のみ)",IF(AC756=#REF!,"契約総額",IF(AND(COUNTIF(BG756,"&lt;&gt;*単価*"),OR(K756=#REF!,K756=#REF!)),"全官署予定価格",IF(AND(COUNTIF(BG756,"*単価*"),OR(K756=#REF!,K756=#REF!)),"全官署支払金額",IF(COUNTIF(BG756,"*単価*"),"年間支払金額","予定価格"))))))))))</f>
        <v>#REF!</v>
      </c>
      <c r="BA756" s="37" t="str">
        <f>IF(T756="","×",IF(令和8年度契約状況調査票!T756&gt;_xlfn.XLOOKUP(令和8年度契約状況調査票!BF756,#REF!,#REF!),"○","×"))</f>
        <v>×</v>
      </c>
      <c r="BB756" s="37" t="str">
        <f>IF(Y756="","×",IF(令和8年度契約状況調査票!Y756&gt;_xlfn.XLOOKUP(令和8年度契約状況調査票!BF756,#REF!,#REF!),"○","×"))</f>
        <v>×</v>
      </c>
      <c r="BC756" s="37" t="str">
        <f t="shared" si="108"/>
        <v>×</v>
      </c>
      <c r="BD756" s="37" t="str">
        <f t="shared" si="113"/>
        <v>×</v>
      </c>
      <c r="BE756" s="79" t="str">
        <f t="shared" si="109"/>
        <v/>
      </c>
      <c r="BF756" s="38">
        <f t="shared" si="110"/>
        <v>0</v>
      </c>
      <c r="BG756" s="1" t="e">
        <f>IF(AC756=#REF!,"",IF(AND(K756&lt;&gt;"",ISTEXT(U756)),"分担契約/単価契約",IF(ISTEXT(U756),"単価契約",IF(K756&lt;&gt;"","分担契約",""))))</f>
        <v>#REF!</v>
      </c>
      <c r="BH756" s="80"/>
      <c r="BI756" s="81" t="e">
        <f>IF(COUNTIF(T756,"**"),"",IF(AND(T756&gt;=#REF!,OR(H756=#REF!,H756=#REF!)),1,IF(AND(T756&gt;=#REF!,H756&lt;&gt;#REF!,H756&lt;&gt;#REF!),1,"")))</f>
        <v>#REF!</v>
      </c>
      <c r="BJ756" s="82" t="str">
        <f t="shared" si="111"/>
        <v>○</v>
      </c>
      <c r="BK756" s="81" t="b">
        <f t="shared" si="114"/>
        <v>1</v>
      </c>
      <c r="BL756" s="81" t="b">
        <f t="shared" si="115"/>
        <v>1</v>
      </c>
    </row>
    <row r="757" spans="1:64" s="83" customFormat="1" ht="60.65" customHeight="1" x14ac:dyDescent="0.2">
      <c r="A757" s="77">
        <f t="shared" si="107"/>
        <v>752</v>
      </c>
      <c r="B757" s="77" t="str">
        <f t="shared" si="112"/>
        <v/>
      </c>
      <c r="C757" s="77" t="str">
        <f>IF(B757&lt;&gt;1,"",COUNTIF($B$6:B757,1))</f>
        <v/>
      </c>
      <c r="D757" s="77" t="str">
        <f>IF(B757&lt;&gt;2,"",COUNTIF($B$6:B757,2))</f>
        <v/>
      </c>
      <c r="E757" s="77" t="str">
        <f>IF(B757&lt;&gt;3,"",COUNTIF($B$6:B757,3))</f>
        <v/>
      </c>
      <c r="F757" s="77" t="str">
        <f>IF(B757&lt;&gt;4,"",COUNTIF($B$6:B757,4))</f>
        <v/>
      </c>
      <c r="G757" s="1"/>
      <c r="H757" s="20"/>
      <c r="I757" s="20"/>
      <c r="J757" s="20"/>
      <c r="K757" s="1"/>
      <c r="L757" s="1"/>
      <c r="M757" s="21"/>
      <c r="N757" s="20"/>
      <c r="O757" s="22"/>
      <c r="P757" s="26"/>
      <c r="Q757" s="27"/>
      <c r="R757" s="20"/>
      <c r="S757" s="1"/>
      <c r="T757" s="23"/>
      <c r="U757" s="84"/>
      <c r="V757" s="86"/>
      <c r="W757" s="39" t="e">
        <f>IF(OR(T757="他官署で調達手続きを実施のため",AC757=#REF!),"－",IF(V757&lt;&gt;"",ROUNDDOWN(V757/T757,3),(IFERROR(ROUNDDOWN(U757/T757,3),"－"))))</f>
        <v>#REF!</v>
      </c>
      <c r="X757" s="90"/>
      <c r="Y757" s="92"/>
      <c r="Z757" s="25"/>
      <c r="AA757" s="24"/>
      <c r="AB757" s="25"/>
      <c r="AC757" s="24"/>
      <c r="AD757" s="20"/>
      <c r="AE757" s="20"/>
      <c r="AF757" s="20"/>
      <c r="AG757" s="1"/>
      <c r="AH757" s="1"/>
      <c r="AI757" s="41"/>
      <c r="AJ757" s="41"/>
      <c r="AK757" s="41"/>
      <c r="AL757" s="41"/>
      <c r="AM757" s="41"/>
      <c r="AN757" s="1"/>
      <c r="AO757" s="1"/>
      <c r="AP757" s="1"/>
      <c r="AQ757" s="1"/>
      <c r="AR757" s="1"/>
      <c r="AS757" s="1"/>
      <c r="AT757" s="1"/>
      <c r="AU757" s="1"/>
      <c r="AV757" s="1"/>
      <c r="AW757" s="1"/>
      <c r="AX757" s="35"/>
      <c r="AY757" s="78"/>
      <c r="AZ757" s="37" t="e">
        <f>IF(AC757=#REF!,"年間支払金額",IF(AND(OR(COUNTIF(AE757,"*すべて*"),COUNTIF(AE757,"*全て*")),S757="●",OR(K757=#REF!,K757=#REF!)),"年間支払金額(全官署、契約相手方ごと)",IF(AND(OR(COUNTIF(AE757,"*すべて*"),COUNTIF(AE757,"*全て*")),S757="●"),"年間支払金額(契約相手方ごと)",IF(AND(OR(K757=#REF!,K757=#REF!),AC757=#REF!),"契約総額(全官署)",IF(AND(K757=#REF!,AC757=#REF!),"契約総額(自官署のみ)",IF(K757=#REF!,"年間支払金額(自官署のみ)",IF(AC757=#REF!,"契約総額",IF(AND(COUNTIF(BG757,"&lt;&gt;*単価*"),OR(K757=#REF!,K757=#REF!)),"全官署予定価格",IF(AND(COUNTIF(BG757,"*単価*"),OR(K757=#REF!,K757=#REF!)),"全官署支払金額",IF(COUNTIF(BG757,"*単価*"),"年間支払金額","予定価格"))))))))))</f>
        <v>#REF!</v>
      </c>
      <c r="BA757" s="37" t="str">
        <f>IF(T757="","×",IF(令和8年度契約状況調査票!T757&gt;_xlfn.XLOOKUP(令和8年度契約状況調査票!BF757,#REF!,#REF!),"○","×"))</f>
        <v>×</v>
      </c>
      <c r="BB757" s="37" t="str">
        <f>IF(Y757="","×",IF(令和8年度契約状況調査票!Y757&gt;_xlfn.XLOOKUP(令和8年度契約状況調査票!BF757,#REF!,#REF!),"○","×"))</f>
        <v>×</v>
      </c>
      <c r="BC757" s="37" t="str">
        <f t="shared" si="108"/>
        <v>×</v>
      </c>
      <c r="BD757" s="37" t="str">
        <f t="shared" si="113"/>
        <v>×</v>
      </c>
      <c r="BE757" s="79" t="str">
        <f t="shared" si="109"/>
        <v/>
      </c>
      <c r="BF757" s="38">
        <f t="shared" si="110"/>
        <v>0</v>
      </c>
      <c r="BG757" s="1" t="e">
        <f>IF(AC757=#REF!,"",IF(AND(K757&lt;&gt;"",ISTEXT(U757)),"分担契約/単価契約",IF(ISTEXT(U757),"単価契約",IF(K757&lt;&gt;"","分担契約",""))))</f>
        <v>#REF!</v>
      </c>
      <c r="BH757" s="80"/>
      <c r="BI757" s="81" t="e">
        <f>IF(COUNTIF(T757,"**"),"",IF(AND(T757&gt;=#REF!,OR(H757=#REF!,H757=#REF!)),1,IF(AND(T757&gt;=#REF!,H757&lt;&gt;#REF!,H757&lt;&gt;#REF!),1,"")))</f>
        <v>#REF!</v>
      </c>
      <c r="BJ757" s="82" t="str">
        <f t="shared" si="111"/>
        <v>○</v>
      </c>
      <c r="BK757" s="81" t="b">
        <f t="shared" si="114"/>
        <v>1</v>
      </c>
      <c r="BL757" s="81" t="b">
        <f t="shared" si="115"/>
        <v>1</v>
      </c>
    </row>
    <row r="758" spans="1:64" s="83" customFormat="1" ht="60.65" customHeight="1" x14ac:dyDescent="0.2">
      <c r="A758" s="77">
        <f t="shared" si="107"/>
        <v>753</v>
      </c>
      <c r="B758" s="77" t="str">
        <f t="shared" si="112"/>
        <v/>
      </c>
      <c r="C758" s="77" t="str">
        <f>IF(B758&lt;&gt;1,"",COUNTIF($B$6:B758,1))</f>
        <v/>
      </c>
      <c r="D758" s="77" t="str">
        <f>IF(B758&lt;&gt;2,"",COUNTIF($B$6:B758,2))</f>
        <v/>
      </c>
      <c r="E758" s="77" t="str">
        <f>IF(B758&lt;&gt;3,"",COUNTIF($B$6:B758,3))</f>
        <v/>
      </c>
      <c r="F758" s="77" t="str">
        <f>IF(B758&lt;&gt;4,"",COUNTIF($B$6:B758,4))</f>
        <v/>
      </c>
      <c r="G758" s="1"/>
      <c r="H758" s="20"/>
      <c r="I758" s="20"/>
      <c r="J758" s="20"/>
      <c r="K758" s="1"/>
      <c r="L758" s="1"/>
      <c r="M758" s="21"/>
      <c r="N758" s="20"/>
      <c r="O758" s="22"/>
      <c r="P758" s="26"/>
      <c r="Q758" s="27"/>
      <c r="R758" s="20"/>
      <c r="S758" s="1"/>
      <c r="T758" s="28"/>
      <c r="U758" s="85"/>
      <c r="V758" s="86"/>
      <c r="W758" s="39" t="e">
        <f>IF(OR(T758="他官署で調達手続きを実施のため",AC758=#REF!),"－",IF(V758&lt;&gt;"",ROUNDDOWN(V758/T758,3),(IFERROR(ROUNDDOWN(U758/T758,3),"－"))))</f>
        <v>#REF!</v>
      </c>
      <c r="X758" s="90"/>
      <c r="Y758" s="92"/>
      <c r="Z758" s="25"/>
      <c r="AA758" s="24"/>
      <c r="AB758" s="25"/>
      <c r="AC758" s="24"/>
      <c r="AD758" s="20"/>
      <c r="AE758" s="20"/>
      <c r="AF758" s="20"/>
      <c r="AG758" s="1"/>
      <c r="AH758" s="1"/>
      <c r="AI758" s="41"/>
      <c r="AJ758" s="41"/>
      <c r="AK758" s="41"/>
      <c r="AL758" s="41"/>
      <c r="AM758" s="41"/>
      <c r="AN758" s="1"/>
      <c r="AO758" s="1"/>
      <c r="AP758" s="1"/>
      <c r="AQ758" s="1"/>
      <c r="AR758" s="1"/>
      <c r="AS758" s="1"/>
      <c r="AT758" s="1"/>
      <c r="AU758" s="1"/>
      <c r="AV758" s="1"/>
      <c r="AW758" s="1"/>
      <c r="AX758" s="35"/>
      <c r="AY758" s="78"/>
      <c r="AZ758" s="37" t="e">
        <f>IF(AC758=#REF!,"年間支払金額",IF(AND(OR(COUNTIF(AE758,"*すべて*"),COUNTIF(AE758,"*全て*")),S758="●",OR(K758=#REF!,K758=#REF!)),"年間支払金額(全官署、契約相手方ごと)",IF(AND(OR(COUNTIF(AE758,"*すべて*"),COUNTIF(AE758,"*全て*")),S758="●"),"年間支払金額(契約相手方ごと)",IF(AND(OR(K758=#REF!,K758=#REF!),AC758=#REF!),"契約総額(全官署)",IF(AND(K758=#REF!,AC758=#REF!),"契約総額(自官署のみ)",IF(K758=#REF!,"年間支払金額(自官署のみ)",IF(AC758=#REF!,"契約総額",IF(AND(COUNTIF(BG758,"&lt;&gt;*単価*"),OR(K758=#REF!,K758=#REF!)),"全官署予定価格",IF(AND(COUNTIF(BG758,"*単価*"),OR(K758=#REF!,K758=#REF!)),"全官署支払金額",IF(COUNTIF(BG758,"*単価*"),"年間支払金額","予定価格"))))))))))</f>
        <v>#REF!</v>
      </c>
      <c r="BA758" s="37" t="str">
        <f>IF(T758="","×",IF(令和8年度契約状況調査票!T758&gt;_xlfn.XLOOKUP(令和8年度契約状況調査票!BF758,#REF!,#REF!),"○","×"))</f>
        <v>×</v>
      </c>
      <c r="BB758" s="37" t="str">
        <f>IF(Y758="","×",IF(令和8年度契約状況調査票!Y758&gt;_xlfn.XLOOKUP(令和8年度契約状況調査票!BF758,#REF!,#REF!),"○","×"))</f>
        <v>×</v>
      </c>
      <c r="BC758" s="37" t="str">
        <f t="shared" si="108"/>
        <v>×</v>
      </c>
      <c r="BD758" s="37" t="str">
        <f t="shared" si="113"/>
        <v>×</v>
      </c>
      <c r="BE758" s="79" t="str">
        <f t="shared" si="109"/>
        <v/>
      </c>
      <c r="BF758" s="38">
        <f t="shared" si="110"/>
        <v>0</v>
      </c>
      <c r="BG758" s="1" t="e">
        <f>IF(AC758=#REF!,"",IF(AND(K758&lt;&gt;"",ISTEXT(U758)),"分担契約/単価契約",IF(ISTEXT(U758),"単価契約",IF(K758&lt;&gt;"","分担契約",""))))</f>
        <v>#REF!</v>
      </c>
      <c r="BH758" s="80"/>
      <c r="BI758" s="81" t="e">
        <f>IF(COUNTIF(T758,"**"),"",IF(AND(T758&gt;=#REF!,OR(H758=#REF!,H758=#REF!)),1,IF(AND(T758&gt;=#REF!,H758&lt;&gt;#REF!,H758&lt;&gt;#REF!),1,"")))</f>
        <v>#REF!</v>
      </c>
      <c r="BJ758" s="82" t="str">
        <f t="shared" si="111"/>
        <v>○</v>
      </c>
      <c r="BK758" s="81" t="b">
        <f t="shared" si="114"/>
        <v>1</v>
      </c>
      <c r="BL758" s="81" t="b">
        <f t="shared" si="115"/>
        <v>1</v>
      </c>
    </row>
    <row r="759" spans="1:64" s="83" customFormat="1" ht="60.65" customHeight="1" x14ac:dyDescent="0.2">
      <c r="A759" s="77">
        <f t="shared" si="107"/>
        <v>754</v>
      </c>
      <c r="B759" s="77" t="str">
        <f t="shared" si="112"/>
        <v/>
      </c>
      <c r="C759" s="77" t="str">
        <f>IF(B759&lt;&gt;1,"",COUNTIF($B$6:B759,1))</f>
        <v/>
      </c>
      <c r="D759" s="77" t="str">
        <f>IF(B759&lt;&gt;2,"",COUNTIF($B$6:B759,2))</f>
        <v/>
      </c>
      <c r="E759" s="77" t="str">
        <f>IF(B759&lt;&gt;3,"",COUNTIF($B$6:B759,3))</f>
        <v/>
      </c>
      <c r="F759" s="77" t="str">
        <f>IF(B759&lt;&gt;4,"",COUNTIF($B$6:B759,4))</f>
        <v/>
      </c>
      <c r="G759" s="1"/>
      <c r="H759" s="20"/>
      <c r="I759" s="20"/>
      <c r="J759" s="20"/>
      <c r="K759" s="1"/>
      <c r="L759" s="1"/>
      <c r="M759" s="21"/>
      <c r="N759" s="20"/>
      <c r="O759" s="22"/>
      <c r="P759" s="26"/>
      <c r="Q759" s="27"/>
      <c r="R759" s="20"/>
      <c r="S759" s="1"/>
      <c r="T759" s="23"/>
      <c r="U759" s="84"/>
      <c r="V759" s="86"/>
      <c r="W759" s="39" t="e">
        <f>IF(OR(T759="他官署で調達手続きを実施のため",AC759=#REF!),"－",IF(V759&lt;&gt;"",ROUNDDOWN(V759/T759,3),(IFERROR(ROUNDDOWN(U759/T759,3),"－"))))</f>
        <v>#REF!</v>
      </c>
      <c r="X759" s="90"/>
      <c r="Y759" s="92"/>
      <c r="Z759" s="25"/>
      <c r="AA759" s="24"/>
      <c r="AB759" s="25"/>
      <c r="AC759" s="24"/>
      <c r="AD759" s="20"/>
      <c r="AE759" s="20"/>
      <c r="AF759" s="20"/>
      <c r="AG759" s="1"/>
      <c r="AH759" s="1"/>
      <c r="AI759" s="41"/>
      <c r="AJ759" s="41"/>
      <c r="AK759" s="41"/>
      <c r="AL759" s="41"/>
      <c r="AM759" s="41"/>
      <c r="AN759" s="1"/>
      <c r="AO759" s="1"/>
      <c r="AP759" s="1"/>
      <c r="AQ759" s="1"/>
      <c r="AR759" s="1"/>
      <c r="AS759" s="1"/>
      <c r="AT759" s="1"/>
      <c r="AU759" s="1"/>
      <c r="AV759" s="1"/>
      <c r="AW759" s="1"/>
      <c r="AX759" s="35"/>
      <c r="AY759" s="78"/>
      <c r="AZ759" s="37" t="e">
        <f>IF(AC759=#REF!,"年間支払金額",IF(AND(OR(COUNTIF(AE759,"*すべて*"),COUNTIF(AE759,"*全て*")),S759="●",OR(K759=#REF!,K759=#REF!)),"年間支払金額(全官署、契約相手方ごと)",IF(AND(OR(COUNTIF(AE759,"*すべて*"),COUNTIF(AE759,"*全て*")),S759="●"),"年間支払金額(契約相手方ごと)",IF(AND(OR(K759=#REF!,K759=#REF!),AC759=#REF!),"契約総額(全官署)",IF(AND(K759=#REF!,AC759=#REF!),"契約総額(自官署のみ)",IF(K759=#REF!,"年間支払金額(自官署のみ)",IF(AC759=#REF!,"契約総額",IF(AND(COUNTIF(BG759,"&lt;&gt;*単価*"),OR(K759=#REF!,K759=#REF!)),"全官署予定価格",IF(AND(COUNTIF(BG759,"*単価*"),OR(K759=#REF!,K759=#REF!)),"全官署支払金額",IF(COUNTIF(BG759,"*単価*"),"年間支払金額","予定価格"))))))))))</f>
        <v>#REF!</v>
      </c>
      <c r="BA759" s="37" t="str">
        <f>IF(T759="","×",IF(令和8年度契約状況調査票!T759&gt;_xlfn.XLOOKUP(令和8年度契約状況調査票!BF759,#REF!,#REF!),"○","×"))</f>
        <v>×</v>
      </c>
      <c r="BB759" s="37" t="str">
        <f>IF(Y759="","×",IF(令和8年度契約状況調査票!Y759&gt;_xlfn.XLOOKUP(令和8年度契約状況調査票!BF759,#REF!,#REF!),"○","×"))</f>
        <v>×</v>
      </c>
      <c r="BC759" s="37" t="str">
        <f t="shared" si="108"/>
        <v>×</v>
      </c>
      <c r="BD759" s="37" t="str">
        <f t="shared" si="113"/>
        <v>×</v>
      </c>
      <c r="BE759" s="79" t="str">
        <f t="shared" si="109"/>
        <v/>
      </c>
      <c r="BF759" s="38">
        <f t="shared" si="110"/>
        <v>0</v>
      </c>
      <c r="BG759" s="1" t="e">
        <f>IF(AC759=#REF!,"",IF(AND(K759&lt;&gt;"",ISTEXT(U759)),"分担契約/単価契約",IF(ISTEXT(U759),"単価契約",IF(K759&lt;&gt;"","分担契約",""))))</f>
        <v>#REF!</v>
      </c>
      <c r="BH759" s="80"/>
      <c r="BI759" s="81" t="e">
        <f>IF(COUNTIF(T759,"**"),"",IF(AND(T759&gt;=#REF!,OR(H759=#REF!,H759=#REF!)),1,IF(AND(T759&gt;=#REF!,H759&lt;&gt;#REF!,H759&lt;&gt;#REF!),1,"")))</f>
        <v>#REF!</v>
      </c>
      <c r="BJ759" s="82" t="str">
        <f t="shared" si="111"/>
        <v>○</v>
      </c>
      <c r="BK759" s="81" t="b">
        <f t="shared" si="114"/>
        <v>1</v>
      </c>
      <c r="BL759" s="81" t="b">
        <f t="shared" si="115"/>
        <v>1</v>
      </c>
    </row>
    <row r="760" spans="1:64" s="83" customFormat="1" ht="60.65" customHeight="1" x14ac:dyDescent="0.2">
      <c r="A760" s="77">
        <f t="shared" si="107"/>
        <v>755</v>
      </c>
      <c r="B760" s="77" t="str">
        <f t="shared" si="112"/>
        <v/>
      </c>
      <c r="C760" s="77" t="str">
        <f>IF(B760&lt;&gt;1,"",COUNTIF($B$6:B760,1))</f>
        <v/>
      </c>
      <c r="D760" s="77" t="str">
        <f>IF(B760&lt;&gt;2,"",COUNTIF($B$6:B760,2))</f>
        <v/>
      </c>
      <c r="E760" s="77" t="str">
        <f>IF(B760&lt;&gt;3,"",COUNTIF($B$6:B760,3))</f>
        <v/>
      </c>
      <c r="F760" s="77" t="str">
        <f>IF(B760&lt;&gt;4,"",COUNTIF($B$6:B760,4))</f>
        <v/>
      </c>
      <c r="G760" s="1"/>
      <c r="H760" s="20"/>
      <c r="I760" s="20"/>
      <c r="J760" s="20"/>
      <c r="K760" s="1"/>
      <c r="L760" s="1"/>
      <c r="M760" s="21"/>
      <c r="N760" s="20"/>
      <c r="O760" s="22"/>
      <c r="P760" s="26"/>
      <c r="Q760" s="27"/>
      <c r="R760" s="20"/>
      <c r="S760" s="1"/>
      <c r="T760" s="23"/>
      <c r="U760" s="84"/>
      <c r="V760" s="86"/>
      <c r="W760" s="39" t="e">
        <f>IF(OR(T760="他官署で調達手続きを実施のため",AC760=#REF!),"－",IF(V760&lt;&gt;"",ROUNDDOWN(V760/T760,3),(IFERROR(ROUNDDOWN(U760/T760,3),"－"))))</f>
        <v>#REF!</v>
      </c>
      <c r="X760" s="90"/>
      <c r="Y760" s="92"/>
      <c r="Z760" s="25"/>
      <c r="AA760" s="24"/>
      <c r="AB760" s="25"/>
      <c r="AC760" s="24"/>
      <c r="AD760" s="20"/>
      <c r="AE760" s="20"/>
      <c r="AF760" s="20"/>
      <c r="AG760" s="1"/>
      <c r="AH760" s="1"/>
      <c r="AI760" s="41"/>
      <c r="AJ760" s="41"/>
      <c r="AK760" s="41"/>
      <c r="AL760" s="41"/>
      <c r="AM760" s="41"/>
      <c r="AN760" s="1"/>
      <c r="AO760" s="1"/>
      <c r="AP760" s="1"/>
      <c r="AQ760" s="1"/>
      <c r="AR760" s="1"/>
      <c r="AS760" s="1"/>
      <c r="AT760" s="1"/>
      <c r="AU760" s="1"/>
      <c r="AV760" s="1"/>
      <c r="AW760" s="1"/>
      <c r="AX760" s="35"/>
      <c r="AY760" s="78"/>
      <c r="AZ760" s="37" t="e">
        <f>IF(AC760=#REF!,"年間支払金額",IF(AND(OR(COUNTIF(AE760,"*すべて*"),COUNTIF(AE760,"*全て*")),S760="●",OR(K760=#REF!,K760=#REF!)),"年間支払金額(全官署、契約相手方ごと)",IF(AND(OR(COUNTIF(AE760,"*すべて*"),COUNTIF(AE760,"*全て*")),S760="●"),"年間支払金額(契約相手方ごと)",IF(AND(OR(K760=#REF!,K760=#REF!),AC760=#REF!),"契約総額(全官署)",IF(AND(K760=#REF!,AC760=#REF!),"契約総額(自官署のみ)",IF(K760=#REF!,"年間支払金額(自官署のみ)",IF(AC760=#REF!,"契約総額",IF(AND(COUNTIF(BG760,"&lt;&gt;*単価*"),OR(K760=#REF!,K760=#REF!)),"全官署予定価格",IF(AND(COUNTIF(BG760,"*単価*"),OR(K760=#REF!,K760=#REF!)),"全官署支払金額",IF(COUNTIF(BG760,"*単価*"),"年間支払金額","予定価格"))))))))))</f>
        <v>#REF!</v>
      </c>
      <c r="BA760" s="37" t="str">
        <f>IF(T760="","×",IF(令和8年度契約状況調査票!T760&gt;_xlfn.XLOOKUP(令和8年度契約状況調査票!BF760,#REF!,#REF!),"○","×"))</f>
        <v>×</v>
      </c>
      <c r="BB760" s="37" t="str">
        <f>IF(Y760="","×",IF(令和8年度契約状況調査票!Y760&gt;_xlfn.XLOOKUP(令和8年度契約状況調査票!BF760,#REF!,#REF!),"○","×"))</f>
        <v>×</v>
      </c>
      <c r="BC760" s="37" t="str">
        <f t="shared" si="108"/>
        <v>×</v>
      </c>
      <c r="BD760" s="37" t="str">
        <f t="shared" si="113"/>
        <v>×</v>
      </c>
      <c r="BE760" s="79" t="str">
        <f t="shared" si="109"/>
        <v/>
      </c>
      <c r="BF760" s="38">
        <f t="shared" si="110"/>
        <v>0</v>
      </c>
      <c r="BG760" s="1" t="e">
        <f>IF(AC760=#REF!,"",IF(AND(K760&lt;&gt;"",ISTEXT(U760)),"分担契約/単価契約",IF(ISTEXT(U760),"単価契約",IF(K760&lt;&gt;"","分担契約",""))))</f>
        <v>#REF!</v>
      </c>
      <c r="BH760" s="80"/>
      <c r="BI760" s="81" t="e">
        <f>IF(COUNTIF(T760,"**"),"",IF(AND(T760&gt;=#REF!,OR(H760=#REF!,H760=#REF!)),1,IF(AND(T760&gt;=#REF!,H760&lt;&gt;#REF!,H760&lt;&gt;#REF!),1,"")))</f>
        <v>#REF!</v>
      </c>
      <c r="BJ760" s="82" t="str">
        <f t="shared" si="111"/>
        <v>○</v>
      </c>
      <c r="BK760" s="81" t="b">
        <f t="shared" si="114"/>
        <v>1</v>
      </c>
      <c r="BL760" s="81" t="b">
        <f t="shared" si="115"/>
        <v>1</v>
      </c>
    </row>
    <row r="761" spans="1:64" s="83" customFormat="1" ht="60.65" customHeight="1" x14ac:dyDescent="0.2">
      <c r="A761" s="77">
        <f t="shared" si="107"/>
        <v>756</v>
      </c>
      <c r="B761" s="77" t="str">
        <f t="shared" si="112"/>
        <v/>
      </c>
      <c r="C761" s="77" t="str">
        <f>IF(B761&lt;&gt;1,"",COUNTIF($B$6:B761,1))</f>
        <v/>
      </c>
      <c r="D761" s="77" t="str">
        <f>IF(B761&lt;&gt;2,"",COUNTIF($B$6:B761,2))</f>
        <v/>
      </c>
      <c r="E761" s="77" t="str">
        <f>IF(B761&lt;&gt;3,"",COUNTIF($B$6:B761,3))</f>
        <v/>
      </c>
      <c r="F761" s="77" t="str">
        <f>IF(B761&lt;&gt;4,"",COUNTIF($B$6:B761,4))</f>
        <v/>
      </c>
      <c r="G761" s="1"/>
      <c r="H761" s="20"/>
      <c r="I761" s="20"/>
      <c r="J761" s="20"/>
      <c r="K761" s="1"/>
      <c r="L761" s="1"/>
      <c r="M761" s="21"/>
      <c r="N761" s="20"/>
      <c r="O761" s="22"/>
      <c r="P761" s="26"/>
      <c r="Q761" s="27"/>
      <c r="R761" s="20"/>
      <c r="S761" s="1"/>
      <c r="T761" s="23"/>
      <c r="U761" s="84"/>
      <c r="V761" s="86"/>
      <c r="W761" s="39" t="e">
        <f>IF(OR(T761="他官署で調達手続きを実施のため",AC761=#REF!),"－",IF(V761&lt;&gt;"",ROUNDDOWN(V761/T761,3),(IFERROR(ROUNDDOWN(U761/T761,3),"－"))))</f>
        <v>#REF!</v>
      </c>
      <c r="X761" s="90"/>
      <c r="Y761" s="92"/>
      <c r="Z761" s="25"/>
      <c r="AA761" s="24"/>
      <c r="AB761" s="25"/>
      <c r="AC761" s="24"/>
      <c r="AD761" s="20"/>
      <c r="AE761" s="20"/>
      <c r="AF761" s="20"/>
      <c r="AG761" s="1"/>
      <c r="AH761" s="1"/>
      <c r="AI761" s="41"/>
      <c r="AJ761" s="41"/>
      <c r="AK761" s="41"/>
      <c r="AL761" s="41"/>
      <c r="AM761" s="41"/>
      <c r="AN761" s="1"/>
      <c r="AO761" s="1"/>
      <c r="AP761" s="1"/>
      <c r="AQ761" s="1"/>
      <c r="AR761" s="1"/>
      <c r="AS761" s="1"/>
      <c r="AT761" s="1"/>
      <c r="AU761" s="1"/>
      <c r="AV761" s="1"/>
      <c r="AW761" s="1"/>
      <c r="AX761" s="35"/>
      <c r="AY761" s="78"/>
      <c r="AZ761" s="37" t="e">
        <f>IF(AC761=#REF!,"年間支払金額",IF(AND(OR(COUNTIF(AE761,"*すべて*"),COUNTIF(AE761,"*全て*")),S761="●",OR(K761=#REF!,K761=#REF!)),"年間支払金額(全官署、契約相手方ごと)",IF(AND(OR(COUNTIF(AE761,"*すべて*"),COUNTIF(AE761,"*全て*")),S761="●"),"年間支払金額(契約相手方ごと)",IF(AND(OR(K761=#REF!,K761=#REF!),AC761=#REF!),"契約総額(全官署)",IF(AND(K761=#REF!,AC761=#REF!),"契約総額(自官署のみ)",IF(K761=#REF!,"年間支払金額(自官署のみ)",IF(AC761=#REF!,"契約総額",IF(AND(COUNTIF(BG761,"&lt;&gt;*単価*"),OR(K761=#REF!,K761=#REF!)),"全官署予定価格",IF(AND(COUNTIF(BG761,"*単価*"),OR(K761=#REF!,K761=#REF!)),"全官署支払金額",IF(COUNTIF(BG761,"*単価*"),"年間支払金額","予定価格"))))))))))</f>
        <v>#REF!</v>
      </c>
      <c r="BA761" s="37" t="str">
        <f>IF(T761="","×",IF(令和8年度契約状況調査票!T761&gt;_xlfn.XLOOKUP(令和8年度契約状況調査票!BF761,#REF!,#REF!),"○","×"))</f>
        <v>×</v>
      </c>
      <c r="BB761" s="37" t="str">
        <f>IF(Y761="","×",IF(令和8年度契約状況調査票!Y761&gt;_xlfn.XLOOKUP(令和8年度契約状況調査票!BF761,#REF!,#REF!),"○","×"))</f>
        <v>×</v>
      </c>
      <c r="BC761" s="37" t="str">
        <f t="shared" si="108"/>
        <v>×</v>
      </c>
      <c r="BD761" s="37" t="str">
        <f t="shared" si="113"/>
        <v>×</v>
      </c>
      <c r="BE761" s="79" t="str">
        <f t="shared" si="109"/>
        <v/>
      </c>
      <c r="BF761" s="38">
        <f t="shared" si="110"/>
        <v>0</v>
      </c>
      <c r="BG761" s="1" t="e">
        <f>IF(AC761=#REF!,"",IF(AND(K761&lt;&gt;"",ISTEXT(U761)),"分担契約/単価契約",IF(ISTEXT(U761),"単価契約",IF(K761&lt;&gt;"","分担契約",""))))</f>
        <v>#REF!</v>
      </c>
      <c r="BH761" s="80"/>
      <c r="BI761" s="81" t="e">
        <f>IF(COUNTIF(T761,"**"),"",IF(AND(T761&gt;=#REF!,OR(H761=#REF!,H761=#REF!)),1,IF(AND(T761&gt;=#REF!,H761&lt;&gt;#REF!,H761&lt;&gt;#REF!),1,"")))</f>
        <v>#REF!</v>
      </c>
      <c r="BJ761" s="82" t="str">
        <f t="shared" si="111"/>
        <v>○</v>
      </c>
      <c r="BK761" s="81" t="b">
        <f t="shared" si="114"/>
        <v>1</v>
      </c>
      <c r="BL761" s="81" t="b">
        <f t="shared" si="115"/>
        <v>1</v>
      </c>
    </row>
    <row r="762" spans="1:64" s="83" customFormat="1" ht="60.65" customHeight="1" x14ac:dyDescent="0.2">
      <c r="A762" s="77">
        <f t="shared" si="107"/>
        <v>757</v>
      </c>
      <c r="B762" s="77" t="str">
        <f t="shared" si="112"/>
        <v/>
      </c>
      <c r="C762" s="77" t="str">
        <f>IF(B762&lt;&gt;1,"",COUNTIF($B$6:B762,1))</f>
        <v/>
      </c>
      <c r="D762" s="77" t="str">
        <f>IF(B762&lt;&gt;2,"",COUNTIF($B$6:B762,2))</f>
        <v/>
      </c>
      <c r="E762" s="77" t="str">
        <f>IF(B762&lt;&gt;3,"",COUNTIF($B$6:B762,3))</f>
        <v/>
      </c>
      <c r="F762" s="77" t="str">
        <f>IF(B762&lt;&gt;4,"",COUNTIF($B$6:B762,4))</f>
        <v/>
      </c>
      <c r="G762" s="1"/>
      <c r="H762" s="20"/>
      <c r="I762" s="20"/>
      <c r="J762" s="20"/>
      <c r="K762" s="1"/>
      <c r="L762" s="1"/>
      <c r="M762" s="21"/>
      <c r="N762" s="20"/>
      <c r="O762" s="22"/>
      <c r="P762" s="26"/>
      <c r="Q762" s="27"/>
      <c r="R762" s="20"/>
      <c r="S762" s="1"/>
      <c r="T762" s="23"/>
      <c r="U762" s="84"/>
      <c r="V762" s="86"/>
      <c r="W762" s="39" t="e">
        <f>IF(OR(T762="他官署で調達手続きを実施のため",AC762=#REF!),"－",IF(V762&lt;&gt;"",ROUNDDOWN(V762/T762,3),(IFERROR(ROUNDDOWN(U762/T762,3),"－"))))</f>
        <v>#REF!</v>
      </c>
      <c r="X762" s="90"/>
      <c r="Y762" s="92"/>
      <c r="Z762" s="25"/>
      <c r="AA762" s="24"/>
      <c r="AB762" s="25"/>
      <c r="AC762" s="24"/>
      <c r="AD762" s="20"/>
      <c r="AE762" s="20"/>
      <c r="AF762" s="20"/>
      <c r="AG762" s="1"/>
      <c r="AH762" s="1"/>
      <c r="AI762" s="41"/>
      <c r="AJ762" s="41"/>
      <c r="AK762" s="41"/>
      <c r="AL762" s="41"/>
      <c r="AM762" s="41"/>
      <c r="AN762" s="1"/>
      <c r="AO762" s="1"/>
      <c r="AP762" s="1"/>
      <c r="AQ762" s="1"/>
      <c r="AR762" s="1"/>
      <c r="AS762" s="1"/>
      <c r="AT762" s="1"/>
      <c r="AU762" s="1"/>
      <c r="AV762" s="1"/>
      <c r="AW762" s="1"/>
      <c r="AX762" s="36"/>
      <c r="AY762" s="78"/>
      <c r="AZ762" s="37" t="e">
        <f>IF(AC762=#REF!,"年間支払金額",IF(AND(OR(COUNTIF(AE762,"*すべて*"),COUNTIF(AE762,"*全て*")),S762="●",OR(K762=#REF!,K762=#REF!)),"年間支払金額(全官署、契約相手方ごと)",IF(AND(OR(COUNTIF(AE762,"*すべて*"),COUNTIF(AE762,"*全て*")),S762="●"),"年間支払金額(契約相手方ごと)",IF(AND(OR(K762=#REF!,K762=#REF!),AC762=#REF!),"契約総額(全官署)",IF(AND(K762=#REF!,AC762=#REF!),"契約総額(自官署のみ)",IF(K762=#REF!,"年間支払金額(自官署のみ)",IF(AC762=#REF!,"契約総額",IF(AND(COUNTIF(BG762,"&lt;&gt;*単価*"),OR(K762=#REF!,K762=#REF!)),"全官署予定価格",IF(AND(COUNTIF(BG762,"*単価*"),OR(K762=#REF!,K762=#REF!)),"全官署支払金額",IF(COUNTIF(BG762,"*単価*"),"年間支払金額","予定価格"))))))))))</f>
        <v>#REF!</v>
      </c>
      <c r="BA762" s="37" t="str">
        <f>IF(T762="","×",IF(令和8年度契約状況調査票!T762&gt;_xlfn.XLOOKUP(令和8年度契約状況調査票!BF762,#REF!,#REF!),"○","×"))</f>
        <v>×</v>
      </c>
      <c r="BB762" s="37" t="str">
        <f>IF(Y762="","×",IF(令和8年度契約状況調査票!Y762&gt;_xlfn.XLOOKUP(令和8年度契約状況調査票!BF762,#REF!,#REF!),"○","×"))</f>
        <v>×</v>
      </c>
      <c r="BC762" s="37" t="str">
        <f t="shared" si="108"/>
        <v>×</v>
      </c>
      <c r="BD762" s="37" t="str">
        <f t="shared" si="113"/>
        <v>×</v>
      </c>
      <c r="BE762" s="79" t="str">
        <f t="shared" si="109"/>
        <v/>
      </c>
      <c r="BF762" s="38">
        <f t="shared" si="110"/>
        <v>0</v>
      </c>
      <c r="BG762" s="1" t="e">
        <f>IF(AC762=#REF!,"",IF(AND(K762&lt;&gt;"",ISTEXT(U762)),"分担契約/単価契約",IF(ISTEXT(U762),"単価契約",IF(K762&lt;&gt;"","分担契約",""))))</f>
        <v>#REF!</v>
      </c>
      <c r="BH762" s="80"/>
      <c r="BI762" s="81" t="e">
        <f>IF(COUNTIF(T762,"**"),"",IF(AND(T762&gt;=#REF!,OR(H762=#REF!,H762=#REF!)),1,IF(AND(T762&gt;=#REF!,H762&lt;&gt;#REF!,H762&lt;&gt;#REF!),1,"")))</f>
        <v>#REF!</v>
      </c>
      <c r="BJ762" s="82" t="str">
        <f t="shared" si="111"/>
        <v>○</v>
      </c>
      <c r="BK762" s="81" t="b">
        <f t="shared" si="114"/>
        <v>1</v>
      </c>
      <c r="BL762" s="81" t="b">
        <f t="shared" si="115"/>
        <v>1</v>
      </c>
    </row>
    <row r="763" spans="1:64" s="83" customFormat="1" ht="60.65" customHeight="1" x14ac:dyDescent="0.2">
      <c r="A763" s="77">
        <f t="shared" si="107"/>
        <v>758</v>
      </c>
      <c r="B763" s="77" t="str">
        <f t="shared" si="112"/>
        <v/>
      </c>
      <c r="C763" s="77" t="str">
        <f>IF(B763&lt;&gt;1,"",COUNTIF($B$6:B763,1))</f>
        <v/>
      </c>
      <c r="D763" s="77" t="str">
        <f>IF(B763&lt;&gt;2,"",COUNTIF($B$6:B763,2))</f>
        <v/>
      </c>
      <c r="E763" s="77" t="str">
        <f>IF(B763&lt;&gt;3,"",COUNTIF($B$6:B763,3))</f>
        <v/>
      </c>
      <c r="F763" s="77" t="str">
        <f>IF(B763&lt;&gt;4,"",COUNTIF($B$6:B763,4))</f>
        <v/>
      </c>
      <c r="G763" s="1"/>
      <c r="H763" s="20"/>
      <c r="I763" s="20"/>
      <c r="J763" s="20"/>
      <c r="K763" s="1"/>
      <c r="L763" s="1"/>
      <c r="M763" s="21"/>
      <c r="N763" s="20"/>
      <c r="O763" s="22"/>
      <c r="P763" s="26"/>
      <c r="Q763" s="27"/>
      <c r="R763" s="20"/>
      <c r="S763" s="1"/>
      <c r="T763" s="23"/>
      <c r="U763" s="84"/>
      <c r="V763" s="86"/>
      <c r="W763" s="39" t="e">
        <f>IF(OR(T763="他官署で調達手続きを実施のため",AC763=#REF!),"－",IF(V763&lt;&gt;"",ROUNDDOWN(V763/T763,3),(IFERROR(ROUNDDOWN(U763/T763,3),"－"))))</f>
        <v>#REF!</v>
      </c>
      <c r="X763" s="90"/>
      <c r="Y763" s="92"/>
      <c r="Z763" s="25"/>
      <c r="AA763" s="24"/>
      <c r="AB763" s="25"/>
      <c r="AC763" s="24"/>
      <c r="AD763" s="20"/>
      <c r="AE763" s="20"/>
      <c r="AF763" s="20"/>
      <c r="AG763" s="1"/>
      <c r="AH763" s="1"/>
      <c r="AI763" s="41"/>
      <c r="AJ763" s="41"/>
      <c r="AK763" s="41"/>
      <c r="AL763" s="41"/>
      <c r="AM763" s="41"/>
      <c r="AN763" s="1"/>
      <c r="AO763" s="1"/>
      <c r="AP763" s="1"/>
      <c r="AQ763" s="1"/>
      <c r="AR763" s="1"/>
      <c r="AS763" s="1"/>
      <c r="AT763" s="1"/>
      <c r="AU763" s="1"/>
      <c r="AV763" s="1"/>
      <c r="AW763" s="1"/>
      <c r="AX763" s="35"/>
      <c r="AY763" s="78"/>
      <c r="AZ763" s="37" t="e">
        <f>IF(AC763=#REF!,"年間支払金額",IF(AND(OR(COUNTIF(AE763,"*すべて*"),COUNTIF(AE763,"*全て*")),S763="●",OR(K763=#REF!,K763=#REF!)),"年間支払金額(全官署、契約相手方ごと)",IF(AND(OR(COUNTIF(AE763,"*すべて*"),COUNTIF(AE763,"*全て*")),S763="●"),"年間支払金額(契約相手方ごと)",IF(AND(OR(K763=#REF!,K763=#REF!),AC763=#REF!),"契約総額(全官署)",IF(AND(K763=#REF!,AC763=#REF!),"契約総額(自官署のみ)",IF(K763=#REF!,"年間支払金額(自官署のみ)",IF(AC763=#REF!,"契約総額",IF(AND(COUNTIF(BG763,"&lt;&gt;*単価*"),OR(K763=#REF!,K763=#REF!)),"全官署予定価格",IF(AND(COUNTIF(BG763,"*単価*"),OR(K763=#REF!,K763=#REF!)),"全官署支払金額",IF(COUNTIF(BG763,"*単価*"),"年間支払金額","予定価格"))))))))))</f>
        <v>#REF!</v>
      </c>
      <c r="BA763" s="37" t="str">
        <f>IF(T763="","×",IF(令和8年度契約状況調査票!T763&gt;_xlfn.XLOOKUP(令和8年度契約状況調査票!BF763,#REF!,#REF!),"○","×"))</f>
        <v>×</v>
      </c>
      <c r="BB763" s="37" t="str">
        <f>IF(Y763="","×",IF(令和8年度契約状況調査票!Y763&gt;_xlfn.XLOOKUP(令和8年度契約状況調査票!BF763,#REF!,#REF!),"○","×"))</f>
        <v>×</v>
      </c>
      <c r="BC763" s="37" t="str">
        <f t="shared" si="108"/>
        <v>×</v>
      </c>
      <c r="BD763" s="37" t="str">
        <f t="shared" si="113"/>
        <v>×</v>
      </c>
      <c r="BE763" s="79" t="str">
        <f t="shared" si="109"/>
        <v/>
      </c>
      <c r="BF763" s="38">
        <f t="shared" si="110"/>
        <v>0</v>
      </c>
      <c r="BG763" s="1" t="e">
        <f>IF(AC763=#REF!,"",IF(AND(K763&lt;&gt;"",ISTEXT(U763)),"分担契約/単価契約",IF(ISTEXT(U763),"単価契約",IF(K763&lt;&gt;"","分担契約",""))))</f>
        <v>#REF!</v>
      </c>
      <c r="BH763" s="80"/>
      <c r="BI763" s="81" t="e">
        <f>IF(COUNTIF(T763,"**"),"",IF(AND(T763&gt;=#REF!,OR(H763=#REF!,H763=#REF!)),1,IF(AND(T763&gt;=#REF!,H763&lt;&gt;#REF!,H763&lt;&gt;#REF!),1,"")))</f>
        <v>#REF!</v>
      </c>
      <c r="BJ763" s="82" t="str">
        <f t="shared" si="111"/>
        <v>○</v>
      </c>
      <c r="BK763" s="81" t="b">
        <f t="shared" si="114"/>
        <v>1</v>
      </c>
      <c r="BL763" s="81" t="b">
        <f t="shared" si="115"/>
        <v>1</v>
      </c>
    </row>
    <row r="764" spans="1:64" s="83" customFormat="1" ht="60.65" customHeight="1" x14ac:dyDescent="0.2">
      <c r="A764" s="77">
        <f t="shared" si="107"/>
        <v>759</v>
      </c>
      <c r="B764" s="77" t="str">
        <f t="shared" si="112"/>
        <v/>
      </c>
      <c r="C764" s="77" t="str">
        <f>IF(B764&lt;&gt;1,"",COUNTIF($B$6:B764,1))</f>
        <v/>
      </c>
      <c r="D764" s="77" t="str">
        <f>IF(B764&lt;&gt;2,"",COUNTIF($B$6:B764,2))</f>
        <v/>
      </c>
      <c r="E764" s="77" t="str">
        <f>IF(B764&lt;&gt;3,"",COUNTIF($B$6:B764,3))</f>
        <v/>
      </c>
      <c r="F764" s="77" t="str">
        <f>IF(B764&lt;&gt;4,"",COUNTIF($B$6:B764,4))</f>
        <v/>
      </c>
      <c r="G764" s="1"/>
      <c r="H764" s="20"/>
      <c r="I764" s="20"/>
      <c r="J764" s="20"/>
      <c r="K764" s="1"/>
      <c r="L764" s="1"/>
      <c r="M764" s="21"/>
      <c r="N764" s="20"/>
      <c r="O764" s="22"/>
      <c r="P764" s="26"/>
      <c r="Q764" s="27"/>
      <c r="R764" s="20"/>
      <c r="S764" s="1"/>
      <c r="T764" s="23"/>
      <c r="U764" s="84"/>
      <c r="V764" s="86"/>
      <c r="W764" s="39" t="e">
        <f>IF(OR(T764="他官署で調達手続きを実施のため",AC764=#REF!),"－",IF(V764&lt;&gt;"",ROUNDDOWN(V764/T764,3),(IFERROR(ROUNDDOWN(U764/T764,3),"－"))))</f>
        <v>#REF!</v>
      </c>
      <c r="X764" s="90"/>
      <c r="Y764" s="92"/>
      <c r="Z764" s="25"/>
      <c r="AA764" s="24"/>
      <c r="AB764" s="25"/>
      <c r="AC764" s="24"/>
      <c r="AD764" s="20"/>
      <c r="AE764" s="20"/>
      <c r="AF764" s="20"/>
      <c r="AG764" s="1"/>
      <c r="AH764" s="1"/>
      <c r="AI764" s="41"/>
      <c r="AJ764" s="41"/>
      <c r="AK764" s="41"/>
      <c r="AL764" s="41"/>
      <c r="AM764" s="41"/>
      <c r="AN764" s="1"/>
      <c r="AO764" s="1"/>
      <c r="AP764" s="1"/>
      <c r="AQ764" s="1"/>
      <c r="AR764" s="1"/>
      <c r="AS764" s="1"/>
      <c r="AT764" s="1"/>
      <c r="AU764" s="1"/>
      <c r="AV764" s="1"/>
      <c r="AW764" s="1"/>
      <c r="AX764" s="35"/>
      <c r="AY764" s="78"/>
      <c r="AZ764" s="37" t="e">
        <f>IF(AC764=#REF!,"年間支払金額",IF(AND(OR(COUNTIF(AE764,"*すべて*"),COUNTIF(AE764,"*全て*")),S764="●",OR(K764=#REF!,K764=#REF!)),"年間支払金額(全官署、契約相手方ごと)",IF(AND(OR(COUNTIF(AE764,"*すべて*"),COUNTIF(AE764,"*全て*")),S764="●"),"年間支払金額(契約相手方ごと)",IF(AND(OR(K764=#REF!,K764=#REF!),AC764=#REF!),"契約総額(全官署)",IF(AND(K764=#REF!,AC764=#REF!),"契約総額(自官署のみ)",IF(K764=#REF!,"年間支払金額(自官署のみ)",IF(AC764=#REF!,"契約総額",IF(AND(COUNTIF(BG764,"&lt;&gt;*単価*"),OR(K764=#REF!,K764=#REF!)),"全官署予定価格",IF(AND(COUNTIF(BG764,"*単価*"),OR(K764=#REF!,K764=#REF!)),"全官署支払金額",IF(COUNTIF(BG764,"*単価*"),"年間支払金額","予定価格"))))))))))</f>
        <v>#REF!</v>
      </c>
      <c r="BA764" s="37" t="str">
        <f>IF(T764="","×",IF(令和8年度契約状況調査票!T764&gt;_xlfn.XLOOKUP(令和8年度契約状況調査票!BF764,#REF!,#REF!),"○","×"))</f>
        <v>×</v>
      </c>
      <c r="BB764" s="37" t="str">
        <f>IF(Y764="","×",IF(令和8年度契約状況調査票!Y764&gt;_xlfn.XLOOKUP(令和8年度契約状況調査票!BF764,#REF!,#REF!),"○","×"))</f>
        <v>×</v>
      </c>
      <c r="BC764" s="37" t="str">
        <f t="shared" si="108"/>
        <v>×</v>
      </c>
      <c r="BD764" s="37" t="str">
        <f t="shared" si="113"/>
        <v>×</v>
      </c>
      <c r="BE764" s="79" t="str">
        <f t="shared" si="109"/>
        <v/>
      </c>
      <c r="BF764" s="38">
        <f t="shared" si="110"/>
        <v>0</v>
      </c>
      <c r="BG764" s="1" t="e">
        <f>IF(AC764=#REF!,"",IF(AND(K764&lt;&gt;"",ISTEXT(U764)),"分担契約/単価契約",IF(ISTEXT(U764),"単価契約",IF(K764&lt;&gt;"","分担契約",""))))</f>
        <v>#REF!</v>
      </c>
      <c r="BH764" s="80"/>
      <c r="BI764" s="81" t="e">
        <f>IF(COUNTIF(T764,"**"),"",IF(AND(T764&gt;=#REF!,OR(H764=#REF!,H764=#REF!)),1,IF(AND(T764&gt;=#REF!,H764&lt;&gt;#REF!,H764&lt;&gt;#REF!),1,"")))</f>
        <v>#REF!</v>
      </c>
      <c r="BJ764" s="82" t="str">
        <f t="shared" si="111"/>
        <v>○</v>
      </c>
      <c r="BK764" s="81" t="b">
        <f t="shared" si="114"/>
        <v>1</v>
      </c>
      <c r="BL764" s="81" t="b">
        <f t="shared" si="115"/>
        <v>1</v>
      </c>
    </row>
    <row r="765" spans="1:64" s="83" customFormat="1" ht="60.65" customHeight="1" x14ac:dyDescent="0.2">
      <c r="A765" s="77">
        <f t="shared" si="107"/>
        <v>760</v>
      </c>
      <c r="B765" s="77" t="str">
        <f t="shared" si="112"/>
        <v/>
      </c>
      <c r="C765" s="77" t="str">
        <f>IF(B765&lt;&gt;1,"",COUNTIF($B$6:B765,1))</f>
        <v/>
      </c>
      <c r="D765" s="77" t="str">
        <f>IF(B765&lt;&gt;2,"",COUNTIF($B$6:B765,2))</f>
        <v/>
      </c>
      <c r="E765" s="77" t="str">
        <f>IF(B765&lt;&gt;3,"",COUNTIF($B$6:B765,3))</f>
        <v/>
      </c>
      <c r="F765" s="77" t="str">
        <f>IF(B765&lt;&gt;4,"",COUNTIF($B$6:B765,4))</f>
        <v/>
      </c>
      <c r="G765" s="1"/>
      <c r="H765" s="20"/>
      <c r="I765" s="20"/>
      <c r="J765" s="20"/>
      <c r="K765" s="1"/>
      <c r="L765" s="1"/>
      <c r="M765" s="21"/>
      <c r="N765" s="20"/>
      <c r="O765" s="22"/>
      <c r="P765" s="26"/>
      <c r="Q765" s="27"/>
      <c r="R765" s="20"/>
      <c r="S765" s="1"/>
      <c r="T765" s="28"/>
      <c r="U765" s="85"/>
      <c r="V765" s="86"/>
      <c r="W765" s="39" t="e">
        <f>IF(OR(T765="他官署で調達手続きを実施のため",AC765=#REF!),"－",IF(V765&lt;&gt;"",ROUNDDOWN(V765/T765,3),(IFERROR(ROUNDDOWN(U765/T765,3),"－"))))</f>
        <v>#REF!</v>
      </c>
      <c r="X765" s="90"/>
      <c r="Y765" s="92"/>
      <c r="Z765" s="25"/>
      <c r="AA765" s="24"/>
      <c r="AB765" s="25"/>
      <c r="AC765" s="24"/>
      <c r="AD765" s="20"/>
      <c r="AE765" s="20"/>
      <c r="AF765" s="20"/>
      <c r="AG765" s="1"/>
      <c r="AH765" s="1"/>
      <c r="AI765" s="41"/>
      <c r="AJ765" s="41"/>
      <c r="AK765" s="41"/>
      <c r="AL765" s="41"/>
      <c r="AM765" s="41"/>
      <c r="AN765" s="1"/>
      <c r="AO765" s="1"/>
      <c r="AP765" s="1"/>
      <c r="AQ765" s="1"/>
      <c r="AR765" s="1"/>
      <c r="AS765" s="1"/>
      <c r="AT765" s="1"/>
      <c r="AU765" s="1"/>
      <c r="AV765" s="1"/>
      <c r="AW765" s="1"/>
      <c r="AX765" s="35"/>
      <c r="AY765" s="78"/>
      <c r="AZ765" s="37" t="e">
        <f>IF(AC765=#REF!,"年間支払金額",IF(AND(OR(COUNTIF(AE765,"*すべて*"),COUNTIF(AE765,"*全て*")),S765="●",OR(K765=#REF!,K765=#REF!)),"年間支払金額(全官署、契約相手方ごと)",IF(AND(OR(COUNTIF(AE765,"*すべて*"),COUNTIF(AE765,"*全て*")),S765="●"),"年間支払金額(契約相手方ごと)",IF(AND(OR(K765=#REF!,K765=#REF!),AC765=#REF!),"契約総額(全官署)",IF(AND(K765=#REF!,AC765=#REF!),"契約総額(自官署のみ)",IF(K765=#REF!,"年間支払金額(自官署のみ)",IF(AC765=#REF!,"契約総額",IF(AND(COUNTIF(BG765,"&lt;&gt;*単価*"),OR(K765=#REF!,K765=#REF!)),"全官署予定価格",IF(AND(COUNTIF(BG765,"*単価*"),OR(K765=#REF!,K765=#REF!)),"全官署支払金額",IF(COUNTIF(BG765,"*単価*"),"年間支払金額","予定価格"))))))))))</f>
        <v>#REF!</v>
      </c>
      <c r="BA765" s="37" t="str">
        <f>IF(T765="","×",IF(令和8年度契約状況調査票!T765&gt;_xlfn.XLOOKUP(令和8年度契約状況調査票!BF765,#REF!,#REF!),"○","×"))</f>
        <v>×</v>
      </c>
      <c r="BB765" s="37" t="str">
        <f>IF(Y765="","×",IF(令和8年度契約状況調査票!Y765&gt;_xlfn.XLOOKUP(令和8年度契約状況調査票!BF765,#REF!,#REF!),"○","×"))</f>
        <v>×</v>
      </c>
      <c r="BC765" s="37" t="str">
        <f t="shared" si="108"/>
        <v>×</v>
      </c>
      <c r="BD765" s="37" t="str">
        <f t="shared" si="113"/>
        <v>×</v>
      </c>
      <c r="BE765" s="79" t="str">
        <f t="shared" si="109"/>
        <v/>
      </c>
      <c r="BF765" s="38">
        <f t="shared" si="110"/>
        <v>0</v>
      </c>
      <c r="BG765" s="1" t="e">
        <f>IF(AC765=#REF!,"",IF(AND(K765&lt;&gt;"",ISTEXT(U765)),"分担契約/単価契約",IF(ISTEXT(U765),"単価契約",IF(K765&lt;&gt;"","分担契約",""))))</f>
        <v>#REF!</v>
      </c>
      <c r="BH765" s="80"/>
      <c r="BI765" s="81" t="e">
        <f>IF(COUNTIF(T765,"**"),"",IF(AND(T765&gt;=#REF!,OR(H765=#REF!,H765=#REF!)),1,IF(AND(T765&gt;=#REF!,H765&lt;&gt;#REF!,H765&lt;&gt;#REF!),1,"")))</f>
        <v>#REF!</v>
      </c>
      <c r="BJ765" s="82" t="str">
        <f t="shared" si="111"/>
        <v>○</v>
      </c>
      <c r="BK765" s="81" t="b">
        <f t="shared" si="114"/>
        <v>1</v>
      </c>
      <c r="BL765" s="81" t="b">
        <f t="shared" si="115"/>
        <v>1</v>
      </c>
    </row>
    <row r="766" spans="1:64" s="83" customFormat="1" ht="60.65" customHeight="1" x14ac:dyDescent="0.2">
      <c r="A766" s="77">
        <f t="shared" si="107"/>
        <v>761</v>
      </c>
      <c r="B766" s="77" t="str">
        <f t="shared" si="112"/>
        <v/>
      </c>
      <c r="C766" s="77" t="str">
        <f>IF(B766&lt;&gt;1,"",COUNTIF($B$6:B766,1))</f>
        <v/>
      </c>
      <c r="D766" s="77" t="str">
        <f>IF(B766&lt;&gt;2,"",COUNTIF($B$6:B766,2))</f>
        <v/>
      </c>
      <c r="E766" s="77" t="str">
        <f>IF(B766&lt;&gt;3,"",COUNTIF($B$6:B766,3))</f>
        <v/>
      </c>
      <c r="F766" s="77" t="str">
        <f>IF(B766&lt;&gt;4,"",COUNTIF($B$6:B766,4))</f>
        <v/>
      </c>
      <c r="G766" s="1"/>
      <c r="H766" s="20"/>
      <c r="I766" s="20"/>
      <c r="J766" s="20"/>
      <c r="K766" s="1"/>
      <c r="L766" s="1"/>
      <c r="M766" s="21"/>
      <c r="N766" s="20"/>
      <c r="O766" s="22"/>
      <c r="P766" s="26"/>
      <c r="Q766" s="27"/>
      <c r="R766" s="20"/>
      <c r="S766" s="1"/>
      <c r="T766" s="23"/>
      <c r="U766" s="84"/>
      <c r="V766" s="86"/>
      <c r="W766" s="39" t="e">
        <f>IF(OR(T766="他官署で調達手続きを実施のため",AC766=#REF!),"－",IF(V766&lt;&gt;"",ROUNDDOWN(V766/T766,3),(IFERROR(ROUNDDOWN(U766/T766,3),"－"))))</f>
        <v>#REF!</v>
      </c>
      <c r="X766" s="90"/>
      <c r="Y766" s="92"/>
      <c r="Z766" s="25"/>
      <c r="AA766" s="24"/>
      <c r="AB766" s="25"/>
      <c r="AC766" s="24"/>
      <c r="AD766" s="20"/>
      <c r="AE766" s="20"/>
      <c r="AF766" s="20"/>
      <c r="AG766" s="1"/>
      <c r="AH766" s="1"/>
      <c r="AI766" s="41"/>
      <c r="AJ766" s="41"/>
      <c r="AK766" s="41"/>
      <c r="AL766" s="41"/>
      <c r="AM766" s="41"/>
      <c r="AN766" s="1"/>
      <c r="AO766" s="1"/>
      <c r="AP766" s="1"/>
      <c r="AQ766" s="1"/>
      <c r="AR766" s="1"/>
      <c r="AS766" s="1"/>
      <c r="AT766" s="1"/>
      <c r="AU766" s="1"/>
      <c r="AV766" s="1"/>
      <c r="AW766" s="1"/>
      <c r="AX766" s="35"/>
      <c r="AY766" s="78"/>
      <c r="AZ766" s="37" t="e">
        <f>IF(AC766=#REF!,"年間支払金額",IF(AND(OR(COUNTIF(AE766,"*すべて*"),COUNTIF(AE766,"*全て*")),S766="●",OR(K766=#REF!,K766=#REF!)),"年間支払金額(全官署、契約相手方ごと)",IF(AND(OR(COUNTIF(AE766,"*すべて*"),COUNTIF(AE766,"*全て*")),S766="●"),"年間支払金額(契約相手方ごと)",IF(AND(OR(K766=#REF!,K766=#REF!),AC766=#REF!),"契約総額(全官署)",IF(AND(K766=#REF!,AC766=#REF!),"契約総額(自官署のみ)",IF(K766=#REF!,"年間支払金額(自官署のみ)",IF(AC766=#REF!,"契約総額",IF(AND(COUNTIF(BG766,"&lt;&gt;*単価*"),OR(K766=#REF!,K766=#REF!)),"全官署予定価格",IF(AND(COUNTIF(BG766,"*単価*"),OR(K766=#REF!,K766=#REF!)),"全官署支払金額",IF(COUNTIF(BG766,"*単価*"),"年間支払金額","予定価格"))))))))))</f>
        <v>#REF!</v>
      </c>
      <c r="BA766" s="37" t="str">
        <f>IF(T766="","×",IF(令和8年度契約状況調査票!T766&gt;_xlfn.XLOOKUP(令和8年度契約状況調査票!BF766,#REF!,#REF!),"○","×"))</f>
        <v>×</v>
      </c>
      <c r="BB766" s="37" t="str">
        <f>IF(Y766="","×",IF(令和8年度契約状況調査票!Y766&gt;_xlfn.XLOOKUP(令和8年度契約状況調査票!BF766,#REF!,#REF!),"○","×"))</f>
        <v>×</v>
      </c>
      <c r="BC766" s="37" t="str">
        <f t="shared" si="108"/>
        <v>×</v>
      </c>
      <c r="BD766" s="37" t="str">
        <f t="shared" si="113"/>
        <v>×</v>
      </c>
      <c r="BE766" s="79" t="str">
        <f t="shared" si="109"/>
        <v/>
      </c>
      <c r="BF766" s="38">
        <f t="shared" si="110"/>
        <v>0</v>
      </c>
      <c r="BG766" s="1" t="e">
        <f>IF(AC766=#REF!,"",IF(AND(K766&lt;&gt;"",ISTEXT(U766)),"分担契約/単価契約",IF(ISTEXT(U766),"単価契約",IF(K766&lt;&gt;"","分担契約",""))))</f>
        <v>#REF!</v>
      </c>
      <c r="BH766" s="80"/>
      <c r="BI766" s="81" t="e">
        <f>IF(COUNTIF(T766,"**"),"",IF(AND(T766&gt;=#REF!,OR(H766=#REF!,H766=#REF!)),1,IF(AND(T766&gt;=#REF!,H766&lt;&gt;#REF!,H766&lt;&gt;#REF!),1,"")))</f>
        <v>#REF!</v>
      </c>
      <c r="BJ766" s="82" t="str">
        <f t="shared" si="111"/>
        <v>○</v>
      </c>
      <c r="BK766" s="81" t="b">
        <f t="shared" si="114"/>
        <v>1</v>
      </c>
      <c r="BL766" s="81" t="b">
        <f t="shared" si="115"/>
        <v>1</v>
      </c>
    </row>
    <row r="767" spans="1:64" s="83" customFormat="1" ht="60.65" customHeight="1" x14ac:dyDescent="0.2">
      <c r="A767" s="77">
        <f t="shared" si="107"/>
        <v>762</v>
      </c>
      <c r="B767" s="77" t="str">
        <f t="shared" si="112"/>
        <v/>
      </c>
      <c r="C767" s="77" t="str">
        <f>IF(B767&lt;&gt;1,"",COUNTIF($B$6:B767,1))</f>
        <v/>
      </c>
      <c r="D767" s="77" t="str">
        <f>IF(B767&lt;&gt;2,"",COUNTIF($B$6:B767,2))</f>
        <v/>
      </c>
      <c r="E767" s="77" t="str">
        <f>IF(B767&lt;&gt;3,"",COUNTIF($B$6:B767,3))</f>
        <v/>
      </c>
      <c r="F767" s="77" t="str">
        <f>IF(B767&lt;&gt;4,"",COUNTIF($B$6:B767,4))</f>
        <v/>
      </c>
      <c r="G767" s="1"/>
      <c r="H767" s="20"/>
      <c r="I767" s="20"/>
      <c r="J767" s="20"/>
      <c r="K767" s="1"/>
      <c r="L767" s="1"/>
      <c r="M767" s="21"/>
      <c r="N767" s="20"/>
      <c r="O767" s="22"/>
      <c r="P767" s="26"/>
      <c r="Q767" s="27"/>
      <c r="R767" s="20"/>
      <c r="S767" s="1"/>
      <c r="T767" s="23"/>
      <c r="U767" s="84"/>
      <c r="V767" s="86"/>
      <c r="W767" s="39" t="e">
        <f>IF(OR(T767="他官署で調達手続きを実施のため",AC767=#REF!),"－",IF(V767&lt;&gt;"",ROUNDDOWN(V767/T767,3),(IFERROR(ROUNDDOWN(U767/T767,3),"－"))))</f>
        <v>#REF!</v>
      </c>
      <c r="X767" s="90"/>
      <c r="Y767" s="92"/>
      <c r="Z767" s="25"/>
      <c r="AA767" s="24"/>
      <c r="AB767" s="25"/>
      <c r="AC767" s="24"/>
      <c r="AD767" s="20"/>
      <c r="AE767" s="20"/>
      <c r="AF767" s="20"/>
      <c r="AG767" s="1"/>
      <c r="AH767" s="1"/>
      <c r="AI767" s="41"/>
      <c r="AJ767" s="41"/>
      <c r="AK767" s="41"/>
      <c r="AL767" s="41"/>
      <c r="AM767" s="41"/>
      <c r="AN767" s="1"/>
      <c r="AO767" s="1"/>
      <c r="AP767" s="1"/>
      <c r="AQ767" s="1"/>
      <c r="AR767" s="1"/>
      <c r="AS767" s="1"/>
      <c r="AT767" s="1"/>
      <c r="AU767" s="1"/>
      <c r="AV767" s="1"/>
      <c r="AW767" s="1"/>
      <c r="AX767" s="35"/>
      <c r="AY767" s="78"/>
      <c r="AZ767" s="37" t="e">
        <f>IF(AC767=#REF!,"年間支払金額",IF(AND(OR(COUNTIF(AE767,"*すべて*"),COUNTIF(AE767,"*全て*")),S767="●",OR(K767=#REF!,K767=#REF!)),"年間支払金額(全官署、契約相手方ごと)",IF(AND(OR(COUNTIF(AE767,"*すべて*"),COUNTIF(AE767,"*全て*")),S767="●"),"年間支払金額(契約相手方ごと)",IF(AND(OR(K767=#REF!,K767=#REF!),AC767=#REF!),"契約総額(全官署)",IF(AND(K767=#REF!,AC767=#REF!),"契約総額(自官署のみ)",IF(K767=#REF!,"年間支払金額(自官署のみ)",IF(AC767=#REF!,"契約総額",IF(AND(COUNTIF(BG767,"&lt;&gt;*単価*"),OR(K767=#REF!,K767=#REF!)),"全官署予定価格",IF(AND(COUNTIF(BG767,"*単価*"),OR(K767=#REF!,K767=#REF!)),"全官署支払金額",IF(COUNTIF(BG767,"*単価*"),"年間支払金額","予定価格"))))))))))</f>
        <v>#REF!</v>
      </c>
      <c r="BA767" s="37" t="str">
        <f>IF(T767="","×",IF(令和8年度契約状況調査票!T767&gt;_xlfn.XLOOKUP(令和8年度契約状況調査票!BF767,#REF!,#REF!),"○","×"))</f>
        <v>×</v>
      </c>
      <c r="BB767" s="37" t="str">
        <f>IF(Y767="","×",IF(令和8年度契約状況調査票!Y767&gt;_xlfn.XLOOKUP(令和8年度契約状況調査票!BF767,#REF!,#REF!),"○","×"))</f>
        <v>×</v>
      </c>
      <c r="BC767" s="37" t="str">
        <f t="shared" si="108"/>
        <v>×</v>
      </c>
      <c r="BD767" s="37" t="str">
        <f t="shared" si="113"/>
        <v>×</v>
      </c>
      <c r="BE767" s="79" t="str">
        <f t="shared" si="109"/>
        <v/>
      </c>
      <c r="BF767" s="38">
        <f t="shared" si="110"/>
        <v>0</v>
      </c>
      <c r="BG767" s="1" t="e">
        <f>IF(AC767=#REF!,"",IF(AND(K767&lt;&gt;"",ISTEXT(U767)),"分担契約/単価契約",IF(ISTEXT(U767),"単価契約",IF(K767&lt;&gt;"","分担契約",""))))</f>
        <v>#REF!</v>
      </c>
      <c r="BH767" s="80"/>
      <c r="BI767" s="81" t="e">
        <f>IF(COUNTIF(T767,"**"),"",IF(AND(T767&gt;=#REF!,OR(H767=#REF!,H767=#REF!)),1,IF(AND(T767&gt;=#REF!,H767&lt;&gt;#REF!,H767&lt;&gt;#REF!),1,"")))</f>
        <v>#REF!</v>
      </c>
      <c r="BJ767" s="82" t="str">
        <f t="shared" si="111"/>
        <v>○</v>
      </c>
      <c r="BK767" s="81" t="b">
        <f t="shared" si="114"/>
        <v>1</v>
      </c>
      <c r="BL767" s="81" t="b">
        <f t="shared" si="115"/>
        <v>1</v>
      </c>
    </row>
    <row r="768" spans="1:64" s="83" customFormat="1" ht="60.65" customHeight="1" x14ac:dyDescent="0.2">
      <c r="A768" s="77">
        <f t="shared" si="107"/>
        <v>763</v>
      </c>
      <c r="B768" s="77" t="str">
        <f t="shared" si="112"/>
        <v/>
      </c>
      <c r="C768" s="77" t="str">
        <f>IF(B768&lt;&gt;1,"",COUNTIF($B$6:B768,1))</f>
        <v/>
      </c>
      <c r="D768" s="77" t="str">
        <f>IF(B768&lt;&gt;2,"",COUNTIF($B$6:B768,2))</f>
        <v/>
      </c>
      <c r="E768" s="77" t="str">
        <f>IF(B768&lt;&gt;3,"",COUNTIF($B$6:B768,3))</f>
        <v/>
      </c>
      <c r="F768" s="77" t="str">
        <f>IF(B768&lt;&gt;4,"",COUNTIF($B$6:B768,4))</f>
        <v/>
      </c>
      <c r="G768" s="1"/>
      <c r="H768" s="20"/>
      <c r="I768" s="20"/>
      <c r="J768" s="20"/>
      <c r="K768" s="1"/>
      <c r="L768" s="1"/>
      <c r="M768" s="21"/>
      <c r="N768" s="20"/>
      <c r="O768" s="22"/>
      <c r="P768" s="26"/>
      <c r="Q768" s="27"/>
      <c r="R768" s="20"/>
      <c r="S768" s="1"/>
      <c r="T768" s="23"/>
      <c r="U768" s="84"/>
      <c r="V768" s="86"/>
      <c r="W768" s="39" t="e">
        <f>IF(OR(T768="他官署で調達手続きを実施のため",AC768=#REF!),"－",IF(V768&lt;&gt;"",ROUNDDOWN(V768/T768,3),(IFERROR(ROUNDDOWN(U768/T768,3),"－"))))</f>
        <v>#REF!</v>
      </c>
      <c r="X768" s="90"/>
      <c r="Y768" s="92"/>
      <c r="Z768" s="25"/>
      <c r="AA768" s="24"/>
      <c r="AB768" s="25"/>
      <c r="AC768" s="24"/>
      <c r="AD768" s="20"/>
      <c r="AE768" s="20"/>
      <c r="AF768" s="20"/>
      <c r="AG768" s="1"/>
      <c r="AH768" s="1"/>
      <c r="AI768" s="41"/>
      <c r="AJ768" s="41"/>
      <c r="AK768" s="41"/>
      <c r="AL768" s="41"/>
      <c r="AM768" s="41"/>
      <c r="AN768" s="1"/>
      <c r="AO768" s="1"/>
      <c r="AP768" s="1"/>
      <c r="AQ768" s="1"/>
      <c r="AR768" s="1"/>
      <c r="AS768" s="1"/>
      <c r="AT768" s="1"/>
      <c r="AU768" s="1"/>
      <c r="AV768" s="1"/>
      <c r="AW768" s="1"/>
      <c r="AX768" s="35"/>
      <c r="AY768" s="78"/>
      <c r="AZ768" s="37" t="e">
        <f>IF(AC768=#REF!,"年間支払金額",IF(AND(OR(COUNTIF(AE768,"*すべて*"),COUNTIF(AE768,"*全て*")),S768="●",OR(K768=#REF!,K768=#REF!)),"年間支払金額(全官署、契約相手方ごと)",IF(AND(OR(COUNTIF(AE768,"*すべて*"),COUNTIF(AE768,"*全て*")),S768="●"),"年間支払金額(契約相手方ごと)",IF(AND(OR(K768=#REF!,K768=#REF!),AC768=#REF!),"契約総額(全官署)",IF(AND(K768=#REF!,AC768=#REF!),"契約総額(自官署のみ)",IF(K768=#REF!,"年間支払金額(自官署のみ)",IF(AC768=#REF!,"契約総額",IF(AND(COUNTIF(BG768,"&lt;&gt;*単価*"),OR(K768=#REF!,K768=#REF!)),"全官署予定価格",IF(AND(COUNTIF(BG768,"*単価*"),OR(K768=#REF!,K768=#REF!)),"全官署支払金額",IF(COUNTIF(BG768,"*単価*"),"年間支払金額","予定価格"))))))))))</f>
        <v>#REF!</v>
      </c>
      <c r="BA768" s="37" t="str">
        <f>IF(T768="","×",IF(令和8年度契約状況調査票!T768&gt;_xlfn.XLOOKUP(令和8年度契約状況調査票!BF768,#REF!,#REF!),"○","×"))</f>
        <v>×</v>
      </c>
      <c r="BB768" s="37" t="str">
        <f>IF(Y768="","×",IF(令和8年度契約状況調査票!Y768&gt;_xlfn.XLOOKUP(令和8年度契約状況調査票!BF768,#REF!,#REF!),"○","×"))</f>
        <v>×</v>
      </c>
      <c r="BC768" s="37" t="str">
        <f t="shared" si="108"/>
        <v>×</v>
      </c>
      <c r="BD768" s="37" t="str">
        <f t="shared" si="113"/>
        <v>×</v>
      </c>
      <c r="BE768" s="79" t="str">
        <f t="shared" si="109"/>
        <v/>
      </c>
      <c r="BF768" s="38">
        <f t="shared" si="110"/>
        <v>0</v>
      </c>
      <c r="BG768" s="1" t="e">
        <f>IF(AC768=#REF!,"",IF(AND(K768&lt;&gt;"",ISTEXT(U768)),"分担契約/単価契約",IF(ISTEXT(U768),"単価契約",IF(K768&lt;&gt;"","分担契約",""))))</f>
        <v>#REF!</v>
      </c>
      <c r="BH768" s="80"/>
      <c r="BI768" s="81" t="e">
        <f>IF(COUNTIF(T768,"**"),"",IF(AND(T768&gt;=#REF!,OR(H768=#REF!,H768=#REF!)),1,IF(AND(T768&gt;=#REF!,H768&lt;&gt;#REF!,H768&lt;&gt;#REF!),1,"")))</f>
        <v>#REF!</v>
      </c>
      <c r="BJ768" s="82" t="str">
        <f t="shared" si="111"/>
        <v>○</v>
      </c>
      <c r="BK768" s="81" t="b">
        <f t="shared" si="114"/>
        <v>1</v>
      </c>
      <c r="BL768" s="81" t="b">
        <f t="shared" si="115"/>
        <v>1</v>
      </c>
    </row>
    <row r="769" spans="1:64" s="83" customFormat="1" ht="60.65" customHeight="1" x14ac:dyDescent="0.2">
      <c r="A769" s="77">
        <f t="shared" si="107"/>
        <v>764</v>
      </c>
      <c r="B769" s="77" t="str">
        <f t="shared" si="112"/>
        <v/>
      </c>
      <c r="C769" s="77" t="str">
        <f>IF(B769&lt;&gt;1,"",COUNTIF($B$6:B769,1))</f>
        <v/>
      </c>
      <c r="D769" s="77" t="str">
        <f>IF(B769&lt;&gt;2,"",COUNTIF($B$6:B769,2))</f>
        <v/>
      </c>
      <c r="E769" s="77" t="str">
        <f>IF(B769&lt;&gt;3,"",COUNTIF($B$6:B769,3))</f>
        <v/>
      </c>
      <c r="F769" s="77" t="str">
        <f>IF(B769&lt;&gt;4,"",COUNTIF($B$6:B769,4))</f>
        <v/>
      </c>
      <c r="G769" s="1"/>
      <c r="H769" s="20"/>
      <c r="I769" s="20"/>
      <c r="J769" s="20"/>
      <c r="K769" s="1"/>
      <c r="L769" s="1"/>
      <c r="M769" s="21"/>
      <c r="N769" s="20"/>
      <c r="O769" s="22"/>
      <c r="P769" s="26"/>
      <c r="Q769" s="27"/>
      <c r="R769" s="20"/>
      <c r="S769" s="1"/>
      <c r="T769" s="23"/>
      <c r="U769" s="84"/>
      <c r="V769" s="86"/>
      <c r="W769" s="39" t="e">
        <f>IF(OR(T769="他官署で調達手続きを実施のため",AC769=#REF!),"－",IF(V769&lt;&gt;"",ROUNDDOWN(V769/T769,3),(IFERROR(ROUNDDOWN(U769/T769,3),"－"))))</f>
        <v>#REF!</v>
      </c>
      <c r="X769" s="90"/>
      <c r="Y769" s="92"/>
      <c r="Z769" s="25"/>
      <c r="AA769" s="24"/>
      <c r="AB769" s="25"/>
      <c r="AC769" s="24"/>
      <c r="AD769" s="20"/>
      <c r="AE769" s="20"/>
      <c r="AF769" s="20"/>
      <c r="AG769" s="1"/>
      <c r="AH769" s="1"/>
      <c r="AI769" s="41"/>
      <c r="AJ769" s="41"/>
      <c r="AK769" s="41"/>
      <c r="AL769" s="41"/>
      <c r="AM769" s="41"/>
      <c r="AN769" s="1"/>
      <c r="AO769" s="1"/>
      <c r="AP769" s="1"/>
      <c r="AQ769" s="1"/>
      <c r="AR769" s="1"/>
      <c r="AS769" s="1"/>
      <c r="AT769" s="1"/>
      <c r="AU769" s="1"/>
      <c r="AV769" s="1"/>
      <c r="AW769" s="1"/>
      <c r="AX769" s="36"/>
      <c r="AY769" s="78"/>
      <c r="AZ769" s="37" t="e">
        <f>IF(AC769=#REF!,"年間支払金額",IF(AND(OR(COUNTIF(AE769,"*すべて*"),COUNTIF(AE769,"*全て*")),S769="●",OR(K769=#REF!,K769=#REF!)),"年間支払金額(全官署、契約相手方ごと)",IF(AND(OR(COUNTIF(AE769,"*すべて*"),COUNTIF(AE769,"*全て*")),S769="●"),"年間支払金額(契約相手方ごと)",IF(AND(OR(K769=#REF!,K769=#REF!),AC769=#REF!),"契約総額(全官署)",IF(AND(K769=#REF!,AC769=#REF!),"契約総額(自官署のみ)",IF(K769=#REF!,"年間支払金額(自官署のみ)",IF(AC769=#REF!,"契約総額",IF(AND(COUNTIF(BG769,"&lt;&gt;*単価*"),OR(K769=#REF!,K769=#REF!)),"全官署予定価格",IF(AND(COUNTIF(BG769,"*単価*"),OR(K769=#REF!,K769=#REF!)),"全官署支払金額",IF(COUNTIF(BG769,"*単価*"),"年間支払金額","予定価格"))))))))))</f>
        <v>#REF!</v>
      </c>
      <c r="BA769" s="37" t="str">
        <f>IF(T769="","×",IF(令和8年度契約状況調査票!T769&gt;_xlfn.XLOOKUP(令和8年度契約状況調査票!BF769,#REF!,#REF!),"○","×"))</f>
        <v>×</v>
      </c>
      <c r="BB769" s="37" t="str">
        <f>IF(Y769="","×",IF(令和8年度契約状況調査票!Y769&gt;_xlfn.XLOOKUP(令和8年度契約状況調査票!BF769,#REF!,#REF!),"○","×"))</f>
        <v>×</v>
      </c>
      <c r="BC769" s="37" t="str">
        <f t="shared" si="108"/>
        <v>×</v>
      </c>
      <c r="BD769" s="37" t="str">
        <f t="shared" si="113"/>
        <v>×</v>
      </c>
      <c r="BE769" s="79" t="str">
        <f t="shared" si="109"/>
        <v/>
      </c>
      <c r="BF769" s="38">
        <f t="shared" si="110"/>
        <v>0</v>
      </c>
      <c r="BG769" s="1" t="e">
        <f>IF(AC769=#REF!,"",IF(AND(K769&lt;&gt;"",ISTEXT(U769)),"分担契約/単価契約",IF(ISTEXT(U769),"単価契約",IF(K769&lt;&gt;"","分担契約",""))))</f>
        <v>#REF!</v>
      </c>
      <c r="BH769" s="80"/>
      <c r="BI769" s="81" t="e">
        <f>IF(COUNTIF(T769,"**"),"",IF(AND(T769&gt;=#REF!,OR(H769=#REF!,H769=#REF!)),1,IF(AND(T769&gt;=#REF!,H769&lt;&gt;#REF!,H769&lt;&gt;#REF!),1,"")))</f>
        <v>#REF!</v>
      </c>
      <c r="BJ769" s="82" t="str">
        <f t="shared" si="111"/>
        <v>○</v>
      </c>
      <c r="BK769" s="81" t="b">
        <f t="shared" si="114"/>
        <v>1</v>
      </c>
      <c r="BL769" s="81" t="b">
        <f t="shared" si="115"/>
        <v>1</v>
      </c>
    </row>
    <row r="770" spans="1:64" s="83" customFormat="1" ht="60.65" customHeight="1" x14ac:dyDescent="0.2">
      <c r="A770" s="77">
        <f t="shared" si="107"/>
        <v>765</v>
      </c>
      <c r="B770" s="77" t="str">
        <f t="shared" si="112"/>
        <v/>
      </c>
      <c r="C770" s="77" t="str">
        <f>IF(B770&lt;&gt;1,"",COUNTIF($B$6:B770,1))</f>
        <v/>
      </c>
      <c r="D770" s="77" t="str">
        <f>IF(B770&lt;&gt;2,"",COUNTIF($B$6:B770,2))</f>
        <v/>
      </c>
      <c r="E770" s="77" t="str">
        <f>IF(B770&lt;&gt;3,"",COUNTIF($B$6:B770,3))</f>
        <v/>
      </c>
      <c r="F770" s="77" t="str">
        <f>IF(B770&lt;&gt;4,"",COUNTIF($B$6:B770,4))</f>
        <v/>
      </c>
      <c r="G770" s="1"/>
      <c r="H770" s="20"/>
      <c r="I770" s="20"/>
      <c r="J770" s="20"/>
      <c r="K770" s="1"/>
      <c r="L770" s="1"/>
      <c r="M770" s="21"/>
      <c r="N770" s="20"/>
      <c r="O770" s="22"/>
      <c r="P770" s="26"/>
      <c r="Q770" s="27"/>
      <c r="R770" s="20"/>
      <c r="S770" s="1"/>
      <c r="T770" s="23"/>
      <c r="U770" s="84"/>
      <c r="V770" s="86"/>
      <c r="W770" s="39" t="e">
        <f>IF(OR(T770="他官署で調達手続きを実施のため",AC770=#REF!),"－",IF(V770&lt;&gt;"",ROUNDDOWN(V770/T770,3),(IFERROR(ROUNDDOWN(U770/T770,3),"－"))))</f>
        <v>#REF!</v>
      </c>
      <c r="X770" s="90"/>
      <c r="Y770" s="92"/>
      <c r="Z770" s="25"/>
      <c r="AA770" s="24"/>
      <c r="AB770" s="25"/>
      <c r="AC770" s="24"/>
      <c r="AD770" s="20"/>
      <c r="AE770" s="20"/>
      <c r="AF770" s="20"/>
      <c r="AG770" s="1"/>
      <c r="AH770" s="1"/>
      <c r="AI770" s="41"/>
      <c r="AJ770" s="41"/>
      <c r="AK770" s="41"/>
      <c r="AL770" s="41"/>
      <c r="AM770" s="41"/>
      <c r="AN770" s="1"/>
      <c r="AO770" s="1"/>
      <c r="AP770" s="1"/>
      <c r="AQ770" s="1"/>
      <c r="AR770" s="1"/>
      <c r="AS770" s="1"/>
      <c r="AT770" s="1"/>
      <c r="AU770" s="1"/>
      <c r="AV770" s="1"/>
      <c r="AW770" s="1"/>
      <c r="AX770" s="35"/>
      <c r="AY770" s="78"/>
      <c r="AZ770" s="37" t="e">
        <f>IF(AC770=#REF!,"年間支払金額",IF(AND(OR(COUNTIF(AE770,"*すべて*"),COUNTIF(AE770,"*全て*")),S770="●",OR(K770=#REF!,K770=#REF!)),"年間支払金額(全官署、契約相手方ごと)",IF(AND(OR(COUNTIF(AE770,"*すべて*"),COUNTIF(AE770,"*全て*")),S770="●"),"年間支払金額(契約相手方ごと)",IF(AND(OR(K770=#REF!,K770=#REF!),AC770=#REF!),"契約総額(全官署)",IF(AND(K770=#REF!,AC770=#REF!),"契約総額(自官署のみ)",IF(K770=#REF!,"年間支払金額(自官署のみ)",IF(AC770=#REF!,"契約総額",IF(AND(COUNTIF(BG770,"&lt;&gt;*単価*"),OR(K770=#REF!,K770=#REF!)),"全官署予定価格",IF(AND(COUNTIF(BG770,"*単価*"),OR(K770=#REF!,K770=#REF!)),"全官署支払金額",IF(COUNTIF(BG770,"*単価*"),"年間支払金額","予定価格"))))))))))</f>
        <v>#REF!</v>
      </c>
      <c r="BA770" s="37" t="str">
        <f>IF(T770="","×",IF(令和8年度契約状況調査票!T770&gt;_xlfn.XLOOKUP(令和8年度契約状況調査票!BF770,#REF!,#REF!),"○","×"))</f>
        <v>×</v>
      </c>
      <c r="BB770" s="37" t="str">
        <f>IF(Y770="","×",IF(令和8年度契約状況調査票!Y770&gt;_xlfn.XLOOKUP(令和8年度契約状況調査票!BF770,#REF!,#REF!),"○","×"))</f>
        <v>×</v>
      </c>
      <c r="BC770" s="37" t="str">
        <f t="shared" si="108"/>
        <v>×</v>
      </c>
      <c r="BD770" s="37" t="str">
        <f t="shared" si="113"/>
        <v>×</v>
      </c>
      <c r="BE770" s="79" t="str">
        <f t="shared" si="109"/>
        <v/>
      </c>
      <c r="BF770" s="38">
        <f t="shared" si="110"/>
        <v>0</v>
      </c>
      <c r="BG770" s="1" t="e">
        <f>IF(AC770=#REF!,"",IF(AND(K770&lt;&gt;"",ISTEXT(U770)),"分担契約/単価契約",IF(ISTEXT(U770),"単価契約",IF(K770&lt;&gt;"","分担契約",""))))</f>
        <v>#REF!</v>
      </c>
      <c r="BH770" s="80"/>
      <c r="BI770" s="81" t="e">
        <f>IF(COUNTIF(T770,"**"),"",IF(AND(T770&gt;=#REF!,OR(H770=#REF!,H770=#REF!)),1,IF(AND(T770&gt;=#REF!,H770&lt;&gt;#REF!,H770&lt;&gt;#REF!),1,"")))</f>
        <v>#REF!</v>
      </c>
      <c r="BJ770" s="82" t="str">
        <f t="shared" si="111"/>
        <v>○</v>
      </c>
      <c r="BK770" s="81" t="b">
        <f t="shared" si="114"/>
        <v>1</v>
      </c>
      <c r="BL770" s="81" t="b">
        <f t="shared" si="115"/>
        <v>1</v>
      </c>
    </row>
    <row r="771" spans="1:64" s="83" customFormat="1" ht="60.65" customHeight="1" x14ac:dyDescent="0.2">
      <c r="A771" s="77">
        <f t="shared" si="107"/>
        <v>766</v>
      </c>
      <c r="B771" s="77" t="str">
        <f t="shared" si="112"/>
        <v/>
      </c>
      <c r="C771" s="77" t="str">
        <f>IF(B771&lt;&gt;1,"",COUNTIF($B$6:B771,1))</f>
        <v/>
      </c>
      <c r="D771" s="77" t="str">
        <f>IF(B771&lt;&gt;2,"",COUNTIF($B$6:B771,2))</f>
        <v/>
      </c>
      <c r="E771" s="77" t="str">
        <f>IF(B771&lt;&gt;3,"",COUNTIF($B$6:B771,3))</f>
        <v/>
      </c>
      <c r="F771" s="77" t="str">
        <f>IF(B771&lt;&gt;4,"",COUNTIF($B$6:B771,4))</f>
        <v/>
      </c>
      <c r="G771" s="1"/>
      <c r="H771" s="20"/>
      <c r="I771" s="20"/>
      <c r="J771" s="20"/>
      <c r="K771" s="1"/>
      <c r="L771" s="1"/>
      <c r="M771" s="21"/>
      <c r="N771" s="20"/>
      <c r="O771" s="22"/>
      <c r="P771" s="26"/>
      <c r="Q771" s="27"/>
      <c r="R771" s="20"/>
      <c r="S771" s="1"/>
      <c r="T771" s="23"/>
      <c r="U771" s="84"/>
      <c r="V771" s="86"/>
      <c r="W771" s="39" t="e">
        <f>IF(OR(T771="他官署で調達手続きを実施のため",AC771=#REF!),"－",IF(V771&lt;&gt;"",ROUNDDOWN(V771/T771,3),(IFERROR(ROUNDDOWN(U771/T771,3),"－"))))</f>
        <v>#REF!</v>
      </c>
      <c r="X771" s="90"/>
      <c r="Y771" s="92"/>
      <c r="Z771" s="25"/>
      <c r="AA771" s="24"/>
      <c r="AB771" s="25"/>
      <c r="AC771" s="24"/>
      <c r="AD771" s="20"/>
      <c r="AE771" s="20"/>
      <c r="AF771" s="20"/>
      <c r="AG771" s="1"/>
      <c r="AH771" s="1"/>
      <c r="AI771" s="41"/>
      <c r="AJ771" s="41"/>
      <c r="AK771" s="41"/>
      <c r="AL771" s="41"/>
      <c r="AM771" s="41"/>
      <c r="AN771" s="1"/>
      <c r="AO771" s="1"/>
      <c r="AP771" s="1"/>
      <c r="AQ771" s="1"/>
      <c r="AR771" s="1"/>
      <c r="AS771" s="1"/>
      <c r="AT771" s="1"/>
      <c r="AU771" s="1"/>
      <c r="AV771" s="1"/>
      <c r="AW771" s="1"/>
      <c r="AX771" s="35"/>
      <c r="AY771" s="78"/>
      <c r="AZ771" s="37" t="e">
        <f>IF(AC771=#REF!,"年間支払金額",IF(AND(OR(COUNTIF(AE771,"*すべて*"),COUNTIF(AE771,"*全て*")),S771="●",OR(K771=#REF!,K771=#REF!)),"年間支払金額(全官署、契約相手方ごと)",IF(AND(OR(COUNTIF(AE771,"*すべて*"),COUNTIF(AE771,"*全て*")),S771="●"),"年間支払金額(契約相手方ごと)",IF(AND(OR(K771=#REF!,K771=#REF!),AC771=#REF!),"契約総額(全官署)",IF(AND(K771=#REF!,AC771=#REF!),"契約総額(自官署のみ)",IF(K771=#REF!,"年間支払金額(自官署のみ)",IF(AC771=#REF!,"契約総額",IF(AND(COUNTIF(BG771,"&lt;&gt;*単価*"),OR(K771=#REF!,K771=#REF!)),"全官署予定価格",IF(AND(COUNTIF(BG771,"*単価*"),OR(K771=#REF!,K771=#REF!)),"全官署支払金額",IF(COUNTIF(BG771,"*単価*"),"年間支払金額","予定価格"))))))))))</f>
        <v>#REF!</v>
      </c>
      <c r="BA771" s="37" t="str">
        <f>IF(T771="","×",IF(令和8年度契約状況調査票!T771&gt;_xlfn.XLOOKUP(令和8年度契約状況調査票!BF771,#REF!,#REF!),"○","×"))</f>
        <v>×</v>
      </c>
      <c r="BB771" s="37" t="str">
        <f>IF(Y771="","×",IF(令和8年度契約状況調査票!Y771&gt;_xlfn.XLOOKUP(令和8年度契約状況調査票!BF771,#REF!,#REF!),"○","×"))</f>
        <v>×</v>
      </c>
      <c r="BC771" s="37" t="str">
        <f t="shared" si="108"/>
        <v>×</v>
      </c>
      <c r="BD771" s="37" t="str">
        <f t="shared" si="113"/>
        <v>×</v>
      </c>
      <c r="BE771" s="79" t="str">
        <f t="shared" si="109"/>
        <v/>
      </c>
      <c r="BF771" s="38">
        <f t="shared" si="110"/>
        <v>0</v>
      </c>
      <c r="BG771" s="1" t="e">
        <f>IF(AC771=#REF!,"",IF(AND(K771&lt;&gt;"",ISTEXT(U771)),"分担契約/単価契約",IF(ISTEXT(U771),"単価契約",IF(K771&lt;&gt;"","分担契約",""))))</f>
        <v>#REF!</v>
      </c>
      <c r="BH771" s="80"/>
      <c r="BI771" s="81" t="e">
        <f>IF(COUNTIF(T771,"**"),"",IF(AND(T771&gt;=#REF!,OR(H771=#REF!,H771=#REF!)),1,IF(AND(T771&gt;=#REF!,H771&lt;&gt;#REF!,H771&lt;&gt;#REF!),1,"")))</f>
        <v>#REF!</v>
      </c>
      <c r="BJ771" s="82" t="str">
        <f t="shared" si="111"/>
        <v>○</v>
      </c>
      <c r="BK771" s="81" t="b">
        <f t="shared" si="114"/>
        <v>1</v>
      </c>
      <c r="BL771" s="81" t="b">
        <f t="shared" si="115"/>
        <v>1</v>
      </c>
    </row>
    <row r="772" spans="1:64" s="83" customFormat="1" ht="60.65" customHeight="1" x14ac:dyDescent="0.2">
      <c r="A772" s="77">
        <f t="shared" si="107"/>
        <v>767</v>
      </c>
      <c r="B772" s="77" t="str">
        <f t="shared" si="112"/>
        <v/>
      </c>
      <c r="C772" s="77" t="str">
        <f>IF(B772&lt;&gt;1,"",COUNTIF($B$6:B772,1))</f>
        <v/>
      </c>
      <c r="D772" s="77" t="str">
        <f>IF(B772&lt;&gt;2,"",COUNTIF($B$6:B772,2))</f>
        <v/>
      </c>
      <c r="E772" s="77" t="str">
        <f>IF(B772&lt;&gt;3,"",COUNTIF($B$6:B772,3))</f>
        <v/>
      </c>
      <c r="F772" s="77" t="str">
        <f>IF(B772&lt;&gt;4,"",COUNTIF($B$6:B772,4))</f>
        <v/>
      </c>
      <c r="G772" s="1"/>
      <c r="H772" s="20"/>
      <c r="I772" s="20"/>
      <c r="J772" s="20"/>
      <c r="K772" s="1"/>
      <c r="L772" s="1"/>
      <c r="M772" s="21"/>
      <c r="N772" s="20"/>
      <c r="O772" s="22"/>
      <c r="P772" s="26"/>
      <c r="Q772" s="27"/>
      <c r="R772" s="20"/>
      <c r="S772" s="1"/>
      <c r="T772" s="28"/>
      <c r="U772" s="85"/>
      <c r="V772" s="86"/>
      <c r="W772" s="39" t="e">
        <f>IF(OR(T772="他官署で調達手続きを実施のため",AC772=#REF!),"－",IF(V772&lt;&gt;"",ROUNDDOWN(V772/T772,3),(IFERROR(ROUNDDOWN(U772/T772,3),"－"))))</f>
        <v>#REF!</v>
      </c>
      <c r="X772" s="90"/>
      <c r="Y772" s="92"/>
      <c r="Z772" s="25"/>
      <c r="AA772" s="24"/>
      <c r="AB772" s="25"/>
      <c r="AC772" s="24"/>
      <c r="AD772" s="20"/>
      <c r="AE772" s="20"/>
      <c r="AF772" s="20"/>
      <c r="AG772" s="1"/>
      <c r="AH772" s="1"/>
      <c r="AI772" s="41"/>
      <c r="AJ772" s="41"/>
      <c r="AK772" s="41"/>
      <c r="AL772" s="41"/>
      <c r="AM772" s="41"/>
      <c r="AN772" s="1"/>
      <c r="AO772" s="1"/>
      <c r="AP772" s="1"/>
      <c r="AQ772" s="1"/>
      <c r="AR772" s="1"/>
      <c r="AS772" s="1"/>
      <c r="AT772" s="1"/>
      <c r="AU772" s="1"/>
      <c r="AV772" s="1"/>
      <c r="AW772" s="1"/>
      <c r="AX772" s="35"/>
      <c r="AY772" s="78"/>
      <c r="AZ772" s="37" t="e">
        <f>IF(AC772=#REF!,"年間支払金額",IF(AND(OR(COUNTIF(AE772,"*すべて*"),COUNTIF(AE772,"*全て*")),S772="●",OR(K772=#REF!,K772=#REF!)),"年間支払金額(全官署、契約相手方ごと)",IF(AND(OR(COUNTIF(AE772,"*すべて*"),COUNTIF(AE772,"*全て*")),S772="●"),"年間支払金額(契約相手方ごと)",IF(AND(OR(K772=#REF!,K772=#REF!),AC772=#REF!),"契約総額(全官署)",IF(AND(K772=#REF!,AC772=#REF!),"契約総額(自官署のみ)",IF(K772=#REF!,"年間支払金額(自官署のみ)",IF(AC772=#REF!,"契約総額",IF(AND(COUNTIF(BG772,"&lt;&gt;*単価*"),OR(K772=#REF!,K772=#REF!)),"全官署予定価格",IF(AND(COUNTIF(BG772,"*単価*"),OR(K772=#REF!,K772=#REF!)),"全官署支払金額",IF(COUNTIF(BG772,"*単価*"),"年間支払金額","予定価格"))))))))))</f>
        <v>#REF!</v>
      </c>
      <c r="BA772" s="37" t="str">
        <f>IF(T772="","×",IF(令和8年度契約状況調査票!T772&gt;_xlfn.XLOOKUP(令和8年度契約状況調査票!BF772,#REF!,#REF!),"○","×"))</f>
        <v>×</v>
      </c>
      <c r="BB772" s="37" t="str">
        <f>IF(Y772="","×",IF(令和8年度契約状況調査票!Y772&gt;_xlfn.XLOOKUP(令和8年度契約状況調査票!BF772,#REF!,#REF!),"○","×"))</f>
        <v>×</v>
      </c>
      <c r="BC772" s="37" t="str">
        <f t="shared" si="108"/>
        <v>×</v>
      </c>
      <c r="BD772" s="37" t="str">
        <f t="shared" si="113"/>
        <v>×</v>
      </c>
      <c r="BE772" s="79" t="str">
        <f t="shared" si="109"/>
        <v/>
      </c>
      <c r="BF772" s="38">
        <f t="shared" si="110"/>
        <v>0</v>
      </c>
      <c r="BG772" s="1" t="e">
        <f>IF(AC772=#REF!,"",IF(AND(K772&lt;&gt;"",ISTEXT(U772)),"分担契約/単価契約",IF(ISTEXT(U772),"単価契約",IF(K772&lt;&gt;"","分担契約",""))))</f>
        <v>#REF!</v>
      </c>
      <c r="BH772" s="80"/>
      <c r="BI772" s="81" t="e">
        <f>IF(COUNTIF(T772,"**"),"",IF(AND(T772&gt;=#REF!,OR(H772=#REF!,H772=#REF!)),1,IF(AND(T772&gt;=#REF!,H772&lt;&gt;#REF!,H772&lt;&gt;#REF!),1,"")))</f>
        <v>#REF!</v>
      </c>
      <c r="BJ772" s="82" t="str">
        <f t="shared" si="111"/>
        <v>○</v>
      </c>
      <c r="BK772" s="81" t="b">
        <f t="shared" si="114"/>
        <v>1</v>
      </c>
      <c r="BL772" s="81" t="b">
        <f t="shared" si="115"/>
        <v>1</v>
      </c>
    </row>
    <row r="773" spans="1:64" s="83" customFormat="1" ht="60.65" customHeight="1" x14ac:dyDescent="0.2">
      <c r="A773" s="77">
        <f t="shared" si="107"/>
        <v>768</v>
      </c>
      <c r="B773" s="77" t="str">
        <f t="shared" si="112"/>
        <v/>
      </c>
      <c r="C773" s="77" t="str">
        <f>IF(B773&lt;&gt;1,"",COUNTIF($B$6:B773,1))</f>
        <v/>
      </c>
      <c r="D773" s="77" t="str">
        <f>IF(B773&lt;&gt;2,"",COUNTIF($B$6:B773,2))</f>
        <v/>
      </c>
      <c r="E773" s="77" t="str">
        <f>IF(B773&lt;&gt;3,"",COUNTIF($B$6:B773,3))</f>
        <v/>
      </c>
      <c r="F773" s="77" t="str">
        <f>IF(B773&lt;&gt;4,"",COUNTIF($B$6:B773,4))</f>
        <v/>
      </c>
      <c r="G773" s="1"/>
      <c r="H773" s="20"/>
      <c r="I773" s="20"/>
      <c r="J773" s="20"/>
      <c r="K773" s="1"/>
      <c r="L773" s="1"/>
      <c r="M773" s="21"/>
      <c r="N773" s="20"/>
      <c r="O773" s="22"/>
      <c r="P773" s="26"/>
      <c r="Q773" s="27"/>
      <c r="R773" s="20"/>
      <c r="S773" s="1"/>
      <c r="T773" s="23"/>
      <c r="U773" s="84"/>
      <c r="V773" s="86"/>
      <c r="W773" s="39" t="e">
        <f>IF(OR(T773="他官署で調達手続きを実施のため",AC773=#REF!),"－",IF(V773&lt;&gt;"",ROUNDDOWN(V773/T773,3),(IFERROR(ROUNDDOWN(U773/T773,3),"－"))))</f>
        <v>#REF!</v>
      </c>
      <c r="X773" s="90"/>
      <c r="Y773" s="92"/>
      <c r="Z773" s="25"/>
      <c r="AA773" s="24"/>
      <c r="AB773" s="25"/>
      <c r="AC773" s="24"/>
      <c r="AD773" s="20"/>
      <c r="AE773" s="20"/>
      <c r="AF773" s="20"/>
      <c r="AG773" s="1"/>
      <c r="AH773" s="1"/>
      <c r="AI773" s="41"/>
      <c r="AJ773" s="41"/>
      <c r="AK773" s="41"/>
      <c r="AL773" s="41"/>
      <c r="AM773" s="41"/>
      <c r="AN773" s="1"/>
      <c r="AO773" s="1"/>
      <c r="AP773" s="1"/>
      <c r="AQ773" s="1"/>
      <c r="AR773" s="1"/>
      <c r="AS773" s="1"/>
      <c r="AT773" s="1"/>
      <c r="AU773" s="1"/>
      <c r="AV773" s="1"/>
      <c r="AW773" s="1"/>
      <c r="AX773" s="35"/>
      <c r="AY773" s="78"/>
      <c r="AZ773" s="37" t="e">
        <f>IF(AC773=#REF!,"年間支払金額",IF(AND(OR(COUNTIF(AE773,"*すべて*"),COUNTIF(AE773,"*全て*")),S773="●",OR(K773=#REF!,K773=#REF!)),"年間支払金額(全官署、契約相手方ごと)",IF(AND(OR(COUNTIF(AE773,"*すべて*"),COUNTIF(AE773,"*全て*")),S773="●"),"年間支払金額(契約相手方ごと)",IF(AND(OR(K773=#REF!,K773=#REF!),AC773=#REF!),"契約総額(全官署)",IF(AND(K773=#REF!,AC773=#REF!),"契約総額(自官署のみ)",IF(K773=#REF!,"年間支払金額(自官署のみ)",IF(AC773=#REF!,"契約総額",IF(AND(COUNTIF(BG773,"&lt;&gt;*単価*"),OR(K773=#REF!,K773=#REF!)),"全官署予定価格",IF(AND(COUNTIF(BG773,"*単価*"),OR(K773=#REF!,K773=#REF!)),"全官署支払金額",IF(COUNTIF(BG773,"*単価*"),"年間支払金額","予定価格"))))))))))</f>
        <v>#REF!</v>
      </c>
      <c r="BA773" s="37" t="str">
        <f>IF(T773="","×",IF(令和8年度契約状況調査票!T773&gt;_xlfn.XLOOKUP(令和8年度契約状況調査票!BF773,#REF!,#REF!),"○","×"))</f>
        <v>×</v>
      </c>
      <c r="BB773" s="37" t="str">
        <f>IF(Y773="","×",IF(令和8年度契約状況調査票!Y773&gt;_xlfn.XLOOKUP(令和8年度契約状況調査票!BF773,#REF!,#REF!),"○","×"))</f>
        <v>×</v>
      </c>
      <c r="BC773" s="37" t="str">
        <f t="shared" si="108"/>
        <v>×</v>
      </c>
      <c r="BD773" s="37" t="str">
        <f t="shared" si="113"/>
        <v>×</v>
      </c>
      <c r="BE773" s="79" t="str">
        <f t="shared" si="109"/>
        <v/>
      </c>
      <c r="BF773" s="38">
        <f t="shared" si="110"/>
        <v>0</v>
      </c>
      <c r="BG773" s="1" t="e">
        <f>IF(AC773=#REF!,"",IF(AND(K773&lt;&gt;"",ISTEXT(U773)),"分担契約/単価契約",IF(ISTEXT(U773),"単価契約",IF(K773&lt;&gt;"","分担契約",""))))</f>
        <v>#REF!</v>
      </c>
      <c r="BH773" s="80"/>
      <c r="BI773" s="81" t="e">
        <f>IF(COUNTIF(T773,"**"),"",IF(AND(T773&gt;=#REF!,OR(H773=#REF!,H773=#REF!)),1,IF(AND(T773&gt;=#REF!,H773&lt;&gt;#REF!,H773&lt;&gt;#REF!),1,"")))</f>
        <v>#REF!</v>
      </c>
      <c r="BJ773" s="82" t="str">
        <f t="shared" si="111"/>
        <v>○</v>
      </c>
      <c r="BK773" s="81" t="b">
        <f t="shared" si="114"/>
        <v>1</v>
      </c>
      <c r="BL773" s="81" t="b">
        <f t="shared" si="115"/>
        <v>1</v>
      </c>
    </row>
    <row r="774" spans="1:64" s="83" customFormat="1" ht="60.65" customHeight="1" x14ac:dyDescent="0.2">
      <c r="A774" s="77">
        <f t="shared" ref="A774:A837" si="116">ROW()-5</f>
        <v>769</v>
      </c>
      <c r="B774" s="77" t="str">
        <f t="shared" si="112"/>
        <v/>
      </c>
      <c r="C774" s="77" t="str">
        <f>IF(B774&lt;&gt;1,"",COUNTIF($B$6:B774,1))</f>
        <v/>
      </c>
      <c r="D774" s="77" t="str">
        <f>IF(B774&lt;&gt;2,"",COUNTIF($B$6:B774,2))</f>
        <v/>
      </c>
      <c r="E774" s="77" t="str">
        <f>IF(B774&lt;&gt;3,"",COUNTIF($B$6:B774,3))</f>
        <v/>
      </c>
      <c r="F774" s="77" t="str">
        <f>IF(B774&lt;&gt;4,"",COUNTIF($B$6:B774,4))</f>
        <v/>
      </c>
      <c r="G774" s="1"/>
      <c r="H774" s="20"/>
      <c r="I774" s="20"/>
      <c r="J774" s="20"/>
      <c r="K774" s="1"/>
      <c r="L774" s="1"/>
      <c r="M774" s="21"/>
      <c r="N774" s="20"/>
      <c r="O774" s="22"/>
      <c r="P774" s="26"/>
      <c r="Q774" s="27"/>
      <c r="R774" s="20"/>
      <c r="S774" s="1"/>
      <c r="T774" s="23"/>
      <c r="U774" s="84"/>
      <c r="V774" s="86"/>
      <c r="W774" s="39" t="e">
        <f>IF(OR(T774="他官署で調達手続きを実施のため",AC774=#REF!),"－",IF(V774&lt;&gt;"",ROUNDDOWN(V774/T774,3),(IFERROR(ROUNDDOWN(U774/T774,3),"－"))))</f>
        <v>#REF!</v>
      </c>
      <c r="X774" s="90"/>
      <c r="Y774" s="92"/>
      <c r="Z774" s="25"/>
      <c r="AA774" s="24"/>
      <c r="AB774" s="25"/>
      <c r="AC774" s="24"/>
      <c r="AD774" s="20"/>
      <c r="AE774" s="20"/>
      <c r="AF774" s="20"/>
      <c r="AG774" s="1"/>
      <c r="AH774" s="1"/>
      <c r="AI774" s="41"/>
      <c r="AJ774" s="41"/>
      <c r="AK774" s="41"/>
      <c r="AL774" s="41"/>
      <c r="AM774" s="41"/>
      <c r="AN774" s="1"/>
      <c r="AO774" s="1"/>
      <c r="AP774" s="1"/>
      <c r="AQ774" s="1"/>
      <c r="AR774" s="1"/>
      <c r="AS774" s="1"/>
      <c r="AT774" s="1"/>
      <c r="AU774" s="1"/>
      <c r="AV774" s="1"/>
      <c r="AW774" s="1"/>
      <c r="AX774" s="35"/>
      <c r="AY774" s="78"/>
      <c r="AZ774" s="37" t="e">
        <f>IF(AC774=#REF!,"年間支払金額",IF(AND(OR(COUNTIF(AE774,"*すべて*"),COUNTIF(AE774,"*全て*")),S774="●",OR(K774=#REF!,K774=#REF!)),"年間支払金額(全官署、契約相手方ごと)",IF(AND(OR(COUNTIF(AE774,"*すべて*"),COUNTIF(AE774,"*全て*")),S774="●"),"年間支払金額(契約相手方ごと)",IF(AND(OR(K774=#REF!,K774=#REF!),AC774=#REF!),"契約総額(全官署)",IF(AND(K774=#REF!,AC774=#REF!),"契約総額(自官署のみ)",IF(K774=#REF!,"年間支払金額(自官署のみ)",IF(AC774=#REF!,"契約総額",IF(AND(COUNTIF(BG774,"&lt;&gt;*単価*"),OR(K774=#REF!,K774=#REF!)),"全官署予定価格",IF(AND(COUNTIF(BG774,"*単価*"),OR(K774=#REF!,K774=#REF!)),"全官署支払金額",IF(COUNTIF(BG774,"*単価*"),"年間支払金額","予定価格"))))))))))</f>
        <v>#REF!</v>
      </c>
      <c r="BA774" s="37" t="str">
        <f>IF(T774="","×",IF(令和8年度契約状況調査票!T774&gt;_xlfn.XLOOKUP(令和8年度契約状況調査票!BF774,#REF!,#REF!),"○","×"))</f>
        <v>×</v>
      </c>
      <c r="BB774" s="37" t="str">
        <f>IF(Y774="","×",IF(令和8年度契約状況調査票!Y774&gt;_xlfn.XLOOKUP(令和8年度契約状況調査票!BF774,#REF!,#REF!),"○","×"))</f>
        <v>×</v>
      </c>
      <c r="BC774" s="37" t="str">
        <f t="shared" ref="BC774:BC837" si="117">IF(AND(L774="×",BD774="○"),"×",BD774)</f>
        <v>×</v>
      </c>
      <c r="BD774" s="37" t="str">
        <f t="shared" si="113"/>
        <v>×</v>
      </c>
      <c r="BE774" s="79" t="str">
        <f t="shared" ref="BE774:BE837" si="118">IF(BD774="○",X774,"")</f>
        <v/>
      </c>
      <c r="BF774" s="38">
        <f t="shared" ref="BF774:BF837" si="119">IF(H774="③情報システム",IF(COUNTIF(I774,"*借入*")+COUNTIF(I774,"*賃貸*")+COUNTIF(I774,"*リース*"),"⑨物品等賃借",IF(COUNTIF(I774,"*購入*")+COUNTIF(DJ774,"*調達*"),"⑦物品等購入",IF(COUNTIF(I774,"*製造*"),"⑧物品等製造","⑩役務"))),H774)</f>
        <v>0</v>
      </c>
      <c r="BG774" s="1" t="e">
        <f>IF(AC774=#REF!,"",IF(AND(K774&lt;&gt;"",ISTEXT(U774)),"分担契約/単価契約",IF(ISTEXT(U774),"単価契約",IF(K774&lt;&gt;"","分担契約",""))))</f>
        <v>#REF!</v>
      </c>
      <c r="BH774" s="80"/>
      <c r="BI774" s="81" t="e">
        <f>IF(COUNTIF(T774,"**"),"",IF(AND(T774&gt;=#REF!,OR(H774=#REF!,H774=#REF!)),1,IF(AND(T774&gt;=#REF!,H774&lt;&gt;#REF!,H774&lt;&gt;#REF!),1,"")))</f>
        <v>#REF!</v>
      </c>
      <c r="BJ774" s="82" t="str">
        <f t="shared" ref="BJ774:BJ837" si="120">IF(LEN(O774)=0,"○",IF(LEN(O774)=1,"○",IF(LEN(O774)=13,"○",IF(LEN(O774)=27,"○",IF(LEN(O774)=41,"○","×")))))</f>
        <v>○</v>
      </c>
      <c r="BK774" s="81" t="b">
        <f t="shared" si="114"/>
        <v>1</v>
      </c>
      <c r="BL774" s="81" t="b">
        <f t="shared" si="115"/>
        <v>1</v>
      </c>
    </row>
    <row r="775" spans="1:64" s="83" customFormat="1" ht="60.65" customHeight="1" x14ac:dyDescent="0.2">
      <c r="A775" s="77">
        <f t="shared" si="116"/>
        <v>770</v>
      </c>
      <c r="B775" s="77" t="str">
        <f t="shared" si="112"/>
        <v/>
      </c>
      <c r="C775" s="77" t="str">
        <f>IF(B775&lt;&gt;1,"",COUNTIF($B$6:B775,1))</f>
        <v/>
      </c>
      <c r="D775" s="77" t="str">
        <f>IF(B775&lt;&gt;2,"",COUNTIF($B$6:B775,2))</f>
        <v/>
      </c>
      <c r="E775" s="77" t="str">
        <f>IF(B775&lt;&gt;3,"",COUNTIF($B$6:B775,3))</f>
        <v/>
      </c>
      <c r="F775" s="77" t="str">
        <f>IF(B775&lt;&gt;4,"",COUNTIF($B$6:B775,4))</f>
        <v/>
      </c>
      <c r="G775" s="1"/>
      <c r="H775" s="20"/>
      <c r="I775" s="20"/>
      <c r="J775" s="20"/>
      <c r="K775" s="1"/>
      <c r="L775" s="1"/>
      <c r="M775" s="21"/>
      <c r="N775" s="20"/>
      <c r="O775" s="22"/>
      <c r="P775" s="26"/>
      <c r="Q775" s="27"/>
      <c r="R775" s="20"/>
      <c r="S775" s="1"/>
      <c r="T775" s="23"/>
      <c r="U775" s="84"/>
      <c r="V775" s="86"/>
      <c r="W775" s="39" t="e">
        <f>IF(OR(T775="他官署で調達手続きを実施のため",AC775=#REF!),"－",IF(V775&lt;&gt;"",ROUNDDOWN(V775/T775,3),(IFERROR(ROUNDDOWN(U775/T775,3),"－"))))</f>
        <v>#REF!</v>
      </c>
      <c r="X775" s="90"/>
      <c r="Y775" s="92"/>
      <c r="Z775" s="25"/>
      <c r="AA775" s="24"/>
      <c r="AB775" s="25"/>
      <c r="AC775" s="24"/>
      <c r="AD775" s="20"/>
      <c r="AE775" s="20"/>
      <c r="AF775" s="20"/>
      <c r="AG775" s="1"/>
      <c r="AH775" s="1"/>
      <c r="AI775" s="41"/>
      <c r="AJ775" s="41"/>
      <c r="AK775" s="41"/>
      <c r="AL775" s="41"/>
      <c r="AM775" s="41"/>
      <c r="AN775" s="1"/>
      <c r="AO775" s="1"/>
      <c r="AP775" s="1"/>
      <c r="AQ775" s="1"/>
      <c r="AR775" s="1"/>
      <c r="AS775" s="1"/>
      <c r="AT775" s="1"/>
      <c r="AU775" s="1"/>
      <c r="AV775" s="1"/>
      <c r="AW775" s="1"/>
      <c r="AX775" s="35"/>
      <c r="AY775" s="78"/>
      <c r="AZ775" s="37" t="e">
        <f>IF(AC775=#REF!,"年間支払金額",IF(AND(OR(COUNTIF(AE775,"*すべて*"),COUNTIF(AE775,"*全て*")),S775="●",OR(K775=#REF!,K775=#REF!)),"年間支払金額(全官署、契約相手方ごと)",IF(AND(OR(COUNTIF(AE775,"*すべて*"),COUNTIF(AE775,"*全て*")),S775="●"),"年間支払金額(契約相手方ごと)",IF(AND(OR(K775=#REF!,K775=#REF!),AC775=#REF!),"契約総額(全官署)",IF(AND(K775=#REF!,AC775=#REF!),"契約総額(自官署のみ)",IF(K775=#REF!,"年間支払金額(自官署のみ)",IF(AC775=#REF!,"契約総額",IF(AND(COUNTIF(BG775,"&lt;&gt;*単価*"),OR(K775=#REF!,K775=#REF!)),"全官署予定価格",IF(AND(COUNTIF(BG775,"*単価*"),OR(K775=#REF!,K775=#REF!)),"全官署支払金額",IF(COUNTIF(BG775,"*単価*"),"年間支払金額","予定価格"))))))))))</f>
        <v>#REF!</v>
      </c>
      <c r="BA775" s="37" t="str">
        <f>IF(T775="","×",IF(令和8年度契約状況調査票!T775&gt;_xlfn.XLOOKUP(令和8年度契約状況調査票!BF775,#REF!,#REF!),"○","×"))</f>
        <v>×</v>
      </c>
      <c r="BB775" s="37" t="str">
        <f>IF(Y775="","×",IF(令和8年度契約状況調査票!Y775&gt;_xlfn.XLOOKUP(令和8年度契約状況調査票!BF775,#REF!,#REF!),"○","×"))</f>
        <v>×</v>
      </c>
      <c r="BC775" s="37" t="str">
        <f t="shared" si="117"/>
        <v>×</v>
      </c>
      <c r="BD775" s="37" t="str">
        <f t="shared" si="113"/>
        <v>×</v>
      </c>
      <c r="BE775" s="79" t="str">
        <f t="shared" si="118"/>
        <v/>
      </c>
      <c r="BF775" s="38">
        <f t="shared" si="119"/>
        <v>0</v>
      </c>
      <c r="BG775" s="1" t="e">
        <f>IF(AC775=#REF!,"",IF(AND(K775&lt;&gt;"",ISTEXT(U775)),"分担契約/単価契約",IF(ISTEXT(U775),"単価契約",IF(K775&lt;&gt;"","分担契約",""))))</f>
        <v>#REF!</v>
      </c>
      <c r="BH775" s="80"/>
      <c r="BI775" s="81" t="e">
        <f>IF(COUNTIF(T775,"**"),"",IF(AND(T775&gt;=#REF!,OR(H775=#REF!,H775=#REF!)),1,IF(AND(T775&gt;=#REF!,H775&lt;&gt;#REF!,H775&lt;&gt;#REF!),1,"")))</f>
        <v>#REF!</v>
      </c>
      <c r="BJ775" s="82" t="str">
        <f t="shared" si="120"/>
        <v>○</v>
      </c>
      <c r="BK775" s="81" t="b">
        <f t="shared" si="114"/>
        <v>1</v>
      </c>
      <c r="BL775" s="81" t="b">
        <f t="shared" si="115"/>
        <v>1</v>
      </c>
    </row>
    <row r="776" spans="1:64" s="83" customFormat="1" ht="60.65" customHeight="1" x14ac:dyDescent="0.2">
      <c r="A776" s="77">
        <f t="shared" si="116"/>
        <v>771</v>
      </c>
      <c r="B776" s="77" t="str">
        <f t="shared" si="112"/>
        <v/>
      </c>
      <c r="C776" s="77" t="str">
        <f>IF(B776&lt;&gt;1,"",COUNTIF($B$6:B776,1))</f>
        <v/>
      </c>
      <c r="D776" s="77" t="str">
        <f>IF(B776&lt;&gt;2,"",COUNTIF($B$6:B776,2))</f>
        <v/>
      </c>
      <c r="E776" s="77" t="str">
        <f>IF(B776&lt;&gt;3,"",COUNTIF($B$6:B776,3))</f>
        <v/>
      </c>
      <c r="F776" s="77" t="str">
        <f>IF(B776&lt;&gt;4,"",COUNTIF($B$6:B776,4))</f>
        <v/>
      </c>
      <c r="G776" s="1"/>
      <c r="H776" s="20"/>
      <c r="I776" s="20"/>
      <c r="J776" s="20"/>
      <c r="K776" s="1"/>
      <c r="L776" s="1"/>
      <c r="M776" s="21"/>
      <c r="N776" s="20"/>
      <c r="O776" s="22"/>
      <c r="P776" s="26"/>
      <c r="Q776" s="27"/>
      <c r="R776" s="20"/>
      <c r="S776" s="1"/>
      <c r="T776" s="23"/>
      <c r="U776" s="84"/>
      <c r="V776" s="86"/>
      <c r="W776" s="39" t="e">
        <f>IF(OR(T776="他官署で調達手続きを実施のため",AC776=#REF!),"－",IF(V776&lt;&gt;"",ROUNDDOWN(V776/T776,3),(IFERROR(ROUNDDOWN(U776/T776,3),"－"))))</f>
        <v>#REF!</v>
      </c>
      <c r="X776" s="90"/>
      <c r="Y776" s="92"/>
      <c r="Z776" s="25"/>
      <c r="AA776" s="24"/>
      <c r="AB776" s="25"/>
      <c r="AC776" s="24"/>
      <c r="AD776" s="20"/>
      <c r="AE776" s="20"/>
      <c r="AF776" s="20"/>
      <c r="AG776" s="1"/>
      <c r="AH776" s="1"/>
      <c r="AI776" s="41"/>
      <c r="AJ776" s="41"/>
      <c r="AK776" s="41"/>
      <c r="AL776" s="41"/>
      <c r="AM776" s="41"/>
      <c r="AN776" s="1"/>
      <c r="AO776" s="1"/>
      <c r="AP776" s="1"/>
      <c r="AQ776" s="1"/>
      <c r="AR776" s="1"/>
      <c r="AS776" s="1"/>
      <c r="AT776" s="1"/>
      <c r="AU776" s="1"/>
      <c r="AV776" s="1"/>
      <c r="AW776" s="1"/>
      <c r="AX776" s="36"/>
      <c r="AY776" s="78"/>
      <c r="AZ776" s="37" t="e">
        <f>IF(AC776=#REF!,"年間支払金額",IF(AND(OR(COUNTIF(AE776,"*すべて*"),COUNTIF(AE776,"*全て*")),S776="●",OR(K776=#REF!,K776=#REF!)),"年間支払金額(全官署、契約相手方ごと)",IF(AND(OR(COUNTIF(AE776,"*すべて*"),COUNTIF(AE776,"*全て*")),S776="●"),"年間支払金額(契約相手方ごと)",IF(AND(OR(K776=#REF!,K776=#REF!),AC776=#REF!),"契約総額(全官署)",IF(AND(K776=#REF!,AC776=#REF!),"契約総額(自官署のみ)",IF(K776=#REF!,"年間支払金額(自官署のみ)",IF(AC776=#REF!,"契約総額",IF(AND(COUNTIF(BG776,"&lt;&gt;*単価*"),OR(K776=#REF!,K776=#REF!)),"全官署予定価格",IF(AND(COUNTIF(BG776,"*単価*"),OR(K776=#REF!,K776=#REF!)),"全官署支払金額",IF(COUNTIF(BG776,"*単価*"),"年間支払金額","予定価格"))))))))))</f>
        <v>#REF!</v>
      </c>
      <c r="BA776" s="37" t="str">
        <f>IF(T776="","×",IF(令和8年度契約状況調査票!T776&gt;_xlfn.XLOOKUP(令和8年度契約状況調査票!BF776,#REF!,#REF!),"○","×"))</f>
        <v>×</v>
      </c>
      <c r="BB776" s="37" t="str">
        <f>IF(Y776="","×",IF(令和8年度契約状況調査票!Y776&gt;_xlfn.XLOOKUP(令和8年度契約状況調査票!BF776,#REF!,#REF!),"○","×"))</f>
        <v>×</v>
      </c>
      <c r="BC776" s="37" t="str">
        <f t="shared" si="117"/>
        <v>×</v>
      </c>
      <c r="BD776" s="37" t="str">
        <f t="shared" si="113"/>
        <v>×</v>
      </c>
      <c r="BE776" s="79" t="str">
        <f t="shared" si="118"/>
        <v/>
      </c>
      <c r="BF776" s="38">
        <f t="shared" si="119"/>
        <v>0</v>
      </c>
      <c r="BG776" s="1" t="e">
        <f>IF(AC776=#REF!,"",IF(AND(K776&lt;&gt;"",ISTEXT(U776)),"分担契約/単価契約",IF(ISTEXT(U776),"単価契約",IF(K776&lt;&gt;"","分担契約",""))))</f>
        <v>#REF!</v>
      </c>
      <c r="BH776" s="80"/>
      <c r="BI776" s="81" t="e">
        <f>IF(COUNTIF(T776,"**"),"",IF(AND(T776&gt;=#REF!,OR(H776=#REF!,H776=#REF!)),1,IF(AND(T776&gt;=#REF!,H776&lt;&gt;#REF!,H776&lt;&gt;#REF!),1,"")))</f>
        <v>#REF!</v>
      </c>
      <c r="BJ776" s="82" t="str">
        <f t="shared" si="120"/>
        <v>○</v>
      </c>
      <c r="BK776" s="81" t="b">
        <f t="shared" si="114"/>
        <v>1</v>
      </c>
      <c r="BL776" s="81" t="b">
        <f t="shared" si="115"/>
        <v>1</v>
      </c>
    </row>
    <row r="777" spans="1:64" s="83" customFormat="1" ht="60.65" customHeight="1" x14ac:dyDescent="0.2">
      <c r="A777" s="77">
        <f t="shared" si="116"/>
        <v>772</v>
      </c>
      <c r="B777" s="77" t="str">
        <f t="shared" si="112"/>
        <v/>
      </c>
      <c r="C777" s="77" t="str">
        <f>IF(B777&lt;&gt;1,"",COUNTIF($B$6:B777,1))</f>
        <v/>
      </c>
      <c r="D777" s="77" t="str">
        <f>IF(B777&lt;&gt;2,"",COUNTIF($B$6:B777,2))</f>
        <v/>
      </c>
      <c r="E777" s="77" t="str">
        <f>IF(B777&lt;&gt;3,"",COUNTIF($B$6:B777,3))</f>
        <v/>
      </c>
      <c r="F777" s="77" t="str">
        <f>IF(B777&lt;&gt;4,"",COUNTIF($B$6:B777,4))</f>
        <v/>
      </c>
      <c r="G777" s="1"/>
      <c r="H777" s="20"/>
      <c r="I777" s="20"/>
      <c r="J777" s="20"/>
      <c r="K777" s="1"/>
      <c r="L777" s="1"/>
      <c r="M777" s="21"/>
      <c r="N777" s="20"/>
      <c r="O777" s="22"/>
      <c r="P777" s="26"/>
      <c r="Q777" s="27"/>
      <c r="R777" s="20"/>
      <c r="S777" s="1"/>
      <c r="T777" s="23"/>
      <c r="U777" s="84"/>
      <c r="V777" s="86"/>
      <c r="W777" s="39" t="e">
        <f>IF(OR(T777="他官署で調達手続きを実施のため",AC777=#REF!),"－",IF(V777&lt;&gt;"",ROUNDDOWN(V777/T777,3),(IFERROR(ROUNDDOWN(U777/T777,3),"－"))))</f>
        <v>#REF!</v>
      </c>
      <c r="X777" s="90"/>
      <c r="Y777" s="92"/>
      <c r="Z777" s="25"/>
      <c r="AA777" s="24"/>
      <c r="AB777" s="25"/>
      <c r="AC777" s="24"/>
      <c r="AD777" s="20"/>
      <c r="AE777" s="20"/>
      <c r="AF777" s="20"/>
      <c r="AG777" s="1"/>
      <c r="AH777" s="1"/>
      <c r="AI777" s="41"/>
      <c r="AJ777" s="41"/>
      <c r="AK777" s="41"/>
      <c r="AL777" s="41"/>
      <c r="AM777" s="41"/>
      <c r="AN777" s="1"/>
      <c r="AO777" s="1"/>
      <c r="AP777" s="1"/>
      <c r="AQ777" s="1"/>
      <c r="AR777" s="1"/>
      <c r="AS777" s="1"/>
      <c r="AT777" s="1"/>
      <c r="AU777" s="1"/>
      <c r="AV777" s="1"/>
      <c r="AW777" s="1"/>
      <c r="AX777" s="35"/>
      <c r="AY777" s="78"/>
      <c r="AZ777" s="37" t="e">
        <f>IF(AC777=#REF!,"年間支払金額",IF(AND(OR(COUNTIF(AE777,"*すべて*"),COUNTIF(AE777,"*全て*")),S777="●",OR(K777=#REF!,K777=#REF!)),"年間支払金額(全官署、契約相手方ごと)",IF(AND(OR(COUNTIF(AE777,"*すべて*"),COUNTIF(AE777,"*全て*")),S777="●"),"年間支払金額(契約相手方ごと)",IF(AND(OR(K777=#REF!,K777=#REF!),AC777=#REF!),"契約総額(全官署)",IF(AND(K777=#REF!,AC777=#REF!),"契約総額(自官署のみ)",IF(K777=#REF!,"年間支払金額(自官署のみ)",IF(AC777=#REF!,"契約総額",IF(AND(COUNTIF(BG777,"&lt;&gt;*単価*"),OR(K777=#REF!,K777=#REF!)),"全官署予定価格",IF(AND(COUNTIF(BG777,"*単価*"),OR(K777=#REF!,K777=#REF!)),"全官署支払金額",IF(COUNTIF(BG777,"*単価*"),"年間支払金額","予定価格"))))))))))</f>
        <v>#REF!</v>
      </c>
      <c r="BA777" s="37" t="str">
        <f>IF(T777="","×",IF(令和8年度契約状況調査票!T777&gt;_xlfn.XLOOKUP(令和8年度契約状況調査票!BF777,#REF!,#REF!),"○","×"))</f>
        <v>×</v>
      </c>
      <c r="BB777" s="37" t="str">
        <f>IF(Y777="","×",IF(令和8年度契約状況調査票!Y777&gt;_xlfn.XLOOKUP(令和8年度契約状況調査票!BF777,#REF!,#REF!),"○","×"))</f>
        <v>×</v>
      </c>
      <c r="BC777" s="37" t="str">
        <f t="shared" si="117"/>
        <v>×</v>
      </c>
      <c r="BD777" s="37" t="str">
        <f t="shared" si="113"/>
        <v>×</v>
      </c>
      <c r="BE777" s="79" t="str">
        <f t="shared" si="118"/>
        <v/>
      </c>
      <c r="BF777" s="38">
        <f t="shared" si="119"/>
        <v>0</v>
      </c>
      <c r="BG777" s="1" t="e">
        <f>IF(AC777=#REF!,"",IF(AND(K777&lt;&gt;"",ISTEXT(U777)),"分担契約/単価契約",IF(ISTEXT(U777),"単価契約",IF(K777&lt;&gt;"","分担契約",""))))</f>
        <v>#REF!</v>
      </c>
      <c r="BH777" s="80"/>
      <c r="BI777" s="81" t="e">
        <f>IF(COUNTIF(T777,"**"),"",IF(AND(T777&gt;=#REF!,OR(H777=#REF!,H777=#REF!)),1,IF(AND(T777&gt;=#REF!,H777&lt;&gt;#REF!,H777&lt;&gt;#REF!),1,"")))</f>
        <v>#REF!</v>
      </c>
      <c r="BJ777" s="82" t="str">
        <f t="shared" si="120"/>
        <v>○</v>
      </c>
      <c r="BK777" s="81" t="b">
        <f t="shared" si="114"/>
        <v>1</v>
      </c>
      <c r="BL777" s="81" t="b">
        <f t="shared" si="115"/>
        <v>1</v>
      </c>
    </row>
    <row r="778" spans="1:64" s="83" customFormat="1" ht="60.65" customHeight="1" x14ac:dyDescent="0.2">
      <c r="A778" s="77">
        <f t="shared" si="116"/>
        <v>773</v>
      </c>
      <c r="B778" s="77" t="str">
        <f t="shared" si="112"/>
        <v/>
      </c>
      <c r="C778" s="77" t="str">
        <f>IF(B778&lt;&gt;1,"",COUNTIF($B$6:B778,1))</f>
        <v/>
      </c>
      <c r="D778" s="77" t="str">
        <f>IF(B778&lt;&gt;2,"",COUNTIF($B$6:B778,2))</f>
        <v/>
      </c>
      <c r="E778" s="77" t="str">
        <f>IF(B778&lt;&gt;3,"",COUNTIF($B$6:B778,3))</f>
        <v/>
      </c>
      <c r="F778" s="77" t="str">
        <f>IF(B778&lt;&gt;4,"",COUNTIF($B$6:B778,4))</f>
        <v/>
      </c>
      <c r="G778" s="1"/>
      <c r="H778" s="20"/>
      <c r="I778" s="20"/>
      <c r="J778" s="20"/>
      <c r="K778" s="1"/>
      <c r="L778" s="1"/>
      <c r="M778" s="21"/>
      <c r="N778" s="20"/>
      <c r="O778" s="22"/>
      <c r="P778" s="26"/>
      <c r="Q778" s="27"/>
      <c r="R778" s="20"/>
      <c r="S778" s="1"/>
      <c r="T778" s="23"/>
      <c r="U778" s="84"/>
      <c r="V778" s="86"/>
      <c r="W778" s="39" t="e">
        <f>IF(OR(T778="他官署で調達手続きを実施のため",AC778=#REF!),"－",IF(V778&lt;&gt;"",ROUNDDOWN(V778/T778,3),(IFERROR(ROUNDDOWN(U778/T778,3),"－"))))</f>
        <v>#REF!</v>
      </c>
      <c r="X778" s="90"/>
      <c r="Y778" s="92"/>
      <c r="Z778" s="25"/>
      <c r="AA778" s="24"/>
      <c r="AB778" s="25"/>
      <c r="AC778" s="24"/>
      <c r="AD778" s="20"/>
      <c r="AE778" s="20"/>
      <c r="AF778" s="20"/>
      <c r="AG778" s="1"/>
      <c r="AH778" s="1"/>
      <c r="AI778" s="41"/>
      <c r="AJ778" s="41"/>
      <c r="AK778" s="41"/>
      <c r="AL778" s="41"/>
      <c r="AM778" s="41"/>
      <c r="AN778" s="1"/>
      <c r="AO778" s="1"/>
      <c r="AP778" s="1"/>
      <c r="AQ778" s="1"/>
      <c r="AR778" s="1"/>
      <c r="AS778" s="1"/>
      <c r="AT778" s="1"/>
      <c r="AU778" s="1"/>
      <c r="AV778" s="1"/>
      <c r="AW778" s="1"/>
      <c r="AX778" s="35"/>
      <c r="AY778" s="78"/>
      <c r="AZ778" s="37" t="e">
        <f>IF(AC778=#REF!,"年間支払金額",IF(AND(OR(COUNTIF(AE778,"*すべて*"),COUNTIF(AE778,"*全て*")),S778="●",OR(K778=#REF!,K778=#REF!)),"年間支払金額(全官署、契約相手方ごと)",IF(AND(OR(COUNTIF(AE778,"*すべて*"),COUNTIF(AE778,"*全て*")),S778="●"),"年間支払金額(契約相手方ごと)",IF(AND(OR(K778=#REF!,K778=#REF!),AC778=#REF!),"契約総額(全官署)",IF(AND(K778=#REF!,AC778=#REF!),"契約総額(自官署のみ)",IF(K778=#REF!,"年間支払金額(自官署のみ)",IF(AC778=#REF!,"契約総額",IF(AND(COUNTIF(BG778,"&lt;&gt;*単価*"),OR(K778=#REF!,K778=#REF!)),"全官署予定価格",IF(AND(COUNTIF(BG778,"*単価*"),OR(K778=#REF!,K778=#REF!)),"全官署支払金額",IF(COUNTIF(BG778,"*単価*"),"年間支払金額","予定価格"))))))))))</f>
        <v>#REF!</v>
      </c>
      <c r="BA778" s="37" t="str">
        <f>IF(T778="","×",IF(令和8年度契約状況調査票!T778&gt;_xlfn.XLOOKUP(令和8年度契約状況調査票!BF778,#REF!,#REF!),"○","×"))</f>
        <v>×</v>
      </c>
      <c r="BB778" s="37" t="str">
        <f>IF(Y778="","×",IF(令和8年度契約状況調査票!Y778&gt;_xlfn.XLOOKUP(令和8年度契約状況調査票!BF778,#REF!,#REF!),"○","×"))</f>
        <v>×</v>
      </c>
      <c r="BC778" s="37" t="str">
        <f t="shared" si="117"/>
        <v>×</v>
      </c>
      <c r="BD778" s="37" t="str">
        <f t="shared" si="113"/>
        <v>×</v>
      </c>
      <c r="BE778" s="79" t="str">
        <f t="shared" si="118"/>
        <v/>
      </c>
      <c r="BF778" s="38">
        <f t="shared" si="119"/>
        <v>0</v>
      </c>
      <c r="BG778" s="1" t="e">
        <f>IF(AC778=#REF!,"",IF(AND(K778&lt;&gt;"",ISTEXT(U778)),"分担契約/単価契約",IF(ISTEXT(U778),"単価契約",IF(K778&lt;&gt;"","分担契約",""))))</f>
        <v>#REF!</v>
      </c>
      <c r="BH778" s="80"/>
      <c r="BI778" s="81" t="e">
        <f>IF(COUNTIF(T778,"**"),"",IF(AND(T778&gt;=#REF!,OR(H778=#REF!,H778=#REF!)),1,IF(AND(T778&gt;=#REF!,H778&lt;&gt;#REF!,H778&lt;&gt;#REF!),1,"")))</f>
        <v>#REF!</v>
      </c>
      <c r="BJ778" s="82" t="str">
        <f t="shared" si="120"/>
        <v>○</v>
      </c>
      <c r="BK778" s="81" t="b">
        <f t="shared" si="114"/>
        <v>1</v>
      </c>
      <c r="BL778" s="81" t="b">
        <f t="shared" si="115"/>
        <v>1</v>
      </c>
    </row>
    <row r="779" spans="1:64" s="83" customFormat="1" ht="60.65" customHeight="1" x14ac:dyDescent="0.2">
      <c r="A779" s="77">
        <f t="shared" si="116"/>
        <v>774</v>
      </c>
      <c r="B779" s="77" t="str">
        <f t="shared" si="112"/>
        <v/>
      </c>
      <c r="C779" s="77" t="str">
        <f>IF(B779&lt;&gt;1,"",COUNTIF($B$6:B779,1))</f>
        <v/>
      </c>
      <c r="D779" s="77" t="str">
        <f>IF(B779&lt;&gt;2,"",COUNTIF($B$6:B779,2))</f>
        <v/>
      </c>
      <c r="E779" s="77" t="str">
        <f>IF(B779&lt;&gt;3,"",COUNTIF($B$6:B779,3))</f>
        <v/>
      </c>
      <c r="F779" s="77" t="str">
        <f>IF(B779&lt;&gt;4,"",COUNTIF($B$6:B779,4))</f>
        <v/>
      </c>
      <c r="G779" s="1"/>
      <c r="H779" s="20"/>
      <c r="I779" s="20"/>
      <c r="J779" s="20"/>
      <c r="K779" s="1"/>
      <c r="L779" s="1"/>
      <c r="M779" s="21"/>
      <c r="N779" s="20"/>
      <c r="O779" s="22"/>
      <c r="P779" s="26"/>
      <c r="Q779" s="27"/>
      <c r="R779" s="20"/>
      <c r="S779" s="1"/>
      <c r="T779" s="28"/>
      <c r="U779" s="85"/>
      <c r="V779" s="86"/>
      <c r="W779" s="39" t="e">
        <f>IF(OR(T779="他官署で調達手続きを実施のため",AC779=#REF!),"－",IF(V779&lt;&gt;"",ROUNDDOWN(V779/T779,3),(IFERROR(ROUNDDOWN(U779/T779,3),"－"))))</f>
        <v>#REF!</v>
      </c>
      <c r="X779" s="90"/>
      <c r="Y779" s="92"/>
      <c r="Z779" s="25"/>
      <c r="AA779" s="24"/>
      <c r="AB779" s="25"/>
      <c r="AC779" s="24"/>
      <c r="AD779" s="20"/>
      <c r="AE779" s="20"/>
      <c r="AF779" s="20"/>
      <c r="AG779" s="1"/>
      <c r="AH779" s="1"/>
      <c r="AI779" s="41"/>
      <c r="AJ779" s="41"/>
      <c r="AK779" s="41"/>
      <c r="AL779" s="41"/>
      <c r="AM779" s="41"/>
      <c r="AN779" s="1"/>
      <c r="AO779" s="1"/>
      <c r="AP779" s="1"/>
      <c r="AQ779" s="1"/>
      <c r="AR779" s="1"/>
      <c r="AS779" s="1"/>
      <c r="AT779" s="1"/>
      <c r="AU779" s="1"/>
      <c r="AV779" s="1"/>
      <c r="AW779" s="1"/>
      <c r="AX779" s="35"/>
      <c r="AY779" s="78"/>
      <c r="AZ779" s="37" t="e">
        <f>IF(AC779=#REF!,"年間支払金額",IF(AND(OR(COUNTIF(AE779,"*すべて*"),COUNTIF(AE779,"*全て*")),S779="●",OR(K779=#REF!,K779=#REF!)),"年間支払金額(全官署、契約相手方ごと)",IF(AND(OR(COUNTIF(AE779,"*すべて*"),COUNTIF(AE779,"*全て*")),S779="●"),"年間支払金額(契約相手方ごと)",IF(AND(OR(K779=#REF!,K779=#REF!),AC779=#REF!),"契約総額(全官署)",IF(AND(K779=#REF!,AC779=#REF!),"契約総額(自官署のみ)",IF(K779=#REF!,"年間支払金額(自官署のみ)",IF(AC779=#REF!,"契約総額",IF(AND(COUNTIF(BG779,"&lt;&gt;*単価*"),OR(K779=#REF!,K779=#REF!)),"全官署予定価格",IF(AND(COUNTIF(BG779,"*単価*"),OR(K779=#REF!,K779=#REF!)),"全官署支払金額",IF(COUNTIF(BG779,"*単価*"),"年間支払金額","予定価格"))))))))))</f>
        <v>#REF!</v>
      </c>
      <c r="BA779" s="37" t="str">
        <f>IF(T779="","×",IF(令和8年度契約状況調査票!T779&gt;_xlfn.XLOOKUP(令和8年度契約状況調査票!BF779,#REF!,#REF!),"○","×"))</f>
        <v>×</v>
      </c>
      <c r="BB779" s="37" t="str">
        <f>IF(Y779="","×",IF(令和8年度契約状況調査票!Y779&gt;_xlfn.XLOOKUP(令和8年度契約状況調査票!BF779,#REF!,#REF!),"○","×"))</f>
        <v>×</v>
      </c>
      <c r="BC779" s="37" t="str">
        <f t="shared" si="117"/>
        <v>×</v>
      </c>
      <c r="BD779" s="37" t="str">
        <f t="shared" si="113"/>
        <v>×</v>
      </c>
      <c r="BE779" s="79" t="str">
        <f t="shared" si="118"/>
        <v/>
      </c>
      <c r="BF779" s="38">
        <f t="shared" si="119"/>
        <v>0</v>
      </c>
      <c r="BG779" s="1" t="e">
        <f>IF(AC779=#REF!,"",IF(AND(K779&lt;&gt;"",ISTEXT(U779)),"分担契約/単価契約",IF(ISTEXT(U779),"単価契約",IF(K779&lt;&gt;"","分担契約",""))))</f>
        <v>#REF!</v>
      </c>
      <c r="BH779" s="80"/>
      <c r="BI779" s="81" t="e">
        <f>IF(COUNTIF(T779,"**"),"",IF(AND(T779&gt;=#REF!,OR(H779=#REF!,H779=#REF!)),1,IF(AND(T779&gt;=#REF!,H779&lt;&gt;#REF!,H779&lt;&gt;#REF!),1,"")))</f>
        <v>#REF!</v>
      </c>
      <c r="BJ779" s="82" t="str">
        <f t="shared" si="120"/>
        <v>○</v>
      </c>
      <c r="BK779" s="81" t="b">
        <f t="shared" si="114"/>
        <v>1</v>
      </c>
      <c r="BL779" s="81" t="b">
        <f t="shared" si="115"/>
        <v>1</v>
      </c>
    </row>
    <row r="780" spans="1:64" s="83" customFormat="1" ht="60.65" customHeight="1" x14ac:dyDescent="0.2">
      <c r="A780" s="77">
        <f t="shared" si="116"/>
        <v>775</v>
      </c>
      <c r="B780" s="77" t="str">
        <f t="shared" si="112"/>
        <v/>
      </c>
      <c r="C780" s="77" t="str">
        <f>IF(B780&lt;&gt;1,"",COUNTIF($B$6:B780,1))</f>
        <v/>
      </c>
      <c r="D780" s="77" t="str">
        <f>IF(B780&lt;&gt;2,"",COUNTIF($B$6:B780,2))</f>
        <v/>
      </c>
      <c r="E780" s="77" t="str">
        <f>IF(B780&lt;&gt;3,"",COUNTIF($B$6:B780,3))</f>
        <v/>
      </c>
      <c r="F780" s="77" t="str">
        <f>IF(B780&lt;&gt;4,"",COUNTIF($B$6:B780,4))</f>
        <v/>
      </c>
      <c r="G780" s="1"/>
      <c r="H780" s="20"/>
      <c r="I780" s="20"/>
      <c r="J780" s="20"/>
      <c r="K780" s="1"/>
      <c r="L780" s="1"/>
      <c r="M780" s="21"/>
      <c r="N780" s="20"/>
      <c r="O780" s="22"/>
      <c r="P780" s="26"/>
      <c r="Q780" s="27"/>
      <c r="R780" s="20"/>
      <c r="S780" s="1"/>
      <c r="T780" s="23"/>
      <c r="U780" s="84"/>
      <c r="V780" s="86"/>
      <c r="W780" s="39" t="e">
        <f>IF(OR(T780="他官署で調達手続きを実施のため",AC780=#REF!),"－",IF(V780&lt;&gt;"",ROUNDDOWN(V780/T780,3),(IFERROR(ROUNDDOWN(U780/T780,3),"－"))))</f>
        <v>#REF!</v>
      </c>
      <c r="X780" s="90"/>
      <c r="Y780" s="92"/>
      <c r="Z780" s="25"/>
      <c r="AA780" s="24"/>
      <c r="AB780" s="25"/>
      <c r="AC780" s="24"/>
      <c r="AD780" s="20"/>
      <c r="AE780" s="20"/>
      <c r="AF780" s="20"/>
      <c r="AG780" s="1"/>
      <c r="AH780" s="1"/>
      <c r="AI780" s="41"/>
      <c r="AJ780" s="41"/>
      <c r="AK780" s="41"/>
      <c r="AL780" s="41"/>
      <c r="AM780" s="41"/>
      <c r="AN780" s="1"/>
      <c r="AO780" s="1"/>
      <c r="AP780" s="1"/>
      <c r="AQ780" s="1"/>
      <c r="AR780" s="1"/>
      <c r="AS780" s="1"/>
      <c r="AT780" s="1"/>
      <c r="AU780" s="1"/>
      <c r="AV780" s="1"/>
      <c r="AW780" s="1"/>
      <c r="AX780" s="35"/>
      <c r="AY780" s="78"/>
      <c r="AZ780" s="37" t="e">
        <f>IF(AC780=#REF!,"年間支払金額",IF(AND(OR(COUNTIF(AE780,"*すべて*"),COUNTIF(AE780,"*全て*")),S780="●",OR(K780=#REF!,K780=#REF!)),"年間支払金額(全官署、契約相手方ごと)",IF(AND(OR(COUNTIF(AE780,"*すべて*"),COUNTIF(AE780,"*全て*")),S780="●"),"年間支払金額(契約相手方ごと)",IF(AND(OR(K780=#REF!,K780=#REF!),AC780=#REF!),"契約総額(全官署)",IF(AND(K780=#REF!,AC780=#REF!),"契約総額(自官署のみ)",IF(K780=#REF!,"年間支払金額(自官署のみ)",IF(AC780=#REF!,"契約総額",IF(AND(COUNTIF(BG780,"&lt;&gt;*単価*"),OR(K780=#REF!,K780=#REF!)),"全官署予定価格",IF(AND(COUNTIF(BG780,"*単価*"),OR(K780=#REF!,K780=#REF!)),"全官署支払金額",IF(COUNTIF(BG780,"*単価*"),"年間支払金額","予定価格"))))))))))</f>
        <v>#REF!</v>
      </c>
      <c r="BA780" s="37" t="str">
        <f>IF(T780="","×",IF(令和8年度契約状況調査票!T780&gt;_xlfn.XLOOKUP(令和8年度契約状況調査票!BF780,#REF!,#REF!),"○","×"))</f>
        <v>×</v>
      </c>
      <c r="BB780" s="37" t="str">
        <f>IF(Y780="","×",IF(令和8年度契約状況調査票!Y780&gt;_xlfn.XLOOKUP(令和8年度契約状況調査票!BF780,#REF!,#REF!),"○","×"))</f>
        <v>×</v>
      </c>
      <c r="BC780" s="37" t="str">
        <f t="shared" si="117"/>
        <v>×</v>
      </c>
      <c r="BD780" s="37" t="str">
        <f t="shared" si="113"/>
        <v>×</v>
      </c>
      <c r="BE780" s="79" t="str">
        <f t="shared" si="118"/>
        <v/>
      </c>
      <c r="BF780" s="38">
        <f t="shared" si="119"/>
        <v>0</v>
      </c>
      <c r="BG780" s="1" t="e">
        <f>IF(AC780=#REF!,"",IF(AND(K780&lt;&gt;"",ISTEXT(U780)),"分担契約/単価契約",IF(ISTEXT(U780),"単価契約",IF(K780&lt;&gt;"","分担契約",""))))</f>
        <v>#REF!</v>
      </c>
      <c r="BH780" s="80"/>
      <c r="BI780" s="81" t="e">
        <f>IF(COUNTIF(T780,"**"),"",IF(AND(T780&gt;=#REF!,OR(H780=#REF!,H780=#REF!)),1,IF(AND(T780&gt;=#REF!,H780&lt;&gt;#REF!,H780&lt;&gt;#REF!),1,"")))</f>
        <v>#REF!</v>
      </c>
      <c r="BJ780" s="82" t="str">
        <f t="shared" si="120"/>
        <v>○</v>
      </c>
      <c r="BK780" s="81" t="b">
        <f t="shared" si="114"/>
        <v>1</v>
      </c>
      <c r="BL780" s="81" t="b">
        <f t="shared" si="115"/>
        <v>1</v>
      </c>
    </row>
    <row r="781" spans="1:64" s="83" customFormat="1" ht="60.65" customHeight="1" x14ac:dyDescent="0.2">
      <c r="A781" s="77">
        <f t="shared" si="116"/>
        <v>776</v>
      </c>
      <c r="B781" s="77" t="str">
        <f t="shared" si="112"/>
        <v/>
      </c>
      <c r="C781" s="77" t="str">
        <f>IF(B781&lt;&gt;1,"",COUNTIF($B$6:B781,1))</f>
        <v/>
      </c>
      <c r="D781" s="77" t="str">
        <f>IF(B781&lt;&gt;2,"",COUNTIF($B$6:B781,2))</f>
        <v/>
      </c>
      <c r="E781" s="77" t="str">
        <f>IF(B781&lt;&gt;3,"",COUNTIF($B$6:B781,3))</f>
        <v/>
      </c>
      <c r="F781" s="77" t="str">
        <f>IF(B781&lt;&gt;4,"",COUNTIF($B$6:B781,4))</f>
        <v/>
      </c>
      <c r="G781" s="1"/>
      <c r="H781" s="20"/>
      <c r="I781" s="20"/>
      <c r="J781" s="20"/>
      <c r="K781" s="1"/>
      <c r="L781" s="1"/>
      <c r="M781" s="21"/>
      <c r="N781" s="20"/>
      <c r="O781" s="22"/>
      <c r="P781" s="26"/>
      <c r="Q781" s="27"/>
      <c r="R781" s="20"/>
      <c r="S781" s="1"/>
      <c r="T781" s="23"/>
      <c r="U781" s="84"/>
      <c r="V781" s="86"/>
      <c r="W781" s="39" t="e">
        <f>IF(OR(T781="他官署で調達手続きを実施のため",AC781=#REF!),"－",IF(V781&lt;&gt;"",ROUNDDOWN(V781/T781,3),(IFERROR(ROUNDDOWN(U781/T781,3),"－"))))</f>
        <v>#REF!</v>
      </c>
      <c r="X781" s="90"/>
      <c r="Y781" s="92"/>
      <c r="Z781" s="25"/>
      <c r="AA781" s="24"/>
      <c r="AB781" s="25"/>
      <c r="AC781" s="24"/>
      <c r="AD781" s="20"/>
      <c r="AE781" s="20"/>
      <c r="AF781" s="20"/>
      <c r="AG781" s="1"/>
      <c r="AH781" s="1"/>
      <c r="AI781" s="41"/>
      <c r="AJ781" s="41"/>
      <c r="AK781" s="41"/>
      <c r="AL781" s="41"/>
      <c r="AM781" s="41"/>
      <c r="AN781" s="1"/>
      <c r="AO781" s="1"/>
      <c r="AP781" s="1"/>
      <c r="AQ781" s="1"/>
      <c r="AR781" s="1"/>
      <c r="AS781" s="1"/>
      <c r="AT781" s="1"/>
      <c r="AU781" s="1"/>
      <c r="AV781" s="1"/>
      <c r="AW781" s="1"/>
      <c r="AX781" s="35"/>
      <c r="AY781" s="78"/>
      <c r="AZ781" s="37" t="e">
        <f>IF(AC781=#REF!,"年間支払金額",IF(AND(OR(COUNTIF(AE781,"*すべて*"),COUNTIF(AE781,"*全て*")),S781="●",OR(K781=#REF!,K781=#REF!)),"年間支払金額(全官署、契約相手方ごと)",IF(AND(OR(COUNTIF(AE781,"*すべて*"),COUNTIF(AE781,"*全て*")),S781="●"),"年間支払金額(契約相手方ごと)",IF(AND(OR(K781=#REF!,K781=#REF!),AC781=#REF!),"契約総額(全官署)",IF(AND(K781=#REF!,AC781=#REF!),"契約総額(自官署のみ)",IF(K781=#REF!,"年間支払金額(自官署のみ)",IF(AC781=#REF!,"契約総額",IF(AND(COUNTIF(BG781,"&lt;&gt;*単価*"),OR(K781=#REF!,K781=#REF!)),"全官署予定価格",IF(AND(COUNTIF(BG781,"*単価*"),OR(K781=#REF!,K781=#REF!)),"全官署支払金額",IF(COUNTIF(BG781,"*単価*"),"年間支払金額","予定価格"))))))))))</f>
        <v>#REF!</v>
      </c>
      <c r="BA781" s="37" t="str">
        <f>IF(T781="","×",IF(令和8年度契約状況調査票!T781&gt;_xlfn.XLOOKUP(令和8年度契約状況調査票!BF781,#REF!,#REF!),"○","×"))</f>
        <v>×</v>
      </c>
      <c r="BB781" s="37" t="str">
        <f>IF(Y781="","×",IF(令和8年度契約状況調査票!Y781&gt;_xlfn.XLOOKUP(令和8年度契約状況調査票!BF781,#REF!,#REF!),"○","×"))</f>
        <v>×</v>
      </c>
      <c r="BC781" s="37" t="str">
        <f t="shared" si="117"/>
        <v>×</v>
      </c>
      <c r="BD781" s="37" t="str">
        <f t="shared" si="113"/>
        <v>×</v>
      </c>
      <c r="BE781" s="79" t="str">
        <f t="shared" si="118"/>
        <v/>
      </c>
      <c r="BF781" s="38">
        <f t="shared" si="119"/>
        <v>0</v>
      </c>
      <c r="BG781" s="1" t="e">
        <f>IF(AC781=#REF!,"",IF(AND(K781&lt;&gt;"",ISTEXT(U781)),"分担契約/単価契約",IF(ISTEXT(U781),"単価契約",IF(K781&lt;&gt;"","分担契約",""))))</f>
        <v>#REF!</v>
      </c>
      <c r="BH781" s="80"/>
      <c r="BI781" s="81" t="e">
        <f>IF(COUNTIF(T781,"**"),"",IF(AND(T781&gt;=#REF!,OR(H781=#REF!,H781=#REF!)),1,IF(AND(T781&gt;=#REF!,H781&lt;&gt;#REF!,H781&lt;&gt;#REF!),1,"")))</f>
        <v>#REF!</v>
      </c>
      <c r="BJ781" s="82" t="str">
        <f t="shared" si="120"/>
        <v>○</v>
      </c>
      <c r="BK781" s="81" t="b">
        <f t="shared" si="114"/>
        <v>1</v>
      </c>
      <c r="BL781" s="81" t="b">
        <f t="shared" si="115"/>
        <v>1</v>
      </c>
    </row>
    <row r="782" spans="1:64" s="83" customFormat="1" ht="60.65" customHeight="1" x14ac:dyDescent="0.2">
      <c r="A782" s="77">
        <f t="shared" si="116"/>
        <v>777</v>
      </c>
      <c r="B782" s="77" t="str">
        <f t="shared" si="112"/>
        <v/>
      </c>
      <c r="C782" s="77" t="str">
        <f>IF(B782&lt;&gt;1,"",COUNTIF($B$6:B782,1))</f>
        <v/>
      </c>
      <c r="D782" s="77" t="str">
        <f>IF(B782&lt;&gt;2,"",COUNTIF($B$6:B782,2))</f>
        <v/>
      </c>
      <c r="E782" s="77" t="str">
        <f>IF(B782&lt;&gt;3,"",COUNTIF($B$6:B782,3))</f>
        <v/>
      </c>
      <c r="F782" s="77" t="str">
        <f>IF(B782&lt;&gt;4,"",COUNTIF($B$6:B782,4))</f>
        <v/>
      </c>
      <c r="G782" s="1"/>
      <c r="H782" s="20"/>
      <c r="I782" s="20"/>
      <c r="J782" s="20"/>
      <c r="K782" s="1"/>
      <c r="L782" s="1"/>
      <c r="M782" s="21"/>
      <c r="N782" s="20"/>
      <c r="O782" s="22"/>
      <c r="P782" s="26"/>
      <c r="Q782" s="27"/>
      <c r="R782" s="20"/>
      <c r="S782" s="1"/>
      <c r="T782" s="23"/>
      <c r="U782" s="84"/>
      <c r="V782" s="86"/>
      <c r="W782" s="39" t="e">
        <f>IF(OR(T782="他官署で調達手続きを実施のため",AC782=#REF!),"－",IF(V782&lt;&gt;"",ROUNDDOWN(V782/T782,3),(IFERROR(ROUNDDOWN(U782/T782,3),"－"))))</f>
        <v>#REF!</v>
      </c>
      <c r="X782" s="90"/>
      <c r="Y782" s="92"/>
      <c r="Z782" s="25"/>
      <c r="AA782" s="24"/>
      <c r="AB782" s="25"/>
      <c r="AC782" s="24"/>
      <c r="AD782" s="20"/>
      <c r="AE782" s="20"/>
      <c r="AF782" s="20"/>
      <c r="AG782" s="1"/>
      <c r="AH782" s="1"/>
      <c r="AI782" s="41"/>
      <c r="AJ782" s="41"/>
      <c r="AK782" s="41"/>
      <c r="AL782" s="41"/>
      <c r="AM782" s="41"/>
      <c r="AN782" s="1"/>
      <c r="AO782" s="1"/>
      <c r="AP782" s="1"/>
      <c r="AQ782" s="1"/>
      <c r="AR782" s="1"/>
      <c r="AS782" s="1"/>
      <c r="AT782" s="1"/>
      <c r="AU782" s="1"/>
      <c r="AV782" s="1"/>
      <c r="AW782" s="1"/>
      <c r="AX782" s="35"/>
      <c r="AY782" s="78"/>
      <c r="AZ782" s="37" t="e">
        <f>IF(AC782=#REF!,"年間支払金額",IF(AND(OR(COUNTIF(AE782,"*すべて*"),COUNTIF(AE782,"*全て*")),S782="●",OR(K782=#REF!,K782=#REF!)),"年間支払金額(全官署、契約相手方ごと)",IF(AND(OR(COUNTIF(AE782,"*すべて*"),COUNTIF(AE782,"*全て*")),S782="●"),"年間支払金額(契約相手方ごと)",IF(AND(OR(K782=#REF!,K782=#REF!),AC782=#REF!),"契約総額(全官署)",IF(AND(K782=#REF!,AC782=#REF!),"契約総額(自官署のみ)",IF(K782=#REF!,"年間支払金額(自官署のみ)",IF(AC782=#REF!,"契約総額",IF(AND(COUNTIF(BG782,"&lt;&gt;*単価*"),OR(K782=#REF!,K782=#REF!)),"全官署予定価格",IF(AND(COUNTIF(BG782,"*単価*"),OR(K782=#REF!,K782=#REF!)),"全官署支払金額",IF(COUNTIF(BG782,"*単価*"),"年間支払金額","予定価格"))))))))))</f>
        <v>#REF!</v>
      </c>
      <c r="BA782" s="37" t="str">
        <f>IF(T782="","×",IF(令和8年度契約状況調査票!T782&gt;_xlfn.XLOOKUP(令和8年度契約状況調査票!BF782,#REF!,#REF!),"○","×"))</f>
        <v>×</v>
      </c>
      <c r="BB782" s="37" t="str">
        <f>IF(Y782="","×",IF(令和8年度契約状況調査票!Y782&gt;_xlfn.XLOOKUP(令和8年度契約状況調査票!BF782,#REF!,#REF!),"○","×"))</f>
        <v>×</v>
      </c>
      <c r="BC782" s="37" t="str">
        <f t="shared" si="117"/>
        <v>×</v>
      </c>
      <c r="BD782" s="37" t="str">
        <f t="shared" si="113"/>
        <v>×</v>
      </c>
      <c r="BE782" s="79" t="str">
        <f t="shared" si="118"/>
        <v/>
      </c>
      <c r="BF782" s="38">
        <f t="shared" si="119"/>
        <v>0</v>
      </c>
      <c r="BG782" s="1" t="e">
        <f>IF(AC782=#REF!,"",IF(AND(K782&lt;&gt;"",ISTEXT(U782)),"分担契約/単価契約",IF(ISTEXT(U782),"単価契約",IF(K782&lt;&gt;"","分担契約",""))))</f>
        <v>#REF!</v>
      </c>
      <c r="BH782" s="80"/>
      <c r="BI782" s="81" t="e">
        <f>IF(COUNTIF(T782,"**"),"",IF(AND(T782&gt;=#REF!,OR(H782=#REF!,H782=#REF!)),1,IF(AND(T782&gt;=#REF!,H782&lt;&gt;#REF!,H782&lt;&gt;#REF!),1,"")))</f>
        <v>#REF!</v>
      </c>
      <c r="BJ782" s="82" t="str">
        <f t="shared" si="120"/>
        <v>○</v>
      </c>
      <c r="BK782" s="81" t="b">
        <f t="shared" si="114"/>
        <v>1</v>
      </c>
      <c r="BL782" s="81" t="b">
        <f t="shared" si="115"/>
        <v>1</v>
      </c>
    </row>
    <row r="783" spans="1:64" s="83" customFormat="1" ht="60.65" customHeight="1" x14ac:dyDescent="0.2">
      <c r="A783" s="77">
        <f t="shared" si="116"/>
        <v>778</v>
      </c>
      <c r="B783" s="77" t="str">
        <f t="shared" si="112"/>
        <v/>
      </c>
      <c r="C783" s="77" t="str">
        <f>IF(B783&lt;&gt;1,"",COUNTIF($B$6:B783,1))</f>
        <v/>
      </c>
      <c r="D783" s="77" t="str">
        <f>IF(B783&lt;&gt;2,"",COUNTIF($B$6:B783,2))</f>
        <v/>
      </c>
      <c r="E783" s="77" t="str">
        <f>IF(B783&lt;&gt;3,"",COUNTIF($B$6:B783,3))</f>
        <v/>
      </c>
      <c r="F783" s="77" t="str">
        <f>IF(B783&lt;&gt;4,"",COUNTIF($B$6:B783,4))</f>
        <v/>
      </c>
      <c r="G783" s="1"/>
      <c r="H783" s="20"/>
      <c r="I783" s="20"/>
      <c r="J783" s="20"/>
      <c r="K783" s="1"/>
      <c r="L783" s="1"/>
      <c r="M783" s="21"/>
      <c r="N783" s="20"/>
      <c r="O783" s="22"/>
      <c r="P783" s="26"/>
      <c r="Q783" s="27"/>
      <c r="R783" s="20"/>
      <c r="S783" s="1"/>
      <c r="T783" s="23"/>
      <c r="U783" s="84"/>
      <c r="V783" s="86"/>
      <c r="W783" s="39" t="e">
        <f>IF(OR(T783="他官署で調達手続きを実施のため",AC783=#REF!),"－",IF(V783&lt;&gt;"",ROUNDDOWN(V783/T783,3),(IFERROR(ROUNDDOWN(U783/T783,3),"－"))))</f>
        <v>#REF!</v>
      </c>
      <c r="X783" s="90"/>
      <c r="Y783" s="92"/>
      <c r="Z783" s="25"/>
      <c r="AA783" s="24"/>
      <c r="AB783" s="25"/>
      <c r="AC783" s="24"/>
      <c r="AD783" s="20"/>
      <c r="AE783" s="20"/>
      <c r="AF783" s="20"/>
      <c r="AG783" s="1"/>
      <c r="AH783" s="1"/>
      <c r="AI783" s="41"/>
      <c r="AJ783" s="41"/>
      <c r="AK783" s="41"/>
      <c r="AL783" s="41"/>
      <c r="AM783" s="41"/>
      <c r="AN783" s="1"/>
      <c r="AO783" s="1"/>
      <c r="AP783" s="1"/>
      <c r="AQ783" s="1"/>
      <c r="AR783" s="1"/>
      <c r="AS783" s="1"/>
      <c r="AT783" s="1"/>
      <c r="AU783" s="1"/>
      <c r="AV783" s="1"/>
      <c r="AW783" s="1"/>
      <c r="AX783" s="36"/>
      <c r="AY783" s="78"/>
      <c r="AZ783" s="37" t="e">
        <f>IF(AC783=#REF!,"年間支払金額",IF(AND(OR(COUNTIF(AE783,"*すべて*"),COUNTIF(AE783,"*全て*")),S783="●",OR(K783=#REF!,K783=#REF!)),"年間支払金額(全官署、契約相手方ごと)",IF(AND(OR(COUNTIF(AE783,"*すべて*"),COUNTIF(AE783,"*全て*")),S783="●"),"年間支払金額(契約相手方ごと)",IF(AND(OR(K783=#REF!,K783=#REF!),AC783=#REF!),"契約総額(全官署)",IF(AND(K783=#REF!,AC783=#REF!),"契約総額(自官署のみ)",IF(K783=#REF!,"年間支払金額(自官署のみ)",IF(AC783=#REF!,"契約総額",IF(AND(COUNTIF(BG783,"&lt;&gt;*単価*"),OR(K783=#REF!,K783=#REF!)),"全官署予定価格",IF(AND(COUNTIF(BG783,"*単価*"),OR(K783=#REF!,K783=#REF!)),"全官署支払金額",IF(COUNTIF(BG783,"*単価*"),"年間支払金額","予定価格"))))))))))</f>
        <v>#REF!</v>
      </c>
      <c r="BA783" s="37" t="str">
        <f>IF(T783="","×",IF(令和8年度契約状況調査票!T783&gt;_xlfn.XLOOKUP(令和8年度契約状況調査票!BF783,#REF!,#REF!),"○","×"))</f>
        <v>×</v>
      </c>
      <c r="BB783" s="37" t="str">
        <f>IF(Y783="","×",IF(令和8年度契約状況調査票!Y783&gt;_xlfn.XLOOKUP(令和8年度契約状況調査票!BF783,#REF!,#REF!),"○","×"))</f>
        <v>×</v>
      </c>
      <c r="BC783" s="37" t="str">
        <f t="shared" si="117"/>
        <v>×</v>
      </c>
      <c r="BD783" s="37" t="str">
        <f t="shared" si="113"/>
        <v>×</v>
      </c>
      <c r="BE783" s="79" t="str">
        <f t="shared" si="118"/>
        <v/>
      </c>
      <c r="BF783" s="38">
        <f t="shared" si="119"/>
        <v>0</v>
      </c>
      <c r="BG783" s="1" t="e">
        <f>IF(AC783=#REF!,"",IF(AND(K783&lt;&gt;"",ISTEXT(U783)),"分担契約/単価契約",IF(ISTEXT(U783),"単価契約",IF(K783&lt;&gt;"","分担契約",""))))</f>
        <v>#REF!</v>
      </c>
      <c r="BH783" s="80"/>
      <c r="BI783" s="81" t="e">
        <f>IF(COUNTIF(T783,"**"),"",IF(AND(T783&gt;=#REF!,OR(H783=#REF!,H783=#REF!)),1,IF(AND(T783&gt;=#REF!,H783&lt;&gt;#REF!,H783&lt;&gt;#REF!),1,"")))</f>
        <v>#REF!</v>
      </c>
      <c r="BJ783" s="82" t="str">
        <f t="shared" si="120"/>
        <v>○</v>
      </c>
      <c r="BK783" s="81" t="b">
        <f t="shared" si="114"/>
        <v>1</v>
      </c>
      <c r="BL783" s="81" t="b">
        <f t="shared" si="115"/>
        <v>1</v>
      </c>
    </row>
    <row r="784" spans="1:64" s="83" customFormat="1" ht="60.65" customHeight="1" x14ac:dyDescent="0.2">
      <c r="A784" s="77">
        <f t="shared" si="116"/>
        <v>779</v>
      </c>
      <c r="B784" s="77" t="str">
        <f t="shared" si="112"/>
        <v/>
      </c>
      <c r="C784" s="77" t="str">
        <f>IF(B784&lt;&gt;1,"",COUNTIF($B$6:B784,1))</f>
        <v/>
      </c>
      <c r="D784" s="77" t="str">
        <f>IF(B784&lt;&gt;2,"",COUNTIF($B$6:B784,2))</f>
        <v/>
      </c>
      <c r="E784" s="77" t="str">
        <f>IF(B784&lt;&gt;3,"",COUNTIF($B$6:B784,3))</f>
        <v/>
      </c>
      <c r="F784" s="77" t="str">
        <f>IF(B784&lt;&gt;4,"",COUNTIF($B$6:B784,4))</f>
        <v/>
      </c>
      <c r="G784" s="1"/>
      <c r="H784" s="20"/>
      <c r="I784" s="20"/>
      <c r="J784" s="20"/>
      <c r="K784" s="1"/>
      <c r="L784" s="1"/>
      <c r="M784" s="21"/>
      <c r="N784" s="20"/>
      <c r="O784" s="22"/>
      <c r="P784" s="26"/>
      <c r="Q784" s="27"/>
      <c r="R784" s="20"/>
      <c r="S784" s="1"/>
      <c r="T784" s="23"/>
      <c r="U784" s="84"/>
      <c r="V784" s="86"/>
      <c r="W784" s="39" t="e">
        <f>IF(OR(T784="他官署で調達手続きを実施のため",AC784=#REF!),"－",IF(V784&lt;&gt;"",ROUNDDOWN(V784/T784,3),(IFERROR(ROUNDDOWN(U784/T784,3),"－"))))</f>
        <v>#REF!</v>
      </c>
      <c r="X784" s="90"/>
      <c r="Y784" s="92"/>
      <c r="Z784" s="25"/>
      <c r="AA784" s="24"/>
      <c r="AB784" s="25"/>
      <c r="AC784" s="24"/>
      <c r="AD784" s="20"/>
      <c r="AE784" s="20"/>
      <c r="AF784" s="20"/>
      <c r="AG784" s="1"/>
      <c r="AH784" s="1"/>
      <c r="AI784" s="41"/>
      <c r="AJ784" s="41"/>
      <c r="AK784" s="41"/>
      <c r="AL784" s="41"/>
      <c r="AM784" s="41"/>
      <c r="AN784" s="1"/>
      <c r="AO784" s="1"/>
      <c r="AP784" s="1"/>
      <c r="AQ784" s="1"/>
      <c r="AR784" s="1"/>
      <c r="AS784" s="1"/>
      <c r="AT784" s="1"/>
      <c r="AU784" s="1"/>
      <c r="AV784" s="1"/>
      <c r="AW784" s="1"/>
      <c r="AX784" s="35"/>
      <c r="AY784" s="78"/>
      <c r="AZ784" s="37" t="e">
        <f>IF(AC784=#REF!,"年間支払金額",IF(AND(OR(COUNTIF(AE784,"*すべて*"),COUNTIF(AE784,"*全て*")),S784="●",OR(K784=#REF!,K784=#REF!)),"年間支払金額(全官署、契約相手方ごと)",IF(AND(OR(COUNTIF(AE784,"*すべて*"),COUNTIF(AE784,"*全て*")),S784="●"),"年間支払金額(契約相手方ごと)",IF(AND(OR(K784=#REF!,K784=#REF!),AC784=#REF!),"契約総額(全官署)",IF(AND(K784=#REF!,AC784=#REF!),"契約総額(自官署のみ)",IF(K784=#REF!,"年間支払金額(自官署のみ)",IF(AC784=#REF!,"契約総額",IF(AND(COUNTIF(BG784,"&lt;&gt;*単価*"),OR(K784=#REF!,K784=#REF!)),"全官署予定価格",IF(AND(COUNTIF(BG784,"*単価*"),OR(K784=#REF!,K784=#REF!)),"全官署支払金額",IF(COUNTIF(BG784,"*単価*"),"年間支払金額","予定価格"))))))))))</f>
        <v>#REF!</v>
      </c>
      <c r="BA784" s="37" t="str">
        <f>IF(T784="","×",IF(令和8年度契約状況調査票!T784&gt;_xlfn.XLOOKUP(令和8年度契約状況調査票!BF784,#REF!,#REF!),"○","×"))</f>
        <v>×</v>
      </c>
      <c r="BB784" s="37" t="str">
        <f>IF(Y784="","×",IF(令和8年度契約状況調査票!Y784&gt;_xlfn.XLOOKUP(令和8年度契約状況調査票!BF784,#REF!,#REF!),"○","×"))</f>
        <v>×</v>
      </c>
      <c r="BC784" s="37" t="str">
        <f t="shared" si="117"/>
        <v>×</v>
      </c>
      <c r="BD784" s="37" t="str">
        <f t="shared" si="113"/>
        <v>×</v>
      </c>
      <c r="BE784" s="79" t="str">
        <f t="shared" si="118"/>
        <v/>
      </c>
      <c r="BF784" s="38">
        <f t="shared" si="119"/>
        <v>0</v>
      </c>
      <c r="BG784" s="1" t="e">
        <f>IF(AC784=#REF!,"",IF(AND(K784&lt;&gt;"",ISTEXT(U784)),"分担契約/単価契約",IF(ISTEXT(U784),"単価契約",IF(K784&lt;&gt;"","分担契約",""))))</f>
        <v>#REF!</v>
      </c>
      <c r="BH784" s="80"/>
      <c r="BI784" s="81" t="e">
        <f>IF(COUNTIF(T784,"**"),"",IF(AND(T784&gt;=#REF!,OR(H784=#REF!,H784=#REF!)),1,IF(AND(T784&gt;=#REF!,H784&lt;&gt;#REF!,H784&lt;&gt;#REF!),1,"")))</f>
        <v>#REF!</v>
      </c>
      <c r="BJ784" s="82" t="str">
        <f t="shared" si="120"/>
        <v>○</v>
      </c>
      <c r="BK784" s="81" t="b">
        <f t="shared" si="114"/>
        <v>1</v>
      </c>
      <c r="BL784" s="81" t="b">
        <f t="shared" si="115"/>
        <v>1</v>
      </c>
    </row>
    <row r="785" spans="1:64" s="83" customFormat="1" ht="60.65" customHeight="1" x14ac:dyDescent="0.2">
      <c r="A785" s="77">
        <f t="shared" si="116"/>
        <v>780</v>
      </c>
      <c r="B785" s="77" t="str">
        <f t="shared" si="112"/>
        <v/>
      </c>
      <c r="C785" s="77" t="str">
        <f>IF(B785&lt;&gt;1,"",COUNTIF($B$6:B785,1))</f>
        <v/>
      </c>
      <c r="D785" s="77" t="str">
        <f>IF(B785&lt;&gt;2,"",COUNTIF($B$6:B785,2))</f>
        <v/>
      </c>
      <c r="E785" s="77" t="str">
        <f>IF(B785&lt;&gt;3,"",COUNTIF($B$6:B785,3))</f>
        <v/>
      </c>
      <c r="F785" s="77" t="str">
        <f>IF(B785&lt;&gt;4,"",COUNTIF($B$6:B785,4))</f>
        <v/>
      </c>
      <c r="G785" s="1"/>
      <c r="H785" s="20"/>
      <c r="I785" s="20"/>
      <c r="J785" s="20"/>
      <c r="K785" s="1"/>
      <c r="L785" s="1"/>
      <c r="M785" s="21"/>
      <c r="N785" s="20"/>
      <c r="O785" s="22"/>
      <c r="P785" s="26"/>
      <c r="Q785" s="27"/>
      <c r="R785" s="20"/>
      <c r="S785" s="1"/>
      <c r="T785" s="23"/>
      <c r="U785" s="84"/>
      <c r="V785" s="86"/>
      <c r="W785" s="39" t="e">
        <f>IF(OR(T785="他官署で調達手続きを実施のため",AC785=#REF!),"－",IF(V785&lt;&gt;"",ROUNDDOWN(V785/T785,3),(IFERROR(ROUNDDOWN(U785/T785,3),"－"))))</f>
        <v>#REF!</v>
      </c>
      <c r="X785" s="90"/>
      <c r="Y785" s="92"/>
      <c r="Z785" s="25"/>
      <c r="AA785" s="24"/>
      <c r="AB785" s="25"/>
      <c r="AC785" s="24"/>
      <c r="AD785" s="20"/>
      <c r="AE785" s="20"/>
      <c r="AF785" s="20"/>
      <c r="AG785" s="1"/>
      <c r="AH785" s="1"/>
      <c r="AI785" s="41"/>
      <c r="AJ785" s="41"/>
      <c r="AK785" s="41"/>
      <c r="AL785" s="41"/>
      <c r="AM785" s="41"/>
      <c r="AN785" s="1"/>
      <c r="AO785" s="1"/>
      <c r="AP785" s="1"/>
      <c r="AQ785" s="1"/>
      <c r="AR785" s="1"/>
      <c r="AS785" s="1"/>
      <c r="AT785" s="1"/>
      <c r="AU785" s="1"/>
      <c r="AV785" s="1"/>
      <c r="AW785" s="1"/>
      <c r="AX785" s="35"/>
      <c r="AY785" s="78"/>
      <c r="AZ785" s="37" t="e">
        <f>IF(AC785=#REF!,"年間支払金額",IF(AND(OR(COUNTIF(AE785,"*すべて*"),COUNTIF(AE785,"*全て*")),S785="●",OR(K785=#REF!,K785=#REF!)),"年間支払金額(全官署、契約相手方ごと)",IF(AND(OR(COUNTIF(AE785,"*すべて*"),COUNTIF(AE785,"*全て*")),S785="●"),"年間支払金額(契約相手方ごと)",IF(AND(OR(K785=#REF!,K785=#REF!),AC785=#REF!),"契約総額(全官署)",IF(AND(K785=#REF!,AC785=#REF!),"契約総額(自官署のみ)",IF(K785=#REF!,"年間支払金額(自官署のみ)",IF(AC785=#REF!,"契約総額",IF(AND(COUNTIF(BG785,"&lt;&gt;*単価*"),OR(K785=#REF!,K785=#REF!)),"全官署予定価格",IF(AND(COUNTIF(BG785,"*単価*"),OR(K785=#REF!,K785=#REF!)),"全官署支払金額",IF(COUNTIF(BG785,"*単価*"),"年間支払金額","予定価格"))))))))))</f>
        <v>#REF!</v>
      </c>
      <c r="BA785" s="37" t="str">
        <f>IF(T785="","×",IF(令和8年度契約状況調査票!T785&gt;_xlfn.XLOOKUP(令和8年度契約状況調査票!BF785,#REF!,#REF!),"○","×"))</f>
        <v>×</v>
      </c>
      <c r="BB785" s="37" t="str">
        <f>IF(Y785="","×",IF(令和8年度契約状況調査票!Y785&gt;_xlfn.XLOOKUP(令和8年度契約状況調査票!BF785,#REF!,#REF!),"○","×"))</f>
        <v>×</v>
      </c>
      <c r="BC785" s="37" t="str">
        <f t="shared" si="117"/>
        <v>×</v>
      </c>
      <c r="BD785" s="37" t="str">
        <f t="shared" si="113"/>
        <v>×</v>
      </c>
      <c r="BE785" s="79" t="str">
        <f t="shared" si="118"/>
        <v/>
      </c>
      <c r="BF785" s="38">
        <f t="shared" si="119"/>
        <v>0</v>
      </c>
      <c r="BG785" s="1" t="e">
        <f>IF(AC785=#REF!,"",IF(AND(K785&lt;&gt;"",ISTEXT(U785)),"分担契約/単価契約",IF(ISTEXT(U785),"単価契約",IF(K785&lt;&gt;"","分担契約",""))))</f>
        <v>#REF!</v>
      </c>
      <c r="BH785" s="80"/>
      <c r="BI785" s="81" t="e">
        <f>IF(COUNTIF(T785,"**"),"",IF(AND(T785&gt;=#REF!,OR(H785=#REF!,H785=#REF!)),1,IF(AND(T785&gt;=#REF!,H785&lt;&gt;#REF!,H785&lt;&gt;#REF!),1,"")))</f>
        <v>#REF!</v>
      </c>
      <c r="BJ785" s="82" t="str">
        <f t="shared" si="120"/>
        <v>○</v>
      </c>
      <c r="BK785" s="81" t="b">
        <f t="shared" si="114"/>
        <v>1</v>
      </c>
      <c r="BL785" s="81" t="b">
        <f t="shared" si="115"/>
        <v>1</v>
      </c>
    </row>
    <row r="786" spans="1:64" s="83" customFormat="1" ht="60.65" customHeight="1" x14ac:dyDescent="0.2">
      <c r="A786" s="77">
        <f t="shared" si="116"/>
        <v>781</v>
      </c>
      <c r="B786" s="77" t="str">
        <f t="shared" si="112"/>
        <v/>
      </c>
      <c r="C786" s="77" t="str">
        <f>IF(B786&lt;&gt;1,"",COUNTIF($B$6:B786,1))</f>
        <v/>
      </c>
      <c r="D786" s="77" t="str">
        <f>IF(B786&lt;&gt;2,"",COUNTIF($B$6:B786,2))</f>
        <v/>
      </c>
      <c r="E786" s="77" t="str">
        <f>IF(B786&lt;&gt;3,"",COUNTIF($B$6:B786,3))</f>
        <v/>
      </c>
      <c r="F786" s="77" t="str">
        <f>IF(B786&lt;&gt;4,"",COUNTIF($B$6:B786,4))</f>
        <v/>
      </c>
      <c r="G786" s="1"/>
      <c r="H786" s="20"/>
      <c r="I786" s="20"/>
      <c r="J786" s="20"/>
      <c r="K786" s="1"/>
      <c r="L786" s="1"/>
      <c r="M786" s="21"/>
      <c r="N786" s="20"/>
      <c r="O786" s="22"/>
      <c r="P786" s="26"/>
      <c r="Q786" s="27"/>
      <c r="R786" s="20"/>
      <c r="S786" s="1"/>
      <c r="T786" s="28"/>
      <c r="U786" s="85"/>
      <c r="V786" s="86"/>
      <c r="W786" s="39" t="e">
        <f>IF(OR(T786="他官署で調達手続きを実施のため",AC786=#REF!),"－",IF(V786&lt;&gt;"",ROUNDDOWN(V786/T786,3),(IFERROR(ROUNDDOWN(U786/T786,3),"－"))))</f>
        <v>#REF!</v>
      </c>
      <c r="X786" s="90"/>
      <c r="Y786" s="92"/>
      <c r="Z786" s="25"/>
      <c r="AA786" s="24"/>
      <c r="AB786" s="25"/>
      <c r="AC786" s="24"/>
      <c r="AD786" s="20"/>
      <c r="AE786" s="20"/>
      <c r="AF786" s="20"/>
      <c r="AG786" s="1"/>
      <c r="AH786" s="1"/>
      <c r="AI786" s="41"/>
      <c r="AJ786" s="41"/>
      <c r="AK786" s="41"/>
      <c r="AL786" s="41"/>
      <c r="AM786" s="41"/>
      <c r="AN786" s="1"/>
      <c r="AO786" s="1"/>
      <c r="AP786" s="1"/>
      <c r="AQ786" s="1"/>
      <c r="AR786" s="1"/>
      <c r="AS786" s="1"/>
      <c r="AT786" s="1"/>
      <c r="AU786" s="1"/>
      <c r="AV786" s="1"/>
      <c r="AW786" s="1"/>
      <c r="AX786" s="35"/>
      <c r="AY786" s="78"/>
      <c r="AZ786" s="37" t="e">
        <f>IF(AC786=#REF!,"年間支払金額",IF(AND(OR(COUNTIF(AE786,"*すべて*"),COUNTIF(AE786,"*全て*")),S786="●",OR(K786=#REF!,K786=#REF!)),"年間支払金額(全官署、契約相手方ごと)",IF(AND(OR(COUNTIF(AE786,"*すべて*"),COUNTIF(AE786,"*全て*")),S786="●"),"年間支払金額(契約相手方ごと)",IF(AND(OR(K786=#REF!,K786=#REF!),AC786=#REF!),"契約総額(全官署)",IF(AND(K786=#REF!,AC786=#REF!),"契約総額(自官署のみ)",IF(K786=#REF!,"年間支払金額(自官署のみ)",IF(AC786=#REF!,"契約総額",IF(AND(COUNTIF(BG786,"&lt;&gt;*単価*"),OR(K786=#REF!,K786=#REF!)),"全官署予定価格",IF(AND(COUNTIF(BG786,"*単価*"),OR(K786=#REF!,K786=#REF!)),"全官署支払金額",IF(COUNTIF(BG786,"*単価*"),"年間支払金額","予定価格"))))))))))</f>
        <v>#REF!</v>
      </c>
      <c r="BA786" s="37" t="str">
        <f>IF(T786="","×",IF(令和8年度契約状況調査票!T786&gt;_xlfn.XLOOKUP(令和8年度契約状況調査票!BF786,#REF!,#REF!),"○","×"))</f>
        <v>×</v>
      </c>
      <c r="BB786" s="37" t="str">
        <f>IF(Y786="","×",IF(令和8年度契約状況調査票!Y786&gt;_xlfn.XLOOKUP(令和8年度契約状況調査票!BF786,#REF!,#REF!),"○","×"))</f>
        <v>×</v>
      </c>
      <c r="BC786" s="37" t="str">
        <f t="shared" si="117"/>
        <v>×</v>
      </c>
      <c r="BD786" s="37" t="str">
        <f t="shared" si="113"/>
        <v>×</v>
      </c>
      <c r="BE786" s="79" t="str">
        <f t="shared" si="118"/>
        <v/>
      </c>
      <c r="BF786" s="38">
        <f t="shared" si="119"/>
        <v>0</v>
      </c>
      <c r="BG786" s="1" t="e">
        <f>IF(AC786=#REF!,"",IF(AND(K786&lt;&gt;"",ISTEXT(U786)),"分担契約/単価契約",IF(ISTEXT(U786),"単価契約",IF(K786&lt;&gt;"","分担契約",""))))</f>
        <v>#REF!</v>
      </c>
      <c r="BH786" s="80"/>
      <c r="BI786" s="81" t="e">
        <f>IF(COUNTIF(T786,"**"),"",IF(AND(T786&gt;=#REF!,OR(H786=#REF!,H786=#REF!)),1,IF(AND(T786&gt;=#REF!,H786&lt;&gt;#REF!,H786&lt;&gt;#REF!),1,"")))</f>
        <v>#REF!</v>
      </c>
      <c r="BJ786" s="82" t="str">
        <f t="shared" si="120"/>
        <v>○</v>
      </c>
      <c r="BK786" s="81" t="b">
        <f t="shared" si="114"/>
        <v>1</v>
      </c>
      <c r="BL786" s="81" t="b">
        <f t="shared" si="115"/>
        <v>1</v>
      </c>
    </row>
    <row r="787" spans="1:64" s="83" customFormat="1" ht="60.65" customHeight="1" x14ac:dyDescent="0.2">
      <c r="A787" s="77">
        <f t="shared" si="116"/>
        <v>782</v>
      </c>
      <c r="B787" s="77" t="str">
        <f t="shared" si="112"/>
        <v/>
      </c>
      <c r="C787" s="77" t="str">
        <f>IF(B787&lt;&gt;1,"",COUNTIF($B$6:B787,1))</f>
        <v/>
      </c>
      <c r="D787" s="77" t="str">
        <f>IF(B787&lt;&gt;2,"",COUNTIF($B$6:B787,2))</f>
        <v/>
      </c>
      <c r="E787" s="77" t="str">
        <f>IF(B787&lt;&gt;3,"",COUNTIF($B$6:B787,3))</f>
        <v/>
      </c>
      <c r="F787" s="77" t="str">
        <f>IF(B787&lt;&gt;4,"",COUNTIF($B$6:B787,4))</f>
        <v/>
      </c>
      <c r="G787" s="1"/>
      <c r="H787" s="20"/>
      <c r="I787" s="20"/>
      <c r="J787" s="20"/>
      <c r="K787" s="1"/>
      <c r="L787" s="1"/>
      <c r="M787" s="21"/>
      <c r="N787" s="20"/>
      <c r="O787" s="22"/>
      <c r="P787" s="26"/>
      <c r="Q787" s="27"/>
      <c r="R787" s="20"/>
      <c r="S787" s="1"/>
      <c r="T787" s="23"/>
      <c r="U787" s="84"/>
      <c r="V787" s="86"/>
      <c r="W787" s="39" t="e">
        <f>IF(OR(T787="他官署で調達手続きを実施のため",AC787=#REF!),"－",IF(V787&lt;&gt;"",ROUNDDOWN(V787/T787,3),(IFERROR(ROUNDDOWN(U787/T787,3),"－"))))</f>
        <v>#REF!</v>
      </c>
      <c r="X787" s="90"/>
      <c r="Y787" s="92"/>
      <c r="Z787" s="25"/>
      <c r="AA787" s="24"/>
      <c r="AB787" s="25"/>
      <c r="AC787" s="24"/>
      <c r="AD787" s="20"/>
      <c r="AE787" s="20"/>
      <c r="AF787" s="20"/>
      <c r="AG787" s="1"/>
      <c r="AH787" s="1"/>
      <c r="AI787" s="41"/>
      <c r="AJ787" s="41"/>
      <c r="AK787" s="41"/>
      <c r="AL787" s="41"/>
      <c r="AM787" s="41"/>
      <c r="AN787" s="1"/>
      <c r="AO787" s="1"/>
      <c r="AP787" s="1"/>
      <c r="AQ787" s="1"/>
      <c r="AR787" s="1"/>
      <c r="AS787" s="1"/>
      <c r="AT787" s="1"/>
      <c r="AU787" s="1"/>
      <c r="AV787" s="1"/>
      <c r="AW787" s="1"/>
      <c r="AX787" s="35"/>
      <c r="AY787" s="78"/>
      <c r="AZ787" s="37" t="e">
        <f>IF(AC787=#REF!,"年間支払金額",IF(AND(OR(COUNTIF(AE787,"*すべて*"),COUNTIF(AE787,"*全て*")),S787="●",OR(K787=#REF!,K787=#REF!)),"年間支払金額(全官署、契約相手方ごと)",IF(AND(OR(COUNTIF(AE787,"*すべて*"),COUNTIF(AE787,"*全て*")),S787="●"),"年間支払金額(契約相手方ごと)",IF(AND(OR(K787=#REF!,K787=#REF!),AC787=#REF!),"契約総額(全官署)",IF(AND(K787=#REF!,AC787=#REF!),"契約総額(自官署のみ)",IF(K787=#REF!,"年間支払金額(自官署のみ)",IF(AC787=#REF!,"契約総額",IF(AND(COUNTIF(BG787,"&lt;&gt;*単価*"),OR(K787=#REF!,K787=#REF!)),"全官署予定価格",IF(AND(COUNTIF(BG787,"*単価*"),OR(K787=#REF!,K787=#REF!)),"全官署支払金額",IF(COUNTIF(BG787,"*単価*"),"年間支払金額","予定価格"))))))))))</f>
        <v>#REF!</v>
      </c>
      <c r="BA787" s="37" t="str">
        <f>IF(T787="","×",IF(令和8年度契約状況調査票!T787&gt;_xlfn.XLOOKUP(令和8年度契約状況調査票!BF787,#REF!,#REF!),"○","×"))</f>
        <v>×</v>
      </c>
      <c r="BB787" s="37" t="str">
        <f>IF(Y787="","×",IF(令和8年度契約状況調査票!Y787&gt;_xlfn.XLOOKUP(令和8年度契約状況調査票!BF787,#REF!,#REF!),"○","×"))</f>
        <v>×</v>
      </c>
      <c r="BC787" s="37" t="str">
        <f t="shared" si="117"/>
        <v>×</v>
      </c>
      <c r="BD787" s="37" t="str">
        <f t="shared" si="113"/>
        <v>×</v>
      </c>
      <c r="BE787" s="79" t="str">
        <f t="shared" si="118"/>
        <v/>
      </c>
      <c r="BF787" s="38">
        <f t="shared" si="119"/>
        <v>0</v>
      </c>
      <c r="BG787" s="1" t="e">
        <f>IF(AC787=#REF!,"",IF(AND(K787&lt;&gt;"",ISTEXT(U787)),"分担契約/単価契約",IF(ISTEXT(U787),"単価契約",IF(K787&lt;&gt;"","分担契約",""))))</f>
        <v>#REF!</v>
      </c>
      <c r="BH787" s="80"/>
      <c r="BI787" s="81" t="e">
        <f>IF(COUNTIF(T787,"**"),"",IF(AND(T787&gt;=#REF!,OR(H787=#REF!,H787=#REF!)),1,IF(AND(T787&gt;=#REF!,H787&lt;&gt;#REF!,H787&lt;&gt;#REF!),1,"")))</f>
        <v>#REF!</v>
      </c>
      <c r="BJ787" s="82" t="str">
        <f t="shared" si="120"/>
        <v>○</v>
      </c>
      <c r="BK787" s="81" t="b">
        <f t="shared" si="114"/>
        <v>1</v>
      </c>
      <c r="BL787" s="81" t="b">
        <f t="shared" si="115"/>
        <v>1</v>
      </c>
    </row>
    <row r="788" spans="1:64" s="83" customFormat="1" ht="60.65" customHeight="1" x14ac:dyDescent="0.2">
      <c r="A788" s="77">
        <f t="shared" si="116"/>
        <v>783</v>
      </c>
      <c r="B788" s="77" t="str">
        <f t="shared" si="112"/>
        <v/>
      </c>
      <c r="C788" s="77" t="str">
        <f>IF(B788&lt;&gt;1,"",COUNTIF($B$6:B788,1))</f>
        <v/>
      </c>
      <c r="D788" s="77" t="str">
        <f>IF(B788&lt;&gt;2,"",COUNTIF($B$6:B788,2))</f>
        <v/>
      </c>
      <c r="E788" s="77" t="str">
        <f>IF(B788&lt;&gt;3,"",COUNTIF($B$6:B788,3))</f>
        <v/>
      </c>
      <c r="F788" s="77" t="str">
        <f>IF(B788&lt;&gt;4,"",COUNTIF($B$6:B788,4))</f>
        <v/>
      </c>
      <c r="G788" s="1"/>
      <c r="H788" s="20"/>
      <c r="I788" s="20"/>
      <c r="J788" s="20"/>
      <c r="K788" s="1"/>
      <c r="L788" s="1"/>
      <c r="M788" s="21"/>
      <c r="N788" s="20"/>
      <c r="O788" s="22"/>
      <c r="P788" s="26"/>
      <c r="Q788" s="27"/>
      <c r="R788" s="20"/>
      <c r="S788" s="1"/>
      <c r="T788" s="23"/>
      <c r="U788" s="84"/>
      <c r="V788" s="86"/>
      <c r="W788" s="39" t="e">
        <f>IF(OR(T788="他官署で調達手続きを実施のため",AC788=#REF!),"－",IF(V788&lt;&gt;"",ROUNDDOWN(V788/T788,3),(IFERROR(ROUNDDOWN(U788/T788,3),"－"))))</f>
        <v>#REF!</v>
      </c>
      <c r="X788" s="90"/>
      <c r="Y788" s="92"/>
      <c r="Z788" s="25"/>
      <c r="AA788" s="24"/>
      <c r="AB788" s="25"/>
      <c r="AC788" s="24"/>
      <c r="AD788" s="20"/>
      <c r="AE788" s="20"/>
      <c r="AF788" s="20"/>
      <c r="AG788" s="1"/>
      <c r="AH788" s="1"/>
      <c r="AI788" s="41"/>
      <c r="AJ788" s="41"/>
      <c r="AK788" s="41"/>
      <c r="AL788" s="41"/>
      <c r="AM788" s="41"/>
      <c r="AN788" s="1"/>
      <c r="AO788" s="1"/>
      <c r="AP788" s="1"/>
      <c r="AQ788" s="1"/>
      <c r="AR788" s="1"/>
      <c r="AS788" s="1"/>
      <c r="AT788" s="1"/>
      <c r="AU788" s="1"/>
      <c r="AV788" s="1"/>
      <c r="AW788" s="1"/>
      <c r="AX788" s="35"/>
      <c r="AY788" s="78"/>
      <c r="AZ788" s="37" t="e">
        <f>IF(AC788=#REF!,"年間支払金額",IF(AND(OR(COUNTIF(AE788,"*すべて*"),COUNTIF(AE788,"*全て*")),S788="●",OR(K788=#REF!,K788=#REF!)),"年間支払金額(全官署、契約相手方ごと)",IF(AND(OR(COUNTIF(AE788,"*すべて*"),COUNTIF(AE788,"*全て*")),S788="●"),"年間支払金額(契約相手方ごと)",IF(AND(OR(K788=#REF!,K788=#REF!),AC788=#REF!),"契約総額(全官署)",IF(AND(K788=#REF!,AC788=#REF!),"契約総額(自官署のみ)",IF(K788=#REF!,"年間支払金額(自官署のみ)",IF(AC788=#REF!,"契約総額",IF(AND(COUNTIF(BG788,"&lt;&gt;*単価*"),OR(K788=#REF!,K788=#REF!)),"全官署予定価格",IF(AND(COUNTIF(BG788,"*単価*"),OR(K788=#REF!,K788=#REF!)),"全官署支払金額",IF(COUNTIF(BG788,"*単価*"),"年間支払金額","予定価格"))))))))))</f>
        <v>#REF!</v>
      </c>
      <c r="BA788" s="37" t="str">
        <f>IF(T788="","×",IF(令和8年度契約状況調査票!T788&gt;_xlfn.XLOOKUP(令和8年度契約状況調査票!BF788,#REF!,#REF!),"○","×"))</f>
        <v>×</v>
      </c>
      <c r="BB788" s="37" t="str">
        <f>IF(Y788="","×",IF(令和8年度契約状況調査票!Y788&gt;_xlfn.XLOOKUP(令和8年度契約状況調査票!BF788,#REF!,#REF!),"○","×"))</f>
        <v>×</v>
      </c>
      <c r="BC788" s="37" t="str">
        <f t="shared" si="117"/>
        <v>×</v>
      </c>
      <c r="BD788" s="37" t="str">
        <f t="shared" si="113"/>
        <v>×</v>
      </c>
      <c r="BE788" s="79" t="str">
        <f t="shared" si="118"/>
        <v/>
      </c>
      <c r="BF788" s="38">
        <f t="shared" si="119"/>
        <v>0</v>
      </c>
      <c r="BG788" s="1" t="e">
        <f>IF(AC788=#REF!,"",IF(AND(K788&lt;&gt;"",ISTEXT(U788)),"分担契約/単価契約",IF(ISTEXT(U788),"単価契約",IF(K788&lt;&gt;"","分担契約",""))))</f>
        <v>#REF!</v>
      </c>
      <c r="BH788" s="80"/>
      <c r="BI788" s="81" t="e">
        <f>IF(COUNTIF(T788,"**"),"",IF(AND(T788&gt;=#REF!,OR(H788=#REF!,H788=#REF!)),1,IF(AND(T788&gt;=#REF!,H788&lt;&gt;#REF!,H788&lt;&gt;#REF!),1,"")))</f>
        <v>#REF!</v>
      </c>
      <c r="BJ788" s="82" t="str">
        <f t="shared" si="120"/>
        <v>○</v>
      </c>
      <c r="BK788" s="81" t="b">
        <f t="shared" si="114"/>
        <v>1</v>
      </c>
      <c r="BL788" s="81" t="b">
        <f t="shared" si="115"/>
        <v>1</v>
      </c>
    </row>
    <row r="789" spans="1:64" s="83" customFormat="1" ht="60.65" customHeight="1" x14ac:dyDescent="0.2">
      <c r="A789" s="77">
        <f t="shared" si="116"/>
        <v>784</v>
      </c>
      <c r="B789" s="77" t="str">
        <f t="shared" ref="B789:B852" si="121">IF(AND(COUNTIF(H789,"*工事*"),COUNTIF(R789,"*入札*")),1,IF(AND(COUNTIF(H789,"*工事*"),COUNTIF(R789,"*随意契約*")),2,IF(AND(R789&lt;&gt;"*工事*",COUNTIF(R789,"*入札*")),3,IF(AND(H789&lt;&gt;"*工事*",COUNTIF(R789,"*随意契約*")),4,""))))</f>
        <v/>
      </c>
      <c r="C789" s="77" t="str">
        <f>IF(B789&lt;&gt;1,"",COUNTIF($B$6:B789,1))</f>
        <v/>
      </c>
      <c r="D789" s="77" t="str">
        <f>IF(B789&lt;&gt;2,"",COUNTIF($B$6:B789,2))</f>
        <v/>
      </c>
      <c r="E789" s="77" t="str">
        <f>IF(B789&lt;&gt;3,"",COUNTIF($B$6:B789,3))</f>
        <v/>
      </c>
      <c r="F789" s="77" t="str">
        <f>IF(B789&lt;&gt;4,"",COUNTIF($B$6:B789,4))</f>
        <v/>
      </c>
      <c r="G789" s="1"/>
      <c r="H789" s="20"/>
      <c r="I789" s="20"/>
      <c r="J789" s="20"/>
      <c r="K789" s="1"/>
      <c r="L789" s="1"/>
      <c r="M789" s="21"/>
      <c r="N789" s="20"/>
      <c r="O789" s="22"/>
      <c r="P789" s="26"/>
      <c r="Q789" s="27"/>
      <c r="R789" s="20"/>
      <c r="S789" s="1"/>
      <c r="T789" s="23"/>
      <c r="U789" s="84"/>
      <c r="V789" s="86"/>
      <c r="W789" s="39" t="e">
        <f>IF(OR(T789="他官署で調達手続きを実施のため",AC789=#REF!),"－",IF(V789&lt;&gt;"",ROUNDDOWN(V789/T789,3),(IFERROR(ROUNDDOWN(U789/T789,3),"－"))))</f>
        <v>#REF!</v>
      </c>
      <c r="X789" s="90"/>
      <c r="Y789" s="92"/>
      <c r="Z789" s="25"/>
      <c r="AA789" s="24"/>
      <c r="AB789" s="25"/>
      <c r="AC789" s="24"/>
      <c r="AD789" s="20"/>
      <c r="AE789" s="20"/>
      <c r="AF789" s="20"/>
      <c r="AG789" s="1"/>
      <c r="AH789" s="1"/>
      <c r="AI789" s="41"/>
      <c r="AJ789" s="41"/>
      <c r="AK789" s="41"/>
      <c r="AL789" s="41"/>
      <c r="AM789" s="41"/>
      <c r="AN789" s="1"/>
      <c r="AO789" s="1"/>
      <c r="AP789" s="1"/>
      <c r="AQ789" s="1"/>
      <c r="AR789" s="1"/>
      <c r="AS789" s="1"/>
      <c r="AT789" s="1"/>
      <c r="AU789" s="1"/>
      <c r="AV789" s="1"/>
      <c r="AW789" s="1"/>
      <c r="AX789" s="35"/>
      <c r="AY789" s="78"/>
      <c r="AZ789" s="37" t="e">
        <f>IF(AC789=#REF!,"年間支払金額",IF(AND(OR(COUNTIF(AE789,"*すべて*"),COUNTIF(AE789,"*全て*")),S789="●",OR(K789=#REF!,K789=#REF!)),"年間支払金額(全官署、契約相手方ごと)",IF(AND(OR(COUNTIF(AE789,"*すべて*"),COUNTIF(AE789,"*全て*")),S789="●"),"年間支払金額(契約相手方ごと)",IF(AND(OR(K789=#REF!,K789=#REF!),AC789=#REF!),"契約総額(全官署)",IF(AND(K789=#REF!,AC789=#REF!),"契約総額(自官署のみ)",IF(K789=#REF!,"年間支払金額(自官署のみ)",IF(AC789=#REF!,"契約総額",IF(AND(COUNTIF(BG789,"&lt;&gt;*単価*"),OR(K789=#REF!,K789=#REF!)),"全官署予定価格",IF(AND(COUNTIF(BG789,"*単価*"),OR(K789=#REF!,K789=#REF!)),"全官署支払金額",IF(COUNTIF(BG789,"*単価*"),"年間支払金額","予定価格"))))))))))</f>
        <v>#REF!</v>
      </c>
      <c r="BA789" s="37" t="str">
        <f>IF(T789="","×",IF(令和8年度契約状況調査票!T789&gt;_xlfn.XLOOKUP(令和8年度契約状況調査票!BF789,#REF!,#REF!),"○","×"))</f>
        <v>×</v>
      </c>
      <c r="BB789" s="37" t="str">
        <f>IF(Y789="","×",IF(令和8年度契約状況調査票!Y789&gt;_xlfn.XLOOKUP(令和8年度契約状況調査票!BF789,#REF!,#REF!),"○","×"))</f>
        <v>×</v>
      </c>
      <c r="BC789" s="37" t="str">
        <f t="shared" si="117"/>
        <v>×</v>
      </c>
      <c r="BD789" s="37" t="str">
        <f t="shared" si="113"/>
        <v>×</v>
      </c>
      <c r="BE789" s="79" t="str">
        <f t="shared" si="118"/>
        <v/>
      </c>
      <c r="BF789" s="38">
        <f t="shared" si="119"/>
        <v>0</v>
      </c>
      <c r="BG789" s="1" t="e">
        <f>IF(AC789=#REF!,"",IF(AND(K789&lt;&gt;"",ISTEXT(U789)),"分担契約/単価契約",IF(ISTEXT(U789),"単価契約",IF(K789&lt;&gt;"","分担契約",""))))</f>
        <v>#REF!</v>
      </c>
      <c r="BH789" s="80"/>
      <c r="BI789" s="81" t="e">
        <f>IF(COUNTIF(T789,"**"),"",IF(AND(T789&gt;=#REF!,OR(H789=#REF!,H789=#REF!)),1,IF(AND(T789&gt;=#REF!,H789&lt;&gt;#REF!,H789&lt;&gt;#REF!),1,"")))</f>
        <v>#REF!</v>
      </c>
      <c r="BJ789" s="82" t="str">
        <f t="shared" si="120"/>
        <v>○</v>
      </c>
      <c r="BK789" s="81" t="b">
        <f t="shared" si="114"/>
        <v>1</v>
      </c>
      <c r="BL789" s="81" t="b">
        <f t="shared" si="115"/>
        <v>1</v>
      </c>
    </row>
    <row r="790" spans="1:64" s="83" customFormat="1" ht="60.65" customHeight="1" x14ac:dyDescent="0.2">
      <c r="A790" s="77">
        <f t="shared" si="116"/>
        <v>785</v>
      </c>
      <c r="B790" s="77" t="str">
        <f t="shared" si="121"/>
        <v/>
      </c>
      <c r="C790" s="77" t="str">
        <f>IF(B790&lt;&gt;1,"",COUNTIF($B$6:B790,1))</f>
        <v/>
      </c>
      <c r="D790" s="77" t="str">
        <f>IF(B790&lt;&gt;2,"",COUNTIF($B$6:B790,2))</f>
        <v/>
      </c>
      <c r="E790" s="77" t="str">
        <f>IF(B790&lt;&gt;3,"",COUNTIF($B$6:B790,3))</f>
        <v/>
      </c>
      <c r="F790" s="77" t="str">
        <f>IF(B790&lt;&gt;4,"",COUNTIF($B$6:B790,4))</f>
        <v/>
      </c>
      <c r="G790" s="1"/>
      <c r="H790" s="20"/>
      <c r="I790" s="20"/>
      <c r="J790" s="20"/>
      <c r="K790" s="1"/>
      <c r="L790" s="1"/>
      <c r="M790" s="21"/>
      <c r="N790" s="20"/>
      <c r="O790" s="22"/>
      <c r="P790" s="26"/>
      <c r="Q790" s="27"/>
      <c r="R790" s="20"/>
      <c r="S790" s="1"/>
      <c r="T790" s="23"/>
      <c r="U790" s="84"/>
      <c r="V790" s="86"/>
      <c r="W790" s="39" t="e">
        <f>IF(OR(T790="他官署で調達手続きを実施のため",AC790=#REF!),"－",IF(V790&lt;&gt;"",ROUNDDOWN(V790/T790,3),(IFERROR(ROUNDDOWN(U790/T790,3),"－"))))</f>
        <v>#REF!</v>
      </c>
      <c r="X790" s="90"/>
      <c r="Y790" s="92"/>
      <c r="Z790" s="25"/>
      <c r="AA790" s="24"/>
      <c r="AB790" s="25"/>
      <c r="AC790" s="24"/>
      <c r="AD790" s="20"/>
      <c r="AE790" s="20"/>
      <c r="AF790" s="20"/>
      <c r="AG790" s="1"/>
      <c r="AH790" s="1"/>
      <c r="AI790" s="41"/>
      <c r="AJ790" s="41"/>
      <c r="AK790" s="41"/>
      <c r="AL790" s="41"/>
      <c r="AM790" s="41"/>
      <c r="AN790" s="1"/>
      <c r="AO790" s="1"/>
      <c r="AP790" s="1"/>
      <c r="AQ790" s="1"/>
      <c r="AR790" s="1"/>
      <c r="AS790" s="1"/>
      <c r="AT790" s="1"/>
      <c r="AU790" s="1"/>
      <c r="AV790" s="1"/>
      <c r="AW790" s="1"/>
      <c r="AX790" s="36"/>
      <c r="AY790" s="78"/>
      <c r="AZ790" s="37" t="e">
        <f>IF(AC790=#REF!,"年間支払金額",IF(AND(OR(COUNTIF(AE790,"*すべて*"),COUNTIF(AE790,"*全て*")),S790="●",OR(K790=#REF!,K790=#REF!)),"年間支払金額(全官署、契約相手方ごと)",IF(AND(OR(COUNTIF(AE790,"*すべて*"),COUNTIF(AE790,"*全て*")),S790="●"),"年間支払金額(契約相手方ごと)",IF(AND(OR(K790=#REF!,K790=#REF!),AC790=#REF!),"契約総額(全官署)",IF(AND(K790=#REF!,AC790=#REF!),"契約総額(自官署のみ)",IF(K790=#REF!,"年間支払金額(自官署のみ)",IF(AC790=#REF!,"契約総額",IF(AND(COUNTIF(BG790,"&lt;&gt;*単価*"),OR(K790=#REF!,K790=#REF!)),"全官署予定価格",IF(AND(COUNTIF(BG790,"*単価*"),OR(K790=#REF!,K790=#REF!)),"全官署支払金額",IF(COUNTIF(BG790,"*単価*"),"年間支払金額","予定価格"))))))))))</f>
        <v>#REF!</v>
      </c>
      <c r="BA790" s="37" t="str">
        <f>IF(T790="","×",IF(令和8年度契約状況調査票!T790&gt;_xlfn.XLOOKUP(令和8年度契約状況調査票!BF790,#REF!,#REF!),"○","×"))</f>
        <v>×</v>
      </c>
      <c r="BB790" s="37" t="str">
        <f>IF(Y790="","×",IF(令和8年度契約状況調査票!Y790&gt;_xlfn.XLOOKUP(令和8年度契約状況調査票!BF790,#REF!,#REF!),"○","×"))</f>
        <v>×</v>
      </c>
      <c r="BC790" s="37" t="str">
        <f t="shared" si="117"/>
        <v>×</v>
      </c>
      <c r="BD790" s="37" t="str">
        <f t="shared" si="113"/>
        <v>×</v>
      </c>
      <c r="BE790" s="79" t="str">
        <f t="shared" si="118"/>
        <v/>
      </c>
      <c r="BF790" s="38">
        <f t="shared" si="119"/>
        <v>0</v>
      </c>
      <c r="BG790" s="1" t="e">
        <f>IF(AC790=#REF!,"",IF(AND(K790&lt;&gt;"",ISTEXT(U790)),"分担契約/単価契約",IF(ISTEXT(U790),"単価契約",IF(K790&lt;&gt;"","分担契約",""))))</f>
        <v>#REF!</v>
      </c>
      <c r="BH790" s="80"/>
      <c r="BI790" s="81" t="e">
        <f>IF(COUNTIF(T790,"**"),"",IF(AND(T790&gt;=#REF!,OR(H790=#REF!,H790=#REF!)),1,IF(AND(T790&gt;=#REF!,H790&lt;&gt;#REF!,H790&lt;&gt;#REF!),1,"")))</f>
        <v>#REF!</v>
      </c>
      <c r="BJ790" s="82" t="str">
        <f t="shared" si="120"/>
        <v>○</v>
      </c>
      <c r="BK790" s="81" t="b">
        <f t="shared" si="114"/>
        <v>1</v>
      </c>
      <c r="BL790" s="81" t="b">
        <f t="shared" si="115"/>
        <v>1</v>
      </c>
    </row>
    <row r="791" spans="1:64" s="83" customFormat="1" ht="60.65" customHeight="1" x14ac:dyDescent="0.2">
      <c r="A791" s="77">
        <f t="shared" si="116"/>
        <v>786</v>
      </c>
      <c r="B791" s="77" t="str">
        <f t="shared" si="121"/>
        <v/>
      </c>
      <c r="C791" s="77" t="str">
        <f>IF(B791&lt;&gt;1,"",COUNTIF($B$6:B791,1))</f>
        <v/>
      </c>
      <c r="D791" s="77" t="str">
        <f>IF(B791&lt;&gt;2,"",COUNTIF($B$6:B791,2))</f>
        <v/>
      </c>
      <c r="E791" s="77" t="str">
        <f>IF(B791&lt;&gt;3,"",COUNTIF($B$6:B791,3))</f>
        <v/>
      </c>
      <c r="F791" s="77" t="str">
        <f>IF(B791&lt;&gt;4,"",COUNTIF($B$6:B791,4))</f>
        <v/>
      </c>
      <c r="G791" s="1"/>
      <c r="H791" s="20"/>
      <c r="I791" s="20"/>
      <c r="J791" s="20"/>
      <c r="K791" s="1"/>
      <c r="L791" s="1"/>
      <c r="M791" s="21"/>
      <c r="N791" s="20"/>
      <c r="O791" s="22"/>
      <c r="P791" s="26"/>
      <c r="Q791" s="27"/>
      <c r="R791" s="20"/>
      <c r="S791" s="1"/>
      <c r="T791" s="23"/>
      <c r="U791" s="84"/>
      <c r="V791" s="86"/>
      <c r="W791" s="39" t="e">
        <f>IF(OR(T791="他官署で調達手続きを実施のため",AC791=#REF!),"－",IF(V791&lt;&gt;"",ROUNDDOWN(V791/T791,3),(IFERROR(ROUNDDOWN(U791/T791,3),"－"))))</f>
        <v>#REF!</v>
      </c>
      <c r="X791" s="90"/>
      <c r="Y791" s="92"/>
      <c r="Z791" s="25"/>
      <c r="AA791" s="24"/>
      <c r="AB791" s="25"/>
      <c r="AC791" s="24"/>
      <c r="AD791" s="20"/>
      <c r="AE791" s="20"/>
      <c r="AF791" s="20"/>
      <c r="AG791" s="1"/>
      <c r="AH791" s="1"/>
      <c r="AI791" s="41"/>
      <c r="AJ791" s="41"/>
      <c r="AK791" s="41"/>
      <c r="AL791" s="41"/>
      <c r="AM791" s="41"/>
      <c r="AN791" s="1"/>
      <c r="AO791" s="1"/>
      <c r="AP791" s="1"/>
      <c r="AQ791" s="1"/>
      <c r="AR791" s="1"/>
      <c r="AS791" s="1"/>
      <c r="AT791" s="1"/>
      <c r="AU791" s="1"/>
      <c r="AV791" s="1"/>
      <c r="AW791" s="1"/>
      <c r="AX791" s="35"/>
      <c r="AY791" s="78"/>
      <c r="AZ791" s="37" t="e">
        <f>IF(AC791=#REF!,"年間支払金額",IF(AND(OR(COUNTIF(AE791,"*すべて*"),COUNTIF(AE791,"*全て*")),S791="●",OR(K791=#REF!,K791=#REF!)),"年間支払金額(全官署、契約相手方ごと)",IF(AND(OR(COUNTIF(AE791,"*すべて*"),COUNTIF(AE791,"*全て*")),S791="●"),"年間支払金額(契約相手方ごと)",IF(AND(OR(K791=#REF!,K791=#REF!),AC791=#REF!),"契約総額(全官署)",IF(AND(K791=#REF!,AC791=#REF!),"契約総額(自官署のみ)",IF(K791=#REF!,"年間支払金額(自官署のみ)",IF(AC791=#REF!,"契約総額",IF(AND(COUNTIF(BG791,"&lt;&gt;*単価*"),OR(K791=#REF!,K791=#REF!)),"全官署予定価格",IF(AND(COUNTIF(BG791,"*単価*"),OR(K791=#REF!,K791=#REF!)),"全官署支払金額",IF(COUNTIF(BG791,"*単価*"),"年間支払金額","予定価格"))))))))))</f>
        <v>#REF!</v>
      </c>
      <c r="BA791" s="37" t="str">
        <f>IF(T791="","×",IF(令和8年度契約状況調査票!T791&gt;_xlfn.XLOOKUP(令和8年度契約状況調査票!BF791,#REF!,#REF!),"○","×"))</f>
        <v>×</v>
      </c>
      <c r="BB791" s="37" t="str">
        <f>IF(Y791="","×",IF(令和8年度契約状況調査票!Y791&gt;_xlfn.XLOOKUP(令和8年度契約状況調査票!BF791,#REF!,#REF!),"○","×"))</f>
        <v>×</v>
      </c>
      <c r="BC791" s="37" t="str">
        <f t="shared" si="117"/>
        <v>×</v>
      </c>
      <c r="BD791" s="37" t="str">
        <f t="shared" si="113"/>
        <v>×</v>
      </c>
      <c r="BE791" s="79" t="str">
        <f t="shared" si="118"/>
        <v/>
      </c>
      <c r="BF791" s="38">
        <f t="shared" si="119"/>
        <v>0</v>
      </c>
      <c r="BG791" s="1" t="e">
        <f>IF(AC791=#REF!,"",IF(AND(K791&lt;&gt;"",ISTEXT(U791)),"分担契約/単価契約",IF(ISTEXT(U791),"単価契約",IF(K791&lt;&gt;"","分担契約",""))))</f>
        <v>#REF!</v>
      </c>
      <c r="BH791" s="80"/>
      <c r="BI791" s="81" t="e">
        <f>IF(COUNTIF(T791,"**"),"",IF(AND(T791&gt;=#REF!,OR(H791=#REF!,H791=#REF!)),1,IF(AND(T791&gt;=#REF!,H791&lt;&gt;#REF!,H791&lt;&gt;#REF!),1,"")))</f>
        <v>#REF!</v>
      </c>
      <c r="BJ791" s="82" t="str">
        <f t="shared" si="120"/>
        <v>○</v>
      </c>
      <c r="BK791" s="81" t="b">
        <f t="shared" si="114"/>
        <v>1</v>
      </c>
      <c r="BL791" s="81" t="b">
        <f t="shared" si="115"/>
        <v>1</v>
      </c>
    </row>
    <row r="792" spans="1:64" s="83" customFormat="1" ht="60.65" customHeight="1" x14ac:dyDescent="0.2">
      <c r="A792" s="77">
        <f t="shared" si="116"/>
        <v>787</v>
      </c>
      <c r="B792" s="77" t="str">
        <f t="shared" si="121"/>
        <v/>
      </c>
      <c r="C792" s="77" t="str">
        <f>IF(B792&lt;&gt;1,"",COUNTIF($B$6:B792,1))</f>
        <v/>
      </c>
      <c r="D792" s="77" t="str">
        <f>IF(B792&lt;&gt;2,"",COUNTIF($B$6:B792,2))</f>
        <v/>
      </c>
      <c r="E792" s="77" t="str">
        <f>IF(B792&lt;&gt;3,"",COUNTIF($B$6:B792,3))</f>
        <v/>
      </c>
      <c r="F792" s="77" t="str">
        <f>IF(B792&lt;&gt;4,"",COUNTIF($B$6:B792,4))</f>
        <v/>
      </c>
      <c r="G792" s="1"/>
      <c r="H792" s="20"/>
      <c r="I792" s="20"/>
      <c r="J792" s="20"/>
      <c r="K792" s="1"/>
      <c r="L792" s="1"/>
      <c r="M792" s="21"/>
      <c r="N792" s="20"/>
      <c r="O792" s="22"/>
      <c r="P792" s="26"/>
      <c r="Q792" s="27"/>
      <c r="R792" s="20"/>
      <c r="S792" s="1"/>
      <c r="T792" s="23"/>
      <c r="U792" s="84"/>
      <c r="V792" s="86"/>
      <c r="W792" s="39" t="e">
        <f>IF(OR(T792="他官署で調達手続きを実施のため",AC792=#REF!),"－",IF(V792&lt;&gt;"",ROUNDDOWN(V792/T792,3),(IFERROR(ROUNDDOWN(U792/T792,3),"－"))))</f>
        <v>#REF!</v>
      </c>
      <c r="X792" s="90"/>
      <c r="Y792" s="92"/>
      <c r="Z792" s="25"/>
      <c r="AA792" s="24"/>
      <c r="AB792" s="25"/>
      <c r="AC792" s="24"/>
      <c r="AD792" s="20"/>
      <c r="AE792" s="20"/>
      <c r="AF792" s="20"/>
      <c r="AG792" s="1"/>
      <c r="AH792" s="1"/>
      <c r="AI792" s="41"/>
      <c r="AJ792" s="41"/>
      <c r="AK792" s="41"/>
      <c r="AL792" s="41"/>
      <c r="AM792" s="41"/>
      <c r="AN792" s="1"/>
      <c r="AO792" s="1"/>
      <c r="AP792" s="1"/>
      <c r="AQ792" s="1"/>
      <c r="AR792" s="1"/>
      <c r="AS792" s="1"/>
      <c r="AT792" s="1"/>
      <c r="AU792" s="1"/>
      <c r="AV792" s="1"/>
      <c r="AW792" s="1"/>
      <c r="AX792" s="35"/>
      <c r="AY792" s="78"/>
      <c r="AZ792" s="37" t="e">
        <f>IF(AC792=#REF!,"年間支払金額",IF(AND(OR(COUNTIF(AE792,"*すべて*"),COUNTIF(AE792,"*全て*")),S792="●",OR(K792=#REF!,K792=#REF!)),"年間支払金額(全官署、契約相手方ごと)",IF(AND(OR(COUNTIF(AE792,"*すべて*"),COUNTIF(AE792,"*全て*")),S792="●"),"年間支払金額(契約相手方ごと)",IF(AND(OR(K792=#REF!,K792=#REF!),AC792=#REF!),"契約総額(全官署)",IF(AND(K792=#REF!,AC792=#REF!),"契約総額(自官署のみ)",IF(K792=#REF!,"年間支払金額(自官署のみ)",IF(AC792=#REF!,"契約総額",IF(AND(COUNTIF(BG792,"&lt;&gt;*単価*"),OR(K792=#REF!,K792=#REF!)),"全官署予定価格",IF(AND(COUNTIF(BG792,"*単価*"),OR(K792=#REF!,K792=#REF!)),"全官署支払金額",IF(COUNTIF(BG792,"*単価*"),"年間支払金額","予定価格"))))))))))</f>
        <v>#REF!</v>
      </c>
      <c r="BA792" s="37" t="str">
        <f>IF(T792="","×",IF(令和8年度契約状況調査票!T792&gt;_xlfn.XLOOKUP(令和8年度契約状況調査票!BF792,#REF!,#REF!),"○","×"))</f>
        <v>×</v>
      </c>
      <c r="BB792" s="37" t="str">
        <f>IF(Y792="","×",IF(令和8年度契約状況調査票!Y792&gt;_xlfn.XLOOKUP(令和8年度契約状況調査票!BF792,#REF!,#REF!),"○","×"))</f>
        <v>×</v>
      </c>
      <c r="BC792" s="37" t="str">
        <f t="shared" si="117"/>
        <v>×</v>
      </c>
      <c r="BD792" s="37" t="str">
        <f t="shared" si="113"/>
        <v>×</v>
      </c>
      <c r="BE792" s="79" t="str">
        <f t="shared" si="118"/>
        <v/>
      </c>
      <c r="BF792" s="38">
        <f t="shared" si="119"/>
        <v>0</v>
      </c>
      <c r="BG792" s="1" t="e">
        <f>IF(AC792=#REF!,"",IF(AND(K792&lt;&gt;"",ISTEXT(U792)),"分担契約/単価契約",IF(ISTEXT(U792),"単価契約",IF(K792&lt;&gt;"","分担契約",""))))</f>
        <v>#REF!</v>
      </c>
      <c r="BH792" s="80"/>
      <c r="BI792" s="81" t="e">
        <f>IF(COUNTIF(T792,"**"),"",IF(AND(T792&gt;=#REF!,OR(H792=#REF!,H792=#REF!)),1,IF(AND(T792&gt;=#REF!,H792&lt;&gt;#REF!,H792&lt;&gt;#REF!),1,"")))</f>
        <v>#REF!</v>
      </c>
      <c r="BJ792" s="82" t="str">
        <f t="shared" si="120"/>
        <v>○</v>
      </c>
      <c r="BK792" s="81" t="b">
        <f t="shared" si="114"/>
        <v>1</v>
      </c>
      <c r="BL792" s="81" t="b">
        <f t="shared" si="115"/>
        <v>1</v>
      </c>
    </row>
    <row r="793" spans="1:64" s="83" customFormat="1" ht="60.65" customHeight="1" x14ac:dyDescent="0.2">
      <c r="A793" s="77">
        <f t="shared" si="116"/>
        <v>788</v>
      </c>
      <c r="B793" s="77" t="str">
        <f t="shared" si="121"/>
        <v/>
      </c>
      <c r="C793" s="77" t="str">
        <f>IF(B793&lt;&gt;1,"",COUNTIF($B$6:B793,1))</f>
        <v/>
      </c>
      <c r="D793" s="77" t="str">
        <f>IF(B793&lt;&gt;2,"",COUNTIF($B$6:B793,2))</f>
        <v/>
      </c>
      <c r="E793" s="77" t="str">
        <f>IF(B793&lt;&gt;3,"",COUNTIF($B$6:B793,3))</f>
        <v/>
      </c>
      <c r="F793" s="77" t="str">
        <f>IF(B793&lt;&gt;4,"",COUNTIF($B$6:B793,4))</f>
        <v/>
      </c>
      <c r="G793" s="1"/>
      <c r="H793" s="20"/>
      <c r="I793" s="20"/>
      <c r="J793" s="20"/>
      <c r="K793" s="1"/>
      <c r="L793" s="1"/>
      <c r="M793" s="21"/>
      <c r="N793" s="20"/>
      <c r="O793" s="22"/>
      <c r="P793" s="26"/>
      <c r="Q793" s="27"/>
      <c r="R793" s="20"/>
      <c r="S793" s="1"/>
      <c r="T793" s="28"/>
      <c r="U793" s="85"/>
      <c r="V793" s="86"/>
      <c r="W793" s="39" t="e">
        <f>IF(OR(T793="他官署で調達手続きを実施のため",AC793=#REF!),"－",IF(V793&lt;&gt;"",ROUNDDOWN(V793/T793,3),(IFERROR(ROUNDDOWN(U793/T793,3),"－"))))</f>
        <v>#REF!</v>
      </c>
      <c r="X793" s="90"/>
      <c r="Y793" s="92"/>
      <c r="Z793" s="25"/>
      <c r="AA793" s="24"/>
      <c r="AB793" s="25"/>
      <c r="AC793" s="24"/>
      <c r="AD793" s="20"/>
      <c r="AE793" s="20"/>
      <c r="AF793" s="20"/>
      <c r="AG793" s="1"/>
      <c r="AH793" s="1"/>
      <c r="AI793" s="41"/>
      <c r="AJ793" s="41"/>
      <c r="AK793" s="41"/>
      <c r="AL793" s="41"/>
      <c r="AM793" s="41"/>
      <c r="AN793" s="1"/>
      <c r="AO793" s="1"/>
      <c r="AP793" s="1"/>
      <c r="AQ793" s="1"/>
      <c r="AR793" s="1"/>
      <c r="AS793" s="1"/>
      <c r="AT793" s="1"/>
      <c r="AU793" s="1"/>
      <c r="AV793" s="1"/>
      <c r="AW793" s="1"/>
      <c r="AX793" s="35"/>
      <c r="AY793" s="78"/>
      <c r="AZ793" s="37" t="e">
        <f>IF(AC793=#REF!,"年間支払金額",IF(AND(OR(COUNTIF(AE793,"*すべて*"),COUNTIF(AE793,"*全て*")),S793="●",OR(K793=#REF!,K793=#REF!)),"年間支払金額(全官署、契約相手方ごと)",IF(AND(OR(COUNTIF(AE793,"*すべて*"),COUNTIF(AE793,"*全て*")),S793="●"),"年間支払金額(契約相手方ごと)",IF(AND(OR(K793=#REF!,K793=#REF!),AC793=#REF!),"契約総額(全官署)",IF(AND(K793=#REF!,AC793=#REF!),"契約総額(自官署のみ)",IF(K793=#REF!,"年間支払金額(自官署のみ)",IF(AC793=#REF!,"契約総額",IF(AND(COUNTIF(BG793,"&lt;&gt;*単価*"),OR(K793=#REF!,K793=#REF!)),"全官署予定価格",IF(AND(COUNTIF(BG793,"*単価*"),OR(K793=#REF!,K793=#REF!)),"全官署支払金額",IF(COUNTIF(BG793,"*単価*"),"年間支払金額","予定価格"))))))))))</f>
        <v>#REF!</v>
      </c>
      <c r="BA793" s="37" t="str">
        <f>IF(T793="","×",IF(令和8年度契約状況調査票!T793&gt;_xlfn.XLOOKUP(令和8年度契約状況調査票!BF793,#REF!,#REF!),"○","×"))</f>
        <v>×</v>
      </c>
      <c r="BB793" s="37" t="str">
        <f>IF(Y793="","×",IF(令和8年度契約状況調査票!Y793&gt;_xlfn.XLOOKUP(令和8年度契約状況調査票!BF793,#REF!,#REF!),"○","×"))</f>
        <v>×</v>
      </c>
      <c r="BC793" s="37" t="str">
        <f t="shared" si="117"/>
        <v>×</v>
      </c>
      <c r="BD793" s="37" t="str">
        <f t="shared" si="113"/>
        <v>×</v>
      </c>
      <c r="BE793" s="79" t="str">
        <f t="shared" si="118"/>
        <v/>
      </c>
      <c r="BF793" s="38">
        <f t="shared" si="119"/>
        <v>0</v>
      </c>
      <c r="BG793" s="1" t="e">
        <f>IF(AC793=#REF!,"",IF(AND(K793&lt;&gt;"",ISTEXT(U793)),"分担契約/単価契約",IF(ISTEXT(U793),"単価契約",IF(K793&lt;&gt;"","分担契約",""))))</f>
        <v>#REF!</v>
      </c>
      <c r="BH793" s="80"/>
      <c r="BI793" s="81" t="e">
        <f>IF(COUNTIF(T793,"**"),"",IF(AND(T793&gt;=#REF!,OR(H793=#REF!,H793=#REF!)),1,IF(AND(T793&gt;=#REF!,H793&lt;&gt;#REF!,H793&lt;&gt;#REF!),1,"")))</f>
        <v>#REF!</v>
      </c>
      <c r="BJ793" s="82" t="str">
        <f t="shared" si="120"/>
        <v>○</v>
      </c>
      <c r="BK793" s="81" t="b">
        <f t="shared" si="114"/>
        <v>1</v>
      </c>
      <c r="BL793" s="81" t="b">
        <f t="shared" si="115"/>
        <v>1</v>
      </c>
    </row>
    <row r="794" spans="1:64" s="83" customFormat="1" ht="60.65" customHeight="1" x14ac:dyDescent="0.2">
      <c r="A794" s="77">
        <f t="shared" si="116"/>
        <v>789</v>
      </c>
      <c r="B794" s="77" t="str">
        <f t="shared" si="121"/>
        <v/>
      </c>
      <c r="C794" s="77" t="str">
        <f>IF(B794&lt;&gt;1,"",COUNTIF($B$6:B794,1))</f>
        <v/>
      </c>
      <c r="D794" s="77" t="str">
        <f>IF(B794&lt;&gt;2,"",COUNTIF($B$6:B794,2))</f>
        <v/>
      </c>
      <c r="E794" s="77" t="str">
        <f>IF(B794&lt;&gt;3,"",COUNTIF($B$6:B794,3))</f>
        <v/>
      </c>
      <c r="F794" s="77" t="str">
        <f>IF(B794&lt;&gt;4,"",COUNTIF($B$6:B794,4))</f>
        <v/>
      </c>
      <c r="G794" s="1"/>
      <c r="H794" s="20"/>
      <c r="I794" s="20"/>
      <c r="J794" s="20"/>
      <c r="K794" s="1"/>
      <c r="L794" s="1"/>
      <c r="M794" s="21"/>
      <c r="N794" s="20"/>
      <c r="O794" s="22"/>
      <c r="P794" s="26"/>
      <c r="Q794" s="27"/>
      <c r="R794" s="20"/>
      <c r="S794" s="1"/>
      <c r="T794" s="23"/>
      <c r="U794" s="84"/>
      <c r="V794" s="86"/>
      <c r="W794" s="39" t="e">
        <f>IF(OR(T794="他官署で調達手続きを実施のため",AC794=#REF!),"－",IF(V794&lt;&gt;"",ROUNDDOWN(V794/T794,3),(IFERROR(ROUNDDOWN(U794/T794,3),"－"))))</f>
        <v>#REF!</v>
      </c>
      <c r="X794" s="90"/>
      <c r="Y794" s="92"/>
      <c r="Z794" s="25"/>
      <c r="AA794" s="24"/>
      <c r="AB794" s="25"/>
      <c r="AC794" s="24"/>
      <c r="AD794" s="20"/>
      <c r="AE794" s="20"/>
      <c r="AF794" s="20"/>
      <c r="AG794" s="1"/>
      <c r="AH794" s="1"/>
      <c r="AI794" s="41"/>
      <c r="AJ794" s="41"/>
      <c r="AK794" s="41"/>
      <c r="AL794" s="41"/>
      <c r="AM794" s="41"/>
      <c r="AN794" s="1"/>
      <c r="AO794" s="1"/>
      <c r="AP794" s="1"/>
      <c r="AQ794" s="1"/>
      <c r="AR794" s="1"/>
      <c r="AS794" s="1"/>
      <c r="AT794" s="1"/>
      <c r="AU794" s="1"/>
      <c r="AV794" s="1"/>
      <c r="AW794" s="1"/>
      <c r="AX794" s="35"/>
      <c r="AY794" s="78"/>
      <c r="AZ794" s="37" t="e">
        <f>IF(AC794=#REF!,"年間支払金額",IF(AND(OR(COUNTIF(AE794,"*すべて*"),COUNTIF(AE794,"*全て*")),S794="●",OR(K794=#REF!,K794=#REF!)),"年間支払金額(全官署、契約相手方ごと)",IF(AND(OR(COUNTIF(AE794,"*すべて*"),COUNTIF(AE794,"*全て*")),S794="●"),"年間支払金額(契約相手方ごと)",IF(AND(OR(K794=#REF!,K794=#REF!),AC794=#REF!),"契約総額(全官署)",IF(AND(K794=#REF!,AC794=#REF!),"契約総額(自官署のみ)",IF(K794=#REF!,"年間支払金額(自官署のみ)",IF(AC794=#REF!,"契約総額",IF(AND(COUNTIF(BG794,"&lt;&gt;*単価*"),OR(K794=#REF!,K794=#REF!)),"全官署予定価格",IF(AND(COUNTIF(BG794,"*単価*"),OR(K794=#REF!,K794=#REF!)),"全官署支払金額",IF(COUNTIF(BG794,"*単価*"),"年間支払金額","予定価格"))))))))))</f>
        <v>#REF!</v>
      </c>
      <c r="BA794" s="37" t="str">
        <f>IF(T794="","×",IF(令和8年度契約状況調査票!T794&gt;_xlfn.XLOOKUP(令和8年度契約状況調査票!BF794,#REF!,#REF!),"○","×"))</f>
        <v>×</v>
      </c>
      <c r="BB794" s="37" t="str">
        <f>IF(Y794="","×",IF(令和8年度契約状況調査票!Y794&gt;_xlfn.XLOOKUP(令和8年度契約状況調査票!BF794,#REF!,#REF!),"○","×"))</f>
        <v>×</v>
      </c>
      <c r="BC794" s="37" t="str">
        <f t="shared" si="117"/>
        <v>×</v>
      </c>
      <c r="BD794" s="37" t="str">
        <f t="shared" si="113"/>
        <v>×</v>
      </c>
      <c r="BE794" s="79" t="str">
        <f t="shared" si="118"/>
        <v/>
      </c>
      <c r="BF794" s="38">
        <f t="shared" si="119"/>
        <v>0</v>
      </c>
      <c r="BG794" s="1" t="e">
        <f>IF(AC794=#REF!,"",IF(AND(K794&lt;&gt;"",ISTEXT(U794)),"分担契約/単価契約",IF(ISTEXT(U794),"単価契約",IF(K794&lt;&gt;"","分担契約",""))))</f>
        <v>#REF!</v>
      </c>
      <c r="BH794" s="80"/>
      <c r="BI794" s="81" t="e">
        <f>IF(COUNTIF(T794,"**"),"",IF(AND(T794&gt;=#REF!,OR(H794=#REF!,H794=#REF!)),1,IF(AND(T794&gt;=#REF!,H794&lt;&gt;#REF!,H794&lt;&gt;#REF!),1,"")))</f>
        <v>#REF!</v>
      </c>
      <c r="BJ794" s="82" t="str">
        <f t="shared" si="120"/>
        <v>○</v>
      </c>
      <c r="BK794" s="81" t="b">
        <f t="shared" si="114"/>
        <v>1</v>
      </c>
      <c r="BL794" s="81" t="b">
        <f t="shared" si="115"/>
        <v>1</v>
      </c>
    </row>
    <row r="795" spans="1:64" s="83" customFormat="1" ht="60.65" customHeight="1" x14ac:dyDescent="0.2">
      <c r="A795" s="77">
        <f t="shared" si="116"/>
        <v>790</v>
      </c>
      <c r="B795" s="77" t="str">
        <f t="shared" si="121"/>
        <v/>
      </c>
      <c r="C795" s="77" t="str">
        <f>IF(B795&lt;&gt;1,"",COUNTIF($B$6:B795,1))</f>
        <v/>
      </c>
      <c r="D795" s="77" t="str">
        <f>IF(B795&lt;&gt;2,"",COUNTIF($B$6:B795,2))</f>
        <v/>
      </c>
      <c r="E795" s="77" t="str">
        <f>IF(B795&lt;&gt;3,"",COUNTIF($B$6:B795,3))</f>
        <v/>
      </c>
      <c r="F795" s="77" t="str">
        <f>IF(B795&lt;&gt;4,"",COUNTIF($B$6:B795,4))</f>
        <v/>
      </c>
      <c r="G795" s="1"/>
      <c r="H795" s="20"/>
      <c r="I795" s="20"/>
      <c r="J795" s="20"/>
      <c r="K795" s="1"/>
      <c r="L795" s="1"/>
      <c r="M795" s="21"/>
      <c r="N795" s="20"/>
      <c r="O795" s="22"/>
      <c r="P795" s="26"/>
      <c r="Q795" s="27"/>
      <c r="R795" s="20"/>
      <c r="S795" s="1"/>
      <c r="T795" s="23"/>
      <c r="U795" s="84"/>
      <c r="V795" s="86"/>
      <c r="W795" s="39" t="e">
        <f>IF(OR(T795="他官署で調達手続きを実施のため",AC795=#REF!),"－",IF(V795&lt;&gt;"",ROUNDDOWN(V795/T795,3),(IFERROR(ROUNDDOWN(U795/T795,3),"－"))))</f>
        <v>#REF!</v>
      </c>
      <c r="X795" s="90"/>
      <c r="Y795" s="92"/>
      <c r="Z795" s="25"/>
      <c r="AA795" s="24"/>
      <c r="AB795" s="25"/>
      <c r="AC795" s="24"/>
      <c r="AD795" s="20"/>
      <c r="AE795" s="20"/>
      <c r="AF795" s="20"/>
      <c r="AG795" s="1"/>
      <c r="AH795" s="1"/>
      <c r="AI795" s="41"/>
      <c r="AJ795" s="41"/>
      <c r="AK795" s="41"/>
      <c r="AL795" s="41"/>
      <c r="AM795" s="41"/>
      <c r="AN795" s="1"/>
      <c r="AO795" s="1"/>
      <c r="AP795" s="1"/>
      <c r="AQ795" s="1"/>
      <c r="AR795" s="1"/>
      <c r="AS795" s="1"/>
      <c r="AT795" s="1"/>
      <c r="AU795" s="1"/>
      <c r="AV795" s="1"/>
      <c r="AW795" s="1"/>
      <c r="AX795" s="35"/>
      <c r="AY795" s="78"/>
      <c r="AZ795" s="37" t="e">
        <f>IF(AC795=#REF!,"年間支払金額",IF(AND(OR(COUNTIF(AE795,"*すべて*"),COUNTIF(AE795,"*全て*")),S795="●",OR(K795=#REF!,K795=#REF!)),"年間支払金額(全官署、契約相手方ごと)",IF(AND(OR(COUNTIF(AE795,"*すべて*"),COUNTIF(AE795,"*全て*")),S795="●"),"年間支払金額(契約相手方ごと)",IF(AND(OR(K795=#REF!,K795=#REF!),AC795=#REF!),"契約総額(全官署)",IF(AND(K795=#REF!,AC795=#REF!),"契約総額(自官署のみ)",IF(K795=#REF!,"年間支払金額(自官署のみ)",IF(AC795=#REF!,"契約総額",IF(AND(COUNTIF(BG795,"&lt;&gt;*単価*"),OR(K795=#REF!,K795=#REF!)),"全官署予定価格",IF(AND(COUNTIF(BG795,"*単価*"),OR(K795=#REF!,K795=#REF!)),"全官署支払金額",IF(COUNTIF(BG795,"*単価*"),"年間支払金額","予定価格"))))))))))</f>
        <v>#REF!</v>
      </c>
      <c r="BA795" s="37" t="str">
        <f>IF(T795="","×",IF(令和8年度契約状況調査票!T795&gt;_xlfn.XLOOKUP(令和8年度契約状況調査票!BF795,#REF!,#REF!),"○","×"))</f>
        <v>×</v>
      </c>
      <c r="BB795" s="37" t="str">
        <f>IF(Y795="","×",IF(令和8年度契約状況調査票!Y795&gt;_xlfn.XLOOKUP(令和8年度契約状況調査票!BF795,#REF!,#REF!),"○","×"))</f>
        <v>×</v>
      </c>
      <c r="BC795" s="37" t="str">
        <f t="shared" si="117"/>
        <v>×</v>
      </c>
      <c r="BD795" s="37" t="str">
        <f t="shared" ref="BD795:BD858" si="122">IF(AY795&lt;&gt;"",AY795,IF(COUNTIF(AZ795,"*予定価格*"),BA795,BB795))</f>
        <v>×</v>
      </c>
      <c r="BE795" s="79" t="str">
        <f t="shared" si="118"/>
        <v/>
      </c>
      <c r="BF795" s="38">
        <f t="shared" si="119"/>
        <v>0</v>
      </c>
      <c r="BG795" s="1" t="e">
        <f>IF(AC795=#REF!,"",IF(AND(K795&lt;&gt;"",ISTEXT(U795)),"分担契約/単価契約",IF(ISTEXT(U795),"単価契約",IF(K795&lt;&gt;"","分担契約",""))))</f>
        <v>#REF!</v>
      </c>
      <c r="BH795" s="80"/>
      <c r="BI795" s="81" t="e">
        <f>IF(COUNTIF(T795,"**"),"",IF(AND(T795&gt;=#REF!,OR(H795=#REF!,H795=#REF!)),1,IF(AND(T795&gt;=#REF!,H795&lt;&gt;#REF!,H795&lt;&gt;#REF!),1,"")))</f>
        <v>#REF!</v>
      </c>
      <c r="BJ795" s="82" t="str">
        <f t="shared" si="120"/>
        <v>○</v>
      </c>
      <c r="BK795" s="81" t="b">
        <f t="shared" ref="BK795:BK858" si="123">_xlfn.ISFORMULA(BF795)</f>
        <v>1</v>
      </c>
      <c r="BL795" s="81" t="b">
        <f t="shared" ref="BL795:BL858" si="124">_xlfn.ISFORMULA(BG795)</f>
        <v>1</v>
      </c>
    </row>
    <row r="796" spans="1:64" s="83" customFormat="1" ht="60.65" customHeight="1" x14ac:dyDescent="0.2">
      <c r="A796" s="77">
        <f t="shared" si="116"/>
        <v>791</v>
      </c>
      <c r="B796" s="77" t="str">
        <f t="shared" si="121"/>
        <v/>
      </c>
      <c r="C796" s="77" t="str">
        <f>IF(B796&lt;&gt;1,"",COUNTIF($B$6:B796,1))</f>
        <v/>
      </c>
      <c r="D796" s="77" t="str">
        <f>IF(B796&lt;&gt;2,"",COUNTIF($B$6:B796,2))</f>
        <v/>
      </c>
      <c r="E796" s="77" t="str">
        <f>IF(B796&lt;&gt;3,"",COUNTIF($B$6:B796,3))</f>
        <v/>
      </c>
      <c r="F796" s="77" t="str">
        <f>IF(B796&lt;&gt;4,"",COUNTIF($B$6:B796,4))</f>
        <v/>
      </c>
      <c r="G796" s="1"/>
      <c r="H796" s="20"/>
      <c r="I796" s="20"/>
      <c r="J796" s="20"/>
      <c r="K796" s="1"/>
      <c r="L796" s="1"/>
      <c r="M796" s="21"/>
      <c r="N796" s="20"/>
      <c r="O796" s="22"/>
      <c r="P796" s="26"/>
      <c r="Q796" s="27"/>
      <c r="R796" s="20"/>
      <c r="S796" s="1"/>
      <c r="T796" s="23"/>
      <c r="U796" s="84"/>
      <c r="V796" s="86"/>
      <c r="W796" s="39" t="e">
        <f>IF(OR(T796="他官署で調達手続きを実施のため",AC796=#REF!),"－",IF(V796&lt;&gt;"",ROUNDDOWN(V796/T796,3),(IFERROR(ROUNDDOWN(U796/T796,3),"－"))))</f>
        <v>#REF!</v>
      </c>
      <c r="X796" s="90"/>
      <c r="Y796" s="92"/>
      <c r="Z796" s="25"/>
      <c r="AA796" s="24"/>
      <c r="AB796" s="25"/>
      <c r="AC796" s="24"/>
      <c r="AD796" s="20"/>
      <c r="AE796" s="20"/>
      <c r="AF796" s="20"/>
      <c r="AG796" s="1"/>
      <c r="AH796" s="1"/>
      <c r="AI796" s="41"/>
      <c r="AJ796" s="41"/>
      <c r="AK796" s="41"/>
      <c r="AL796" s="41"/>
      <c r="AM796" s="41"/>
      <c r="AN796" s="1"/>
      <c r="AO796" s="1"/>
      <c r="AP796" s="1"/>
      <c r="AQ796" s="1"/>
      <c r="AR796" s="1"/>
      <c r="AS796" s="1"/>
      <c r="AT796" s="1"/>
      <c r="AU796" s="1"/>
      <c r="AV796" s="1"/>
      <c r="AW796" s="1"/>
      <c r="AX796" s="35"/>
      <c r="AY796" s="78"/>
      <c r="AZ796" s="37" t="e">
        <f>IF(AC796=#REF!,"年間支払金額",IF(AND(OR(COUNTIF(AE796,"*すべて*"),COUNTIF(AE796,"*全て*")),S796="●",OR(K796=#REF!,K796=#REF!)),"年間支払金額(全官署、契約相手方ごと)",IF(AND(OR(COUNTIF(AE796,"*すべて*"),COUNTIF(AE796,"*全て*")),S796="●"),"年間支払金額(契約相手方ごと)",IF(AND(OR(K796=#REF!,K796=#REF!),AC796=#REF!),"契約総額(全官署)",IF(AND(K796=#REF!,AC796=#REF!),"契約総額(自官署のみ)",IF(K796=#REF!,"年間支払金額(自官署のみ)",IF(AC796=#REF!,"契約総額",IF(AND(COUNTIF(BG796,"&lt;&gt;*単価*"),OR(K796=#REF!,K796=#REF!)),"全官署予定価格",IF(AND(COUNTIF(BG796,"*単価*"),OR(K796=#REF!,K796=#REF!)),"全官署支払金額",IF(COUNTIF(BG796,"*単価*"),"年間支払金額","予定価格"))))))))))</f>
        <v>#REF!</v>
      </c>
      <c r="BA796" s="37" t="str">
        <f>IF(T796="","×",IF(令和8年度契約状況調査票!T796&gt;_xlfn.XLOOKUP(令和8年度契約状況調査票!BF796,#REF!,#REF!),"○","×"))</f>
        <v>×</v>
      </c>
      <c r="BB796" s="37" t="str">
        <f>IF(Y796="","×",IF(令和8年度契約状況調査票!Y796&gt;_xlfn.XLOOKUP(令和8年度契約状況調査票!BF796,#REF!,#REF!),"○","×"))</f>
        <v>×</v>
      </c>
      <c r="BC796" s="37" t="str">
        <f t="shared" si="117"/>
        <v>×</v>
      </c>
      <c r="BD796" s="37" t="str">
        <f t="shared" si="122"/>
        <v>×</v>
      </c>
      <c r="BE796" s="79" t="str">
        <f t="shared" si="118"/>
        <v/>
      </c>
      <c r="BF796" s="38">
        <f t="shared" si="119"/>
        <v>0</v>
      </c>
      <c r="BG796" s="1" t="e">
        <f>IF(AC796=#REF!,"",IF(AND(K796&lt;&gt;"",ISTEXT(U796)),"分担契約/単価契約",IF(ISTEXT(U796),"単価契約",IF(K796&lt;&gt;"","分担契約",""))))</f>
        <v>#REF!</v>
      </c>
      <c r="BH796" s="80"/>
      <c r="BI796" s="81" t="e">
        <f>IF(COUNTIF(T796,"**"),"",IF(AND(T796&gt;=#REF!,OR(H796=#REF!,H796=#REF!)),1,IF(AND(T796&gt;=#REF!,H796&lt;&gt;#REF!,H796&lt;&gt;#REF!),1,"")))</f>
        <v>#REF!</v>
      </c>
      <c r="BJ796" s="82" t="str">
        <f t="shared" si="120"/>
        <v>○</v>
      </c>
      <c r="BK796" s="81" t="b">
        <f t="shared" si="123"/>
        <v>1</v>
      </c>
      <c r="BL796" s="81" t="b">
        <f t="shared" si="124"/>
        <v>1</v>
      </c>
    </row>
    <row r="797" spans="1:64" s="83" customFormat="1" ht="60.65" customHeight="1" x14ac:dyDescent="0.2">
      <c r="A797" s="77">
        <f t="shared" si="116"/>
        <v>792</v>
      </c>
      <c r="B797" s="77" t="str">
        <f t="shared" si="121"/>
        <v/>
      </c>
      <c r="C797" s="77" t="str">
        <f>IF(B797&lt;&gt;1,"",COUNTIF($B$6:B797,1))</f>
        <v/>
      </c>
      <c r="D797" s="77" t="str">
        <f>IF(B797&lt;&gt;2,"",COUNTIF($B$6:B797,2))</f>
        <v/>
      </c>
      <c r="E797" s="77" t="str">
        <f>IF(B797&lt;&gt;3,"",COUNTIF($B$6:B797,3))</f>
        <v/>
      </c>
      <c r="F797" s="77" t="str">
        <f>IF(B797&lt;&gt;4,"",COUNTIF($B$6:B797,4))</f>
        <v/>
      </c>
      <c r="G797" s="1"/>
      <c r="H797" s="20"/>
      <c r="I797" s="20"/>
      <c r="J797" s="20"/>
      <c r="K797" s="1"/>
      <c r="L797" s="1"/>
      <c r="M797" s="21"/>
      <c r="N797" s="20"/>
      <c r="O797" s="22"/>
      <c r="P797" s="26"/>
      <c r="Q797" s="27"/>
      <c r="R797" s="20"/>
      <c r="S797" s="1"/>
      <c r="T797" s="23"/>
      <c r="U797" s="84"/>
      <c r="V797" s="86"/>
      <c r="W797" s="39" t="e">
        <f>IF(OR(T797="他官署で調達手続きを実施のため",AC797=#REF!),"－",IF(V797&lt;&gt;"",ROUNDDOWN(V797/T797,3),(IFERROR(ROUNDDOWN(U797/T797,3),"－"))))</f>
        <v>#REF!</v>
      </c>
      <c r="X797" s="90"/>
      <c r="Y797" s="92"/>
      <c r="Z797" s="25"/>
      <c r="AA797" s="24"/>
      <c r="AB797" s="25"/>
      <c r="AC797" s="24"/>
      <c r="AD797" s="20"/>
      <c r="AE797" s="20"/>
      <c r="AF797" s="20"/>
      <c r="AG797" s="1"/>
      <c r="AH797" s="1"/>
      <c r="AI797" s="41"/>
      <c r="AJ797" s="41"/>
      <c r="AK797" s="41"/>
      <c r="AL797" s="41"/>
      <c r="AM797" s="41"/>
      <c r="AN797" s="1"/>
      <c r="AO797" s="1"/>
      <c r="AP797" s="1"/>
      <c r="AQ797" s="1"/>
      <c r="AR797" s="1"/>
      <c r="AS797" s="1"/>
      <c r="AT797" s="1"/>
      <c r="AU797" s="1"/>
      <c r="AV797" s="1"/>
      <c r="AW797" s="1"/>
      <c r="AX797" s="36"/>
      <c r="AY797" s="78"/>
      <c r="AZ797" s="37" t="e">
        <f>IF(AC797=#REF!,"年間支払金額",IF(AND(OR(COUNTIF(AE797,"*すべて*"),COUNTIF(AE797,"*全て*")),S797="●",OR(K797=#REF!,K797=#REF!)),"年間支払金額(全官署、契約相手方ごと)",IF(AND(OR(COUNTIF(AE797,"*すべて*"),COUNTIF(AE797,"*全て*")),S797="●"),"年間支払金額(契約相手方ごと)",IF(AND(OR(K797=#REF!,K797=#REF!),AC797=#REF!),"契約総額(全官署)",IF(AND(K797=#REF!,AC797=#REF!),"契約総額(自官署のみ)",IF(K797=#REF!,"年間支払金額(自官署のみ)",IF(AC797=#REF!,"契約総額",IF(AND(COUNTIF(BG797,"&lt;&gt;*単価*"),OR(K797=#REF!,K797=#REF!)),"全官署予定価格",IF(AND(COUNTIF(BG797,"*単価*"),OR(K797=#REF!,K797=#REF!)),"全官署支払金額",IF(COUNTIF(BG797,"*単価*"),"年間支払金額","予定価格"))))))))))</f>
        <v>#REF!</v>
      </c>
      <c r="BA797" s="37" t="str">
        <f>IF(T797="","×",IF(令和8年度契約状況調査票!T797&gt;_xlfn.XLOOKUP(令和8年度契約状況調査票!BF797,#REF!,#REF!),"○","×"))</f>
        <v>×</v>
      </c>
      <c r="BB797" s="37" t="str">
        <f>IF(Y797="","×",IF(令和8年度契約状況調査票!Y797&gt;_xlfn.XLOOKUP(令和8年度契約状況調査票!BF797,#REF!,#REF!),"○","×"))</f>
        <v>×</v>
      </c>
      <c r="BC797" s="37" t="str">
        <f t="shared" si="117"/>
        <v>×</v>
      </c>
      <c r="BD797" s="37" t="str">
        <f t="shared" si="122"/>
        <v>×</v>
      </c>
      <c r="BE797" s="79" t="str">
        <f t="shared" si="118"/>
        <v/>
      </c>
      <c r="BF797" s="38">
        <f t="shared" si="119"/>
        <v>0</v>
      </c>
      <c r="BG797" s="1" t="e">
        <f>IF(AC797=#REF!,"",IF(AND(K797&lt;&gt;"",ISTEXT(U797)),"分担契約/単価契約",IF(ISTEXT(U797),"単価契約",IF(K797&lt;&gt;"","分担契約",""))))</f>
        <v>#REF!</v>
      </c>
      <c r="BH797" s="80"/>
      <c r="BI797" s="81" t="e">
        <f>IF(COUNTIF(T797,"**"),"",IF(AND(T797&gt;=#REF!,OR(H797=#REF!,H797=#REF!)),1,IF(AND(T797&gt;=#REF!,H797&lt;&gt;#REF!,H797&lt;&gt;#REF!),1,"")))</f>
        <v>#REF!</v>
      </c>
      <c r="BJ797" s="82" t="str">
        <f t="shared" si="120"/>
        <v>○</v>
      </c>
      <c r="BK797" s="81" t="b">
        <f t="shared" si="123"/>
        <v>1</v>
      </c>
      <c r="BL797" s="81" t="b">
        <f t="shared" si="124"/>
        <v>1</v>
      </c>
    </row>
    <row r="798" spans="1:64" s="83" customFormat="1" ht="60.65" customHeight="1" x14ac:dyDescent="0.2">
      <c r="A798" s="77">
        <f t="shared" si="116"/>
        <v>793</v>
      </c>
      <c r="B798" s="77" t="str">
        <f t="shared" si="121"/>
        <v/>
      </c>
      <c r="C798" s="77" t="str">
        <f>IF(B798&lt;&gt;1,"",COUNTIF($B$6:B798,1))</f>
        <v/>
      </c>
      <c r="D798" s="77" t="str">
        <f>IF(B798&lt;&gt;2,"",COUNTIF($B$6:B798,2))</f>
        <v/>
      </c>
      <c r="E798" s="77" t="str">
        <f>IF(B798&lt;&gt;3,"",COUNTIF($B$6:B798,3))</f>
        <v/>
      </c>
      <c r="F798" s="77" t="str">
        <f>IF(B798&lt;&gt;4,"",COUNTIF($B$6:B798,4))</f>
        <v/>
      </c>
      <c r="G798" s="1"/>
      <c r="H798" s="20"/>
      <c r="I798" s="20"/>
      <c r="J798" s="20"/>
      <c r="K798" s="1"/>
      <c r="L798" s="1"/>
      <c r="M798" s="21"/>
      <c r="N798" s="20"/>
      <c r="O798" s="22"/>
      <c r="P798" s="26"/>
      <c r="Q798" s="27"/>
      <c r="R798" s="20"/>
      <c r="S798" s="1"/>
      <c r="T798" s="23"/>
      <c r="U798" s="84"/>
      <c r="V798" s="86"/>
      <c r="W798" s="39" t="e">
        <f>IF(OR(T798="他官署で調達手続きを実施のため",AC798=#REF!),"－",IF(V798&lt;&gt;"",ROUNDDOWN(V798/T798,3),(IFERROR(ROUNDDOWN(U798/T798,3),"－"))))</f>
        <v>#REF!</v>
      </c>
      <c r="X798" s="90"/>
      <c r="Y798" s="92"/>
      <c r="Z798" s="25"/>
      <c r="AA798" s="24"/>
      <c r="AB798" s="25"/>
      <c r="AC798" s="24"/>
      <c r="AD798" s="20"/>
      <c r="AE798" s="20"/>
      <c r="AF798" s="20"/>
      <c r="AG798" s="1"/>
      <c r="AH798" s="1"/>
      <c r="AI798" s="41"/>
      <c r="AJ798" s="41"/>
      <c r="AK798" s="41"/>
      <c r="AL798" s="41"/>
      <c r="AM798" s="41"/>
      <c r="AN798" s="1"/>
      <c r="AO798" s="1"/>
      <c r="AP798" s="1"/>
      <c r="AQ798" s="1"/>
      <c r="AR798" s="1"/>
      <c r="AS798" s="1"/>
      <c r="AT798" s="1"/>
      <c r="AU798" s="1"/>
      <c r="AV798" s="1"/>
      <c r="AW798" s="1"/>
      <c r="AX798" s="35"/>
      <c r="AY798" s="78"/>
      <c r="AZ798" s="37" t="e">
        <f>IF(AC798=#REF!,"年間支払金額",IF(AND(OR(COUNTIF(AE798,"*すべて*"),COUNTIF(AE798,"*全て*")),S798="●",OR(K798=#REF!,K798=#REF!)),"年間支払金額(全官署、契約相手方ごと)",IF(AND(OR(COUNTIF(AE798,"*すべて*"),COUNTIF(AE798,"*全て*")),S798="●"),"年間支払金額(契約相手方ごと)",IF(AND(OR(K798=#REF!,K798=#REF!),AC798=#REF!),"契約総額(全官署)",IF(AND(K798=#REF!,AC798=#REF!),"契約総額(自官署のみ)",IF(K798=#REF!,"年間支払金額(自官署のみ)",IF(AC798=#REF!,"契約総額",IF(AND(COUNTIF(BG798,"&lt;&gt;*単価*"),OR(K798=#REF!,K798=#REF!)),"全官署予定価格",IF(AND(COUNTIF(BG798,"*単価*"),OR(K798=#REF!,K798=#REF!)),"全官署支払金額",IF(COUNTIF(BG798,"*単価*"),"年間支払金額","予定価格"))))))))))</f>
        <v>#REF!</v>
      </c>
      <c r="BA798" s="37" t="str">
        <f>IF(T798="","×",IF(令和8年度契約状況調査票!T798&gt;_xlfn.XLOOKUP(令和8年度契約状況調査票!BF798,#REF!,#REF!),"○","×"))</f>
        <v>×</v>
      </c>
      <c r="BB798" s="37" t="str">
        <f>IF(Y798="","×",IF(令和8年度契約状況調査票!Y798&gt;_xlfn.XLOOKUP(令和8年度契約状況調査票!BF798,#REF!,#REF!),"○","×"))</f>
        <v>×</v>
      </c>
      <c r="BC798" s="37" t="str">
        <f t="shared" si="117"/>
        <v>×</v>
      </c>
      <c r="BD798" s="37" t="str">
        <f t="shared" si="122"/>
        <v>×</v>
      </c>
      <c r="BE798" s="79" t="str">
        <f t="shared" si="118"/>
        <v/>
      </c>
      <c r="BF798" s="38">
        <f t="shared" si="119"/>
        <v>0</v>
      </c>
      <c r="BG798" s="1" t="e">
        <f>IF(AC798=#REF!,"",IF(AND(K798&lt;&gt;"",ISTEXT(U798)),"分担契約/単価契約",IF(ISTEXT(U798),"単価契約",IF(K798&lt;&gt;"","分担契約",""))))</f>
        <v>#REF!</v>
      </c>
      <c r="BH798" s="80"/>
      <c r="BI798" s="81" t="e">
        <f>IF(COUNTIF(T798,"**"),"",IF(AND(T798&gt;=#REF!,OR(H798=#REF!,H798=#REF!)),1,IF(AND(T798&gt;=#REF!,H798&lt;&gt;#REF!,H798&lt;&gt;#REF!),1,"")))</f>
        <v>#REF!</v>
      </c>
      <c r="BJ798" s="82" t="str">
        <f t="shared" si="120"/>
        <v>○</v>
      </c>
      <c r="BK798" s="81" t="b">
        <f t="shared" si="123"/>
        <v>1</v>
      </c>
      <c r="BL798" s="81" t="b">
        <f t="shared" si="124"/>
        <v>1</v>
      </c>
    </row>
    <row r="799" spans="1:64" s="83" customFormat="1" ht="60.65" customHeight="1" x14ac:dyDescent="0.2">
      <c r="A799" s="77">
        <f t="shared" si="116"/>
        <v>794</v>
      </c>
      <c r="B799" s="77" t="str">
        <f t="shared" si="121"/>
        <v/>
      </c>
      <c r="C799" s="77" t="str">
        <f>IF(B799&lt;&gt;1,"",COUNTIF($B$6:B799,1))</f>
        <v/>
      </c>
      <c r="D799" s="77" t="str">
        <f>IF(B799&lt;&gt;2,"",COUNTIF($B$6:B799,2))</f>
        <v/>
      </c>
      <c r="E799" s="77" t="str">
        <f>IF(B799&lt;&gt;3,"",COUNTIF($B$6:B799,3))</f>
        <v/>
      </c>
      <c r="F799" s="77" t="str">
        <f>IF(B799&lt;&gt;4,"",COUNTIF($B$6:B799,4))</f>
        <v/>
      </c>
      <c r="G799" s="1"/>
      <c r="H799" s="20"/>
      <c r="I799" s="20"/>
      <c r="J799" s="20"/>
      <c r="K799" s="1"/>
      <c r="L799" s="1"/>
      <c r="M799" s="21"/>
      <c r="N799" s="20"/>
      <c r="O799" s="22"/>
      <c r="P799" s="26"/>
      <c r="Q799" s="27"/>
      <c r="R799" s="20"/>
      <c r="S799" s="1"/>
      <c r="T799" s="23"/>
      <c r="U799" s="84"/>
      <c r="V799" s="86"/>
      <c r="W799" s="39" t="e">
        <f>IF(OR(T799="他官署で調達手続きを実施のため",AC799=#REF!),"－",IF(V799&lt;&gt;"",ROUNDDOWN(V799/T799,3),(IFERROR(ROUNDDOWN(U799/T799,3),"－"))))</f>
        <v>#REF!</v>
      </c>
      <c r="X799" s="90"/>
      <c r="Y799" s="92"/>
      <c r="Z799" s="25"/>
      <c r="AA799" s="24"/>
      <c r="AB799" s="25"/>
      <c r="AC799" s="24"/>
      <c r="AD799" s="20"/>
      <c r="AE799" s="20"/>
      <c r="AF799" s="20"/>
      <c r="AG799" s="1"/>
      <c r="AH799" s="1"/>
      <c r="AI799" s="41"/>
      <c r="AJ799" s="41"/>
      <c r="AK799" s="41"/>
      <c r="AL799" s="41"/>
      <c r="AM799" s="41"/>
      <c r="AN799" s="1"/>
      <c r="AO799" s="1"/>
      <c r="AP799" s="1"/>
      <c r="AQ799" s="1"/>
      <c r="AR799" s="1"/>
      <c r="AS799" s="1"/>
      <c r="AT799" s="1"/>
      <c r="AU799" s="1"/>
      <c r="AV799" s="1"/>
      <c r="AW799" s="1"/>
      <c r="AX799" s="35"/>
      <c r="AY799" s="78"/>
      <c r="AZ799" s="37" t="e">
        <f>IF(AC799=#REF!,"年間支払金額",IF(AND(OR(COUNTIF(AE799,"*すべて*"),COUNTIF(AE799,"*全て*")),S799="●",OR(K799=#REF!,K799=#REF!)),"年間支払金額(全官署、契約相手方ごと)",IF(AND(OR(COUNTIF(AE799,"*すべて*"),COUNTIF(AE799,"*全て*")),S799="●"),"年間支払金額(契約相手方ごと)",IF(AND(OR(K799=#REF!,K799=#REF!),AC799=#REF!),"契約総額(全官署)",IF(AND(K799=#REF!,AC799=#REF!),"契約総額(自官署のみ)",IF(K799=#REF!,"年間支払金額(自官署のみ)",IF(AC799=#REF!,"契約総額",IF(AND(COUNTIF(BG799,"&lt;&gt;*単価*"),OR(K799=#REF!,K799=#REF!)),"全官署予定価格",IF(AND(COUNTIF(BG799,"*単価*"),OR(K799=#REF!,K799=#REF!)),"全官署支払金額",IF(COUNTIF(BG799,"*単価*"),"年間支払金額","予定価格"))))))))))</f>
        <v>#REF!</v>
      </c>
      <c r="BA799" s="37" t="str">
        <f>IF(T799="","×",IF(令和8年度契約状況調査票!T799&gt;_xlfn.XLOOKUP(令和8年度契約状況調査票!BF799,#REF!,#REF!),"○","×"))</f>
        <v>×</v>
      </c>
      <c r="BB799" s="37" t="str">
        <f>IF(Y799="","×",IF(令和8年度契約状況調査票!Y799&gt;_xlfn.XLOOKUP(令和8年度契約状況調査票!BF799,#REF!,#REF!),"○","×"))</f>
        <v>×</v>
      </c>
      <c r="BC799" s="37" t="str">
        <f t="shared" si="117"/>
        <v>×</v>
      </c>
      <c r="BD799" s="37" t="str">
        <f t="shared" si="122"/>
        <v>×</v>
      </c>
      <c r="BE799" s="79" t="str">
        <f t="shared" si="118"/>
        <v/>
      </c>
      <c r="BF799" s="38">
        <f t="shared" si="119"/>
        <v>0</v>
      </c>
      <c r="BG799" s="1" t="e">
        <f>IF(AC799=#REF!,"",IF(AND(K799&lt;&gt;"",ISTEXT(U799)),"分担契約/単価契約",IF(ISTEXT(U799),"単価契約",IF(K799&lt;&gt;"","分担契約",""))))</f>
        <v>#REF!</v>
      </c>
      <c r="BH799" s="80"/>
      <c r="BI799" s="81" t="e">
        <f>IF(COUNTIF(T799,"**"),"",IF(AND(T799&gt;=#REF!,OR(H799=#REF!,H799=#REF!)),1,IF(AND(T799&gt;=#REF!,H799&lt;&gt;#REF!,H799&lt;&gt;#REF!),1,"")))</f>
        <v>#REF!</v>
      </c>
      <c r="BJ799" s="82" t="str">
        <f t="shared" si="120"/>
        <v>○</v>
      </c>
      <c r="BK799" s="81" t="b">
        <f t="shared" si="123"/>
        <v>1</v>
      </c>
      <c r="BL799" s="81" t="b">
        <f t="shared" si="124"/>
        <v>1</v>
      </c>
    </row>
    <row r="800" spans="1:64" s="83" customFormat="1" ht="60.65" customHeight="1" x14ac:dyDescent="0.2">
      <c r="A800" s="77">
        <f t="shared" si="116"/>
        <v>795</v>
      </c>
      <c r="B800" s="77" t="str">
        <f t="shared" si="121"/>
        <v/>
      </c>
      <c r="C800" s="77" t="str">
        <f>IF(B800&lt;&gt;1,"",COUNTIF($B$6:B800,1))</f>
        <v/>
      </c>
      <c r="D800" s="77" t="str">
        <f>IF(B800&lt;&gt;2,"",COUNTIF($B$6:B800,2))</f>
        <v/>
      </c>
      <c r="E800" s="77" t="str">
        <f>IF(B800&lt;&gt;3,"",COUNTIF($B$6:B800,3))</f>
        <v/>
      </c>
      <c r="F800" s="77" t="str">
        <f>IF(B800&lt;&gt;4,"",COUNTIF($B$6:B800,4))</f>
        <v/>
      </c>
      <c r="G800" s="1"/>
      <c r="H800" s="20"/>
      <c r="I800" s="20"/>
      <c r="J800" s="20"/>
      <c r="K800" s="1"/>
      <c r="L800" s="1"/>
      <c r="M800" s="21"/>
      <c r="N800" s="20"/>
      <c r="O800" s="22"/>
      <c r="P800" s="26"/>
      <c r="Q800" s="27"/>
      <c r="R800" s="20"/>
      <c r="S800" s="1"/>
      <c r="T800" s="28"/>
      <c r="U800" s="85"/>
      <c r="V800" s="86"/>
      <c r="W800" s="39" t="e">
        <f>IF(OR(T800="他官署で調達手続きを実施のため",AC800=#REF!),"－",IF(V800&lt;&gt;"",ROUNDDOWN(V800/T800,3),(IFERROR(ROUNDDOWN(U800/T800,3),"－"))))</f>
        <v>#REF!</v>
      </c>
      <c r="X800" s="90"/>
      <c r="Y800" s="92"/>
      <c r="Z800" s="25"/>
      <c r="AA800" s="24"/>
      <c r="AB800" s="25"/>
      <c r="AC800" s="24"/>
      <c r="AD800" s="20"/>
      <c r="AE800" s="20"/>
      <c r="AF800" s="20"/>
      <c r="AG800" s="1"/>
      <c r="AH800" s="1"/>
      <c r="AI800" s="41"/>
      <c r="AJ800" s="41"/>
      <c r="AK800" s="41"/>
      <c r="AL800" s="41"/>
      <c r="AM800" s="41"/>
      <c r="AN800" s="1"/>
      <c r="AO800" s="1"/>
      <c r="AP800" s="1"/>
      <c r="AQ800" s="1"/>
      <c r="AR800" s="1"/>
      <c r="AS800" s="1"/>
      <c r="AT800" s="1"/>
      <c r="AU800" s="1"/>
      <c r="AV800" s="1"/>
      <c r="AW800" s="1"/>
      <c r="AX800" s="35"/>
      <c r="AY800" s="78"/>
      <c r="AZ800" s="37" t="e">
        <f>IF(AC800=#REF!,"年間支払金額",IF(AND(OR(COUNTIF(AE800,"*すべて*"),COUNTIF(AE800,"*全て*")),S800="●",OR(K800=#REF!,K800=#REF!)),"年間支払金額(全官署、契約相手方ごと)",IF(AND(OR(COUNTIF(AE800,"*すべて*"),COUNTIF(AE800,"*全て*")),S800="●"),"年間支払金額(契約相手方ごと)",IF(AND(OR(K800=#REF!,K800=#REF!),AC800=#REF!),"契約総額(全官署)",IF(AND(K800=#REF!,AC800=#REF!),"契約総額(自官署のみ)",IF(K800=#REF!,"年間支払金額(自官署のみ)",IF(AC800=#REF!,"契約総額",IF(AND(COUNTIF(BG800,"&lt;&gt;*単価*"),OR(K800=#REF!,K800=#REF!)),"全官署予定価格",IF(AND(COUNTIF(BG800,"*単価*"),OR(K800=#REF!,K800=#REF!)),"全官署支払金額",IF(COUNTIF(BG800,"*単価*"),"年間支払金額","予定価格"))))))))))</f>
        <v>#REF!</v>
      </c>
      <c r="BA800" s="37" t="str">
        <f>IF(T800="","×",IF(令和8年度契約状況調査票!T800&gt;_xlfn.XLOOKUP(令和8年度契約状況調査票!BF800,#REF!,#REF!),"○","×"))</f>
        <v>×</v>
      </c>
      <c r="BB800" s="37" t="str">
        <f>IF(Y800="","×",IF(令和8年度契約状況調査票!Y800&gt;_xlfn.XLOOKUP(令和8年度契約状況調査票!BF800,#REF!,#REF!),"○","×"))</f>
        <v>×</v>
      </c>
      <c r="BC800" s="37" t="str">
        <f t="shared" si="117"/>
        <v>×</v>
      </c>
      <c r="BD800" s="37" t="str">
        <f t="shared" si="122"/>
        <v>×</v>
      </c>
      <c r="BE800" s="79" t="str">
        <f t="shared" si="118"/>
        <v/>
      </c>
      <c r="BF800" s="38">
        <f t="shared" si="119"/>
        <v>0</v>
      </c>
      <c r="BG800" s="1" t="e">
        <f>IF(AC800=#REF!,"",IF(AND(K800&lt;&gt;"",ISTEXT(U800)),"分担契約/単価契約",IF(ISTEXT(U800),"単価契約",IF(K800&lt;&gt;"","分担契約",""))))</f>
        <v>#REF!</v>
      </c>
      <c r="BH800" s="80"/>
      <c r="BI800" s="81" t="e">
        <f>IF(COUNTIF(T800,"**"),"",IF(AND(T800&gt;=#REF!,OR(H800=#REF!,H800=#REF!)),1,IF(AND(T800&gt;=#REF!,H800&lt;&gt;#REF!,H800&lt;&gt;#REF!),1,"")))</f>
        <v>#REF!</v>
      </c>
      <c r="BJ800" s="82" t="str">
        <f t="shared" si="120"/>
        <v>○</v>
      </c>
      <c r="BK800" s="81" t="b">
        <f t="shared" si="123"/>
        <v>1</v>
      </c>
      <c r="BL800" s="81" t="b">
        <f t="shared" si="124"/>
        <v>1</v>
      </c>
    </row>
    <row r="801" spans="1:64" s="83" customFormat="1" ht="60.65" customHeight="1" x14ac:dyDescent="0.2">
      <c r="A801" s="77">
        <f t="shared" si="116"/>
        <v>796</v>
      </c>
      <c r="B801" s="77" t="str">
        <f t="shared" si="121"/>
        <v/>
      </c>
      <c r="C801" s="77" t="str">
        <f>IF(B801&lt;&gt;1,"",COUNTIF($B$6:B801,1))</f>
        <v/>
      </c>
      <c r="D801" s="77" t="str">
        <f>IF(B801&lt;&gt;2,"",COUNTIF($B$6:B801,2))</f>
        <v/>
      </c>
      <c r="E801" s="77" t="str">
        <f>IF(B801&lt;&gt;3,"",COUNTIF($B$6:B801,3))</f>
        <v/>
      </c>
      <c r="F801" s="77" t="str">
        <f>IF(B801&lt;&gt;4,"",COUNTIF($B$6:B801,4))</f>
        <v/>
      </c>
      <c r="G801" s="1"/>
      <c r="H801" s="20"/>
      <c r="I801" s="20"/>
      <c r="J801" s="20"/>
      <c r="K801" s="1"/>
      <c r="L801" s="1"/>
      <c r="M801" s="21"/>
      <c r="N801" s="20"/>
      <c r="O801" s="22"/>
      <c r="P801" s="26"/>
      <c r="Q801" s="27"/>
      <c r="R801" s="20"/>
      <c r="S801" s="1"/>
      <c r="T801" s="23"/>
      <c r="U801" s="84"/>
      <c r="V801" s="86"/>
      <c r="W801" s="39" t="e">
        <f>IF(OR(T801="他官署で調達手続きを実施のため",AC801=#REF!),"－",IF(V801&lt;&gt;"",ROUNDDOWN(V801/T801,3),(IFERROR(ROUNDDOWN(U801/T801,3),"－"))))</f>
        <v>#REF!</v>
      </c>
      <c r="X801" s="90"/>
      <c r="Y801" s="92"/>
      <c r="Z801" s="25"/>
      <c r="AA801" s="24"/>
      <c r="AB801" s="25"/>
      <c r="AC801" s="24"/>
      <c r="AD801" s="20"/>
      <c r="AE801" s="20"/>
      <c r="AF801" s="20"/>
      <c r="AG801" s="1"/>
      <c r="AH801" s="1"/>
      <c r="AI801" s="41"/>
      <c r="AJ801" s="41"/>
      <c r="AK801" s="41"/>
      <c r="AL801" s="41"/>
      <c r="AM801" s="41"/>
      <c r="AN801" s="1"/>
      <c r="AO801" s="1"/>
      <c r="AP801" s="1"/>
      <c r="AQ801" s="1"/>
      <c r="AR801" s="1"/>
      <c r="AS801" s="1"/>
      <c r="AT801" s="1"/>
      <c r="AU801" s="1"/>
      <c r="AV801" s="1"/>
      <c r="AW801" s="1"/>
      <c r="AX801" s="35"/>
      <c r="AY801" s="78"/>
      <c r="AZ801" s="37" t="e">
        <f>IF(AC801=#REF!,"年間支払金額",IF(AND(OR(COUNTIF(AE801,"*すべて*"),COUNTIF(AE801,"*全て*")),S801="●",OR(K801=#REF!,K801=#REF!)),"年間支払金額(全官署、契約相手方ごと)",IF(AND(OR(COUNTIF(AE801,"*すべて*"),COUNTIF(AE801,"*全て*")),S801="●"),"年間支払金額(契約相手方ごと)",IF(AND(OR(K801=#REF!,K801=#REF!),AC801=#REF!),"契約総額(全官署)",IF(AND(K801=#REF!,AC801=#REF!),"契約総額(自官署のみ)",IF(K801=#REF!,"年間支払金額(自官署のみ)",IF(AC801=#REF!,"契約総額",IF(AND(COUNTIF(BG801,"&lt;&gt;*単価*"),OR(K801=#REF!,K801=#REF!)),"全官署予定価格",IF(AND(COUNTIF(BG801,"*単価*"),OR(K801=#REF!,K801=#REF!)),"全官署支払金額",IF(COUNTIF(BG801,"*単価*"),"年間支払金額","予定価格"))))))))))</f>
        <v>#REF!</v>
      </c>
      <c r="BA801" s="37" t="str">
        <f>IF(T801="","×",IF(令和8年度契約状況調査票!T801&gt;_xlfn.XLOOKUP(令和8年度契約状況調査票!BF801,#REF!,#REF!),"○","×"))</f>
        <v>×</v>
      </c>
      <c r="BB801" s="37" t="str">
        <f>IF(Y801="","×",IF(令和8年度契約状況調査票!Y801&gt;_xlfn.XLOOKUP(令和8年度契約状況調査票!BF801,#REF!,#REF!),"○","×"))</f>
        <v>×</v>
      </c>
      <c r="BC801" s="37" t="str">
        <f t="shared" si="117"/>
        <v>×</v>
      </c>
      <c r="BD801" s="37" t="str">
        <f t="shared" si="122"/>
        <v>×</v>
      </c>
      <c r="BE801" s="79" t="str">
        <f t="shared" si="118"/>
        <v/>
      </c>
      <c r="BF801" s="38">
        <f t="shared" si="119"/>
        <v>0</v>
      </c>
      <c r="BG801" s="1" t="e">
        <f>IF(AC801=#REF!,"",IF(AND(K801&lt;&gt;"",ISTEXT(U801)),"分担契約/単価契約",IF(ISTEXT(U801),"単価契約",IF(K801&lt;&gt;"","分担契約",""))))</f>
        <v>#REF!</v>
      </c>
      <c r="BH801" s="80"/>
      <c r="BI801" s="81" t="e">
        <f>IF(COUNTIF(T801,"**"),"",IF(AND(T801&gt;=#REF!,OR(H801=#REF!,H801=#REF!)),1,IF(AND(T801&gt;=#REF!,H801&lt;&gt;#REF!,H801&lt;&gt;#REF!),1,"")))</f>
        <v>#REF!</v>
      </c>
      <c r="BJ801" s="82" t="str">
        <f t="shared" si="120"/>
        <v>○</v>
      </c>
      <c r="BK801" s="81" t="b">
        <f t="shared" si="123"/>
        <v>1</v>
      </c>
      <c r="BL801" s="81" t="b">
        <f t="shared" si="124"/>
        <v>1</v>
      </c>
    </row>
    <row r="802" spans="1:64" s="83" customFormat="1" ht="60.65" customHeight="1" x14ac:dyDescent="0.2">
      <c r="A802" s="77">
        <f t="shared" si="116"/>
        <v>797</v>
      </c>
      <c r="B802" s="77" t="str">
        <f t="shared" si="121"/>
        <v/>
      </c>
      <c r="C802" s="77" t="str">
        <f>IF(B802&lt;&gt;1,"",COUNTIF($B$6:B802,1))</f>
        <v/>
      </c>
      <c r="D802" s="77" t="str">
        <f>IF(B802&lt;&gt;2,"",COUNTIF($B$6:B802,2))</f>
        <v/>
      </c>
      <c r="E802" s="77" t="str">
        <f>IF(B802&lt;&gt;3,"",COUNTIF($B$6:B802,3))</f>
        <v/>
      </c>
      <c r="F802" s="77" t="str">
        <f>IF(B802&lt;&gt;4,"",COUNTIF($B$6:B802,4))</f>
        <v/>
      </c>
      <c r="G802" s="1"/>
      <c r="H802" s="20"/>
      <c r="I802" s="20"/>
      <c r="J802" s="20"/>
      <c r="K802" s="1"/>
      <c r="L802" s="1"/>
      <c r="M802" s="21"/>
      <c r="N802" s="20"/>
      <c r="O802" s="22"/>
      <c r="P802" s="26"/>
      <c r="Q802" s="27"/>
      <c r="R802" s="20"/>
      <c r="S802" s="1"/>
      <c r="T802" s="23"/>
      <c r="U802" s="84"/>
      <c r="V802" s="86"/>
      <c r="W802" s="39" t="e">
        <f>IF(OR(T802="他官署で調達手続きを実施のため",AC802=#REF!),"－",IF(V802&lt;&gt;"",ROUNDDOWN(V802/T802,3),(IFERROR(ROUNDDOWN(U802/T802,3),"－"))))</f>
        <v>#REF!</v>
      </c>
      <c r="X802" s="90"/>
      <c r="Y802" s="92"/>
      <c r="Z802" s="25"/>
      <c r="AA802" s="24"/>
      <c r="AB802" s="25"/>
      <c r="AC802" s="24"/>
      <c r="AD802" s="20"/>
      <c r="AE802" s="20"/>
      <c r="AF802" s="20"/>
      <c r="AG802" s="1"/>
      <c r="AH802" s="1"/>
      <c r="AI802" s="41"/>
      <c r="AJ802" s="41"/>
      <c r="AK802" s="41"/>
      <c r="AL802" s="41"/>
      <c r="AM802" s="41"/>
      <c r="AN802" s="1"/>
      <c r="AO802" s="1"/>
      <c r="AP802" s="1"/>
      <c r="AQ802" s="1"/>
      <c r="AR802" s="1"/>
      <c r="AS802" s="1"/>
      <c r="AT802" s="1"/>
      <c r="AU802" s="1"/>
      <c r="AV802" s="1"/>
      <c r="AW802" s="1"/>
      <c r="AX802" s="35"/>
      <c r="AY802" s="78"/>
      <c r="AZ802" s="37" t="e">
        <f>IF(AC802=#REF!,"年間支払金額",IF(AND(OR(COUNTIF(AE802,"*すべて*"),COUNTIF(AE802,"*全て*")),S802="●",OR(K802=#REF!,K802=#REF!)),"年間支払金額(全官署、契約相手方ごと)",IF(AND(OR(COUNTIF(AE802,"*すべて*"),COUNTIF(AE802,"*全て*")),S802="●"),"年間支払金額(契約相手方ごと)",IF(AND(OR(K802=#REF!,K802=#REF!),AC802=#REF!),"契約総額(全官署)",IF(AND(K802=#REF!,AC802=#REF!),"契約総額(自官署のみ)",IF(K802=#REF!,"年間支払金額(自官署のみ)",IF(AC802=#REF!,"契約総額",IF(AND(COUNTIF(BG802,"&lt;&gt;*単価*"),OR(K802=#REF!,K802=#REF!)),"全官署予定価格",IF(AND(COUNTIF(BG802,"*単価*"),OR(K802=#REF!,K802=#REF!)),"全官署支払金額",IF(COUNTIF(BG802,"*単価*"),"年間支払金額","予定価格"))))))))))</f>
        <v>#REF!</v>
      </c>
      <c r="BA802" s="37" t="str">
        <f>IF(T802="","×",IF(令和8年度契約状況調査票!T802&gt;_xlfn.XLOOKUP(令和8年度契約状況調査票!BF802,#REF!,#REF!),"○","×"))</f>
        <v>×</v>
      </c>
      <c r="BB802" s="37" t="str">
        <f>IF(Y802="","×",IF(令和8年度契約状況調査票!Y802&gt;_xlfn.XLOOKUP(令和8年度契約状況調査票!BF802,#REF!,#REF!),"○","×"))</f>
        <v>×</v>
      </c>
      <c r="BC802" s="37" t="str">
        <f t="shared" si="117"/>
        <v>×</v>
      </c>
      <c r="BD802" s="37" t="str">
        <f t="shared" si="122"/>
        <v>×</v>
      </c>
      <c r="BE802" s="79" t="str">
        <f t="shared" si="118"/>
        <v/>
      </c>
      <c r="BF802" s="38">
        <f t="shared" si="119"/>
        <v>0</v>
      </c>
      <c r="BG802" s="1" t="e">
        <f>IF(AC802=#REF!,"",IF(AND(K802&lt;&gt;"",ISTEXT(U802)),"分担契約/単価契約",IF(ISTEXT(U802),"単価契約",IF(K802&lt;&gt;"","分担契約",""))))</f>
        <v>#REF!</v>
      </c>
      <c r="BH802" s="80"/>
      <c r="BI802" s="81" t="e">
        <f>IF(COUNTIF(T802,"**"),"",IF(AND(T802&gt;=#REF!,OR(H802=#REF!,H802=#REF!)),1,IF(AND(T802&gt;=#REF!,H802&lt;&gt;#REF!,H802&lt;&gt;#REF!),1,"")))</f>
        <v>#REF!</v>
      </c>
      <c r="BJ802" s="82" t="str">
        <f t="shared" si="120"/>
        <v>○</v>
      </c>
      <c r="BK802" s="81" t="b">
        <f t="shared" si="123"/>
        <v>1</v>
      </c>
      <c r="BL802" s="81" t="b">
        <f t="shared" si="124"/>
        <v>1</v>
      </c>
    </row>
    <row r="803" spans="1:64" s="83" customFormat="1" ht="60.65" customHeight="1" x14ac:dyDescent="0.2">
      <c r="A803" s="77">
        <f t="shared" si="116"/>
        <v>798</v>
      </c>
      <c r="B803" s="77" t="str">
        <f t="shared" si="121"/>
        <v/>
      </c>
      <c r="C803" s="77" t="str">
        <f>IF(B803&lt;&gt;1,"",COUNTIF($B$6:B803,1))</f>
        <v/>
      </c>
      <c r="D803" s="77" t="str">
        <f>IF(B803&lt;&gt;2,"",COUNTIF($B$6:B803,2))</f>
        <v/>
      </c>
      <c r="E803" s="77" t="str">
        <f>IF(B803&lt;&gt;3,"",COUNTIF($B$6:B803,3))</f>
        <v/>
      </c>
      <c r="F803" s="77" t="str">
        <f>IF(B803&lt;&gt;4,"",COUNTIF($B$6:B803,4))</f>
        <v/>
      </c>
      <c r="G803" s="1"/>
      <c r="H803" s="20"/>
      <c r="I803" s="20"/>
      <c r="J803" s="20"/>
      <c r="K803" s="1"/>
      <c r="L803" s="1"/>
      <c r="M803" s="21"/>
      <c r="N803" s="20"/>
      <c r="O803" s="22"/>
      <c r="P803" s="26"/>
      <c r="Q803" s="27"/>
      <c r="R803" s="20"/>
      <c r="S803" s="1"/>
      <c r="T803" s="23"/>
      <c r="U803" s="84"/>
      <c r="V803" s="86"/>
      <c r="W803" s="39" t="e">
        <f>IF(OR(T803="他官署で調達手続きを実施のため",AC803=#REF!),"－",IF(V803&lt;&gt;"",ROUNDDOWN(V803/T803,3),(IFERROR(ROUNDDOWN(U803/T803,3),"－"))))</f>
        <v>#REF!</v>
      </c>
      <c r="X803" s="90"/>
      <c r="Y803" s="92"/>
      <c r="Z803" s="25"/>
      <c r="AA803" s="24"/>
      <c r="AB803" s="25"/>
      <c r="AC803" s="24"/>
      <c r="AD803" s="20"/>
      <c r="AE803" s="20"/>
      <c r="AF803" s="20"/>
      <c r="AG803" s="1"/>
      <c r="AH803" s="1"/>
      <c r="AI803" s="41"/>
      <c r="AJ803" s="41"/>
      <c r="AK803" s="41"/>
      <c r="AL803" s="41"/>
      <c r="AM803" s="41"/>
      <c r="AN803" s="1"/>
      <c r="AO803" s="1"/>
      <c r="AP803" s="1"/>
      <c r="AQ803" s="1"/>
      <c r="AR803" s="1"/>
      <c r="AS803" s="1"/>
      <c r="AT803" s="1"/>
      <c r="AU803" s="1"/>
      <c r="AV803" s="1"/>
      <c r="AW803" s="1"/>
      <c r="AX803" s="35"/>
      <c r="AY803" s="78"/>
      <c r="AZ803" s="37" t="e">
        <f>IF(AC803=#REF!,"年間支払金額",IF(AND(OR(COUNTIF(AE803,"*すべて*"),COUNTIF(AE803,"*全て*")),S803="●",OR(K803=#REF!,K803=#REF!)),"年間支払金額(全官署、契約相手方ごと)",IF(AND(OR(COUNTIF(AE803,"*すべて*"),COUNTIF(AE803,"*全て*")),S803="●"),"年間支払金額(契約相手方ごと)",IF(AND(OR(K803=#REF!,K803=#REF!),AC803=#REF!),"契約総額(全官署)",IF(AND(K803=#REF!,AC803=#REF!),"契約総額(自官署のみ)",IF(K803=#REF!,"年間支払金額(自官署のみ)",IF(AC803=#REF!,"契約総額",IF(AND(COUNTIF(BG803,"&lt;&gt;*単価*"),OR(K803=#REF!,K803=#REF!)),"全官署予定価格",IF(AND(COUNTIF(BG803,"*単価*"),OR(K803=#REF!,K803=#REF!)),"全官署支払金額",IF(COUNTIF(BG803,"*単価*"),"年間支払金額","予定価格"))))))))))</f>
        <v>#REF!</v>
      </c>
      <c r="BA803" s="37" t="str">
        <f>IF(T803="","×",IF(令和8年度契約状況調査票!T803&gt;_xlfn.XLOOKUP(令和8年度契約状況調査票!BF803,#REF!,#REF!),"○","×"))</f>
        <v>×</v>
      </c>
      <c r="BB803" s="37" t="str">
        <f>IF(Y803="","×",IF(令和8年度契約状況調査票!Y803&gt;_xlfn.XLOOKUP(令和8年度契約状況調査票!BF803,#REF!,#REF!),"○","×"))</f>
        <v>×</v>
      </c>
      <c r="BC803" s="37" t="str">
        <f t="shared" si="117"/>
        <v>×</v>
      </c>
      <c r="BD803" s="37" t="str">
        <f t="shared" si="122"/>
        <v>×</v>
      </c>
      <c r="BE803" s="79" t="str">
        <f t="shared" si="118"/>
        <v/>
      </c>
      <c r="BF803" s="38">
        <f t="shared" si="119"/>
        <v>0</v>
      </c>
      <c r="BG803" s="1" t="e">
        <f>IF(AC803=#REF!,"",IF(AND(K803&lt;&gt;"",ISTEXT(U803)),"分担契約/単価契約",IF(ISTEXT(U803),"単価契約",IF(K803&lt;&gt;"","分担契約",""))))</f>
        <v>#REF!</v>
      </c>
      <c r="BH803" s="80"/>
      <c r="BI803" s="81" t="e">
        <f>IF(COUNTIF(T803,"**"),"",IF(AND(T803&gt;=#REF!,OR(H803=#REF!,H803=#REF!)),1,IF(AND(T803&gt;=#REF!,H803&lt;&gt;#REF!,H803&lt;&gt;#REF!),1,"")))</f>
        <v>#REF!</v>
      </c>
      <c r="BJ803" s="82" t="str">
        <f t="shared" si="120"/>
        <v>○</v>
      </c>
      <c r="BK803" s="81" t="b">
        <f t="shared" si="123"/>
        <v>1</v>
      </c>
      <c r="BL803" s="81" t="b">
        <f t="shared" si="124"/>
        <v>1</v>
      </c>
    </row>
    <row r="804" spans="1:64" s="83" customFormat="1" ht="60.65" customHeight="1" x14ac:dyDescent="0.2">
      <c r="A804" s="77">
        <f t="shared" si="116"/>
        <v>799</v>
      </c>
      <c r="B804" s="77" t="str">
        <f t="shared" si="121"/>
        <v/>
      </c>
      <c r="C804" s="77" t="str">
        <f>IF(B804&lt;&gt;1,"",COUNTIF($B$6:B804,1))</f>
        <v/>
      </c>
      <c r="D804" s="77" t="str">
        <f>IF(B804&lt;&gt;2,"",COUNTIF($B$6:B804,2))</f>
        <v/>
      </c>
      <c r="E804" s="77" t="str">
        <f>IF(B804&lt;&gt;3,"",COUNTIF($B$6:B804,3))</f>
        <v/>
      </c>
      <c r="F804" s="77" t="str">
        <f>IF(B804&lt;&gt;4,"",COUNTIF($B$6:B804,4))</f>
        <v/>
      </c>
      <c r="G804" s="1"/>
      <c r="H804" s="20"/>
      <c r="I804" s="20"/>
      <c r="J804" s="20"/>
      <c r="K804" s="1"/>
      <c r="L804" s="1"/>
      <c r="M804" s="21"/>
      <c r="N804" s="20"/>
      <c r="O804" s="22"/>
      <c r="P804" s="26"/>
      <c r="Q804" s="27"/>
      <c r="R804" s="20"/>
      <c r="S804" s="1"/>
      <c r="T804" s="23"/>
      <c r="U804" s="84"/>
      <c r="V804" s="86"/>
      <c r="W804" s="39" t="e">
        <f>IF(OR(T804="他官署で調達手続きを実施のため",AC804=#REF!),"－",IF(V804&lt;&gt;"",ROUNDDOWN(V804/T804,3),(IFERROR(ROUNDDOWN(U804/T804,3),"－"))))</f>
        <v>#REF!</v>
      </c>
      <c r="X804" s="90"/>
      <c r="Y804" s="92"/>
      <c r="Z804" s="25"/>
      <c r="AA804" s="24"/>
      <c r="AB804" s="25"/>
      <c r="AC804" s="24"/>
      <c r="AD804" s="20"/>
      <c r="AE804" s="20"/>
      <c r="AF804" s="20"/>
      <c r="AG804" s="1"/>
      <c r="AH804" s="1"/>
      <c r="AI804" s="41"/>
      <c r="AJ804" s="41"/>
      <c r="AK804" s="41"/>
      <c r="AL804" s="41"/>
      <c r="AM804" s="41"/>
      <c r="AN804" s="1"/>
      <c r="AO804" s="1"/>
      <c r="AP804" s="1"/>
      <c r="AQ804" s="1"/>
      <c r="AR804" s="1"/>
      <c r="AS804" s="1"/>
      <c r="AT804" s="1"/>
      <c r="AU804" s="1"/>
      <c r="AV804" s="1"/>
      <c r="AW804" s="1"/>
      <c r="AX804" s="36"/>
      <c r="AY804" s="78"/>
      <c r="AZ804" s="37" t="e">
        <f>IF(AC804=#REF!,"年間支払金額",IF(AND(OR(COUNTIF(AE804,"*すべて*"),COUNTIF(AE804,"*全て*")),S804="●",OR(K804=#REF!,K804=#REF!)),"年間支払金額(全官署、契約相手方ごと)",IF(AND(OR(COUNTIF(AE804,"*すべて*"),COUNTIF(AE804,"*全て*")),S804="●"),"年間支払金額(契約相手方ごと)",IF(AND(OR(K804=#REF!,K804=#REF!),AC804=#REF!),"契約総額(全官署)",IF(AND(K804=#REF!,AC804=#REF!),"契約総額(自官署のみ)",IF(K804=#REF!,"年間支払金額(自官署のみ)",IF(AC804=#REF!,"契約総額",IF(AND(COUNTIF(BG804,"&lt;&gt;*単価*"),OR(K804=#REF!,K804=#REF!)),"全官署予定価格",IF(AND(COUNTIF(BG804,"*単価*"),OR(K804=#REF!,K804=#REF!)),"全官署支払金額",IF(COUNTIF(BG804,"*単価*"),"年間支払金額","予定価格"))))))))))</f>
        <v>#REF!</v>
      </c>
      <c r="BA804" s="37" t="str">
        <f>IF(T804="","×",IF(令和8年度契約状況調査票!T804&gt;_xlfn.XLOOKUP(令和8年度契約状況調査票!BF804,#REF!,#REF!),"○","×"))</f>
        <v>×</v>
      </c>
      <c r="BB804" s="37" t="str">
        <f>IF(Y804="","×",IF(令和8年度契約状況調査票!Y804&gt;_xlfn.XLOOKUP(令和8年度契約状況調査票!BF804,#REF!,#REF!),"○","×"))</f>
        <v>×</v>
      </c>
      <c r="BC804" s="37" t="str">
        <f t="shared" si="117"/>
        <v>×</v>
      </c>
      <c r="BD804" s="37" t="str">
        <f t="shared" si="122"/>
        <v>×</v>
      </c>
      <c r="BE804" s="79" t="str">
        <f t="shared" si="118"/>
        <v/>
      </c>
      <c r="BF804" s="38">
        <f t="shared" si="119"/>
        <v>0</v>
      </c>
      <c r="BG804" s="1" t="e">
        <f>IF(AC804=#REF!,"",IF(AND(K804&lt;&gt;"",ISTEXT(U804)),"分担契約/単価契約",IF(ISTEXT(U804),"単価契約",IF(K804&lt;&gt;"","分担契約",""))))</f>
        <v>#REF!</v>
      </c>
      <c r="BH804" s="80"/>
      <c r="BI804" s="81" t="e">
        <f>IF(COUNTIF(T804,"**"),"",IF(AND(T804&gt;=#REF!,OR(H804=#REF!,H804=#REF!)),1,IF(AND(T804&gt;=#REF!,H804&lt;&gt;#REF!,H804&lt;&gt;#REF!),1,"")))</f>
        <v>#REF!</v>
      </c>
      <c r="BJ804" s="82" t="str">
        <f t="shared" si="120"/>
        <v>○</v>
      </c>
      <c r="BK804" s="81" t="b">
        <f t="shared" si="123"/>
        <v>1</v>
      </c>
      <c r="BL804" s="81" t="b">
        <f t="shared" si="124"/>
        <v>1</v>
      </c>
    </row>
    <row r="805" spans="1:64" s="83" customFormat="1" ht="60.65" customHeight="1" x14ac:dyDescent="0.2">
      <c r="A805" s="77">
        <f t="shared" si="116"/>
        <v>800</v>
      </c>
      <c r="B805" s="77" t="str">
        <f t="shared" si="121"/>
        <v/>
      </c>
      <c r="C805" s="77" t="str">
        <f>IF(B805&lt;&gt;1,"",COUNTIF($B$6:B805,1))</f>
        <v/>
      </c>
      <c r="D805" s="77" t="str">
        <f>IF(B805&lt;&gt;2,"",COUNTIF($B$6:B805,2))</f>
        <v/>
      </c>
      <c r="E805" s="77" t="str">
        <f>IF(B805&lt;&gt;3,"",COUNTIF($B$6:B805,3))</f>
        <v/>
      </c>
      <c r="F805" s="77" t="str">
        <f>IF(B805&lt;&gt;4,"",COUNTIF($B$6:B805,4))</f>
        <v/>
      </c>
      <c r="G805" s="1"/>
      <c r="H805" s="20"/>
      <c r="I805" s="20"/>
      <c r="J805" s="20"/>
      <c r="K805" s="1"/>
      <c r="L805" s="1"/>
      <c r="M805" s="21"/>
      <c r="N805" s="20"/>
      <c r="O805" s="22"/>
      <c r="P805" s="26"/>
      <c r="Q805" s="27"/>
      <c r="R805" s="20"/>
      <c r="S805" s="1"/>
      <c r="T805" s="23"/>
      <c r="U805" s="84"/>
      <c r="V805" s="86"/>
      <c r="W805" s="39" t="e">
        <f>IF(OR(T805="他官署で調達手続きを実施のため",AC805=#REF!),"－",IF(V805&lt;&gt;"",ROUNDDOWN(V805/T805,3),(IFERROR(ROUNDDOWN(U805/T805,3),"－"))))</f>
        <v>#REF!</v>
      </c>
      <c r="X805" s="90"/>
      <c r="Y805" s="92"/>
      <c r="Z805" s="25"/>
      <c r="AA805" s="24"/>
      <c r="AB805" s="25"/>
      <c r="AC805" s="24"/>
      <c r="AD805" s="20"/>
      <c r="AE805" s="20"/>
      <c r="AF805" s="20"/>
      <c r="AG805" s="1"/>
      <c r="AH805" s="1"/>
      <c r="AI805" s="41"/>
      <c r="AJ805" s="41"/>
      <c r="AK805" s="41"/>
      <c r="AL805" s="41"/>
      <c r="AM805" s="41"/>
      <c r="AN805" s="1"/>
      <c r="AO805" s="1"/>
      <c r="AP805" s="1"/>
      <c r="AQ805" s="1"/>
      <c r="AR805" s="1"/>
      <c r="AS805" s="1"/>
      <c r="AT805" s="1"/>
      <c r="AU805" s="1"/>
      <c r="AV805" s="1"/>
      <c r="AW805" s="1"/>
      <c r="AX805" s="35"/>
      <c r="AY805" s="78"/>
      <c r="AZ805" s="37" t="e">
        <f>IF(AC805=#REF!,"年間支払金額",IF(AND(OR(COUNTIF(AE805,"*すべて*"),COUNTIF(AE805,"*全て*")),S805="●",OR(K805=#REF!,K805=#REF!)),"年間支払金額(全官署、契約相手方ごと)",IF(AND(OR(COUNTIF(AE805,"*すべて*"),COUNTIF(AE805,"*全て*")),S805="●"),"年間支払金額(契約相手方ごと)",IF(AND(OR(K805=#REF!,K805=#REF!),AC805=#REF!),"契約総額(全官署)",IF(AND(K805=#REF!,AC805=#REF!),"契約総額(自官署のみ)",IF(K805=#REF!,"年間支払金額(自官署のみ)",IF(AC805=#REF!,"契約総額",IF(AND(COUNTIF(BG805,"&lt;&gt;*単価*"),OR(K805=#REF!,K805=#REF!)),"全官署予定価格",IF(AND(COUNTIF(BG805,"*単価*"),OR(K805=#REF!,K805=#REF!)),"全官署支払金額",IF(COUNTIF(BG805,"*単価*"),"年間支払金額","予定価格"))))))))))</f>
        <v>#REF!</v>
      </c>
      <c r="BA805" s="37" t="str">
        <f>IF(T805="","×",IF(令和8年度契約状況調査票!T805&gt;_xlfn.XLOOKUP(令和8年度契約状況調査票!BF805,#REF!,#REF!),"○","×"))</f>
        <v>×</v>
      </c>
      <c r="BB805" s="37" t="str">
        <f>IF(Y805="","×",IF(令和8年度契約状況調査票!Y805&gt;_xlfn.XLOOKUP(令和8年度契約状況調査票!BF805,#REF!,#REF!),"○","×"))</f>
        <v>×</v>
      </c>
      <c r="BC805" s="37" t="str">
        <f t="shared" si="117"/>
        <v>×</v>
      </c>
      <c r="BD805" s="37" t="str">
        <f t="shared" si="122"/>
        <v>×</v>
      </c>
      <c r="BE805" s="79" t="str">
        <f t="shared" si="118"/>
        <v/>
      </c>
      <c r="BF805" s="38">
        <f t="shared" si="119"/>
        <v>0</v>
      </c>
      <c r="BG805" s="1" t="e">
        <f>IF(AC805=#REF!,"",IF(AND(K805&lt;&gt;"",ISTEXT(U805)),"分担契約/単価契約",IF(ISTEXT(U805),"単価契約",IF(K805&lt;&gt;"","分担契約",""))))</f>
        <v>#REF!</v>
      </c>
      <c r="BH805" s="80"/>
      <c r="BI805" s="81" t="e">
        <f>IF(COUNTIF(T805,"**"),"",IF(AND(T805&gt;=#REF!,OR(H805=#REF!,H805=#REF!)),1,IF(AND(T805&gt;=#REF!,H805&lt;&gt;#REF!,H805&lt;&gt;#REF!),1,"")))</f>
        <v>#REF!</v>
      </c>
      <c r="BJ805" s="82" t="str">
        <f t="shared" si="120"/>
        <v>○</v>
      </c>
      <c r="BK805" s="81" t="b">
        <f t="shared" si="123"/>
        <v>1</v>
      </c>
      <c r="BL805" s="81" t="b">
        <f t="shared" si="124"/>
        <v>1</v>
      </c>
    </row>
    <row r="806" spans="1:64" s="83" customFormat="1" ht="60.65" customHeight="1" x14ac:dyDescent="0.2">
      <c r="A806" s="77">
        <f t="shared" si="116"/>
        <v>801</v>
      </c>
      <c r="B806" s="77" t="str">
        <f t="shared" si="121"/>
        <v/>
      </c>
      <c r="C806" s="77" t="str">
        <f>IF(B806&lt;&gt;1,"",COUNTIF($B$6:B806,1))</f>
        <v/>
      </c>
      <c r="D806" s="77" t="str">
        <f>IF(B806&lt;&gt;2,"",COUNTIF($B$6:B806,2))</f>
        <v/>
      </c>
      <c r="E806" s="77" t="str">
        <f>IF(B806&lt;&gt;3,"",COUNTIF($B$6:B806,3))</f>
        <v/>
      </c>
      <c r="F806" s="77" t="str">
        <f>IF(B806&lt;&gt;4,"",COUNTIF($B$6:B806,4))</f>
        <v/>
      </c>
      <c r="G806" s="1"/>
      <c r="H806" s="20"/>
      <c r="I806" s="20"/>
      <c r="J806" s="20"/>
      <c r="K806" s="1"/>
      <c r="L806" s="1"/>
      <c r="M806" s="21"/>
      <c r="N806" s="20"/>
      <c r="O806" s="22"/>
      <c r="P806" s="26"/>
      <c r="Q806" s="27"/>
      <c r="R806" s="20"/>
      <c r="S806" s="1"/>
      <c r="T806" s="23"/>
      <c r="U806" s="84"/>
      <c r="V806" s="86"/>
      <c r="W806" s="39" t="e">
        <f>IF(OR(T806="他官署で調達手続きを実施のため",AC806=#REF!),"－",IF(V806&lt;&gt;"",ROUNDDOWN(V806/T806,3),(IFERROR(ROUNDDOWN(U806/T806,3),"－"))))</f>
        <v>#REF!</v>
      </c>
      <c r="X806" s="90"/>
      <c r="Y806" s="92"/>
      <c r="Z806" s="25"/>
      <c r="AA806" s="24"/>
      <c r="AB806" s="25"/>
      <c r="AC806" s="24"/>
      <c r="AD806" s="20"/>
      <c r="AE806" s="20"/>
      <c r="AF806" s="20"/>
      <c r="AG806" s="1"/>
      <c r="AH806" s="1"/>
      <c r="AI806" s="41"/>
      <c r="AJ806" s="41"/>
      <c r="AK806" s="41"/>
      <c r="AL806" s="41"/>
      <c r="AM806" s="41"/>
      <c r="AN806" s="1"/>
      <c r="AO806" s="1"/>
      <c r="AP806" s="1"/>
      <c r="AQ806" s="1"/>
      <c r="AR806" s="1"/>
      <c r="AS806" s="1"/>
      <c r="AT806" s="1"/>
      <c r="AU806" s="1"/>
      <c r="AV806" s="1"/>
      <c r="AW806" s="1"/>
      <c r="AX806" s="35"/>
      <c r="AY806" s="78"/>
      <c r="AZ806" s="37" t="e">
        <f>IF(AC806=#REF!,"年間支払金額",IF(AND(OR(COUNTIF(AE806,"*すべて*"),COUNTIF(AE806,"*全て*")),S806="●",OR(K806=#REF!,K806=#REF!)),"年間支払金額(全官署、契約相手方ごと)",IF(AND(OR(COUNTIF(AE806,"*すべて*"),COUNTIF(AE806,"*全て*")),S806="●"),"年間支払金額(契約相手方ごと)",IF(AND(OR(K806=#REF!,K806=#REF!),AC806=#REF!),"契約総額(全官署)",IF(AND(K806=#REF!,AC806=#REF!),"契約総額(自官署のみ)",IF(K806=#REF!,"年間支払金額(自官署のみ)",IF(AC806=#REF!,"契約総額",IF(AND(COUNTIF(BG806,"&lt;&gt;*単価*"),OR(K806=#REF!,K806=#REF!)),"全官署予定価格",IF(AND(COUNTIF(BG806,"*単価*"),OR(K806=#REF!,K806=#REF!)),"全官署支払金額",IF(COUNTIF(BG806,"*単価*"),"年間支払金額","予定価格"))))))))))</f>
        <v>#REF!</v>
      </c>
      <c r="BA806" s="37" t="str">
        <f>IF(T806="","×",IF(令和8年度契約状況調査票!T806&gt;_xlfn.XLOOKUP(令和8年度契約状況調査票!BF806,#REF!,#REF!),"○","×"))</f>
        <v>×</v>
      </c>
      <c r="BB806" s="37" t="str">
        <f>IF(Y806="","×",IF(令和8年度契約状況調査票!Y806&gt;_xlfn.XLOOKUP(令和8年度契約状況調査票!BF806,#REF!,#REF!),"○","×"))</f>
        <v>×</v>
      </c>
      <c r="BC806" s="37" t="str">
        <f t="shared" si="117"/>
        <v>×</v>
      </c>
      <c r="BD806" s="37" t="str">
        <f t="shared" si="122"/>
        <v>×</v>
      </c>
      <c r="BE806" s="79" t="str">
        <f t="shared" si="118"/>
        <v/>
      </c>
      <c r="BF806" s="38">
        <f t="shared" si="119"/>
        <v>0</v>
      </c>
      <c r="BG806" s="1" t="e">
        <f>IF(AC806=#REF!,"",IF(AND(K806&lt;&gt;"",ISTEXT(U806)),"分担契約/単価契約",IF(ISTEXT(U806),"単価契約",IF(K806&lt;&gt;"","分担契約",""))))</f>
        <v>#REF!</v>
      </c>
      <c r="BH806" s="80"/>
      <c r="BI806" s="81" t="e">
        <f>IF(COUNTIF(T806,"**"),"",IF(AND(T806&gt;=#REF!,OR(H806=#REF!,H806=#REF!)),1,IF(AND(T806&gt;=#REF!,H806&lt;&gt;#REF!,H806&lt;&gt;#REF!),1,"")))</f>
        <v>#REF!</v>
      </c>
      <c r="BJ806" s="82" t="str">
        <f t="shared" si="120"/>
        <v>○</v>
      </c>
      <c r="BK806" s="81" t="b">
        <f t="shared" si="123"/>
        <v>1</v>
      </c>
      <c r="BL806" s="81" t="b">
        <f t="shared" si="124"/>
        <v>1</v>
      </c>
    </row>
    <row r="807" spans="1:64" s="83" customFormat="1" ht="60.65" customHeight="1" x14ac:dyDescent="0.2">
      <c r="A807" s="77">
        <f t="shared" si="116"/>
        <v>802</v>
      </c>
      <c r="B807" s="77" t="str">
        <f t="shared" si="121"/>
        <v/>
      </c>
      <c r="C807" s="77" t="str">
        <f>IF(B807&lt;&gt;1,"",COUNTIF($B$6:B807,1))</f>
        <v/>
      </c>
      <c r="D807" s="77" t="str">
        <f>IF(B807&lt;&gt;2,"",COUNTIF($B$6:B807,2))</f>
        <v/>
      </c>
      <c r="E807" s="77" t="str">
        <f>IF(B807&lt;&gt;3,"",COUNTIF($B$6:B807,3))</f>
        <v/>
      </c>
      <c r="F807" s="77" t="str">
        <f>IF(B807&lt;&gt;4,"",COUNTIF($B$6:B807,4))</f>
        <v/>
      </c>
      <c r="G807" s="1"/>
      <c r="H807" s="20"/>
      <c r="I807" s="20"/>
      <c r="J807" s="20"/>
      <c r="K807" s="1"/>
      <c r="L807" s="1"/>
      <c r="M807" s="21"/>
      <c r="N807" s="20"/>
      <c r="O807" s="22"/>
      <c r="P807" s="26"/>
      <c r="Q807" s="27"/>
      <c r="R807" s="20"/>
      <c r="S807" s="1"/>
      <c r="T807" s="28"/>
      <c r="U807" s="85"/>
      <c r="V807" s="86"/>
      <c r="W807" s="39" t="e">
        <f>IF(OR(T807="他官署で調達手続きを実施のため",AC807=#REF!),"－",IF(V807&lt;&gt;"",ROUNDDOWN(V807/T807,3),(IFERROR(ROUNDDOWN(U807/T807,3),"－"))))</f>
        <v>#REF!</v>
      </c>
      <c r="X807" s="90"/>
      <c r="Y807" s="92"/>
      <c r="Z807" s="25"/>
      <c r="AA807" s="24"/>
      <c r="AB807" s="25"/>
      <c r="AC807" s="24"/>
      <c r="AD807" s="20"/>
      <c r="AE807" s="20"/>
      <c r="AF807" s="20"/>
      <c r="AG807" s="1"/>
      <c r="AH807" s="1"/>
      <c r="AI807" s="41"/>
      <c r="AJ807" s="41"/>
      <c r="AK807" s="41"/>
      <c r="AL807" s="41"/>
      <c r="AM807" s="41"/>
      <c r="AN807" s="1"/>
      <c r="AO807" s="1"/>
      <c r="AP807" s="1"/>
      <c r="AQ807" s="1"/>
      <c r="AR807" s="1"/>
      <c r="AS807" s="1"/>
      <c r="AT807" s="1"/>
      <c r="AU807" s="1"/>
      <c r="AV807" s="1"/>
      <c r="AW807" s="1"/>
      <c r="AX807" s="35"/>
      <c r="AY807" s="78"/>
      <c r="AZ807" s="37" t="e">
        <f>IF(AC807=#REF!,"年間支払金額",IF(AND(OR(COUNTIF(AE807,"*すべて*"),COUNTIF(AE807,"*全て*")),S807="●",OR(K807=#REF!,K807=#REF!)),"年間支払金額(全官署、契約相手方ごと)",IF(AND(OR(COUNTIF(AE807,"*すべて*"),COUNTIF(AE807,"*全て*")),S807="●"),"年間支払金額(契約相手方ごと)",IF(AND(OR(K807=#REF!,K807=#REF!),AC807=#REF!),"契約総額(全官署)",IF(AND(K807=#REF!,AC807=#REF!),"契約総額(自官署のみ)",IF(K807=#REF!,"年間支払金額(自官署のみ)",IF(AC807=#REF!,"契約総額",IF(AND(COUNTIF(BG807,"&lt;&gt;*単価*"),OR(K807=#REF!,K807=#REF!)),"全官署予定価格",IF(AND(COUNTIF(BG807,"*単価*"),OR(K807=#REF!,K807=#REF!)),"全官署支払金額",IF(COUNTIF(BG807,"*単価*"),"年間支払金額","予定価格"))))))))))</f>
        <v>#REF!</v>
      </c>
      <c r="BA807" s="37" t="str">
        <f>IF(T807="","×",IF(令和8年度契約状況調査票!T807&gt;_xlfn.XLOOKUP(令和8年度契約状況調査票!BF807,#REF!,#REF!),"○","×"))</f>
        <v>×</v>
      </c>
      <c r="BB807" s="37" t="str">
        <f>IF(Y807="","×",IF(令和8年度契約状況調査票!Y807&gt;_xlfn.XLOOKUP(令和8年度契約状況調査票!BF807,#REF!,#REF!),"○","×"))</f>
        <v>×</v>
      </c>
      <c r="BC807" s="37" t="str">
        <f t="shared" si="117"/>
        <v>×</v>
      </c>
      <c r="BD807" s="37" t="str">
        <f t="shared" si="122"/>
        <v>×</v>
      </c>
      <c r="BE807" s="79" t="str">
        <f t="shared" si="118"/>
        <v/>
      </c>
      <c r="BF807" s="38">
        <f t="shared" si="119"/>
        <v>0</v>
      </c>
      <c r="BG807" s="1" t="e">
        <f>IF(AC807=#REF!,"",IF(AND(K807&lt;&gt;"",ISTEXT(U807)),"分担契約/単価契約",IF(ISTEXT(U807),"単価契約",IF(K807&lt;&gt;"","分担契約",""))))</f>
        <v>#REF!</v>
      </c>
      <c r="BH807" s="80"/>
      <c r="BI807" s="81" t="e">
        <f>IF(COUNTIF(T807,"**"),"",IF(AND(T807&gt;=#REF!,OR(H807=#REF!,H807=#REF!)),1,IF(AND(T807&gt;=#REF!,H807&lt;&gt;#REF!,H807&lt;&gt;#REF!),1,"")))</f>
        <v>#REF!</v>
      </c>
      <c r="BJ807" s="82" t="str">
        <f t="shared" si="120"/>
        <v>○</v>
      </c>
      <c r="BK807" s="81" t="b">
        <f t="shared" si="123"/>
        <v>1</v>
      </c>
      <c r="BL807" s="81" t="b">
        <f t="shared" si="124"/>
        <v>1</v>
      </c>
    </row>
    <row r="808" spans="1:64" s="83" customFormat="1" ht="60.65" customHeight="1" x14ac:dyDescent="0.2">
      <c r="A808" s="77">
        <f t="shared" si="116"/>
        <v>803</v>
      </c>
      <c r="B808" s="77" t="str">
        <f t="shared" si="121"/>
        <v/>
      </c>
      <c r="C808" s="77" t="str">
        <f>IF(B808&lt;&gt;1,"",COUNTIF($B$6:B808,1))</f>
        <v/>
      </c>
      <c r="D808" s="77" t="str">
        <f>IF(B808&lt;&gt;2,"",COUNTIF($B$6:B808,2))</f>
        <v/>
      </c>
      <c r="E808" s="77" t="str">
        <f>IF(B808&lt;&gt;3,"",COUNTIF($B$6:B808,3))</f>
        <v/>
      </c>
      <c r="F808" s="77" t="str">
        <f>IF(B808&lt;&gt;4,"",COUNTIF($B$6:B808,4))</f>
        <v/>
      </c>
      <c r="G808" s="1"/>
      <c r="H808" s="20"/>
      <c r="I808" s="20"/>
      <c r="J808" s="20"/>
      <c r="K808" s="1"/>
      <c r="L808" s="1"/>
      <c r="M808" s="21"/>
      <c r="N808" s="20"/>
      <c r="O808" s="22"/>
      <c r="P808" s="26"/>
      <c r="Q808" s="27"/>
      <c r="R808" s="20"/>
      <c r="S808" s="1"/>
      <c r="T808" s="23"/>
      <c r="U808" s="84"/>
      <c r="V808" s="86"/>
      <c r="W808" s="39" t="e">
        <f>IF(OR(T808="他官署で調達手続きを実施のため",AC808=#REF!),"－",IF(V808&lt;&gt;"",ROUNDDOWN(V808/T808,3),(IFERROR(ROUNDDOWN(U808/T808,3),"－"))))</f>
        <v>#REF!</v>
      </c>
      <c r="X808" s="90"/>
      <c r="Y808" s="92"/>
      <c r="Z808" s="25"/>
      <c r="AA808" s="24"/>
      <c r="AB808" s="25"/>
      <c r="AC808" s="24"/>
      <c r="AD808" s="20"/>
      <c r="AE808" s="20"/>
      <c r="AF808" s="20"/>
      <c r="AG808" s="1"/>
      <c r="AH808" s="1"/>
      <c r="AI808" s="41"/>
      <c r="AJ808" s="41"/>
      <c r="AK808" s="41"/>
      <c r="AL808" s="41"/>
      <c r="AM808" s="41"/>
      <c r="AN808" s="1"/>
      <c r="AO808" s="1"/>
      <c r="AP808" s="1"/>
      <c r="AQ808" s="1"/>
      <c r="AR808" s="1"/>
      <c r="AS808" s="1"/>
      <c r="AT808" s="1"/>
      <c r="AU808" s="1"/>
      <c r="AV808" s="1"/>
      <c r="AW808" s="1"/>
      <c r="AX808" s="35"/>
      <c r="AY808" s="78"/>
      <c r="AZ808" s="37" t="e">
        <f>IF(AC808=#REF!,"年間支払金額",IF(AND(OR(COUNTIF(AE808,"*すべて*"),COUNTIF(AE808,"*全て*")),S808="●",OR(K808=#REF!,K808=#REF!)),"年間支払金額(全官署、契約相手方ごと)",IF(AND(OR(COUNTIF(AE808,"*すべて*"),COUNTIF(AE808,"*全て*")),S808="●"),"年間支払金額(契約相手方ごと)",IF(AND(OR(K808=#REF!,K808=#REF!),AC808=#REF!),"契約総額(全官署)",IF(AND(K808=#REF!,AC808=#REF!),"契約総額(自官署のみ)",IF(K808=#REF!,"年間支払金額(自官署のみ)",IF(AC808=#REF!,"契約総額",IF(AND(COUNTIF(BG808,"&lt;&gt;*単価*"),OR(K808=#REF!,K808=#REF!)),"全官署予定価格",IF(AND(COUNTIF(BG808,"*単価*"),OR(K808=#REF!,K808=#REF!)),"全官署支払金額",IF(COUNTIF(BG808,"*単価*"),"年間支払金額","予定価格"))))))))))</f>
        <v>#REF!</v>
      </c>
      <c r="BA808" s="37" t="str">
        <f>IF(T808="","×",IF(令和8年度契約状況調査票!T808&gt;_xlfn.XLOOKUP(令和8年度契約状況調査票!BF808,#REF!,#REF!),"○","×"))</f>
        <v>×</v>
      </c>
      <c r="BB808" s="37" t="str">
        <f>IF(Y808="","×",IF(令和8年度契約状況調査票!Y808&gt;_xlfn.XLOOKUP(令和8年度契約状況調査票!BF808,#REF!,#REF!),"○","×"))</f>
        <v>×</v>
      </c>
      <c r="BC808" s="37" t="str">
        <f t="shared" si="117"/>
        <v>×</v>
      </c>
      <c r="BD808" s="37" t="str">
        <f t="shared" si="122"/>
        <v>×</v>
      </c>
      <c r="BE808" s="79" t="str">
        <f t="shared" si="118"/>
        <v/>
      </c>
      <c r="BF808" s="38">
        <f t="shared" si="119"/>
        <v>0</v>
      </c>
      <c r="BG808" s="1" t="e">
        <f>IF(AC808=#REF!,"",IF(AND(K808&lt;&gt;"",ISTEXT(U808)),"分担契約/単価契約",IF(ISTEXT(U808),"単価契約",IF(K808&lt;&gt;"","分担契約",""))))</f>
        <v>#REF!</v>
      </c>
      <c r="BH808" s="80"/>
      <c r="BI808" s="81" t="e">
        <f>IF(COUNTIF(T808,"**"),"",IF(AND(T808&gt;=#REF!,OR(H808=#REF!,H808=#REF!)),1,IF(AND(T808&gt;=#REF!,H808&lt;&gt;#REF!,H808&lt;&gt;#REF!),1,"")))</f>
        <v>#REF!</v>
      </c>
      <c r="BJ808" s="82" t="str">
        <f t="shared" si="120"/>
        <v>○</v>
      </c>
      <c r="BK808" s="81" t="b">
        <f t="shared" si="123"/>
        <v>1</v>
      </c>
      <c r="BL808" s="81" t="b">
        <f t="shared" si="124"/>
        <v>1</v>
      </c>
    </row>
    <row r="809" spans="1:64" s="83" customFormat="1" ht="60.65" customHeight="1" x14ac:dyDescent="0.2">
      <c r="A809" s="77">
        <f t="shared" si="116"/>
        <v>804</v>
      </c>
      <c r="B809" s="77" t="str">
        <f t="shared" si="121"/>
        <v/>
      </c>
      <c r="C809" s="77" t="str">
        <f>IF(B809&lt;&gt;1,"",COUNTIF($B$6:B809,1))</f>
        <v/>
      </c>
      <c r="D809" s="77" t="str">
        <f>IF(B809&lt;&gt;2,"",COUNTIF($B$6:B809,2))</f>
        <v/>
      </c>
      <c r="E809" s="77" t="str">
        <f>IF(B809&lt;&gt;3,"",COUNTIF($B$6:B809,3))</f>
        <v/>
      </c>
      <c r="F809" s="77" t="str">
        <f>IF(B809&lt;&gt;4,"",COUNTIF($B$6:B809,4))</f>
        <v/>
      </c>
      <c r="G809" s="1"/>
      <c r="H809" s="20"/>
      <c r="I809" s="20"/>
      <c r="J809" s="20"/>
      <c r="K809" s="1"/>
      <c r="L809" s="1"/>
      <c r="M809" s="21"/>
      <c r="N809" s="20"/>
      <c r="O809" s="22"/>
      <c r="P809" s="26"/>
      <c r="Q809" s="27"/>
      <c r="R809" s="20"/>
      <c r="S809" s="1"/>
      <c r="T809" s="23"/>
      <c r="U809" s="84"/>
      <c r="V809" s="86"/>
      <c r="W809" s="39" t="e">
        <f>IF(OR(T809="他官署で調達手続きを実施のため",AC809=#REF!),"－",IF(V809&lt;&gt;"",ROUNDDOWN(V809/T809,3),(IFERROR(ROUNDDOWN(U809/T809,3),"－"))))</f>
        <v>#REF!</v>
      </c>
      <c r="X809" s="90"/>
      <c r="Y809" s="92"/>
      <c r="Z809" s="25"/>
      <c r="AA809" s="24"/>
      <c r="AB809" s="25"/>
      <c r="AC809" s="24"/>
      <c r="AD809" s="20"/>
      <c r="AE809" s="20"/>
      <c r="AF809" s="20"/>
      <c r="AG809" s="1"/>
      <c r="AH809" s="1"/>
      <c r="AI809" s="41"/>
      <c r="AJ809" s="41"/>
      <c r="AK809" s="41"/>
      <c r="AL809" s="41"/>
      <c r="AM809" s="41"/>
      <c r="AN809" s="1"/>
      <c r="AO809" s="1"/>
      <c r="AP809" s="1"/>
      <c r="AQ809" s="1"/>
      <c r="AR809" s="1"/>
      <c r="AS809" s="1"/>
      <c r="AT809" s="1"/>
      <c r="AU809" s="1"/>
      <c r="AV809" s="1"/>
      <c r="AW809" s="1"/>
      <c r="AX809" s="35"/>
      <c r="AY809" s="78"/>
      <c r="AZ809" s="37" t="e">
        <f>IF(AC809=#REF!,"年間支払金額",IF(AND(OR(COUNTIF(AE809,"*すべて*"),COUNTIF(AE809,"*全て*")),S809="●",OR(K809=#REF!,K809=#REF!)),"年間支払金額(全官署、契約相手方ごと)",IF(AND(OR(COUNTIF(AE809,"*すべて*"),COUNTIF(AE809,"*全て*")),S809="●"),"年間支払金額(契約相手方ごと)",IF(AND(OR(K809=#REF!,K809=#REF!),AC809=#REF!),"契約総額(全官署)",IF(AND(K809=#REF!,AC809=#REF!),"契約総額(自官署のみ)",IF(K809=#REF!,"年間支払金額(自官署のみ)",IF(AC809=#REF!,"契約総額",IF(AND(COUNTIF(BG809,"&lt;&gt;*単価*"),OR(K809=#REF!,K809=#REF!)),"全官署予定価格",IF(AND(COUNTIF(BG809,"*単価*"),OR(K809=#REF!,K809=#REF!)),"全官署支払金額",IF(COUNTIF(BG809,"*単価*"),"年間支払金額","予定価格"))))))))))</f>
        <v>#REF!</v>
      </c>
      <c r="BA809" s="37" t="str">
        <f>IF(T809="","×",IF(令和8年度契約状況調査票!T809&gt;_xlfn.XLOOKUP(令和8年度契約状況調査票!BF809,#REF!,#REF!),"○","×"))</f>
        <v>×</v>
      </c>
      <c r="BB809" s="37" t="str">
        <f>IF(Y809="","×",IF(令和8年度契約状況調査票!Y809&gt;_xlfn.XLOOKUP(令和8年度契約状況調査票!BF809,#REF!,#REF!),"○","×"))</f>
        <v>×</v>
      </c>
      <c r="BC809" s="37" t="str">
        <f t="shared" si="117"/>
        <v>×</v>
      </c>
      <c r="BD809" s="37" t="str">
        <f t="shared" si="122"/>
        <v>×</v>
      </c>
      <c r="BE809" s="79" t="str">
        <f t="shared" si="118"/>
        <v/>
      </c>
      <c r="BF809" s="38">
        <f t="shared" si="119"/>
        <v>0</v>
      </c>
      <c r="BG809" s="1" t="e">
        <f>IF(AC809=#REF!,"",IF(AND(K809&lt;&gt;"",ISTEXT(U809)),"分担契約/単価契約",IF(ISTEXT(U809),"単価契約",IF(K809&lt;&gt;"","分担契約",""))))</f>
        <v>#REF!</v>
      </c>
      <c r="BH809" s="80"/>
      <c r="BI809" s="81" t="e">
        <f>IF(COUNTIF(T809,"**"),"",IF(AND(T809&gt;=#REF!,OR(H809=#REF!,H809=#REF!)),1,IF(AND(T809&gt;=#REF!,H809&lt;&gt;#REF!,H809&lt;&gt;#REF!),1,"")))</f>
        <v>#REF!</v>
      </c>
      <c r="BJ809" s="82" t="str">
        <f t="shared" si="120"/>
        <v>○</v>
      </c>
      <c r="BK809" s="81" t="b">
        <f t="shared" si="123"/>
        <v>1</v>
      </c>
      <c r="BL809" s="81" t="b">
        <f t="shared" si="124"/>
        <v>1</v>
      </c>
    </row>
    <row r="810" spans="1:64" s="83" customFormat="1" ht="60.65" customHeight="1" x14ac:dyDescent="0.2">
      <c r="A810" s="77">
        <f t="shared" si="116"/>
        <v>805</v>
      </c>
      <c r="B810" s="77" t="str">
        <f t="shared" si="121"/>
        <v/>
      </c>
      <c r="C810" s="77" t="str">
        <f>IF(B810&lt;&gt;1,"",COUNTIF($B$6:B810,1))</f>
        <v/>
      </c>
      <c r="D810" s="77" t="str">
        <f>IF(B810&lt;&gt;2,"",COUNTIF($B$6:B810,2))</f>
        <v/>
      </c>
      <c r="E810" s="77" t="str">
        <f>IF(B810&lt;&gt;3,"",COUNTIF($B$6:B810,3))</f>
        <v/>
      </c>
      <c r="F810" s="77" t="str">
        <f>IF(B810&lt;&gt;4,"",COUNTIF($B$6:B810,4))</f>
        <v/>
      </c>
      <c r="G810" s="1"/>
      <c r="H810" s="20"/>
      <c r="I810" s="20"/>
      <c r="J810" s="20"/>
      <c r="K810" s="1"/>
      <c r="L810" s="1"/>
      <c r="M810" s="21"/>
      <c r="N810" s="20"/>
      <c r="O810" s="22"/>
      <c r="P810" s="26"/>
      <c r="Q810" s="27"/>
      <c r="R810" s="20"/>
      <c r="S810" s="1"/>
      <c r="T810" s="23"/>
      <c r="U810" s="84"/>
      <c r="V810" s="86"/>
      <c r="W810" s="39" t="e">
        <f>IF(OR(T810="他官署で調達手続きを実施のため",AC810=#REF!),"－",IF(V810&lt;&gt;"",ROUNDDOWN(V810/T810,3),(IFERROR(ROUNDDOWN(U810/T810,3),"－"))))</f>
        <v>#REF!</v>
      </c>
      <c r="X810" s="90"/>
      <c r="Y810" s="92"/>
      <c r="Z810" s="25"/>
      <c r="AA810" s="24"/>
      <c r="AB810" s="25"/>
      <c r="AC810" s="24"/>
      <c r="AD810" s="20"/>
      <c r="AE810" s="20"/>
      <c r="AF810" s="20"/>
      <c r="AG810" s="1"/>
      <c r="AH810" s="1"/>
      <c r="AI810" s="41"/>
      <c r="AJ810" s="41"/>
      <c r="AK810" s="41"/>
      <c r="AL810" s="41"/>
      <c r="AM810" s="41"/>
      <c r="AN810" s="1"/>
      <c r="AO810" s="1"/>
      <c r="AP810" s="1"/>
      <c r="AQ810" s="1"/>
      <c r="AR810" s="1"/>
      <c r="AS810" s="1"/>
      <c r="AT810" s="1"/>
      <c r="AU810" s="1"/>
      <c r="AV810" s="1"/>
      <c r="AW810" s="1"/>
      <c r="AX810" s="35"/>
      <c r="AY810" s="78"/>
      <c r="AZ810" s="37" t="e">
        <f>IF(AC810=#REF!,"年間支払金額",IF(AND(OR(COUNTIF(AE810,"*すべて*"),COUNTIF(AE810,"*全て*")),S810="●",OR(K810=#REF!,K810=#REF!)),"年間支払金額(全官署、契約相手方ごと)",IF(AND(OR(COUNTIF(AE810,"*すべて*"),COUNTIF(AE810,"*全て*")),S810="●"),"年間支払金額(契約相手方ごと)",IF(AND(OR(K810=#REF!,K810=#REF!),AC810=#REF!),"契約総額(全官署)",IF(AND(K810=#REF!,AC810=#REF!),"契約総額(自官署のみ)",IF(K810=#REF!,"年間支払金額(自官署のみ)",IF(AC810=#REF!,"契約総額",IF(AND(COUNTIF(BG810,"&lt;&gt;*単価*"),OR(K810=#REF!,K810=#REF!)),"全官署予定価格",IF(AND(COUNTIF(BG810,"*単価*"),OR(K810=#REF!,K810=#REF!)),"全官署支払金額",IF(COUNTIF(BG810,"*単価*"),"年間支払金額","予定価格"))))))))))</f>
        <v>#REF!</v>
      </c>
      <c r="BA810" s="37" t="str">
        <f>IF(T810="","×",IF(令和8年度契約状況調査票!T810&gt;_xlfn.XLOOKUP(令和8年度契約状況調査票!BF810,#REF!,#REF!),"○","×"))</f>
        <v>×</v>
      </c>
      <c r="BB810" s="37" t="str">
        <f>IF(Y810="","×",IF(令和8年度契約状況調査票!Y810&gt;_xlfn.XLOOKUP(令和8年度契約状況調査票!BF810,#REF!,#REF!),"○","×"))</f>
        <v>×</v>
      </c>
      <c r="BC810" s="37" t="str">
        <f t="shared" si="117"/>
        <v>×</v>
      </c>
      <c r="BD810" s="37" t="str">
        <f t="shared" si="122"/>
        <v>×</v>
      </c>
      <c r="BE810" s="79" t="str">
        <f t="shared" si="118"/>
        <v/>
      </c>
      <c r="BF810" s="38">
        <f t="shared" si="119"/>
        <v>0</v>
      </c>
      <c r="BG810" s="1" t="e">
        <f>IF(AC810=#REF!,"",IF(AND(K810&lt;&gt;"",ISTEXT(U810)),"分担契約/単価契約",IF(ISTEXT(U810),"単価契約",IF(K810&lt;&gt;"","分担契約",""))))</f>
        <v>#REF!</v>
      </c>
      <c r="BH810" s="80"/>
      <c r="BI810" s="81" t="e">
        <f>IF(COUNTIF(T810,"**"),"",IF(AND(T810&gt;=#REF!,OR(H810=#REF!,H810=#REF!)),1,IF(AND(T810&gt;=#REF!,H810&lt;&gt;#REF!,H810&lt;&gt;#REF!),1,"")))</f>
        <v>#REF!</v>
      </c>
      <c r="BJ810" s="82" t="str">
        <f t="shared" si="120"/>
        <v>○</v>
      </c>
      <c r="BK810" s="81" t="b">
        <f t="shared" si="123"/>
        <v>1</v>
      </c>
      <c r="BL810" s="81" t="b">
        <f t="shared" si="124"/>
        <v>1</v>
      </c>
    </row>
    <row r="811" spans="1:64" s="83" customFormat="1" ht="60.65" customHeight="1" x14ac:dyDescent="0.2">
      <c r="A811" s="77">
        <f t="shared" si="116"/>
        <v>806</v>
      </c>
      <c r="B811" s="77" t="str">
        <f t="shared" si="121"/>
        <v/>
      </c>
      <c r="C811" s="77" t="str">
        <f>IF(B811&lt;&gt;1,"",COUNTIF($B$6:B811,1))</f>
        <v/>
      </c>
      <c r="D811" s="77" t="str">
        <f>IF(B811&lt;&gt;2,"",COUNTIF($B$6:B811,2))</f>
        <v/>
      </c>
      <c r="E811" s="77" t="str">
        <f>IF(B811&lt;&gt;3,"",COUNTIF($B$6:B811,3))</f>
        <v/>
      </c>
      <c r="F811" s="77" t="str">
        <f>IF(B811&lt;&gt;4,"",COUNTIF($B$6:B811,4))</f>
        <v/>
      </c>
      <c r="G811" s="1"/>
      <c r="H811" s="20"/>
      <c r="I811" s="20"/>
      <c r="J811" s="20"/>
      <c r="K811" s="1"/>
      <c r="L811" s="1"/>
      <c r="M811" s="21"/>
      <c r="N811" s="20"/>
      <c r="O811" s="22"/>
      <c r="P811" s="26"/>
      <c r="Q811" s="27"/>
      <c r="R811" s="20"/>
      <c r="S811" s="1"/>
      <c r="T811" s="23"/>
      <c r="U811" s="84"/>
      <c r="V811" s="86"/>
      <c r="W811" s="39" t="e">
        <f>IF(OR(T811="他官署で調達手続きを実施のため",AC811=#REF!),"－",IF(V811&lt;&gt;"",ROUNDDOWN(V811/T811,3),(IFERROR(ROUNDDOWN(U811/T811,3),"－"))))</f>
        <v>#REF!</v>
      </c>
      <c r="X811" s="90"/>
      <c r="Y811" s="92"/>
      <c r="Z811" s="25"/>
      <c r="AA811" s="24"/>
      <c r="AB811" s="25"/>
      <c r="AC811" s="24"/>
      <c r="AD811" s="20"/>
      <c r="AE811" s="20"/>
      <c r="AF811" s="20"/>
      <c r="AG811" s="1"/>
      <c r="AH811" s="1"/>
      <c r="AI811" s="41"/>
      <c r="AJ811" s="41"/>
      <c r="AK811" s="41"/>
      <c r="AL811" s="41"/>
      <c r="AM811" s="41"/>
      <c r="AN811" s="1"/>
      <c r="AO811" s="1"/>
      <c r="AP811" s="1"/>
      <c r="AQ811" s="1"/>
      <c r="AR811" s="1"/>
      <c r="AS811" s="1"/>
      <c r="AT811" s="1"/>
      <c r="AU811" s="1"/>
      <c r="AV811" s="1"/>
      <c r="AW811" s="1"/>
      <c r="AX811" s="36"/>
      <c r="AY811" s="78"/>
      <c r="AZ811" s="37" t="e">
        <f>IF(AC811=#REF!,"年間支払金額",IF(AND(OR(COUNTIF(AE811,"*すべて*"),COUNTIF(AE811,"*全て*")),S811="●",OR(K811=#REF!,K811=#REF!)),"年間支払金額(全官署、契約相手方ごと)",IF(AND(OR(COUNTIF(AE811,"*すべて*"),COUNTIF(AE811,"*全て*")),S811="●"),"年間支払金額(契約相手方ごと)",IF(AND(OR(K811=#REF!,K811=#REF!),AC811=#REF!),"契約総額(全官署)",IF(AND(K811=#REF!,AC811=#REF!),"契約総額(自官署のみ)",IF(K811=#REF!,"年間支払金額(自官署のみ)",IF(AC811=#REF!,"契約総額",IF(AND(COUNTIF(BG811,"&lt;&gt;*単価*"),OR(K811=#REF!,K811=#REF!)),"全官署予定価格",IF(AND(COUNTIF(BG811,"*単価*"),OR(K811=#REF!,K811=#REF!)),"全官署支払金額",IF(COUNTIF(BG811,"*単価*"),"年間支払金額","予定価格"))))))))))</f>
        <v>#REF!</v>
      </c>
      <c r="BA811" s="37" t="str">
        <f>IF(T811="","×",IF(令和8年度契約状況調査票!T811&gt;_xlfn.XLOOKUP(令和8年度契約状況調査票!BF811,#REF!,#REF!),"○","×"))</f>
        <v>×</v>
      </c>
      <c r="BB811" s="37" t="str">
        <f>IF(Y811="","×",IF(令和8年度契約状況調査票!Y811&gt;_xlfn.XLOOKUP(令和8年度契約状況調査票!BF811,#REF!,#REF!),"○","×"))</f>
        <v>×</v>
      </c>
      <c r="BC811" s="37" t="str">
        <f t="shared" si="117"/>
        <v>×</v>
      </c>
      <c r="BD811" s="37" t="str">
        <f t="shared" si="122"/>
        <v>×</v>
      </c>
      <c r="BE811" s="79" t="str">
        <f t="shared" si="118"/>
        <v/>
      </c>
      <c r="BF811" s="38">
        <f t="shared" si="119"/>
        <v>0</v>
      </c>
      <c r="BG811" s="1" t="e">
        <f>IF(AC811=#REF!,"",IF(AND(K811&lt;&gt;"",ISTEXT(U811)),"分担契約/単価契約",IF(ISTEXT(U811),"単価契約",IF(K811&lt;&gt;"","分担契約",""))))</f>
        <v>#REF!</v>
      </c>
      <c r="BH811" s="80"/>
      <c r="BI811" s="81" t="e">
        <f>IF(COUNTIF(T811,"**"),"",IF(AND(T811&gt;=#REF!,OR(H811=#REF!,H811=#REF!)),1,IF(AND(T811&gt;=#REF!,H811&lt;&gt;#REF!,H811&lt;&gt;#REF!),1,"")))</f>
        <v>#REF!</v>
      </c>
      <c r="BJ811" s="82" t="str">
        <f t="shared" si="120"/>
        <v>○</v>
      </c>
      <c r="BK811" s="81" t="b">
        <f t="shared" si="123"/>
        <v>1</v>
      </c>
      <c r="BL811" s="81" t="b">
        <f t="shared" si="124"/>
        <v>1</v>
      </c>
    </row>
    <row r="812" spans="1:64" s="83" customFormat="1" ht="60.65" customHeight="1" x14ac:dyDescent="0.2">
      <c r="A812" s="77">
        <f t="shared" si="116"/>
        <v>807</v>
      </c>
      <c r="B812" s="77" t="str">
        <f t="shared" si="121"/>
        <v/>
      </c>
      <c r="C812" s="77" t="str">
        <f>IF(B812&lt;&gt;1,"",COUNTIF($B$6:B812,1))</f>
        <v/>
      </c>
      <c r="D812" s="77" t="str">
        <f>IF(B812&lt;&gt;2,"",COUNTIF($B$6:B812,2))</f>
        <v/>
      </c>
      <c r="E812" s="77" t="str">
        <f>IF(B812&lt;&gt;3,"",COUNTIF($B$6:B812,3))</f>
        <v/>
      </c>
      <c r="F812" s="77" t="str">
        <f>IF(B812&lt;&gt;4,"",COUNTIF($B$6:B812,4))</f>
        <v/>
      </c>
      <c r="G812" s="1"/>
      <c r="H812" s="20"/>
      <c r="I812" s="20"/>
      <c r="J812" s="20"/>
      <c r="K812" s="1"/>
      <c r="L812" s="1"/>
      <c r="M812" s="21"/>
      <c r="N812" s="20"/>
      <c r="O812" s="22"/>
      <c r="P812" s="26"/>
      <c r="Q812" s="27"/>
      <c r="R812" s="20"/>
      <c r="S812" s="1"/>
      <c r="T812" s="23"/>
      <c r="U812" s="84"/>
      <c r="V812" s="86"/>
      <c r="W812" s="39" t="e">
        <f>IF(OR(T812="他官署で調達手続きを実施のため",AC812=#REF!),"－",IF(V812&lt;&gt;"",ROUNDDOWN(V812/T812,3),(IFERROR(ROUNDDOWN(U812/T812,3),"－"))))</f>
        <v>#REF!</v>
      </c>
      <c r="X812" s="90"/>
      <c r="Y812" s="92"/>
      <c r="Z812" s="25"/>
      <c r="AA812" s="24"/>
      <c r="AB812" s="25"/>
      <c r="AC812" s="24"/>
      <c r="AD812" s="20"/>
      <c r="AE812" s="20"/>
      <c r="AF812" s="20"/>
      <c r="AG812" s="1"/>
      <c r="AH812" s="1"/>
      <c r="AI812" s="41"/>
      <c r="AJ812" s="41"/>
      <c r="AK812" s="41"/>
      <c r="AL812" s="41"/>
      <c r="AM812" s="41"/>
      <c r="AN812" s="1"/>
      <c r="AO812" s="1"/>
      <c r="AP812" s="1"/>
      <c r="AQ812" s="1"/>
      <c r="AR812" s="1"/>
      <c r="AS812" s="1"/>
      <c r="AT812" s="1"/>
      <c r="AU812" s="1"/>
      <c r="AV812" s="1"/>
      <c r="AW812" s="1"/>
      <c r="AX812" s="35"/>
      <c r="AY812" s="78"/>
      <c r="AZ812" s="37" t="e">
        <f>IF(AC812=#REF!,"年間支払金額",IF(AND(OR(COUNTIF(AE812,"*すべて*"),COUNTIF(AE812,"*全て*")),S812="●",OR(K812=#REF!,K812=#REF!)),"年間支払金額(全官署、契約相手方ごと)",IF(AND(OR(COUNTIF(AE812,"*すべて*"),COUNTIF(AE812,"*全て*")),S812="●"),"年間支払金額(契約相手方ごと)",IF(AND(OR(K812=#REF!,K812=#REF!),AC812=#REF!),"契約総額(全官署)",IF(AND(K812=#REF!,AC812=#REF!),"契約総額(自官署のみ)",IF(K812=#REF!,"年間支払金額(自官署のみ)",IF(AC812=#REF!,"契約総額",IF(AND(COUNTIF(BG812,"&lt;&gt;*単価*"),OR(K812=#REF!,K812=#REF!)),"全官署予定価格",IF(AND(COUNTIF(BG812,"*単価*"),OR(K812=#REF!,K812=#REF!)),"全官署支払金額",IF(COUNTIF(BG812,"*単価*"),"年間支払金額","予定価格"))))))))))</f>
        <v>#REF!</v>
      </c>
      <c r="BA812" s="37" t="str">
        <f>IF(T812="","×",IF(令和8年度契約状況調査票!T812&gt;_xlfn.XLOOKUP(令和8年度契約状況調査票!BF812,#REF!,#REF!),"○","×"))</f>
        <v>×</v>
      </c>
      <c r="BB812" s="37" t="str">
        <f>IF(Y812="","×",IF(令和8年度契約状況調査票!Y812&gt;_xlfn.XLOOKUP(令和8年度契約状況調査票!BF812,#REF!,#REF!),"○","×"))</f>
        <v>×</v>
      </c>
      <c r="BC812" s="37" t="str">
        <f t="shared" si="117"/>
        <v>×</v>
      </c>
      <c r="BD812" s="37" t="str">
        <f t="shared" si="122"/>
        <v>×</v>
      </c>
      <c r="BE812" s="79" t="str">
        <f t="shared" si="118"/>
        <v/>
      </c>
      <c r="BF812" s="38">
        <f t="shared" si="119"/>
        <v>0</v>
      </c>
      <c r="BG812" s="1" t="e">
        <f>IF(AC812=#REF!,"",IF(AND(K812&lt;&gt;"",ISTEXT(U812)),"分担契約/単価契約",IF(ISTEXT(U812),"単価契約",IF(K812&lt;&gt;"","分担契約",""))))</f>
        <v>#REF!</v>
      </c>
      <c r="BH812" s="80"/>
      <c r="BI812" s="81" t="e">
        <f>IF(COUNTIF(T812,"**"),"",IF(AND(T812&gt;=#REF!,OR(H812=#REF!,H812=#REF!)),1,IF(AND(T812&gt;=#REF!,H812&lt;&gt;#REF!,H812&lt;&gt;#REF!),1,"")))</f>
        <v>#REF!</v>
      </c>
      <c r="BJ812" s="82" t="str">
        <f t="shared" si="120"/>
        <v>○</v>
      </c>
      <c r="BK812" s="81" t="b">
        <f t="shared" si="123"/>
        <v>1</v>
      </c>
      <c r="BL812" s="81" t="b">
        <f t="shared" si="124"/>
        <v>1</v>
      </c>
    </row>
    <row r="813" spans="1:64" s="83" customFormat="1" ht="60.65" customHeight="1" x14ac:dyDescent="0.2">
      <c r="A813" s="77">
        <f t="shared" si="116"/>
        <v>808</v>
      </c>
      <c r="B813" s="77" t="str">
        <f t="shared" si="121"/>
        <v/>
      </c>
      <c r="C813" s="77" t="str">
        <f>IF(B813&lt;&gt;1,"",COUNTIF($B$6:B813,1))</f>
        <v/>
      </c>
      <c r="D813" s="77" t="str">
        <f>IF(B813&lt;&gt;2,"",COUNTIF($B$6:B813,2))</f>
        <v/>
      </c>
      <c r="E813" s="77" t="str">
        <f>IF(B813&lt;&gt;3,"",COUNTIF($B$6:B813,3))</f>
        <v/>
      </c>
      <c r="F813" s="77" t="str">
        <f>IF(B813&lt;&gt;4,"",COUNTIF($B$6:B813,4))</f>
        <v/>
      </c>
      <c r="G813" s="1"/>
      <c r="H813" s="20"/>
      <c r="I813" s="20"/>
      <c r="J813" s="20"/>
      <c r="K813" s="1"/>
      <c r="L813" s="1"/>
      <c r="M813" s="21"/>
      <c r="N813" s="20"/>
      <c r="O813" s="22"/>
      <c r="P813" s="26"/>
      <c r="Q813" s="27"/>
      <c r="R813" s="20"/>
      <c r="S813" s="1"/>
      <c r="T813" s="23"/>
      <c r="U813" s="84"/>
      <c r="V813" s="86"/>
      <c r="W813" s="39" t="e">
        <f>IF(OR(T813="他官署で調達手続きを実施のため",AC813=#REF!),"－",IF(V813&lt;&gt;"",ROUNDDOWN(V813/T813,3),(IFERROR(ROUNDDOWN(U813/T813,3),"－"))))</f>
        <v>#REF!</v>
      </c>
      <c r="X813" s="90"/>
      <c r="Y813" s="92"/>
      <c r="Z813" s="25"/>
      <c r="AA813" s="24"/>
      <c r="AB813" s="25"/>
      <c r="AC813" s="24"/>
      <c r="AD813" s="20"/>
      <c r="AE813" s="20"/>
      <c r="AF813" s="20"/>
      <c r="AG813" s="1"/>
      <c r="AH813" s="1"/>
      <c r="AI813" s="41"/>
      <c r="AJ813" s="41"/>
      <c r="AK813" s="41"/>
      <c r="AL813" s="41"/>
      <c r="AM813" s="41"/>
      <c r="AN813" s="1"/>
      <c r="AO813" s="1"/>
      <c r="AP813" s="1"/>
      <c r="AQ813" s="1"/>
      <c r="AR813" s="1"/>
      <c r="AS813" s="1"/>
      <c r="AT813" s="1"/>
      <c r="AU813" s="1"/>
      <c r="AV813" s="1"/>
      <c r="AW813" s="1"/>
      <c r="AX813" s="35"/>
      <c r="AY813" s="78"/>
      <c r="AZ813" s="37" t="e">
        <f>IF(AC813=#REF!,"年間支払金額",IF(AND(OR(COUNTIF(AE813,"*すべて*"),COUNTIF(AE813,"*全て*")),S813="●",OR(K813=#REF!,K813=#REF!)),"年間支払金額(全官署、契約相手方ごと)",IF(AND(OR(COUNTIF(AE813,"*すべて*"),COUNTIF(AE813,"*全て*")),S813="●"),"年間支払金額(契約相手方ごと)",IF(AND(OR(K813=#REF!,K813=#REF!),AC813=#REF!),"契約総額(全官署)",IF(AND(K813=#REF!,AC813=#REF!),"契約総額(自官署のみ)",IF(K813=#REF!,"年間支払金額(自官署のみ)",IF(AC813=#REF!,"契約総額",IF(AND(COUNTIF(BG813,"&lt;&gt;*単価*"),OR(K813=#REF!,K813=#REF!)),"全官署予定価格",IF(AND(COUNTIF(BG813,"*単価*"),OR(K813=#REF!,K813=#REF!)),"全官署支払金額",IF(COUNTIF(BG813,"*単価*"),"年間支払金額","予定価格"))))))))))</f>
        <v>#REF!</v>
      </c>
      <c r="BA813" s="37" t="str">
        <f>IF(T813="","×",IF(令和8年度契約状況調査票!T813&gt;_xlfn.XLOOKUP(令和8年度契約状況調査票!BF813,#REF!,#REF!),"○","×"))</f>
        <v>×</v>
      </c>
      <c r="BB813" s="37" t="str">
        <f>IF(Y813="","×",IF(令和8年度契約状況調査票!Y813&gt;_xlfn.XLOOKUP(令和8年度契約状況調査票!BF813,#REF!,#REF!),"○","×"))</f>
        <v>×</v>
      </c>
      <c r="BC813" s="37" t="str">
        <f t="shared" si="117"/>
        <v>×</v>
      </c>
      <c r="BD813" s="37" t="str">
        <f t="shared" si="122"/>
        <v>×</v>
      </c>
      <c r="BE813" s="79" t="str">
        <f t="shared" si="118"/>
        <v/>
      </c>
      <c r="BF813" s="38">
        <f t="shared" si="119"/>
        <v>0</v>
      </c>
      <c r="BG813" s="1" t="e">
        <f>IF(AC813=#REF!,"",IF(AND(K813&lt;&gt;"",ISTEXT(U813)),"分担契約/単価契約",IF(ISTEXT(U813),"単価契約",IF(K813&lt;&gt;"","分担契約",""))))</f>
        <v>#REF!</v>
      </c>
      <c r="BH813" s="80"/>
      <c r="BI813" s="81" t="e">
        <f>IF(COUNTIF(T813,"**"),"",IF(AND(T813&gt;=#REF!,OR(H813=#REF!,H813=#REF!)),1,IF(AND(T813&gt;=#REF!,H813&lt;&gt;#REF!,H813&lt;&gt;#REF!),1,"")))</f>
        <v>#REF!</v>
      </c>
      <c r="BJ813" s="82" t="str">
        <f t="shared" si="120"/>
        <v>○</v>
      </c>
      <c r="BK813" s="81" t="b">
        <f t="shared" si="123"/>
        <v>1</v>
      </c>
      <c r="BL813" s="81" t="b">
        <f t="shared" si="124"/>
        <v>1</v>
      </c>
    </row>
    <row r="814" spans="1:64" s="83" customFormat="1" ht="60.65" customHeight="1" x14ac:dyDescent="0.2">
      <c r="A814" s="77">
        <f t="shared" si="116"/>
        <v>809</v>
      </c>
      <c r="B814" s="77" t="str">
        <f t="shared" si="121"/>
        <v/>
      </c>
      <c r="C814" s="77" t="str">
        <f>IF(B814&lt;&gt;1,"",COUNTIF($B$6:B814,1))</f>
        <v/>
      </c>
      <c r="D814" s="77" t="str">
        <f>IF(B814&lt;&gt;2,"",COUNTIF($B$6:B814,2))</f>
        <v/>
      </c>
      <c r="E814" s="77" t="str">
        <f>IF(B814&lt;&gt;3,"",COUNTIF($B$6:B814,3))</f>
        <v/>
      </c>
      <c r="F814" s="77" t="str">
        <f>IF(B814&lt;&gt;4,"",COUNTIF($B$6:B814,4))</f>
        <v/>
      </c>
      <c r="G814" s="1"/>
      <c r="H814" s="20"/>
      <c r="I814" s="20"/>
      <c r="J814" s="20"/>
      <c r="K814" s="1"/>
      <c r="L814" s="1"/>
      <c r="M814" s="21"/>
      <c r="N814" s="20"/>
      <c r="O814" s="22"/>
      <c r="P814" s="26"/>
      <c r="Q814" s="27"/>
      <c r="R814" s="20"/>
      <c r="S814" s="1"/>
      <c r="T814" s="28"/>
      <c r="U814" s="85"/>
      <c r="V814" s="86"/>
      <c r="W814" s="39" t="e">
        <f>IF(OR(T814="他官署で調達手続きを実施のため",AC814=#REF!),"－",IF(V814&lt;&gt;"",ROUNDDOWN(V814/T814,3),(IFERROR(ROUNDDOWN(U814/T814,3),"－"))))</f>
        <v>#REF!</v>
      </c>
      <c r="X814" s="90"/>
      <c r="Y814" s="92"/>
      <c r="Z814" s="25"/>
      <c r="AA814" s="24"/>
      <c r="AB814" s="25"/>
      <c r="AC814" s="24"/>
      <c r="AD814" s="20"/>
      <c r="AE814" s="20"/>
      <c r="AF814" s="20"/>
      <c r="AG814" s="1"/>
      <c r="AH814" s="1"/>
      <c r="AI814" s="41"/>
      <c r="AJ814" s="41"/>
      <c r="AK814" s="41"/>
      <c r="AL814" s="41"/>
      <c r="AM814" s="41"/>
      <c r="AN814" s="1"/>
      <c r="AO814" s="1"/>
      <c r="AP814" s="1"/>
      <c r="AQ814" s="1"/>
      <c r="AR814" s="1"/>
      <c r="AS814" s="1"/>
      <c r="AT814" s="1"/>
      <c r="AU814" s="1"/>
      <c r="AV814" s="1"/>
      <c r="AW814" s="1"/>
      <c r="AX814" s="35"/>
      <c r="AY814" s="78"/>
      <c r="AZ814" s="37" t="e">
        <f>IF(AC814=#REF!,"年間支払金額",IF(AND(OR(COUNTIF(AE814,"*すべて*"),COUNTIF(AE814,"*全て*")),S814="●",OR(K814=#REF!,K814=#REF!)),"年間支払金額(全官署、契約相手方ごと)",IF(AND(OR(COUNTIF(AE814,"*すべて*"),COUNTIF(AE814,"*全て*")),S814="●"),"年間支払金額(契約相手方ごと)",IF(AND(OR(K814=#REF!,K814=#REF!),AC814=#REF!),"契約総額(全官署)",IF(AND(K814=#REF!,AC814=#REF!),"契約総額(自官署のみ)",IF(K814=#REF!,"年間支払金額(自官署のみ)",IF(AC814=#REF!,"契約総額",IF(AND(COUNTIF(BG814,"&lt;&gt;*単価*"),OR(K814=#REF!,K814=#REF!)),"全官署予定価格",IF(AND(COUNTIF(BG814,"*単価*"),OR(K814=#REF!,K814=#REF!)),"全官署支払金額",IF(COUNTIF(BG814,"*単価*"),"年間支払金額","予定価格"))))))))))</f>
        <v>#REF!</v>
      </c>
      <c r="BA814" s="37" t="str">
        <f>IF(T814="","×",IF(令和8年度契約状況調査票!T814&gt;_xlfn.XLOOKUP(令和8年度契約状況調査票!BF814,#REF!,#REF!),"○","×"))</f>
        <v>×</v>
      </c>
      <c r="BB814" s="37" t="str">
        <f>IF(Y814="","×",IF(令和8年度契約状況調査票!Y814&gt;_xlfn.XLOOKUP(令和8年度契約状況調査票!BF814,#REF!,#REF!),"○","×"))</f>
        <v>×</v>
      </c>
      <c r="BC814" s="37" t="str">
        <f t="shared" si="117"/>
        <v>×</v>
      </c>
      <c r="BD814" s="37" t="str">
        <f t="shared" si="122"/>
        <v>×</v>
      </c>
      <c r="BE814" s="79" t="str">
        <f t="shared" si="118"/>
        <v/>
      </c>
      <c r="BF814" s="38">
        <f t="shared" si="119"/>
        <v>0</v>
      </c>
      <c r="BG814" s="1" t="e">
        <f>IF(AC814=#REF!,"",IF(AND(K814&lt;&gt;"",ISTEXT(U814)),"分担契約/単価契約",IF(ISTEXT(U814),"単価契約",IF(K814&lt;&gt;"","分担契約",""))))</f>
        <v>#REF!</v>
      </c>
      <c r="BH814" s="80"/>
      <c r="BI814" s="81" t="e">
        <f>IF(COUNTIF(T814,"**"),"",IF(AND(T814&gt;=#REF!,OR(H814=#REF!,H814=#REF!)),1,IF(AND(T814&gt;=#REF!,H814&lt;&gt;#REF!,H814&lt;&gt;#REF!),1,"")))</f>
        <v>#REF!</v>
      </c>
      <c r="BJ814" s="82" t="str">
        <f t="shared" si="120"/>
        <v>○</v>
      </c>
      <c r="BK814" s="81" t="b">
        <f t="shared" si="123"/>
        <v>1</v>
      </c>
      <c r="BL814" s="81" t="b">
        <f t="shared" si="124"/>
        <v>1</v>
      </c>
    </row>
    <row r="815" spans="1:64" s="83" customFormat="1" ht="60.65" customHeight="1" x14ac:dyDescent="0.2">
      <c r="A815" s="77">
        <f t="shared" si="116"/>
        <v>810</v>
      </c>
      <c r="B815" s="77" t="str">
        <f t="shared" si="121"/>
        <v/>
      </c>
      <c r="C815" s="77" t="str">
        <f>IF(B815&lt;&gt;1,"",COUNTIF($B$6:B815,1))</f>
        <v/>
      </c>
      <c r="D815" s="77" t="str">
        <f>IF(B815&lt;&gt;2,"",COUNTIF($B$6:B815,2))</f>
        <v/>
      </c>
      <c r="E815" s="77" t="str">
        <f>IF(B815&lt;&gt;3,"",COUNTIF($B$6:B815,3))</f>
        <v/>
      </c>
      <c r="F815" s="77" t="str">
        <f>IF(B815&lt;&gt;4,"",COUNTIF($B$6:B815,4))</f>
        <v/>
      </c>
      <c r="G815" s="1"/>
      <c r="H815" s="20"/>
      <c r="I815" s="20"/>
      <c r="J815" s="20"/>
      <c r="K815" s="1"/>
      <c r="L815" s="1"/>
      <c r="M815" s="21"/>
      <c r="N815" s="20"/>
      <c r="O815" s="22"/>
      <c r="P815" s="26"/>
      <c r="Q815" s="27"/>
      <c r="R815" s="20"/>
      <c r="S815" s="1"/>
      <c r="T815" s="23"/>
      <c r="U815" s="84"/>
      <c r="V815" s="86"/>
      <c r="W815" s="39" t="e">
        <f>IF(OR(T815="他官署で調達手続きを実施のため",AC815=#REF!),"－",IF(V815&lt;&gt;"",ROUNDDOWN(V815/T815,3),(IFERROR(ROUNDDOWN(U815/T815,3),"－"))))</f>
        <v>#REF!</v>
      </c>
      <c r="X815" s="90"/>
      <c r="Y815" s="92"/>
      <c r="Z815" s="25"/>
      <c r="AA815" s="24"/>
      <c r="AB815" s="25"/>
      <c r="AC815" s="24"/>
      <c r="AD815" s="20"/>
      <c r="AE815" s="20"/>
      <c r="AF815" s="20"/>
      <c r="AG815" s="1"/>
      <c r="AH815" s="1"/>
      <c r="AI815" s="41"/>
      <c r="AJ815" s="41"/>
      <c r="AK815" s="41"/>
      <c r="AL815" s="41"/>
      <c r="AM815" s="41"/>
      <c r="AN815" s="1"/>
      <c r="AO815" s="1"/>
      <c r="AP815" s="1"/>
      <c r="AQ815" s="1"/>
      <c r="AR815" s="1"/>
      <c r="AS815" s="1"/>
      <c r="AT815" s="1"/>
      <c r="AU815" s="1"/>
      <c r="AV815" s="1"/>
      <c r="AW815" s="1"/>
      <c r="AX815" s="35"/>
      <c r="AY815" s="78"/>
      <c r="AZ815" s="37" t="e">
        <f>IF(AC815=#REF!,"年間支払金額",IF(AND(OR(COUNTIF(AE815,"*すべて*"),COUNTIF(AE815,"*全て*")),S815="●",OR(K815=#REF!,K815=#REF!)),"年間支払金額(全官署、契約相手方ごと)",IF(AND(OR(COUNTIF(AE815,"*すべて*"),COUNTIF(AE815,"*全て*")),S815="●"),"年間支払金額(契約相手方ごと)",IF(AND(OR(K815=#REF!,K815=#REF!),AC815=#REF!),"契約総額(全官署)",IF(AND(K815=#REF!,AC815=#REF!),"契約総額(自官署のみ)",IF(K815=#REF!,"年間支払金額(自官署のみ)",IF(AC815=#REF!,"契約総額",IF(AND(COUNTIF(BG815,"&lt;&gt;*単価*"),OR(K815=#REF!,K815=#REF!)),"全官署予定価格",IF(AND(COUNTIF(BG815,"*単価*"),OR(K815=#REF!,K815=#REF!)),"全官署支払金額",IF(COUNTIF(BG815,"*単価*"),"年間支払金額","予定価格"))))))))))</f>
        <v>#REF!</v>
      </c>
      <c r="BA815" s="37" t="str">
        <f>IF(T815="","×",IF(令和8年度契約状況調査票!T815&gt;_xlfn.XLOOKUP(令和8年度契約状況調査票!BF815,#REF!,#REF!),"○","×"))</f>
        <v>×</v>
      </c>
      <c r="BB815" s="37" t="str">
        <f>IF(Y815="","×",IF(令和8年度契約状況調査票!Y815&gt;_xlfn.XLOOKUP(令和8年度契約状況調査票!BF815,#REF!,#REF!),"○","×"))</f>
        <v>×</v>
      </c>
      <c r="BC815" s="37" t="str">
        <f t="shared" si="117"/>
        <v>×</v>
      </c>
      <c r="BD815" s="37" t="str">
        <f t="shared" si="122"/>
        <v>×</v>
      </c>
      <c r="BE815" s="79" t="str">
        <f t="shared" si="118"/>
        <v/>
      </c>
      <c r="BF815" s="38">
        <f t="shared" si="119"/>
        <v>0</v>
      </c>
      <c r="BG815" s="1" t="e">
        <f>IF(AC815=#REF!,"",IF(AND(K815&lt;&gt;"",ISTEXT(U815)),"分担契約/単価契約",IF(ISTEXT(U815),"単価契約",IF(K815&lt;&gt;"","分担契約",""))))</f>
        <v>#REF!</v>
      </c>
      <c r="BH815" s="80"/>
      <c r="BI815" s="81" t="e">
        <f>IF(COUNTIF(T815,"**"),"",IF(AND(T815&gt;=#REF!,OR(H815=#REF!,H815=#REF!)),1,IF(AND(T815&gt;=#REF!,H815&lt;&gt;#REF!,H815&lt;&gt;#REF!),1,"")))</f>
        <v>#REF!</v>
      </c>
      <c r="BJ815" s="82" t="str">
        <f t="shared" si="120"/>
        <v>○</v>
      </c>
      <c r="BK815" s="81" t="b">
        <f t="shared" si="123"/>
        <v>1</v>
      </c>
      <c r="BL815" s="81" t="b">
        <f t="shared" si="124"/>
        <v>1</v>
      </c>
    </row>
    <row r="816" spans="1:64" s="83" customFormat="1" ht="60.65" customHeight="1" x14ac:dyDescent="0.2">
      <c r="A816" s="77">
        <f t="shared" si="116"/>
        <v>811</v>
      </c>
      <c r="B816" s="77" t="str">
        <f t="shared" si="121"/>
        <v/>
      </c>
      <c r="C816" s="77" t="str">
        <f>IF(B816&lt;&gt;1,"",COUNTIF($B$6:B816,1))</f>
        <v/>
      </c>
      <c r="D816" s="77" t="str">
        <f>IF(B816&lt;&gt;2,"",COUNTIF($B$6:B816,2))</f>
        <v/>
      </c>
      <c r="E816" s="77" t="str">
        <f>IF(B816&lt;&gt;3,"",COUNTIF($B$6:B816,3))</f>
        <v/>
      </c>
      <c r="F816" s="77" t="str">
        <f>IF(B816&lt;&gt;4,"",COUNTIF($B$6:B816,4))</f>
        <v/>
      </c>
      <c r="G816" s="1"/>
      <c r="H816" s="20"/>
      <c r="I816" s="20"/>
      <c r="J816" s="20"/>
      <c r="K816" s="1"/>
      <c r="L816" s="1"/>
      <c r="M816" s="21"/>
      <c r="N816" s="20"/>
      <c r="O816" s="22"/>
      <c r="P816" s="26"/>
      <c r="Q816" s="27"/>
      <c r="R816" s="20"/>
      <c r="S816" s="1"/>
      <c r="T816" s="23"/>
      <c r="U816" s="84"/>
      <c r="V816" s="86"/>
      <c r="W816" s="39" t="e">
        <f>IF(OR(T816="他官署で調達手続きを実施のため",AC816=#REF!),"－",IF(V816&lt;&gt;"",ROUNDDOWN(V816/T816,3),(IFERROR(ROUNDDOWN(U816/T816,3),"－"))))</f>
        <v>#REF!</v>
      </c>
      <c r="X816" s="90"/>
      <c r="Y816" s="92"/>
      <c r="Z816" s="25"/>
      <c r="AA816" s="24"/>
      <c r="AB816" s="25"/>
      <c r="AC816" s="24"/>
      <c r="AD816" s="20"/>
      <c r="AE816" s="20"/>
      <c r="AF816" s="20"/>
      <c r="AG816" s="1"/>
      <c r="AH816" s="1"/>
      <c r="AI816" s="41"/>
      <c r="AJ816" s="41"/>
      <c r="AK816" s="41"/>
      <c r="AL816" s="41"/>
      <c r="AM816" s="41"/>
      <c r="AN816" s="1"/>
      <c r="AO816" s="1"/>
      <c r="AP816" s="1"/>
      <c r="AQ816" s="1"/>
      <c r="AR816" s="1"/>
      <c r="AS816" s="1"/>
      <c r="AT816" s="1"/>
      <c r="AU816" s="1"/>
      <c r="AV816" s="1"/>
      <c r="AW816" s="1"/>
      <c r="AX816" s="35"/>
      <c r="AY816" s="78"/>
      <c r="AZ816" s="37" t="e">
        <f>IF(AC816=#REF!,"年間支払金額",IF(AND(OR(COUNTIF(AE816,"*すべて*"),COUNTIF(AE816,"*全て*")),S816="●",OR(K816=#REF!,K816=#REF!)),"年間支払金額(全官署、契約相手方ごと)",IF(AND(OR(COUNTIF(AE816,"*すべて*"),COUNTIF(AE816,"*全て*")),S816="●"),"年間支払金額(契約相手方ごと)",IF(AND(OR(K816=#REF!,K816=#REF!),AC816=#REF!),"契約総額(全官署)",IF(AND(K816=#REF!,AC816=#REF!),"契約総額(自官署のみ)",IF(K816=#REF!,"年間支払金額(自官署のみ)",IF(AC816=#REF!,"契約総額",IF(AND(COUNTIF(BG816,"&lt;&gt;*単価*"),OR(K816=#REF!,K816=#REF!)),"全官署予定価格",IF(AND(COUNTIF(BG816,"*単価*"),OR(K816=#REF!,K816=#REF!)),"全官署支払金額",IF(COUNTIF(BG816,"*単価*"),"年間支払金額","予定価格"))))))))))</f>
        <v>#REF!</v>
      </c>
      <c r="BA816" s="37" t="str">
        <f>IF(T816="","×",IF(令和8年度契約状況調査票!T816&gt;_xlfn.XLOOKUP(令和8年度契約状況調査票!BF816,#REF!,#REF!),"○","×"))</f>
        <v>×</v>
      </c>
      <c r="BB816" s="37" t="str">
        <f>IF(Y816="","×",IF(令和8年度契約状況調査票!Y816&gt;_xlfn.XLOOKUP(令和8年度契約状況調査票!BF816,#REF!,#REF!),"○","×"))</f>
        <v>×</v>
      </c>
      <c r="BC816" s="37" t="str">
        <f t="shared" si="117"/>
        <v>×</v>
      </c>
      <c r="BD816" s="37" t="str">
        <f t="shared" si="122"/>
        <v>×</v>
      </c>
      <c r="BE816" s="79" t="str">
        <f t="shared" si="118"/>
        <v/>
      </c>
      <c r="BF816" s="38">
        <f t="shared" si="119"/>
        <v>0</v>
      </c>
      <c r="BG816" s="1" t="e">
        <f>IF(AC816=#REF!,"",IF(AND(K816&lt;&gt;"",ISTEXT(U816)),"分担契約/単価契約",IF(ISTEXT(U816),"単価契約",IF(K816&lt;&gt;"","分担契約",""))))</f>
        <v>#REF!</v>
      </c>
      <c r="BH816" s="80"/>
      <c r="BI816" s="81" t="e">
        <f>IF(COUNTIF(T816,"**"),"",IF(AND(T816&gt;=#REF!,OR(H816=#REF!,H816=#REF!)),1,IF(AND(T816&gt;=#REF!,H816&lt;&gt;#REF!,H816&lt;&gt;#REF!),1,"")))</f>
        <v>#REF!</v>
      </c>
      <c r="BJ816" s="82" t="str">
        <f t="shared" si="120"/>
        <v>○</v>
      </c>
      <c r="BK816" s="81" t="b">
        <f t="shared" si="123"/>
        <v>1</v>
      </c>
      <c r="BL816" s="81" t="b">
        <f t="shared" si="124"/>
        <v>1</v>
      </c>
    </row>
    <row r="817" spans="1:64" s="83" customFormat="1" ht="60.65" customHeight="1" x14ac:dyDescent="0.2">
      <c r="A817" s="77">
        <f t="shared" si="116"/>
        <v>812</v>
      </c>
      <c r="B817" s="77" t="str">
        <f t="shared" si="121"/>
        <v/>
      </c>
      <c r="C817" s="77" t="str">
        <f>IF(B817&lt;&gt;1,"",COUNTIF($B$6:B817,1))</f>
        <v/>
      </c>
      <c r="D817" s="77" t="str">
        <f>IF(B817&lt;&gt;2,"",COUNTIF($B$6:B817,2))</f>
        <v/>
      </c>
      <c r="E817" s="77" t="str">
        <f>IF(B817&lt;&gt;3,"",COUNTIF($B$6:B817,3))</f>
        <v/>
      </c>
      <c r="F817" s="77" t="str">
        <f>IF(B817&lt;&gt;4,"",COUNTIF($B$6:B817,4))</f>
        <v/>
      </c>
      <c r="G817" s="1"/>
      <c r="H817" s="20"/>
      <c r="I817" s="20"/>
      <c r="J817" s="20"/>
      <c r="K817" s="1"/>
      <c r="L817" s="1"/>
      <c r="M817" s="21"/>
      <c r="N817" s="20"/>
      <c r="O817" s="22"/>
      <c r="P817" s="26"/>
      <c r="Q817" s="27"/>
      <c r="R817" s="20"/>
      <c r="S817" s="1"/>
      <c r="T817" s="23"/>
      <c r="U817" s="84"/>
      <c r="V817" s="86"/>
      <c r="W817" s="39" t="e">
        <f>IF(OR(T817="他官署で調達手続きを実施のため",AC817=#REF!),"－",IF(V817&lt;&gt;"",ROUNDDOWN(V817/T817,3),(IFERROR(ROUNDDOWN(U817/T817,3),"－"))))</f>
        <v>#REF!</v>
      </c>
      <c r="X817" s="90"/>
      <c r="Y817" s="92"/>
      <c r="Z817" s="25"/>
      <c r="AA817" s="24"/>
      <c r="AB817" s="25"/>
      <c r="AC817" s="24"/>
      <c r="AD817" s="20"/>
      <c r="AE817" s="20"/>
      <c r="AF817" s="20"/>
      <c r="AG817" s="1"/>
      <c r="AH817" s="1"/>
      <c r="AI817" s="41"/>
      <c r="AJ817" s="41"/>
      <c r="AK817" s="41"/>
      <c r="AL817" s="41"/>
      <c r="AM817" s="41"/>
      <c r="AN817" s="1"/>
      <c r="AO817" s="1"/>
      <c r="AP817" s="1"/>
      <c r="AQ817" s="1"/>
      <c r="AR817" s="1"/>
      <c r="AS817" s="1"/>
      <c r="AT817" s="1"/>
      <c r="AU817" s="1"/>
      <c r="AV817" s="1"/>
      <c r="AW817" s="1"/>
      <c r="AX817" s="35"/>
      <c r="AY817" s="78"/>
      <c r="AZ817" s="37" t="e">
        <f>IF(AC817=#REF!,"年間支払金額",IF(AND(OR(COUNTIF(AE817,"*すべて*"),COUNTIF(AE817,"*全て*")),S817="●",OR(K817=#REF!,K817=#REF!)),"年間支払金額(全官署、契約相手方ごと)",IF(AND(OR(COUNTIF(AE817,"*すべて*"),COUNTIF(AE817,"*全て*")),S817="●"),"年間支払金額(契約相手方ごと)",IF(AND(OR(K817=#REF!,K817=#REF!),AC817=#REF!),"契約総額(全官署)",IF(AND(K817=#REF!,AC817=#REF!),"契約総額(自官署のみ)",IF(K817=#REF!,"年間支払金額(自官署のみ)",IF(AC817=#REF!,"契約総額",IF(AND(COUNTIF(BG817,"&lt;&gt;*単価*"),OR(K817=#REF!,K817=#REF!)),"全官署予定価格",IF(AND(COUNTIF(BG817,"*単価*"),OR(K817=#REF!,K817=#REF!)),"全官署支払金額",IF(COUNTIF(BG817,"*単価*"),"年間支払金額","予定価格"))))))))))</f>
        <v>#REF!</v>
      </c>
      <c r="BA817" s="37" t="str">
        <f>IF(T817="","×",IF(令和8年度契約状況調査票!T817&gt;_xlfn.XLOOKUP(令和8年度契約状況調査票!BF817,#REF!,#REF!),"○","×"))</f>
        <v>×</v>
      </c>
      <c r="BB817" s="37" t="str">
        <f>IF(Y817="","×",IF(令和8年度契約状況調査票!Y817&gt;_xlfn.XLOOKUP(令和8年度契約状況調査票!BF817,#REF!,#REF!),"○","×"))</f>
        <v>×</v>
      </c>
      <c r="BC817" s="37" t="str">
        <f t="shared" si="117"/>
        <v>×</v>
      </c>
      <c r="BD817" s="37" t="str">
        <f t="shared" si="122"/>
        <v>×</v>
      </c>
      <c r="BE817" s="79" t="str">
        <f t="shared" si="118"/>
        <v/>
      </c>
      <c r="BF817" s="38">
        <f t="shared" si="119"/>
        <v>0</v>
      </c>
      <c r="BG817" s="1" t="e">
        <f>IF(AC817=#REF!,"",IF(AND(K817&lt;&gt;"",ISTEXT(U817)),"分担契約/単価契約",IF(ISTEXT(U817),"単価契約",IF(K817&lt;&gt;"","分担契約",""))))</f>
        <v>#REF!</v>
      </c>
      <c r="BH817" s="80"/>
      <c r="BI817" s="81" t="e">
        <f>IF(COUNTIF(T817,"**"),"",IF(AND(T817&gt;=#REF!,OR(H817=#REF!,H817=#REF!)),1,IF(AND(T817&gt;=#REF!,H817&lt;&gt;#REF!,H817&lt;&gt;#REF!),1,"")))</f>
        <v>#REF!</v>
      </c>
      <c r="BJ817" s="82" t="str">
        <f t="shared" si="120"/>
        <v>○</v>
      </c>
      <c r="BK817" s="81" t="b">
        <f t="shared" si="123"/>
        <v>1</v>
      </c>
      <c r="BL817" s="81" t="b">
        <f t="shared" si="124"/>
        <v>1</v>
      </c>
    </row>
    <row r="818" spans="1:64" s="83" customFormat="1" ht="60.65" customHeight="1" x14ac:dyDescent="0.2">
      <c r="A818" s="77">
        <f t="shared" si="116"/>
        <v>813</v>
      </c>
      <c r="B818" s="77" t="str">
        <f t="shared" si="121"/>
        <v/>
      </c>
      <c r="C818" s="77" t="str">
        <f>IF(B818&lt;&gt;1,"",COUNTIF($B$6:B818,1))</f>
        <v/>
      </c>
      <c r="D818" s="77" t="str">
        <f>IF(B818&lt;&gt;2,"",COUNTIF($B$6:B818,2))</f>
        <v/>
      </c>
      <c r="E818" s="77" t="str">
        <f>IF(B818&lt;&gt;3,"",COUNTIF($B$6:B818,3))</f>
        <v/>
      </c>
      <c r="F818" s="77" t="str">
        <f>IF(B818&lt;&gt;4,"",COUNTIF($B$6:B818,4))</f>
        <v/>
      </c>
      <c r="G818" s="1"/>
      <c r="H818" s="20"/>
      <c r="I818" s="20"/>
      <c r="J818" s="20"/>
      <c r="K818" s="1"/>
      <c r="L818" s="1"/>
      <c r="M818" s="21"/>
      <c r="N818" s="20"/>
      <c r="O818" s="22"/>
      <c r="P818" s="26"/>
      <c r="Q818" s="27"/>
      <c r="R818" s="20"/>
      <c r="S818" s="1"/>
      <c r="T818" s="23"/>
      <c r="U818" s="84"/>
      <c r="V818" s="86"/>
      <c r="W818" s="39" t="e">
        <f>IF(OR(T818="他官署で調達手続きを実施のため",AC818=#REF!),"－",IF(V818&lt;&gt;"",ROUNDDOWN(V818/T818,3),(IFERROR(ROUNDDOWN(U818/T818,3),"－"))))</f>
        <v>#REF!</v>
      </c>
      <c r="X818" s="90"/>
      <c r="Y818" s="92"/>
      <c r="Z818" s="25"/>
      <c r="AA818" s="24"/>
      <c r="AB818" s="25"/>
      <c r="AC818" s="24"/>
      <c r="AD818" s="20"/>
      <c r="AE818" s="20"/>
      <c r="AF818" s="20"/>
      <c r="AG818" s="1"/>
      <c r="AH818" s="1"/>
      <c r="AI818" s="41"/>
      <c r="AJ818" s="41"/>
      <c r="AK818" s="41"/>
      <c r="AL818" s="41"/>
      <c r="AM818" s="41"/>
      <c r="AN818" s="1"/>
      <c r="AO818" s="1"/>
      <c r="AP818" s="1"/>
      <c r="AQ818" s="1"/>
      <c r="AR818" s="1"/>
      <c r="AS818" s="1"/>
      <c r="AT818" s="1"/>
      <c r="AU818" s="1"/>
      <c r="AV818" s="1"/>
      <c r="AW818" s="1"/>
      <c r="AX818" s="36"/>
      <c r="AY818" s="78"/>
      <c r="AZ818" s="37" t="e">
        <f>IF(AC818=#REF!,"年間支払金額",IF(AND(OR(COUNTIF(AE818,"*すべて*"),COUNTIF(AE818,"*全て*")),S818="●",OR(K818=#REF!,K818=#REF!)),"年間支払金額(全官署、契約相手方ごと)",IF(AND(OR(COUNTIF(AE818,"*すべて*"),COUNTIF(AE818,"*全て*")),S818="●"),"年間支払金額(契約相手方ごと)",IF(AND(OR(K818=#REF!,K818=#REF!),AC818=#REF!),"契約総額(全官署)",IF(AND(K818=#REF!,AC818=#REF!),"契約総額(自官署のみ)",IF(K818=#REF!,"年間支払金額(自官署のみ)",IF(AC818=#REF!,"契約総額",IF(AND(COUNTIF(BG818,"&lt;&gt;*単価*"),OR(K818=#REF!,K818=#REF!)),"全官署予定価格",IF(AND(COUNTIF(BG818,"*単価*"),OR(K818=#REF!,K818=#REF!)),"全官署支払金額",IF(COUNTIF(BG818,"*単価*"),"年間支払金額","予定価格"))))))))))</f>
        <v>#REF!</v>
      </c>
      <c r="BA818" s="37" t="str">
        <f>IF(T818="","×",IF(令和8年度契約状況調査票!T818&gt;_xlfn.XLOOKUP(令和8年度契約状況調査票!BF818,#REF!,#REF!),"○","×"))</f>
        <v>×</v>
      </c>
      <c r="BB818" s="37" t="str">
        <f>IF(Y818="","×",IF(令和8年度契約状況調査票!Y818&gt;_xlfn.XLOOKUP(令和8年度契約状況調査票!BF818,#REF!,#REF!),"○","×"))</f>
        <v>×</v>
      </c>
      <c r="BC818" s="37" t="str">
        <f t="shared" si="117"/>
        <v>×</v>
      </c>
      <c r="BD818" s="37" t="str">
        <f t="shared" si="122"/>
        <v>×</v>
      </c>
      <c r="BE818" s="79" t="str">
        <f t="shared" si="118"/>
        <v/>
      </c>
      <c r="BF818" s="38">
        <f t="shared" si="119"/>
        <v>0</v>
      </c>
      <c r="BG818" s="1" t="e">
        <f>IF(AC818=#REF!,"",IF(AND(K818&lt;&gt;"",ISTEXT(U818)),"分担契約/単価契約",IF(ISTEXT(U818),"単価契約",IF(K818&lt;&gt;"","分担契約",""))))</f>
        <v>#REF!</v>
      </c>
      <c r="BH818" s="80"/>
      <c r="BI818" s="81" t="e">
        <f>IF(COUNTIF(T818,"**"),"",IF(AND(T818&gt;=#REF!,OR(H818=#REF!,H818=#REF!)),1,IF(AND(T818&gt;=#REF!,H818&lt;&gt;#REF!,H818&lt;&gt;#REF!),1,"")))</f>
        <v>#REF!</v>
      </c>
      <c r="BJ818" s="82" t="str">
        <f t="shared" si="120"/>
        <v>○</v>
      </c>
      <c r="BK818" s="81" t="b">
        <f t="shared" si="123"/>
        <v>1</v>
      </c>
      <c r="BL818" s="81" t="b">
        <f t="shared" si="124"/>
        <v>1</v>
      </c>
    </row>
    <row r="819" spans="1:64" s="83" customFormat="1" ht="60.65" customHeight="1" x14ac:dyDescent="0.2">
      <c r="A819" s="77">
        <f t="shared" si="116"/>
        <v>814</v>
      </c>
      <c r="B819" s="77" t="str">
        <f t="shared" si="121"/>
        <v/>
      </c>
      <c r="C819" s="77" t="str">
        <f>IF(B819&lt;&gt;1,"",COUNTIF($B$6:B819,1))</f>
        <v/>
      </c>
      <c r="D819" s="77" t="str">
        <f>IF(B819&lt;&gt;2,"",COUNTIF($B$6:B819,2))</f>
        <v/>
      </c>
      <c r="E819" s="77" t="str">
        <f>IF(B819&lt;&gt;3,"",COUNTIF($B$6:B819,3))</f>
        <v/>
      </c>
      <c r="F819" s="77" t="str">
        <f>IF(B819&lt;&gt;4,"",COUNTIF($B$6:B819,4))</f>
        <v/>
      </c>
      <c r="G819" s="1"/>
      <c r="H819" s="20"/>
      <c r="I819" s="20"/>
      <c r="J819" s="20"/>
      <c r="K819" s="1"/>
      <c r="L819" s="1"/>
      <c r="M819" s="21"/>
      <c r="N819" s="20"/>
      <c r="O819" s="22"/>
      <c r="P819" s="26"/>
      <c r="Q819" s="27"/>
      <c r="R819" s="20"/>
      <c r="S819" s="1"/>
      <c r="T819" s="23"/>
      <c r="U819" s="84"/>
      <c r="V819" s="86"/>
      <c r="W819" s="39" t="e">
        <f>IF(OR(T819="他官署で調達手続きを実施のため",AC819=#REF!),"－",IF(V819&lt;&gt;"",ROUNDDOWN(V819/T819,3),(IFERROR(ROUNDDOWN(U819/T819,3),"－"))))</f>
        <v>#REF!</v>
      </c>
      <c r="X819" s="90"/>
      <c r="Y819" s="92"/>
      <c r="Z819" s="25"/>
      <c r="AA819" s="24"/>
      <c r="AB819" s="25"/>
      <c r="AC819" s="24"/>
      <c r="AD819" s="20"/>
      <c r="AE819" s="20"/>
      <c r="AF819" s="20"/>
      <c r="AG819" s="1"/>
      <c r="AH819" s="1"/>
      <c r="AI819" s="41"/>
      <c r="AJ819" s="41"/>
      <c r="AK819" s="41"/>
      <c r="AL819" s="41"/>
      <c r="AM819" s="41"/>
      <c r="AN819" s="1"/>
      <c r="AO819" s="1"/>
      <c r="AP819" s="1"/>
      <c r="AQ819" s="1"/>
      <c r="AR819" s="1"/>
      <c r="AS819" s="1"/>
      <c r="AT819" s="1"/>
      <c r="AU819" s="1"/>
      <c r="AV819" s="1"/>
      <c r="AW819" s="1"/>
      <c r="AX819" s="35"/>
      <c r="AY819" s="78"/>
      <c r="AZ819" s="37" t="e">
        <f>IF(AC819=#REF!,"年間支払金額",IF(AND(OR(COUNTIF(AE819,"*すべて*"),COUNTIF(AE819,"*全て*")),S819="●",OR(K819=#REF!,K819=#REF!)),"年間支払金額(全官署、契約相手方ごと)",IF(AND(OR(COUNTIF(AE819,"*すべて*"),COUNTIF(AE819,"*全て*")),S819="●"),"年間支払金額(契約相手方ごと)",IF(AND(OR(K819=#REF!,K819=#REF!),AC819=#REF!),"契約総額(全官署)",IF(AND(K819=#REF!,AC819=#REF!),"契約総額(自官署のみ)",IF(K819=#REF!,"年間支払金額(自官署のみ)",IF(AC819=#REF!,"契約総額",IF(AND(COUNTIF(BG819,"&lt;&gt;*単価*"),OR(K819=#REF!,K819=#REF!)),"全官署予定価格",IF(AND(COUNTIF(BG819,"*単価*"),OR(K819=#REF!,K819=#REF!)),"全官署支払金額",IF(COUNTIF(BG819,"*単価*"),"年間支払金額","予定価格"))))))))))</f>
        <v>#REF!</v>
      </c>
      <c r="BA819" s="37" t="str">
        <f>IF(T819="","×",IF(令和8年度契約状況調査票!T819&gt;_xlfn.XLOOKUP(令和8年度契約状況調査票!BF819,#REF!,#REF!),"○","×"))</f>
        <v>×</v>
      </c>
      <c r="BB819" s="37" t="str">
        <f>IF(Y819="","×",IF(令和8年度契約状況調査票!Y819&gt;_xlfn.XLOOKUP(令和8年度契約状況調査票!BF819,#REF!,#REF!),"○","×"))</f>
        <v>×</v>
      </c>
      <c r="BC819" s="37" t="str">
        <f t="shared" si="117"/>
        <v>×</v>
      </c>
      <c r="BD819" s="37" t="str">
        <f t="shared" si="122"/>
        <v>×</v>
      </c>
      <c r="BE819" s="79" t="str">
        <f t="shared" si="118"/>
        <v/>
      </c>
      <c r="BF819" s="38">
        <f t="shared" si="119"/>
        <v>0</v>
      </c>
      <c r="BG819" s="1" t="e">
        <f>IF(AC819=#REF!,"",IF(AND(K819&lt;&gt;"",ISTEXT(U819)),"分担契約/単価契約",IF(ISTEXT(U819),"単価契約",IF(K819&lt;&gt;"","分担契約",""))))</f>
        <v>#REF!</v>
      </c>
      <c r="BH819" s="80"/>
      <c r="BI819" s="81" t="e">
        <f>IF(COUNTIF(T819,"**"),"",IF(AND(T819&gt;=#REF!,OR(H819=#REF!,H819=#REF!)),1,IF(AND(T819&gt;=#REF!,H819&lt;&gt;#REF!,H819&lt;&gt;#REF!),1,"")))</f>
        <v>#REF!</v>
      </c>
      <c r="BJ819" s="82" t="str">
        <f t="shared" si="120"/>
        <v>○</v>
      </c>
      <c r="BK819" s="81" t="b">
        <f t="shared" si="123"/>
        <v>1</v>
      </c>
      <c r="BL819" s="81" t="b">
        <f t="shared" si="124"/>
        <v>1</v>
      </c>
    </row>
    <row r="820" spans="1:64" s="83" customFormat="1" ht="60.65" customHeight="1" x14ac:dyDescent="0.2">
      <c r="A820" s="77">
        <f t="shared" si="116"/>
        <v>815</v>
      </c>
      <c r="B820" s="77" t="str">
        <f t="shared" si="121"/>
        <v/>
      </c>
      <c r="C820" s="77" t="str">
        <f>IF(B820&lt;&gt;1,"",COUNTIF($B$6:B820,1))</f>
        <v/>
      </c>
      <c r="D820" s="77" t="str">
        <f>IF(B820&lt;&gt;2,"",COUNTIF($B$6:B820,2))</f>
        <v/>
      </c>
      <c r="E820" s="77" t="str">
        <f>IF(B820&lt;&gt;3,"",COUNTIF($B$6:B820,3))</f>
        <v/>
      </c>
      <c r="F820" s="77" t="str">
        <f>IF(B820&lt;&gt;4,"",COUNTIF($B$6:B820,4))</f>
        <v/>
      </c>
      <c r="G820" s="1"/>
      <c r="H820" s="20"/>
      <c r="I820" s="20"/>
      <c r="J820" s="20"/>
      <c r="K820" s="1"/>
      <c r="L820" s="1"/>
      <c r="M820" s="21"/>
      <c r="N820" s="20"/>
      <c r="O820" s="22"/>
      <c r="P820" s="26"/>
      <c r="Q820" s="27"/>
      <c r="R820" s="20"/>
      <c r="S820" s="1"/>
      <c r="T820" s="23"/>
      <c r="U820" s="84"/>
      <c r="V820" s="86"/>
      <c r="W820" s="39" t="e">
        <f>IF(OR(T820="他官署で調達手続きを実施のため",AC820=#REF!),"－",IF(V820&lt;&gt;"",ROUNDDOWN(V820/T820,3),(IFERROR(ROUNDDOWN(U820/T820,3),"－"))))</f>
        <v>#REF!</v>
      </c>
      <c r="X820" s="90"/>
      <c r="Y820" s="92"/>
      <c r="Z820" s="25"/>
      <c r="AA820" s="24"/>
      <c r="AB820" s="25"/>
      <c r="AC820" s="24"/>
      <c r="AD820" s="20"/>
      <c r="AE820" s="20"/>
      <c r="AF820" s="20"/>
      <c r="AG820" s="1"/>
      <c r="AH820" s="1"/>
      <c r="AI820" s="41"/>
      <c r="AJ820" s="41"/>
      <c r="AK820" s="41"/>
      <c r="AL820" s="41"/>
      <c r="AM820" s="41"/>
      <c r="AN820" s="1"/>
      <c r="AO820" s="1"/>
      <c r="AP820" s="1"/>
      <c r="AQ820" s="1"/>
      <c r="AR820" s="1"/>
      <c r="AS820" s="1"/>
      <c r="AT820" s="1"/>
      <c r="AU820" s="1"/>
      <c r="AV820" s="1"/>
      <c r="AW820" s="1"/>
      <c r="AX820" s="35"/>
      <c r="AY820" s="78"/>
      <c r="AZ820" s="37" t="e">
        <f>IF(AC820=#REF!,"年間支払金額",IF(AND(OR(COUNTIF(AE820,"*すべて*"),COUNTIF(AE820,"*全て*")),S820="●",OR(K820=#REF!,K820=#REF!)),"年間支払金額(全官署、契約相手方ごと)",IF(AND(OR(COUNTIF(AE820,"*すべて*"),COUNTIF(AE820,"*全て*")),S820="●"),"年間支払金額(契約相手方ごと)",IF(AND(OR(K820=#REF!,K820=#REF!),AC820=#REF!),"契約総額(全官署)",IF(AND(K820=#REF!,AC820=#REF!),"契約総額(自官署のみ)",IF(K820=#REF!,"年間支払金額(自官署のみ)",IF(AC820=#REF!,"契約総額",IF(AND(COUNTIF(BG820,"&lt;&gt;*単価*"),OR(K820=#REF!,K820=#REF!)),"全官署予定価格",IF(AND(COUNTIF(BG820,"*単価*"),OR(K820=#REF!,K820=#REF!)),"全官署支払金額",IF(COUNTIF(BG820,"*単価*"),"年間支払金額","予定価格"))))))))))</f>
        <v>#REF!</v>
      </c>
      <c r="BA820" s="37" t="str">
        <f>IF(T820="","×",IF(令和8年度契約状況調査票!T820&gt;_xlfn.XLOOKUP(令和8年度契約状況調査票!BF820,#REF!,#REF!),"○","×"))</f>
        <v>×</v>
      </c>
      <c r="BB820" s="37" t="str">
        <f>IF(Y820="","×",IF(令和8年度契約状況調査票!Y820&gt;_xlfn.XLOOKUP(令和8年度契約状況調査票!BF820,#REF!,#REF!),"○","×"))</f>
        <v>×</v>
      </c>
      <c r="BC820" s="37" t="str">
        <f t="shared" si="117"/>
        <v>×</v>
      </c>
      <c r="BD820" s="37" t="str">
        <f t="shared" si="122"/>
        <v>×</v>
      </c>
      <c r="BE820" s="79" t="str">
        <f t="shared" si="118"/>
        <v/>
      </c>
      <c r="BF820" s="38">
        <f t="shared" si="119"/>
        <v>0</v>
      </c>
      <c r="BG820" s="1" t="e">
        <f>IF(AC820=#REF!,"",IF(AND(K820&lt;&gt;"",ISTEXT(U820)),"分担契約/単価契約",IF(ISTEXT(U820),"単価契約",IF(K820&lt;&gt;"","分担契約",""))))</f>
        <v>#REF!</v>
      </c>
      <c r="BH820" s="80"/>
      <c r="BI820" s="81" t="e">
        <f>IF(COUNTIF(T820,"**"),"",IF(AND(T820&gt;=#REF!,OR(H820=#REF!,H820=#REF!)),1,IF(AND(T820&gt;=#REF!,H820&lt;&gt;#REF!,H820&lt;&gt;#REF!),1,"")))</f>
        <v>#REF!</v>
      </c>
      <c r="BJ820" s="82" t="str">
        <f t="shared" si="120"/>
        <v>○</v>
      </c>
      <c r="BK820" s="81" t="b">
        <f t="shared" si="123"/>
        <v>1</v>
      </c>
      <c r="BL820" s="81" t="b">
        <f t="shared" si="124"/>
        <v>1</v>
      </c>
    </row>
    <row r="821" spans="1:64" s="83" customFormat="1" ht="60.65" customHeight="1" x14ac:dyDescent="0.2">
      <c r="A821" s="77">
        <f t="shared" si="116"/>
        <v>816</v>
      </c>
      <c r="B821" s="77" t="str">
        <f t="shared" si="121"/>
        <v/>
      </c>
      <c r="C821" s="77" t="str">
        <f>IF(B821&lt;&gt;1,"",COUNTIF($B$6:B821,1))</f>
        <v/>
      </c>
      <c r="D821" s="77" t="str">
        <f>IF(B821&lt;&gt;2,"",COUNTIF($B$6:B821,2))</f>
        <v/>
      </c>
      <c r="E821" s="77" t="str">
        <f>IF(B821&lt;&gt;3,"",COUNTIF($B$6:B821,3))</f>
        <v/>
      </c>
      <c r="F821" s="77" t="str">
        <f>IF(B821&lt;&gt;4,"",COUNTIF($B$6:B821,4))</f>
        <v/>
      </c>
      <c r="G821" s="1"/>
      <c r="H821" s="20"/>
      <c r="I821" s="20"/>
      <c r="J821" s="20"/>
      <c r="K821" s="1"/>
      <c r="L821" s="1"/>
      <c r="M821" s="21"/>
      <c r="N821" s="20"/>
      <c r="O821" s="22"/>
      <c r="P821" s="26"/>
      <c r="Q821" s="27"/>
      <c r="R821" s="20"/>
      <c r="S821" s="1"/>
      <c r="T821" s="28"/>
      <c r="U821" s="85"/>
      <c r="V821" s="86"/>
      <c r="W821" s="39" t="e">
        <f>IF(OR(T821="他官署で調達手続きを実施のため",AC821=#REF!),"－",IF(V821&lt;&gt;"",ROUNDDOWN(V821/T821,3),(IFERROR(ROUNDDOWN(U821/T821,3),"－"))))</f>
        <v>#REF!</v>
      </c>
      <c r="X821" s="90"/>
      <c r="Y821" s="92"/>
      <c r="Z821" s="25"/>
      <c r="AA821" s="24"/>
      <c r="AB821" s="25"/>
      <c r="AC821" s="24"/>
      <c r="AD821" s="20"/>
      <c r="AE821" s="20"/>
      <c r="AF821" s="20"/>
      <c r="AG821" s="1"/>
      <c r="AH821" s="1"/>
      <c r="AI821" s="41"/>
      <c r="AJ821" s="41"/>
      <c r="AK821" s="41"/>
      <c r="AL821" s="41"/>
      <c r="AM821" s="41"/>
      <c r="AN821" s="1"/>
      <c r="AO821" s="1"/>
      <c r="AP821" s="1"/>
      <c r="AQ821" s="1"/>
      <c r="AR821" s="1"/>
      <c r="AS821" s="1"/>
      <c r="AT821" s="1"/>
      <c r="AU821" s="1"/>
      <c r="AV821" s="1"/>
      <c r="AW821" s="1"/>
      <c r="AX821" s="35"/>
      <c r="AY821" s="78"/>
      <c r="AZ821" s="37" t="e">
        <f>IF(AC821=#REF!,"年間支払金額",IF(AND(OR(COUNTIF(AE821,"*すべて*"),COUNTIF(AE821,"*全て*")),S821="●",OR(K821=#REF!,K821=#REF!)),"年間支払金額(全官署、契約相手方ごと)",IF(AND(OR(COUNTIF(AE821,"*すべて*"),COUNTIF(AE821,"*全て*")),S821="●"),"年間支払金額(契約相手方ごと)",IF(AND(OR(K821=#REF!,K821=#REF!),AC821=#REF!),"契約総額(全官署)",IF(AND(K821=#REF!,AC821=#REF!),"契約総額(自官署のみ)",IF(K821=#REF!,"年間支払金額(自官署のみ)",IF(AC821=#REF!,"契約総額",IF(AND(COUNTIF(BG821,"&lt;&gt;*単価*"),OR(K821=#REF!,K821=#REF!)),"全官署予定価格",IF(AND(COUNTIF(BG821,"*単価*"),OR(K821=#REF!,K821=#REF!)),"全官署支払金額",IF(COUNTIF(BG821,"*単価*"),"年間支払金額","予定価格"))))))))))</f>
        <v>#REF!</v>
      </c>
      <c r="BA821" s="37" t="str">
        <f>IF(T821="","×",IF(令和8年度契約状況調査票!T821&gt;_xlfn.XLOOKUP(令和8年度契約状況調査票!BF821,#REF!,#REF!),"○","×"))</f>
        <v>×</v>
      </c>
      <c r="BB821" s="37" t="str">
        <f>IF(Y821="","×",IF(令和8年度契約状況調査票!Y821&gt;_xlfn.XLOOKUP(令和8年度契約状況調査票!BF821,#REF!,#REF!),"○","×"))</f>
        <v>×</v>
      </c>
      <c r="BC821" s="37" t="str">
        <f t="shared" si="117"/>
        <v>×</v>
      </c>
      <c r="BD821" s="37" t="str">
        <f t="shared" si="122"/>
        <v>×</v>
      </c>
      <c r="BE821" s="79" t="str">
        <f t="shared" si="118"/>
        <v/>
      </c>
      <c r="BF821" s="38">
        <f t="shared" si="119"/>
        <v>0</v>
      </c>
      <c r="BG821" s="1" t="e">
        <f>IF(AC821=#REF!,"",IF(AND(K821&lt;&gt;"",ISTEXT(U821)),"分担契約/単価契約",IF(ISTEXT(U821),"単価契約",IF(K821&lt;&gt;"","分担契約",""))))</f>
        <v>#REF!</v>
      </c>
      <c r="BH821" s="80"/>
      <c r="BI821" s="81" t="e">
        <f>IF(COUNTIF(T821,"**"),"",IF(AND(T821&gt;=#REF!,OR(H821=#REF!,H821=#REF!)),1,IF(AND(T821&gt;=#REF!,H821&lt;&gt;#REF!,H821&lt;&gt;#REF!),1,"")))</f>
        <v>#REF!</v>
      </c>
      <c r="BJ821" s="82" t="str">
        <f t="shared" si="120"/>
        <v>○</v>
      </c>
      <c r="BK821" s="81" t="b">
        <f t="shared" si="123"/>
        <v>1</v>
      </c>
      <c r="BL821" s="81" t="b">
        <f t="shared" si="124"/>
        <v>1</v>
      </c>
    </row>
    <row r="822" spans="1:64" s="83" customFormat="1" ht="60.65" customHeight="1" x14ac:dyDescent="0.2">
      <c r="A822" s="77">
        <f t="shared" si="116"/>
        <v>817</v>
      </c>
      <c r="B822" s="77" t="str">
        <f t="shared" si="121"/>
        <v/>
      </c>
      <c r="C822" s="77" t="str">
        <f>IF(B822&lt;&gt;1,"",COUNTIF($B$6:B822,1))</f>
        <v/>
      </c>
      <c r="D822" s="77" t="str">
        <f>IF(B822&lt;&gt;2,"",COUNTIF($B$6:B822,2))</f>
        <v/>
      </c>
      <c r="E822" s="77" t="str">
        <f>IF(B822&lt;&gt;3,"",COUNTIF($B$6:B822,3))</f>
        <v/>
      </c>
      <c r="F822" s="77" t="str">
        <f>IF(B822&lt;&gt;4,"",COUNTIF($B$6:B822,4))</f>
        <v/>
      </c>
      <c r="G822" s="1"/>
      <c r="H822" s="20"/>
      <c r="I822" s="20"/>
      <c r="J822" s="20"/>
      <c r="K822" s="1"/>
      <c r="L822" s="1"/>
      <c r="M822" s="21"/>
      <c r="N822" s="20"/>
      <c r="O822" s="22"/>
      <c r="P822" s="26"/>
      <c r="Q822" s="27"/>
      <c r="R822" s="20"/>
      <c r="S822" s="1"/>
      <c r="T822" s="23"/>
      <c r="U822" s="84"/>
      <c r="V822" s="86"/>
      <c r="W822" s="39" t="e">
        <f>IF(OR(T822="他官署で調達手続きを実施のため",AC822=#REF!),"－",IF(V822&lt;&gt;"",ROUNDDOWN(V822/T822,3),(IFERROR(ROUNDDOWN(U822/T822,3),"－"))))</f>
        <v>#REF!</v>
      </c>
      <c r="X822" s="90"/>
      <c r="Y822" s="92"/>
      <c r="Z822" s="25"/>
      <c r="AA822" s="24"/>
      <c r="AB822" s="25"/>
      <c r="AC822" s="24"/>
      <c r="AD822" s="20"/>
      <c r="AE822" s="20"/>
      <c r="AF822" s="20"/>
      <c r="AG822" s="1"/>
      <c r="AH822" s="1"/>
      <c r="AI822" s="41"/>
      <c r="AJ822" s="41"/>
      <c r="AK822" s="41"/>
      <c r="AL822" s="41"/>
      <c r="AM822" s="41"/>
      <c r="AN822" s="1"/>
      <c r="AO822" s="1"/>
      <c r="AP822" s="1"/>
      <c r="AQ822" s="1"/>
      <c r="AR822" s="1"/>
      <c r="AS822" s="1"/>
      <c r="AT822" s="1"/>
      <c r="AU822" s="1"/>
      <c r="AV822" s="1"/>
      <c r="AW822" s="1"/>
      <c r="AX822" s="35"/>
      <c r="AY822" s="78"/>
      <c r="AZ822" s="37" t="e">
        <f>IF(AC822=#REF!,"年間支払金額",IF(AND(OR(COUNTIF(AE822,"*すべて*"),COUNTIF(AE822,"*全て*")),S822="●",OR(K822=#REF!,K822=#REF!)),"年間支払金額(全官署、契約相手方ごと)",IF(AND(OR(COUNTIF(AE822,"*すべて*"),COUNTIF(AE822,"*全て*")),S822="●"),"年間支払金額(契約相手方ごと)",IF(AND(OR(K822=#REF!,K822=#REF!),AC822=#REF!),"契約総額(全官署)",IF(AND(K822=#REF!,AC822=#REF!),"契約総額(自官署のみ)",IF(K822=#REF!,"年間支払金額(自官署のみ)",IF(AC822=#REF!,"契約総額",IF(AND(COUNTIF(BG822,"&lt;&gt;*単価*"),OR(K822=#REF!,K822=#REF!)),"全官署予定価格",IF(AND(COUNTIF(BG822,"*単価*"),OR(K822=#REF!,K822=#REF!)),"全官署支払金額",IF(COUNTIF(BG822,"*単価*"),"年間支払金額","予定価格"))))))))))</f>
        <v>#REF!</v>
      </c>
      <c r="BA822" s="37" t="str">
        <f>IF(T822="","×",IF(令和8年度契約状況調査票!T822&gt;_xlfn.XLOOKUP(令和8年度契約状況調査票!BF822,#REF!,#REF!),"○","×"))</f>
        <v>×</v>
      </c>
      <c r="BB822" s="37" t="str">
        <f>IF(Y822="","×",IF(令和8年度契約状況調査票!Y822&gt;_xlfn.XLOOKUP(令和8年度契約状況調査票!BF822,#REF!,#REF!),"○","×"))</f>
        <v>×</v>
      </c>
      <c r="BC822" s="37" t="str">
        <f t="shared" si="117"/>
        <v>×</v>
      </c>
      <c r="BD822" s="37" t="str">
        <f t="shared" si="122"/>
        <v>×</v>
      </c>
      <c r="BE822" s="79" t="str">
        <f t="shared" si="118"/>
        <v/>
      </c>
      <c r="BF822" s="38">
        <f t="shared" si="119"/>
        <v>0</v>
      </c>
      <c r="BG822" s="1" t="e">
        <f>IF(AC822=#REF!,"",IF(AND(K822&lt;&gt;"",ISTEXT(U822)),"分担契約/単価契約",IF(ISTEXT(U822),"単価契約",IF(K822&lt;&gt;"","分担契約",""))))</f>
        <v>#REF!</v>
      </c>
      <c r="BH822" s="80"/>
      <c r="BI822" s="81" t="e">
        <f>IF(COUNTIF(T822,"**"),"",IF(AND(T822&gt;=#REF!,OR(H822=#REF!,H822=#REF!)),1,IF(AND(T822&gt;=#REF!,H822&lt;&gt;#REF!,H822&lt;&gt;#REF!),1,"")))</f>
        <v>#REF!</v>
      </c>
      <c r="BJ822" s="82" t="str">
        <f t="shared" si="120"/>
        <v>○</v>
      </c>
      <c r="BK822" s="81" t="b">
        <f t="shared" si="123"/>
        <v>1</v>
      </c>
      <c r="BL822" s="81" t="b">
        <f t="shared" si="124"/>
        <v>1</v>
      </c>
    </row>
    <row r="823" spans="1:64" s="83" customFormat="1" ht="60.65" customHeight="1" x14ac:dyDescent="0.2">
      <c r="A823" s="77">
        <f t="shared" si="116"/>
        <v>818</v>
      </c>
      <c r="B823" s="77" t="str">
        <f t="shared" si="121"/>
        <v/>
      </c>
      <c r="C823" s="77" t="str">
        <f>IF(B823&lt;&gt;1,"",COUNTIF($B$6:B823,1))</f>
        <v/>
      </c>
      <c r="D823" s="77" t="str">
        <f>IF(B823&lt;&gt;2,"",COUNTIF($B$6:B823,2))</f>
        <v/>
      </c>
      <c r="E823" s="77" t="str">
        <f>IF(B823&lt;&gt;3,"",COUNTIF($B$6:B823,3))</f>
        <v/>
      </c>
      <c r="F823" s="77" t="str">
        <f>IF(B823&lt;&gt;4,"",COUNTIF($B$6:B823,4))</f>
        <v/>
      </c>
      <c r="G823" s="1"/>
      <c r="H823" s="20"/>
      <c r="I823" s="20"/>
      <c r="J823" s="20"/>
      <c r="K823" s="1"/>
      <c r="L823" s="1"/>
      <c r="M823" s="21"/>
      <c r="N823" s="20"/>
      <c r="O823" s="22"/>
      <c r="P823" s="26"/>
      <c r="Q823" s="27"/>
      <c r="R823" s="20"/>
      <c r="S823" s="1"/>
      <c r="T823" s="23"/>
      <c r="U823" s="84"/>
      <c r="V823" s="86"/>
      <c r="W823" s="39" t="e">
        <f>IF(OR(T823="他官署で調達手続きを実施のため",AC823=#REF!),"－",IF(V823&lt;&gt;"",ROUNDDOWN(V823/T823,3),(IFERROR(ROUNDDOWN(U823/T823,3),"－"))))</f>
        <v>#REF!</v>
      </c>
      <c r="X823" s="90"/>
      <c r="Y823" s="92"/>
      <c r="Z823" s="25"/>
      <c r="AA823" s="24"/>
      <c r="AB823" s="25"/>
      <c r="AC823" s="24"/>
      <c r="AD823" s="20"/>
      <c r="AE823" s="20"/>
      <c r="AF823" s="20"/>
      <c r="AG823" s="1"/>
      <c r="AH823" s="1"/>
      <c r="AI823" s="41"/>
      <c r="AJ823" s="41"/>
      <c r="AK823" s="41"/>
      <c r="AL823" s="41"/>
      <c r="AM823" s="41"/>
      <c r="AN823" s="1"/>
      <c r="AO823" s="1"/>
      <c r="AP823" s="1"/>
      <c r="AQ823" s="1"/>
      <c r="AR823" s="1"/>
      <c r="AS823" s="1"/>
      <c r="AT823" s="1"/>
      <c r="AU823" s="1"/>
      <c r="AV823" s="1"/>
      <c r="AW823" s="1"/>
      <c r="AX823" s="35"/>
      <c r="AY823" s="78"/>
      <c r="AZ823" s="37" t="e">
        <f>IF(AC823=#REF!,"年間支払金額",IF(AND(OR(COUNTIF(AE823,"*すべて*"),COUNTIF(AE823,"*全て*")),S823="●",OR(K823=#REF!,K823=#REF!)),"年間支払金額(全官署、契約相手方ごと)",IF(AND(OR(COUNTIF(AE823,"*すべて*"),COUNTIF(AE823,"*全て*")),S823="●"),"年間支払金額(契約相手方ごと)",IF(AND(OR(K823=#REF!,K823=#REF!),AC823=#REF!),"契約総額(全官署)",IF(AND(K823=#REF!,AC823=#REF!),"契約総額(自官署のみ)",IF(K823=#REF!,"年間支払金額(自官署のみ)",IF(AC823=#REF!,"契約総額",IF(AND(COUNTIF(BG823,"&lt;&gt;*単価*"),OR(K823=#REF!,K823=#REF!)),"全官署予定価格",IF(AND(COUNTIF(BG823,"*単価*"),OR(K823=#REF!,K823=#REF!)),"全官署支払金額",IF(COUNTIF(BG823,"*単価*"),"年間支払金額","予定価格"))))))))))</f>
        <v>#REF!</v>
      </c>
      <c r="BA823" s="37" t="str">
        <f>IF(T823="","×",IF(令和8年度契約状況調査票!T823&gt;_xlfn.XLOOKUP(令和8年度契約状況調査票!BF823,#REF!,#REF!),"○","×"))</f>
        <v>×</v>
      </c>
      <c r="BB823" s="37" t="str">
        <f>IF(Y823="","×",IF(令和8年度契約状況調査票!Y823&gt;_xlfn.XLOOKUP(令和8年度契約状況調査票!BF823,#REF!,#REF!),"○","×"))</f>
        <v>×</v>
      </c>
      <c r="BC823" s="37" t="str">
        <f t="shared" si="117"/>
        <v>×</v>
      </c>
      <c r="BD823" s="37" t="str">
        <f t="shared" si="122"/>
        <v>×</v>
      </c>
      <c r="BE823" s="79" t="str">
        <f t="shared" si="118"/>
        <v/>
      </c>
      <c r="BF823" s="38">
        <f t="shared" si="119"/>
        <v>0</v>
      </c>
      <c r="BG823" s="1" t="e">
        <f>IF(AC823=#REF!,"",IF(AND(K823&lt;&gt;"",ISTEXT(U823)),"分担契約/単価契約",IF(ISTEXT(U823),"単価契約",IF(K823&lt;&gt;"","分担契約",""))))</f>
        <v>#REF!</v>
      </c>
      <c r="BH823" s="80"/>
      <c r="BI823" s="81" t="e">
        <f>IF(COUNTIF(T823,"**"),"",IF(AND(T823&gt;=#REF!,OR(H823=#REF!,H823=#REF!)),1,IF(AND(T823&gt;=#REF!,H823&lt;&gt;#REF!,H823&lt;&gt;#REF!),1,"")))</f>
        <v>#REF!</v>
      </c>
      <c r="BJ823" s="82" t="str">
        <f t="shared" si="120"/>
        <v>○</v>
      </c>
      <c r="BK823" s="81" t="b">
        <f t="shared" si="123"/>
        <v>1</v>
      </c>
      <c r="BL823" s="81" t="b">
        <f t="shared" si="124"/>
        <v>1</v>
      </c>
    </row>
    <row r="824" spans="1:64" s="83" customFormat="1" ht="60.65" customHeight="1" x14ac:dyDescent="0.2">
      <c r="A824" s="77">
        <f t="shared" si="116"/>
        <v>819</v>
      </c>
      <c r="B824" s="77" t="str">
        <f t="shared" si="121"/>
        <v/>
      </c>
      <c r="C824" s="77" t="str">
        <f>IF(B824&lt;&gt;1,"",COUNTIF($B$6:B824,1))</f>
        <v/>
      </c>
      <c r="D824" s="77" t="str">
        <f>IF(B824&lt;&gt;2,"",COUNTIF($B$6:B824,2))</f>
        <v/>
      </c>
      <c r="E824" s="77" t="str">
        <f>IF(B824&lt;&gt;3,"",COUNTIF($B$6:B824,3))</f>
        <v/>
      </c>
      <c r="F824" s="77" t="str">
        <f>IF(B824&lt;&gt;4,"",COUNTIF($B$6:B824,4))</f>
        <v/>
      </c>
      <c r="G824" s="1"/>
      <c r="H824" s="20"/>
      <c r="I824" s="20"/>
      <c r="J824" s="20"/>
      <c r="K824" s="1"/>
      <c r="L824" s="1"/>
      <c r="M824" s="21"/>
      <c r="N824" s="20"/>
      <c r="O824" s="22"/>
      <c r="P824" s="26"/>
      <c r="Q824" s="27"/>
      <c r="R824" s="20"/>
      <c r="S824" s="1"/>
      <c r="T824" s="23"/>
      <c r="U824" s="84"/>
      <c r="V824" s="86"/>
      <c r="W824" s="39" t="e">
        <f>IF(OR(T824="他官署で調達手続きを実施のため",AC824=#REF!),"－",IF(V824&lt;&gt;"",ROUNDDOWN(V824/T824,3),(IFERROR(ROUNDDOWN(U824/T824,3),"－"))))</f>
        <v>#REF!</v>
      </c>
      <c r="X824" s="90"/>
      <c r="Y824" s="92"/>
      <c r="Z824" s="25"/>
      <c r="AA824" s="24"/>
      <c r="AB824" s="25"/>
      <c r="AC824" s="24"/>
      <c r="AD824" s="20"/>
      <c r="AE824" s="20"/>
      <c r="AF824" s="20"/>
      <c r="AG824" s="1"/>
      <c r="AH824" s="1"/>
      <c r="AI824" s="41"/>
      <c r="AJ824" s="41"/>
      <c r="AK824" s="41"/>
      <c r="AL824" s="41"/>
      <c r="AM824" s="41"/>
      <c r="AN824" s="1"/>
      <c r="AO824" s="1"/>
      <c r="AP824" s="1"/>
      <c r="AQ824" s="1"/>
      <c r="AR824" s="1"/>
      <c r="AS824" s="1"/>
      <c r="AT824" s="1"/>
      <c r="AU824" s="1"/>
      <c r="AV824" s="1"/>
      <c r="AW824" s="1"/>
      <c r="AX824" s="35"/>
      <c r="AY824" s="78"/>
      <c r="AZ824" s="37" t="e">
        <f>IF(AC824=#REF!,"年間支払金額",IF(AND(OR(COUNTIF(AE824,"*すべて*"),COUNTIF(AE824,"*全て*")),S824="●",OR(K824=#REF!,K824=#REF!)),"年間支払金額(全官署、契約相手方ごと)",IF(AND(OR(COUNTIF(AE824,"*すべて*"),COUNTIF(AE824,"*全て*")),S824="●"),"年間支払金額(契約相手方ごと)",IF(AND(OR(K824=#REF!,K824=#REF!),AC824=#REF!),"契約総額(全官署)",IF(AND(K824=#REF!,AC824=#REF!),"契約総額(自官署のみ)",IF(K824=#REF!,"年間支払金額(自官署のみ)",IF(AC824=#REF!,"契約総額",IF(AND(COUNTIF(BG824,"&lt;&gt;*単価*"),OR(K824=#REF!,K824=#REF!)),"全官署予定価格",IF(AND(COUNTIF(BG824,"*単価*"),OR(K824=#REF!,K824=#REF!)),"全官署支払金額",IF(COUNTIF(BG824,"*単価*"),"年間支払金額","予定価格"))))))))))</f>
        <v>#REF!</v>
      </c>
      <c r="BA824" s="37" t="str">
        <f>IF(T824="","×",IF(令和8年度契約状況調査票!T824&gt;_xlfn.XLOOKUP(令和8年度契約状況調査票!BF824,#REF!,#REF!),"○","×"))</f>
        <v>×</v>
      </c>
      <c r="BB824" s="37" t="str">
        <f>IF(Y824="","×",IF(令和8年度契約状況調査票!Y824&gt;_xlfn.XLOOKUP(令和8年度契約状況調査票!BF824,#REF!,#REF!),"○","×"))</f>
        <v>×</v>
      </c>
      <c r="BC824" s="37" t="str">
        <f t="shared" si="117"/>
        <v>×</v>
      </c>
      <c r="BD824" s="37" t="str">
        <f t="shared" si="122"/>
        <v>×</v>
      </c>
      <c r="BE824" s="79" t="str">
        <f t="shared" si="118"/>
        <v/>
      </c>
      <c r="BF824" s="38">
        <f t="shared" si="119"/>
        <v>0</v>
      </c>
      <c r="BG824" s="1" t="e">
        <f>IF(AC824=#REF!,"",IF(AND(K824&lt;&gt;"",ISTEXT(U824)),"分担契約/単価契約",IF(ISTEXT(U824),"単価契約",IF(K824&lt;&gt;"","分担契約",""))))</f>
        <v>#REF!</v>
      </c>
      <c r="BH824" s="80"/>
      <c r="BI824" s="81" t="e">
        <f>IF(COUNTIF(T824,"**"),"",IF(AND(T824&gt;=#REF!,OR(H824=#REF!,H824=#REF!)),1,IF(AND(T824&gt;=#REF!,H824&lt;&gt;#REF!,H824&lt;&gt;#REF!),1,"")))</f>
        <v>#REF!</v>
      </c>
      <c r="BJ824" s="82" t="str">
        <f t="shared" si="120"/>
        <v>○</v>
      </c>
      <c r="BK824" s="81" t="b">
        <f t="shared" si="123"/>
        <v>1</v>
      </c>
      <c r="BL824" s="81" t="b">
        <f t="shared" si="124"/>
        <v>1</v>
      </c>
    </row>
    <row r="825" spans="1:64" s="83" customFormat="1" ht="60.65" customHeight="1" x14ac:dyDescent="0.2">
      <c r="A825" s="77">
        <f t="shared" si="116"/>
        <v>820</v>
      </c>
      <c r="B825" s="77" t="str">
        <f t="shared" si="121"/>
        <v/>
      </c>
      <c r="C825" s="77" t="str">
        <f>IF(B825&lt;&gt;1,"",COUNTIF($B$6:B825,1))</f>
        <v/>
      </c>
      <c r="D825" s="77" t="str">
        <f>IF(B825&lt;&gt;2,"",COUNTIF($B$6:B825,2))</f>
        <v/>
      </c>
      <c r="E825" s="77" t="str">
        <f>IF(B825&lt;&gt;3,"",COUNTIF($B$6:B825,3))</f>
        <v/>
      </c>
      <c r="F825" s="77" t="str">
        <f>IF(B825&lt;&gt;4,"",COUNTIF($B$6:B825,4))</f>
        <v/>
      </c>
      <c r="G825" s="1"/>
      <c r="H825" s="20"/>
      <c r="I825" s="20"/>
      <c r="J825" s="20"/>
      <c r="K825" s="1"/>
      <c r="L825" s="1"/>
      <c r="M825" s="21"/>
      <c r="N825" s="20"/>
      <c r="O825" s="22"/>
      <c r="P825" s="26"/>
      <c r="Q825" s="27"/>
      <c r="R825" s="20"/>
      <c r="S825" s="1"/>
      <c r="T825" s="23"/>
      <c r="U825" s="84"/>
      <c r="V825" s="86"/>
      <c r="W825" s="39" t="e">
        <f>IF(OR(T825="他官署で調達手続きを実施のため",AC825=#REF!),"－",IF(V825&lt;&gt;"",ROUNDDOWN(V825/T825,3),(IFERROR(ROUNDDOWN(U825/T825,3),"－"))))</f>
        <v>#REF!</v>
      </c>
      <c r="X825" s="90"/>
      <c r="Y825" s="92"/>
      <c r="Z825" s="25"/>
      <c r="AA825" s="24"/>
      <c r="AB825" s="25"/>
      <c r="AC825" s="24"/>
      <c r="AD825" s="20"/>
      <c r="AE825" s="20"/>
      <c r="AF825" s="20"/>
      <c r="AG825" s="1"/>
      <c r="AH825" s="1"/>
      <c r="AI825" s="41"/>
      <c r="AJ825" s="41"/>
      <c r="AK825" s="41"/>
      <c r="AL825" s="41"/>
      <c r="AM825" s="41"/>
      <c r="AN825" s="1"/>
      <c r="AO825" s="1"/>
      <c r="AP825" s="1"/>
      <c r="AQ825" s="1"/>
      <c r="AR825" s="1"/>
      <c r="AS825" s="1"/>
      <c r="AT825" s="1"/>
      <c r="AU825" s="1"/>
      <c r="AV825" s="1"/>
      <c r="AW825" s="1"/>
      <c r="AX825" s="36"/>
      <c r="AY825" s="78"/>
      <c r="AZ825" s="37" t="e">
        <f>IF(AC825=#REF!,"年間支払金額",IF(AND(OR(COUNTIF(AE825,"*すべて*"),COUNTIF(AE825,"*全て*")),S825="●",OR(K825=#REF!,K825=#REF!)),"年間支払金額(全官署、契約相手方ごと)",IF(AND(OR(COUNTIF(AE825,"*すべて*"),COUNTIF(AE825,"*全て*")),S825="●"),"年間支払金額(契約相手方ごと)",IF(AND(OR(K825=#REF!,K825=#REF!),AC825=#REF!),"契約総額(全官署)",IF(AND(K825=#REF!,AC825=#REF!),"契約総額(自官署のみ)",IF(K825=#REF!,"年間支払金額(自官署のみ)",IF(AC825=#REF!,"契約総額",IF(AND(COUNTIF(BG825,"&lt;&gt;*単価*"),OR(K825=#REF!,K825=#REF!)),"全官署予定価格",IF(AND(COUNTIF(BG825,"*単価*"),OR(K825=#REF!,K825=#REF!)),"全官署支払金額",IF(COUNTIF(BG825,"*単価*"),"年間支払金額","予定価格"))))))))))</f>
        <v>#REF!</v>
      </c>
      <c r="BA825" s="37" t="str">
        <f>IF(T825="","×",IF(令和8年度契約状況調査票!T825&gt;_xlfn.XLOOKUP(令和8年度契約状況調査票!BF825,#REF!,#REF!),"○","×"))</f>
        <v>×</v>
      </c>
      <c r="BB825" s="37" t="str">
        <f>IF(Y825="","×",IF(令和8年度契約状況調査票!Y825&gt;_xlfn.XLOOKUP(令和8年度契約状況調査票!BF825,#REF!,#REF!),"○","×"))</f>
        <v>×</v>
      </c>
      <c r="BC825" s="37" t="str">
        <f t="shared" si="117"/>
        <v>×</v>
      </c>
      <c r="BD825" s="37" t="str">
        <f t="shared" si="122"/>
        <v>×</v>
      </c>
      <c r="BE825" s="79" t="str">
        <f t="shared" si="118"/>
        <v/>
      </c>
      <c r="BF825" s="38">
        <f t="shared" si="119"/>
        <v>0</v>
      </c>
      <c r="BG825" s="1" t="e">
        <f>IF(AC825=#REF!,"",IF(AND(K825&lt;&gt;"",ISTEXT(U825)),"分担契約/単価契約",IF(ISTEXT(U825),"単価契約",IF(K825&lt;&gt;"","分担契約",""))))</f>
        <v>#REF!</v>
      </c>
      <c r="BH825" s="80"/>
      <c r="BI825" s="81" t="e">
        <f>IF(COUNTIF(T825,"**"),"",IF(AND(T825&gt;=#REF!,OR(H825=#REF!,H825=#REF!)),1,IF(AND(T825&gt;=#REF!,H825&lt;&gt;#REF!,H825&lt;&gt;#REF!),1,"")))</f>
        <v>#REF!</v>
      </c>
      <c r="BJ825" s="82" t="str">
        <f t="shared" si="120"/>
        <v>○</v>
      </c>
      <c r="BK825" s="81" t="b">
        <f t="shared" si="123"/>
        <v>1</v>
      </c>
      <c r="BL825" s="81" t="b">
        <f t="shared" si="124"/>
        <v>1</v>
      </c>
    </row>
    <row r="826" spans="1:64" s="83" customFormat="1" ht="60.65" customHeight="1" x14ac:dyDescent="0.2">
      <c r="A826" s="77">
        <f t="shared" si="116"/>
        <v>821</v>
      </c>
      <c r="B826" s="77" t="str">
        <f t="shared" si="121"/>
        <v/>
      </c>
      <c r="C826" s="77" t="str">
        <f>IF(B826&lt;&gt;1,"",COUNTIF($B$6:B826,1))</f>
        <v/>
      </c>
      <c r="D826" s="77" t="str">
        <f>IF(B826&lt;&gt;2,"",COUNTIF($B$6:B826,2))</f>
        <v/>
      </c>
      <c r="E826" s="77" t="str">
        <f>IF(B826&lt;&gt;3,"",COUNTIF($B$6:B826,3))</f>
        <v/>
      </c>
      <c r="F826" s="77" t="str">
        <f>IF(B826&lt;&gt;4,"",COUNTIF($B$6:B826,4))</f>
        <v/>
      </c>
      <c r="G826" s="1"/>
      <c r="H826" s="20"/>
      <c r="I826" s="20"/>
      <c r="J826" s="20"/>
      <c r="K826" s="1"/>
      <c r="L826" s="1"/>
      <c r="M826" s="21"/>
      <c r="N826" s="20"/>
      <c r="O826" s="22"/>
      <c r="P826" s="26"/>
      <c r="Q826" s="27"/>
      <c r="R826" s="20"/>
      <c r="S826" s="1"/>
      <c r="T826" s="23"/>
      <c r="U826" s="84"/>
      <c r="V826" s="86"/>
      <c r="W826" s="39" t="e">
        <f>IF(OR(T826="他官署で調達手続きを実施のため",AC826=#REF!),"－",IF(V826&lt;&gt;"",ROUNDDOWN(V826/T826,3),(IFERROR(ROUNDDOWN(U826/T826,3),"－"))))</f>
        <v>#REF!</v>
      </c>
      <c r="X826" s="90"/>
      <c r="Y826" s="92"/>
      <c r="Z826" s="25"/>
      <c r="AA826" s="24"/>
      <c r="AB826" s="25"/>
      <c r="AC826" s="24"/>
      <c r="AD826" s="20"/>
      <c r="AE826" s="20"/>
      <c r="AF826" s="20"/>
      <c r="AG826" s="1"/>
      <c r="AH826" s="1"/>
      <c r="AI826" s="41"/>
      <c r="AJ826" s="41"/>
      <c r="AK826" s="41"/>
      <c r="AL826" s="41"/>
      <c r="AM826" s="41"/>
      <c r="AN826" s="1"/>
      <c r="AO826" s="1"/>
      <c r="AP826" s="1"/>
      <c r="AQ826" s="1"/>
      <c r="AR826" s="1"/>
      <c r="AS826" s="1"/>
      <c r="AT826" s="1"/>
      <c r="AU826" s="1"/>
      <c r="AV826" s="1"/>
      <c r="AW826" s="1"/>
      <c r="AX826" s="35"/>
      <c r="AY826" s="78"/>
      <c r="AZ826" s="37" t="e">
        <f>IF(AC826=#REF!,"年間支払金額",IF(AND(OR(COUNTIF(AE826,"*すべて*"),COUNTIF(AE826,"*全て*")),S826="●",OR(K826=#REF!,K826=#REF!)),"年間支払金額(全官署、契約相手方ごと)",IF(AND(OR(COUNTIF(AE826,"*すべて*"),COUNTIF(AE826,"*全て*")),S826="●"),"年間支払金額(契約相手方ごと)",IF(AND(OR(K826=#REF!,K826=#REF!),AC826=#REF!),"契約総額(全官署)",IF(AND(K826=#REF!,AC826=#REF!),"契約総額(自官署のみ)",IF(K826=#REF!,"年間支払金額(自官署のみ)",IF(AC826=#REF!,"契約総額",IF(AND(COUNTIF(BG826,"&lt;&gt;*単価*"),OR(K826=#REF!,K826=#REF!)),"全官署予定価格",IF(AND(COUNTIF(BG826,"*単価*"),OR(K826=#REF!,K826=#REF!)),"全官署支払金額",IF(COUNTIF(BG826,"*単価*"),"年間支払金額","予定価格"))))))))))</f>
        <v>#REF!</v>
      </c>
      <c r="BA826" s="37" t="str">
        <f>IF(T826="","×",IF(令和8年度契約状況調査票!T826&gt;_xlfn.XLOOKUP(令和8年度契約状況調査票!BF826,#REF!,#REF!),"○","×"))</f>
        <v>×</v>
      </c>
      <c r="BB826" s="37" t="str">
        <f>IF(Y826="","×",IF(令和8年度契約状況調査票!Y826&gt;_xlfn.XLOOKUP(令和8年度契約状況調査票!BF826,#REF!,#REF!),"○","×"))</f>
        <v>×</v>
      </c>
      <c r="BC826" s="37" t="str">
        <f t="shared" si="117"/>
        <v>×</v>
      </c>
      <c r="BD826" s="37" t="str">
        <f t="shared" si="122"/>
        <v>×</v>
      </c>
      <c r="BE826" s="79" t="str">
        <f t="shared" si="118"/>
        <v/>
      </c>
      <c r="BF826" s="38">
        <f t="shared" si="119"/>
        <v>0</v>
      </c>
      <c r="BG826" s="1" t="e">
        <f>IF(AC826=#REF!,"",IF(AND(K826&lt;&gt;"",ISTEXT(U826)),"分担契約/単価契約",IF(ISTEXT(U826),"単価契約",IF(K826&lt;&gt;"","分担契約",""))))</f>
        <v>#REF!</v>
      </c>
      <c r="BH826" s="80"/>
      <c r="BI826" s="81" t="e">
        <f>IF(COUNTIF(T826,"**"),"",IF(AND(T826&gt;=#REF!,OR(H826=#REF!,H826=#REF!)),1,IF(AND(T826&gt;=#REF!,H826&lt;&gt;#REF!,H826&lt;&gt;#REF!),1,"")))</f>
        <v>#REF!</v>
      </c>
      <c r="BJ826" s="82" t="str">
        <f t="shared" si="120"/>
        <v>○</v>
      </c>
      <c r="BK826" s="81" t="b">
        <f t="shared" si="123"/>
        <v>1</v>
      </c>
      <c r="BL826" s="81" t="b">
        <f t="shared" si="124"/>
        <v>1</v>
      </c>
    </row>
    <row r="827" spans="1:64" s="83" customFormat="1" ht="60.65" customHeight="1" x14ac:dyDescent="0.2">
      <c r="A827" s="77">
        <f t="shared" si="116"/>
        <v>822</v>
      </c>
      <c r="B827" s="77" t="str">
        <f t="shared" si="121"/>
        <v/>
      </c>
      <c r="C827" s="77" t="str">
        <f>IF(B827&lt;&gt;1,"",COUNTIF($B$6:B827,1))</f>
        <v/>
      </c>
      <c r="D827" s="77" t="str">
        <f>IF(B827&lt;&gt;2,"",COUNTIF($B$6:B827,2))</f>
        <v/>
      </c>
      <c r="E827" s="77" t="str">
        <f>IF(B827&lt;&gt;3,"",COUNTIF($B$6:B827,3))</f>
        <v/>
      </c>
      <c r="F827" s="77" t="str">
        <f>IF(B827&lt;&gt;4,"",COUNTIF($B$6:B827,4))</f>
        <v/>
      </c>
      <c r="G827" s="1"/>
      <c r="H827" s="20"/>
      <c r="I827" s="20"/>
      <c r="J827" s="20"/>
      <c r="K827" s="1"/>
      <c r="L827" s="1"/>
      <c r="M827" s="21"/>
      <c r="N827" s="20"/>
      <c r="O827" s="22"/>
      <c r="P827" s="26"/>
      <c r="Q827" s="27"/>
      <c r="R827" s="20"/>
      <c r="S827" s="1"/>
      <c r="T827" s="23"/>
      <c r="U827" s="84"/>
      <c r="V827" s="86"/>
      <c r="W827" s="39" t="e">
        <f>IF(OR(T827="他官署で調達手続きを実施のため",AC827=#REF!),"－",IF(V827&lt;&gt;"",ROUNDDOWN(V827/T827,3),(IFERROR(ROUNDDOWN(U827/T827,3),"－"))))</f>
        <v>#REF!</v>
      </c>
      <c r="X827" s="90"/>
      <c r="Y827" s="92"/>
      <c r="Z827" s="25"/>
      <c r="AA827" s="24"/>
      <c r="AB827" s="25"/>
      <c r="AC827" s="24"/>
      <c r="AD827" s="20"/>
      <c r="AE827" s="20"/>
      <c r="AF827" s="20"/>
      <c r="AG827" s="1"/>
      <c r="AH827" s="1"/>
      <c r="AI827" s="41"/>
      <c r="AJ827" s="41"/>
      <c r="AK827" s="41"/>
      <c r="AL827" s="41"/>
      <c r="AM827" s="41"/>
      <c r="AN827" s="1"/>
      <c r="AO827" s="1"/>
      <c r="AP827" s="1"/>
      <c r="AQ827" s="1"/>
      <c r="AR827" s="1"/>
      <c r="AS827" s="1"/>
      <c r="AT827" s="1"/>
      <c r="AU827" s="1"/>
      <c r="AV827" s="1"/>
      <c r="AW827" s="1"/>
      <c r="AX827" s="35"/>
      <c r="AY827" s="78"/>
      <c r="AZ827" s="37" t="e">
        <f>IF(AC827=#REF!,"年間支払金額",IF(AND(OR(COUNTIF(AE827,"*すべて*"),COUNTIF(AE827,"*全て*")),S827="●",OR(K827=#REF!,K827=#REF!)),"年間支払金額(全官署、契約相手方ごと)",IF(AND(OR(COUNTIF(AE827,"*すべて*"),COUNTIF(AE827,"*全て*")),S827="●"),"年間支払金額(契約相手方ごと)",IF(AND(OR(K827=#REF!,K827=#REF!),AC827=#REF!),"契約総額(全官署)",IF(AND(K827=#REF!,AC827=#REF!),"契約総額(自官署のみ)",IF(K827=#REF!,"年間支払金額(自官署のみ)",IF(AC827=#REF!,"契約総額",IF(AND(COUNTIF(BG827,"&lt;&gt;*単価*"),OR(K827=#REF!,K827=#REF!)),"全官署予定価格",IF(AND(COUNTIF(BG827,"*単価*"),OR(K827=#REF!,K827=#REF!)),"全官署支払金額",IF(COUNTIF(BG827,"*単価*"),"年間支払金額","予定価格"))))))))))</f>
        <v>#REF!</v>
      </c>
      <c r="BA827" s="37" t="str">
        <f>IF(T827="","×",IF(令和8年度契約状況調査票!T827&gt;_xlfn.XLOOKUP(令和8年度契約状況調査票!BF827,#REF!,#REF!),"○","×"))</f>
        <v>×</v>
      </c>
      <c r="BB827" s="37" t="str">
        <f>IF(Y827="","×",IF(令和8年度契約状況調査票!Y827&gt;_xlfn.XLOOKUP(令和8年度契約状況調査票!BF827,#REF!,#REF!),"○","×"))</f>
        <v>×</v>
      </c>
      <c r="BC827" s="37" t="str">
        <f t="shared" si="117"/>
        <v>×</v>
      </c>
      <c r="BD827" s="37" t="str">
        <f t="shared" si="122"/>
        <v>×</v>
      </c>
      <c r="BE827" s="79" t="str">
        <f t="shared" si="118"/>
        <v/>
      </c>
      <c r="BF827" s="38">
        <f t="shared" si="119"/>
        <v>0</v>
      </c>
      <c r="BG827" s="1" t="e">
        <f>IF(AC827=#REF!,"",IF(AND(K827&lt;&gt;"",ISTEXT(U827)),"分担契約/単価契約",IF(ISTEXT(U827),"単価契約",IF(K827&lt;&gt;"","分担契約",""))))</f>
        <v>#REF!</v>
      </c>
      <c r="BH827" s="80"/>
      <c r="BI827" s="81" t="e">
        <f>IF(COUNTIF(T827,"**"),"",IF(AND(T827&gt;=#REF!,OR(H827=#REF!,H827=#REF!)),1,IF(AND(T827&gt;=#REF!,H827&lt;&gt;#REF!,H827&lt;&gt;#REF!),1,"")))</f>
        <v>#REF!</v>
      </c>
      <c r="BJ827" s="82" t="str">
        <f t="shared" si="120"/>
        <v>○</v>
      </c>
      <c r="BK827" s="81" t="b">
        <f t="shared" si="123"/>
        <v>1</v>
      </c>
      <c r="BL827" s="81" t="b">
        <f t="shared" si="124"/>
        <v>1</v>
      </c>
    </row>
    <row r="828" spans="1:64" s="83" customFormat="1" ht="60.65" customHeight="1" x14ac:dyDescent="0.2">
      <c r="A828" s="77">
        <f t="shared" si="116"/>
        <v>823</v>
      </c>
      <c r="B828" s="77" t="str">
        <f t="shared" si="121"/>
        <v/>
      </c>
      <c r="C828" s="77" t="str">
        <f>IF(B828&lt;&gt;1,"",COUNTIF($B$6:B828,1))</f>
        <v/>
      </c>
      <c r="D828" s="77" t="str">
        <f>IF(B828&lt;&gt;2,"",COUNTIF($B$6:B828,2))</f>
        <v/>
      </c>
      <c r="E828" s="77" t="str">
        <f>IF(B828&lt;&gt;3,"",COUNTIF($B$6:B828,3))</f>
        <v/>
      </c>
      <c r="F828" s="77" t="str">
        <f>IF(B828&lt;&gt;4,"",COUNTIF($B$6:B828,4))</f>
        <v/>
      </c>
      <c r="G828" s="1"/>
      <c r="H828" s="20"/>
      <c r="I828" s="20"/>
      <c r="J828" s="20"/>
      <c r="K828" s="1"/>
      <c r="L828" s="1"/>
      <c r="M828" s="21"/>
      <c r="N828" s="20"/>
      <c r="O828" s="22"/>
      <c r="P828" s="26"/>
      <c r="Q828" s="27"/>
      <c r="R828" s="20"/>
      <c r="S828" s="1"/>
      <c r="T828" s="28"/>
      <c r="U828" s="85"/>
      <c r="V828" s="86"/>
      <c r="W828" s="39" t="e">
        <f>IF(OR(T828="他官署で調達手続きを実施のため",AC828=#REF!),"－",IF(V828&lt;&gt;"",ROUNDDOWN(V828/T828,3),(IFERROR(ROUNDDOWN(U828/T828,3),"－"))))</f>
        <v>#REF!</v>
      </c>
      <c r="X828" s="90"/>
      <c r="Y828" s="92"/>
      <c r="Z828" s="25"/>
      <c r="AA828" s="24"/>
      <c r="AB828" s="25"/>
      <c r="AC828" s="24"/>
      <c r="AD828" s="20"/>
      <c r="AE828" s="20"/>
      <c r="AF828" s="20"/>
      <c r="AG828" s="1"/>
      <c r="AH828" s="1"/>
      <c r="AI828" s="41"/>
      <c r="AJ828" s="41"/>
      <c r="AK828" s="41"/>
      <c r="AL828" s="41"/>
      <c r="AM828" s="41"/>
      <c r="AN828" s="1"/>
      <c r="AO828" s="1"/>
      <c r="AP828" s="1"/>
      <c r="AQ828" s="1"/>
      <c r="AR828" s="1"/>
      <c r="AS828" s="1"/>
      <c r="AT828" s="1"/>
      <c r="AU828" s="1"/>
      <c r="AV828" s="1"/>
      <c r="AW828" s="1"/>
      <c r="AX828" s="35"/>
      <c r="AY828" s="78"/>
      <c r="AZ828" s="37" t="e">
        <f>IF(AC828=#REF!,"年間支払金額",IF(AND(OR(COUNTIF(AE828,"*すべて*"),COUNTIF(AE828,"*全て*")),S828="●",OR(K828=#REF!,K828=#REF!)),"年間支払金額(全官署、契約相手方ごと)",IF(AND(OR(COUNTIF(AE828,"*すべて*"),COUNTIF(AE828,"*全て*")),S828="●"),"年間支払金額(契約相手方ごと)",IF(AND(OR(K828=#REF!,K828=#REF!),AC828=#REF!),"契約総額(全官署)",IF(AND(K828=#REF!,AC828=#REF!),"契約総額(自官署のみ)",IF(K828=#REF!,"年間支払金額(自官署のみ)",IF(AC828=#REF!,"契約総額",IF(AND(COUNTIF(BG828,"&lt;&gt;*単価*"),OR(K828=#REF!,K828=#REF!)),"全官署予定価格",IF(AND(COUNTIF(BG828,"*単価*"),OR(K828=#REF!,K828=#REF!)),"全官署支払金額",IF(COUNTIF(BG828,"*単価*"),"年間支払金額","予定価格"))))))))))</f>
        <v>#REF!</v>
      </c>
      <c r="BA828" s="37" t="str">
        <f>IF(T828="","×",IF(令和8年度契約状況調査票!T828&gt;_xlfn.XLOOKUP(令和8年度契約状況調査票!BF828,#REF!,#REF!),"○","×"))</f>
        <v>×</v>
      </c>
      <c r="BB828" s="37" t="str">
        <f>IF(Y828="","×",IF(令和8年度契約状況調査票!Y828&gt;_xlfn.XLOOKUP(令和8年度契約状況調査票!BF828,#REF!,#REF!),"○","×"))</f>
        <v>×</v>
      </c>
      <c r="BC828" s="37" t="str">
        <f t="shared" si="117"/>
        <v>×</v>
      </c>
      <c r="BD828" s="37" t="str">
        <f t="shared" si="122"/>
        <v>×</v>
      </c>
      <c r="BE828" s="79" t="str">
        <f t="shared" si="118"/>
        <v/>
      </c>
      <c r="BF828" s="38">
        <f t="shared" si="119"/>
        <v>0</v>
      </c>
      <c r="BG828" s="1" t="e">
        <f>IF(AC828=#REF!,"",IF(AND(K828&lt;&gt;"",ISTEXT(U828)),"分担契約/単価契約",IF(ISTEXT(U828),"単価契約",IF(K828&lt;&gt;"","分担契約",""))))</f>
        <v>#REF!</v>
      </c>
      <c r="BH828" s="80"/>
      <c r="BI828" s="81" t="e">
        <f>IF(COUNTIF(T828,"**"),"",IF(AND(T828&gt;=#REF!,OR(H828=#REF!,H828=#REF!)),1,IF(AND(T828&gt;=#REF!,H828&lt;&gt;#REF!,H828&lt;&gt;#REF!),1,"")))</f>
        <v>#REF!</v>
      </c>
      <c r="BJ828" s="82" t="str">
        <f t="shared" si="120"/>
        <v>○</v>
      </c>
      <c r="BK828" s="81" t="b">
        <f t="shared" si="123"/>
        <v>1</v>
      </c>
      <c r="BL828" s="81" t="b">
        <f t="shared" si="124"/>
        <v>1</v>
      </c>
    </row>
    <row r="829" spans="1:64" s="83" customFormat="1" ht="60.65" customHeight="1" x14ac:dyDescent="0.2">
      <c r="A829" s="77">
        <f t="shared" si="116"/>
        <v>824</v>
      </c>
      <c r="B829" s="77" t="str">
        <f t="shared" si="121"/>
        <v/>
      </c>
      <c r="C829" s="77" t="str">
        <f>IF(B829&lt;&gt;1,"",COUNTIF($B$6:B829,1))</f>
        <v/>
      </c>
      <c r="D829" s="77" t="str">
        <f>IF(B829&lt;&gt;2,"",COUNTIF($B$6:B829,2))</f>
        <v/>
      </c>
      <c r="E829" s="77" t="str">
        <f>IF(B829&lt;&gt;3,"",COUNTIF($B$6:B829,3))</f>
        <v/>
      </c>
      <c r="F829" s="77" t="str">
        <f>IF(B829&lt;&gt;4,"",COUNTIF($B$6:B829,4))</f>
        <v/>
      </c>
      <c r="G829" s="1"/>
      <c r="H829" s="20"/>
      <c r="I829" s="20"/>
      <c r="J829" s="20"/>
      <c r="K829" s="1"/>
      <c r="L829" s="1"/>
      <c r="M829" s="21"/>
      <c r="N829" s="20"/>
      <c r="O829" s="22"/>
      <c r="P829" s="26"/>
      <c r="Q829" s="27"/>
      <c r="R829" s="20"/>
      <c r="S829" s="1"/>
      <c r="T829" s="23"/>
      <c r="U829" s="84"/>
      <c r="V829" s="86"/>
      <c r="W829" s="39" t="e">
        <f>IF(OR(T829="他官署で調達手続きを実施のため",AC829=#REF!),"－",IF(V829&lt;&gt;"",ROUNDDOWN(V829/T829,3),(IFERROR(ROUNDDOWN(U829/T829,3),"－"))))</f>
        <v>#REF!</v>
      </c>
      <c r="X829" s="90"/>
      <c r="Y829" s="92"/>
      <c r="Z829" s="25"/>
      <c r="AA829" s="24"/>
      <c r="AB829" s="25"/>
      <c r="AC829" s="24"/>
      <c r="AD829" s="20"/>
      <c r="AE829" s="20"/>
      <c r="AF829" s="20"/>
      <c r="AG829" s="1"/>
      <c r="AH829" s="1"/>
      <c r="AI829" s="41"/>
      <c r="AJ829" s="41"/>
      <c r="AK829" s="41"/>
      <c r="AL829" s="41"/>
      <c r="AM829" s="41"/>
      <c r="AN829" s="1"/>
      <c r="AO829" s="1"/>
      <c r="AP829" s="1"/>
      <c r="AQ829" s="1"/>
      <c r="AR829" s="1"/>
      <c r="AS829" s="1"/>
      <c r="AT829" s="1"/>
      <c r="AU829" s="1"/>
      <c r="AV829" s="1"/>
      <c r="AW829" s="1"/>
      <c r="AX829" s="35"/>
      <c r="AY829" s="78"/>
      <c r="AZ829" s="37" t="e">
        <f>IF(AC829=#REF!,"年間支払金額",IF(AND(OR(COUNTIF(AE829,"*すべて*"),COUNTIF(AE829,"*全て*")),S829="●",OR(K829=#REF!,K829=#REF!)),"年間支払金額(全官署、契約相手方ごと)",IF(AND(OR(COUNTIF(AE829,"*すべて*"),COUNTIF(AE829,"*全て*")),S829="●"),"年間支払金額(契約相手方ごと)",IF(AND(OR(K829=#REF!,K829=#REF!),AC829=#REF!),"契約総額(全官署)",IF(AND(K829=#REF!,AC829=#REF!),"契約総額(自官署のみ)",IF(K829=#REF!,"年間支払金額(自官署のみ)",IF(AC829=#REF!,"契約総額",IF(AND(COUNTIF(BG829,"&lt;&gt;*単価*"),OR(K829=#REF!,K829=#REF!)),"全官署予定価格",IF(AND(COUNTIF(BG829,"*単価*"),OR(K829=#REF!,K829=#REF!)),"全官署支払金額",IF(COUNTIF(BG829,"*単価*"),"年間支払金額","予定価格"))))))))))</f>
        <v>#REF!</v>
      </c>
      <c r="BA829" s="37" t="str">
        <f>IF(T829="","×",IF(令和8年度契約状況調査票!T829&gt;_xlfn.XLOOKUP(令和8年度契約状況調査票!BF829,#REF!,#REF!),"○","×"))</f>
        <v>×</v>
      </c>
      <c r="BB829" s="37" t="str">
        <f>IF(Y829="","×",IF(令和8年度契約状況調査票!Y829&gt;_xlfn.XLOOKUP(令和8年度契約状況調査票!BF829,#REF!,#REF!),"○","×"))</f>
        <v>×</v>
      </c>
      <c r="BC829" s="37" t="str">
        <f t="shared" si="117"/>
        <v>×</v>
      </c>
      <c r="BD829" s="37" t="str">
        <f t="shared" si="122"/>
        <v>×</v>
      </c>
      <c r="BE829" s="79" t="str">
        <f t="shared" si="118"/>
        <v/>
      </c>
      <c r="BF829" s="38">
        <f t="shared" si="119"/>
        <v>0</v>
      </c>
      <c r="BG829" s="1" t="e">
        <f>IF(AC829=#REF!,"",IF(AND(K829&lt;&gt;"",ISTEXT(U829)),"分担契約/単価契約",IF(ISTEXT(U829),"単価契約",IF(K829&lt;&gt;"","分担契約",""))))</f>
        <v>#REF!</v>
      </c>
      <c r="BH829" s="80"/>
      <c r="BI829" s="81" t="e">
        <f>IF(COUNTIF(T829,"**"),"",IF(AND(T829&gt;=#REF!,OR(H829=#REF!,H829=#REF!)),1,IF(AND(T829&gt;=#REF!,H829&lt;&gt;#REF!,H829&lt;&gt;#REF!),1,"")))</f>
        <v>#REF!</v>
      </c>
      <c r="BJ829" s="82" t="str">
        <f t="shared" si="120"/>
        <v>○</v>
      </c>
      <c r="BK829" s="81" t="b">
        <f t="shared" si="123"/>
        <v>1</v>
      </c>
      <c r="BL829" s="81" t="b">
        <f t="shared" si="124"/>
        <v>1</v>
      </c>
    </row>
    <row r="830" spans="1:64" s="83" customFormat="1" ht="60.65" customHeight="1" x14ac:dyDescent="0.2">
      <c r="A830" s="77">
        <f t="shared" si="116"/>
        <v>825</v>
      </c>
      <c r="B830" s="77" t="str">
        <f t="shared" si="121"/>
        <v/>
      </c>
      <c r="C830" s="77" t="str">
        <f>IF(B830&lt;&gt;1,"",COUNTIF($B$6:B830,1))</f>
        <v/>
      </c>
      <c r="D830" s="77" t="str">
        <f>IF(B830&lt;&gt;2,"",COUNTIF($B$6:B830,2))</f>
        <v/>
      </c>
      <c r="E830" s="77" t="str">
        <f>IF(B830&lt;&gt;3,"",COUNTIF($B$6:B830,3))</f>
        <v/>
      </c>
      <c r="F830" s="77" t="str">
        <f>IF(B830&lt;&gt;4,"",COUNTIF($B$6:B830,4))</f>
        <v/>
      </c>
      <c r="G830" s="1"/>
      <c r="H830" s="20"/>
      <c r="I830" s="20"/>
      <c r="J830" s="20"/>
      <c r="K830" s="1"/>
      <c r="L830" s="1"/>
      <c r="M830" s="21"/>
      <c r="N830" s="20"/>
      <c r="O830" s="22"/>
      <c r="P830" s="26"/>
      <c r="Q830" s="27"/>
      <c r="R830" s="20"/>
      <c r="S830" s="1"/>
      <c r="T830" s="23"/>
      <c r="U830" s="84"/>
      <c r="V830" s="86"/>
      <c r="W830" s="39" t="e">
        <f>IF(OR(T830="他官署で調達手続きを実施のため",AC830=#REF!),"－",IF(V830&lt;&gt;"",ROUNDDOWN(V830/T830,3),(IFERROR(ROUNDDOWN(U830/T830,3),"－"))))</f>
        <v>#REF!</v>
      </c>
      <c r="X830" s="90"/>
      <c r="Y830" s="92"/>
      <c r="Z830" s="25"/>
      <c r="AA830" s="24"/>
      <c r="AB830" s="25"/>
      <c r="AC830" s="24"/>
      <c r="AD830" s="20"/>
      <c r="AE830" s="20"/>
      <c r="AF830" s="20"/>
      <c r="AG830" s="1"/>
      <c r="AH830" s="1"/>
      <c r="AI830" s="41"/>
      <c r="AJ830" s="41"/>
      <c r="AK830" s="41"/>
      <c r="AL830" s="41"/>
      <c r="AM830" s="41"/>
      <c r="AN830" s="1"/>
      <c r="AO830" s="1"/>
      <c r="AP830" s="1"/>
      <c r="AQ830" s="1"/>
      <c r="AR830" s="1"/>
      <c r="AS830" s="1"/>
      <c r="AT830" s="1"/>
      <c r="AU830" s="1"/>
      <c r="AV830" s="1"/>
      <c r="AW830" s="1"/>
      <c r="AX830" s="35"/>
      <c r="AY830" s="78"/>
      <c r="AZ830" s="37" t="e">
        <f>IF(AC830=#REF!,"年間支払金額",IF(AND(OR(COUNTIF(AE830,"*すべて*"),COUNTIF(AE830,"*全て*")),S830="●",OR(K830=#REF!,K830=#REF!)),"年間支払金額(全官署、契約相手方ごと)",IF(AND(OR(COUNTIF(AE830,"*すべて*"),COUNTIF(AE830,"*全て*")),S830="●"),"年間支払金額(契約相手方ごと)",IF(AND(OR(K830=#REF!,K830=#REF!),AC830=#REF!),"契約総額(全官署)",IF(AND(K830=#REF!,AC830=#REF!),"契約総額(自官署のみ)",IF(K830=#REF!,"年間支払金額(自官署のみ)",IF(AC830=#REF!,"契約総額",IF(AND(COUNTIF(BG830,"&lt;&gt;*単価*"),OR(K830=#REF!,K830=#REF!)),"全官署予定価格",IF(AND(COUNTIF(BG830,"*単価*"),OR(K830=#REF!,K830=#REF!)),"全官署支払金額",IF(COUNTIF(BG830,"*単価*"),"年間支払金額","予定価格"))))))))))</f>
        <v>#REF!</v>
      </c>
      <c r="BA830" s="37" t="str">
        <f>IF(T830="","×",IF(令和8年度契約状況調査票!T830&gt;_xlfn.XLOOKUP(令和8年度契約状況調査票!BF830,#REF!,#REF!),"○","×"))</f>
        <v>×</v>
      </c>
      <c r="BB830" s="37" t="str">
        <f>IF(Y830="","×",IF(令和8年度契約状況調査票!Y830&gt;_xlfn.XLOOKUP(令和8年度契約状況調査票!BF830,#REF!,#REF!),"○","×"))</f>
        <v>×</v>
      </c>
      <c r="BC830" s="37" t="str">
        <f t="shared" si="117"/>
        <v>×</v>
      </c>
      <c r="BD830" s="37" t="str">
        <f t="shared" si="122"/>
        <v>×</v>
      </c>
      <c r="BE830" s="79" t="str">
        <f t="shared" si="118"/>
        <v/>
      </c>
      <c r="BF830" s="38">
        <f t="shared" si="119"/>
        <v>0</v>
      </c>
      <c r="BG830" s="1" t="e">
        <f>IF(AC830=#REF!,"",IF(AND(K830&lt;&gt;"",ISTEXT(U830)),"分担契約/単価契約",IF(ISTEXT(U830),"単価契約",IF(K830&lt;&gt;"","分担契約",""))))</f>
        <v>#REF!</v>
      </c>
      <c r="BH830" s="80"/>
      <c r="BI830" s="81" t="e">
        <f>IF(COUNTIF(T830,"**"),"",IF(AND(T830&gt;=#REF!,OR(H830=#REF!,H830=#REF!)),1,IF(AND(T830&gt;=#REF!,H830&lt;&gt;#REF!,H830&lt;&gt;#REF!),1,"")))</f>
        <v>#REF!</v>
      </c>
      <c r="BJ830" s="82" t="str">
        <f t="shared" si="120"/>
        <v>○</v>
      </c>
      <c r="BK830" s="81" t="b">
        <f t="shared" si="123"/>
        <v>1</v>
      </c>
      <c r="BL830" s="81" t="b">
        <f t="shared" si="124"/>
        <v>1</v>
      </c>
    </row>
    <row r="831" spans="1:64" s="83" customFormat="1" ht="60.65" customHeight="1" x14ac:dyDescent="0.2">
      <c r="A831" s="77">
        <f t="shared" si="116"/>
        <v>826</v>
      </c>
      <c r="B831" s="77" t="str">
        <f t="shared" si="121"/>
        <v/>
      </c>
      <c r="C831" s="77" t="str">
        <f>IF(B831&lt;&gt;1,"",COUNTIF($B$6:B831,1))</f>
        <v/>
      </c>
      <c r="D831" s="77" t="str">
        <f>IF(B831&lt;&gt;2,"",COUNTIF($B$6:B831,2))</f>
        <v/>
      </c>
      <c r="E831" s="77" t="str">
        <f>IF(B831&lt;&gt;3,"",COUNTIF($B$6:B831,3))</f>
        <v/>
      </c>
      <c r="F831" s="77" t="str">
        <f>IF(B831&lt;&gt;4,"",COUNTIF($B$6:B831,4))</f>
        <v/>
      </c>
      <c r="G831" s="1"/>
      <c r="H831" s="20"/>
      <c r="I831" s="20"/>
      <c r="J831" s="20"/>
      <c r="K831" s="1"/>
      <c r="L831" s="1"/>
      <c r="M831" s="21"/>
      <c r="N831" s="20"/>
      <c r="O831" s="22"/>
      <c r="P831" s="26"/>
      <c r="Q831" s="27"/>
      <c r="R831" s="20"/>
      <c r="S831" s="1"/>
      <c r="T831" s="23"/>
      <c r="U831" s="84"/>
      <c r="V831" s="86"/>
      <c r="W831" s="39" t="e">
        <f>IF(OR(T831="他官署で調達手続きを実施のため",AC831=#REF!),"－",IF(V831&lt;&gt;"",ROUNDDOWN(V831/T831,3),(IFERROR(ROUNDDOWN(U831/T831,3),"－"))))</f>
        <v>#REF!</v>
      </c>
      <c r="X831" s="90"/>
      <c r="Y831" s="92"/>
      <c r="Z831" s="25"/>
      <c r="AA831" s="24"/>
      <c r="AB831" s="25"/>
      <c r="AC831" s="24"/>
      <c r="AD831" s="20"/>
      <c r="AE831" s="20"/>
      <c r="AF831" s="20"/>
      <c r="AG831" s="1"/>
      <c r="AH831" s="1"/>
      <c r="AI831" s="41"/>
      <c r="AJ831" s="41"/>
      <c r="AK831" s="41"/>
      <c r="AL831" s="41"/>
      <c r="AM831" s="41"/>
      <c r="AN831" s="1"/>
      <c r="AO831" s="1"/>
      <c r="AP831" s="1"/>
      <c r="AQ831" s="1"/>
      <c r="AR831" s="1"/>
      <c r="AS831" s="1"/>
      <c r="AT831" s="1"/>
      <c r="AU831" s="1"/>
      <c r="AV831" s="1"/>
      <c r="AW831" s="1"/>
      <c r="AX831" s="35"/>
      <c r="AY831" s="78"/>
      <c r="AZ831" s="37" t="e">
        <f>IF(AC831=#REF!,"年間支払金額",IF(AND(OR(COUNTIF(AE831,"*すべて*"),COUNTIF(AE831,"*全て*")),S831="●",OR(K831=#REF!,K831=#REF!)),"年間支払金額(全官署、契約相手方ごと)",IF(AND(OR(COUNTIF(AE831,"*すべて*"),COUNTIF(AE831,"*全て*")),S831="●"),"年間支払金額(契約相手方ごと)",IF(AND(OR(K831=#REF!,K831=#REF!),AC831=#REF!),"契約総額(全官署)",IF(AND(K831=#REF!,AC831=#REF!),"契約総額(自官署のみ)",IF(K831=#REF!,"年間支払金額(自官署のみ)",IF(AC831=#REF!,"契約総額",IF(AND(COUNTIF(BG831,"&lt;&gt;*単価*"),OR(K831=#REF!,K831=#REF!)),"全官署予定価格",IF(AND(COUNTIF(BG831,"*単価*"),OR(K831=#REF!,K831=#REF!)),"全官署支払金額",IF(COUNTIF(BG831,"*単価*"),"年間支払金額","予定価格"))))))))))</f>
        <v>#REF!</v>
      </c>
      <c r="BA831" s="37" t="str">
        <f>IF(T831="","×",IF(令和8年度契約状況調査票!T831&gt;_xlfn.XLOOKUP(令和8年度契約状況調査票!BF831,#REF!,#REF!),"○","×"))</f>
        <v>×</v>
      </c>
      <c r="BB831" s="37" t="str">
        <f>IF(Y831="","×",IF(令和8年度契約状況調査票!Y831&gt;_xlfn.XLOOKUP(令和8年度契約状況調査票!BF831,#REF!,#REF!),"○","×"))</f>
        <v>×</v>
      </c>
      <c r="BC831" s="37" t="str">
        <f t="shared" si="117"/>
        <v>×</v>
      </c>
      <c r="BD831" s="37" t="str">
        <f t="shared" si="122"/>
        <v>×</v>
      </c>
      <c r="BE831" s="79" t="str">
        <f t="shared" si="118"/>
        <v/>
      </c>
      <c r="BF831" s="38">
        <f t="shared" si="119"/>
        <v>0</v>
      </c>
      <c r="BG831" s="1" t="e">
        <f>IF(AC831=#REF!,"",IF(AND(K831&lt;&gt;"",ISTEXT(U831)),"分担契約/単価契約",IF(ISTEXT(U831),"単価契約",IF(K831&lt;&gt;"","分担契約",""))))</f>
        <v>#REF!</v>
      </c>
      <c r="BH831" s="80"/>
      <c r="BI831" s="81" t="e">
        <f>IF(COUNTIF(T831,"**"),"",IF(AND(T831&gt;=#REF!,OR(H831=#REF!,H831=#REF!)),1,IF(AND(T831&gt;=#REF!,H831&lt;&gt;#REF!,H831&lt;&gt;#REF!),1,"")))</f>
        <v>#REF!</v>
      </c>
      <c r="BJ831" s="82" t="str">
        <f t="shared" si="120"/>
        <v>○</v>
      </c>
      <c r="BK831" s="81" t="b">
        <f t="shared" si="123"/>
        <v>1</v>
      </c>
      <c r="BL831" s="81" t="b">
        <f t="shared" si="124"/>
        <v>1</v>
      </c>
    </row>
    <row r="832" spans="1:64" s="83" customFormat="1" ht="60.65" customHeight="1" x14ac:dyDescent="0.2">
      <c r="A832" s="77">
        <f t="shared" si="116"/>
        <v>827</v>
      </c>
      <c r="B832" s="77" t="str">
        <f t="shared" si="121"/>
        <v/>
      </c>
      <c r="C832" s="77" t="str">
        <f>IF(B832&lt;&gt;1,"",COUNTIF($B$6:B832,1))</f>
        <v/>
      </c>
      <c r="D832" s="77" t="str">
        <f>IF(B832&lt;&gt;2,"",COUNTIF($B$6:B832,2))</f>
        <v/>
      </c>
      <c r="E832" s="77" t="str">
        <f>IF(B832&lt;&gt;3,"",COUNTIF($B$6:B832,3))</f>
        <v/>
      </c>
      <c r="F832" s="77" t="str">
        <f>IF(B832&lt;&gt;4,"",COUNTIF($B$6:B832,4))</f>
        <v/>
      </c>
      <c r="G832" s="1"/>
      <c r="H832" s="20"/>
      <c r="I832" s="20"/>
      <c r="J832" s="20"/>
      <c r="K832" s="1"/>
      <c r="L832" s="1"/>
      <c r="M832" s="21"/>
      <c r="N832" s="20"/>
      <c r="O832" s="22"/>
      <c r="P832" s="26"/>
      <c r="Q832" s="27"/>
      <c r="R832" s="20"/>
      <c r="S832" s="1"/>
      <c r="T832" s="23"/>
      <c r="U832" s="84"/>
      <c r="V832" s="86"/>
      <c r="W832" s="39" t="e">
        <f>IF(OR(T832="他官署で調達手続きを実施のため",AC832=#REF!),"－",IF(V832&lt;&gt;"",ROUNDDOWN(V832/T832,3),(IFERROR(ROUNDDOWN(U832/T832,3),"－"))))</f>
        <v>#REF!</v>
      </c>
      <c r="X832" s="90"/>
      <c r="Y832" s="92"/>
      <c r="Z832" s="25"/>
      <c r="AA832" s="24"/>
      <c r="AB832" s="25"/>
      <c r="AC832" s="24"/>
      <c r="AD832" s="20"/>
      <c r="AE832" s="20"/>
      <c r="AF832" s="20"/>
      <c r="AG832" s="1"/>
      <c r="AH832" s="1"/>
      <c r="AI832" s="41"/>
      <c r="AJ832" s="41"/>
      <c r="AK832" s="41"/>
      <c r="AL832" s="41"/>
      <c r="AM832" s="41"/>
      <c r="AN832" s="1"/>
      <c r="AO832" s="1"/>
      <c r="AP832" s="1"/>
      <c r="AQ832" s="1"/>
      <c r="AR832" s="1"/>
      <c r="AS832" s="1"/>
      <c r="AT832" s="1"/>
      <c r="AU832" s="1"/>
      <c r="AV832" s="1"/>
      <c r="AW832" s="1"/>
      <c r="AX832" s="36"/>
      <c r="AY832" s="78"/>
      <c r="AZ832" s="37" t="e">
        <f>IF(AC832=#REF!,"年間支払金額",IF(AND(OR(COUNTIF(AE832,"*すべて*"),COUNTIF(AE832,"*全て*")),S832="●",OR(K832=#REF!,K832=#REF!)),"年間支払金額(全官署、契約相手方ごと)",IF(AND(OR(COUNTIF(AE832,"*すべて*"),COUNTIF(AE832,"*全て*")),S832="●"),"年間支払金額(契約相手方ごと)",IF(AND(OR(K832=#REF!,K832=#REF!),AC832=#REF!),"契約総額(全官署)",IF(AND(K832=#REF!,AC832=#REF!),"契約総額(自官署のみ)",IF(K832=#REF!,"年間支払金額(自官署のみ)",IF(AC832=#REF!,"契約総額",IF(AND(COUNTIF(BG832,"&lt;&gt;*単価*"),OR(K832=#REF!,K832=#REF!)),"全官署予定価格",IF(AND(COUNTIF(BG832,"*単価*"),OR(K832=#REF!,K832=#REF!)),"全官署支払金額",IF(COUNTIF(BG832,"*単価*"),"年間支払金額","予定価格"))))))))))</f>
        <v>#REF!</v>
      </c>
      <c r="BA832" s="37" t="str">
        <f>IF(T832="","×",IF(令和8年度契約状況調査票!T832&gt;_xlfn.XLOOKUP(令和8年度契約状況調査票!BF832,#REF!,#REF!),"○","×"))</f>
        <v>×</v>
      </c>
      <c r="BB832" s="37" t="str">
        <f>IF(Y832="","×",IF(令和8年度契約状況調査票!Y832&gt;_xlfn.XLOOKUP(令和8年度契約状況調査票!BF832,#REF!,#REF!),"○","×"))</f>
        <v>×</v>
      </c>
      <c r="BC832" s="37" t="str">
        <f t="shared" si="117"/>
        <v>×</v>
      </c>
      <c r="BD832" s="37" t="str">
        <f t="shared" si="122"/>
        <v>×</v>
      </c>
      <c r="BE832" s="79" t="str">
        <f t="shared" si="118"/>
        <v/>
      </c>
      <c r="BF832" s="38">
        <f t="shared" si="119"/>
        <v>0</v>
      </c>
      <c r="BG832" s="1" t="e">
        <f>IF(AC832=#REF!,"",IF(AND(K832&lt;&gt;"",ISTEXT(U832)),"分担契約/単価契約",IF(ISTEXT(U832),"単価契約",IF(K832&lt;&gt;"","分担契約",""))))</f>
        <v>#REF!</v>
      </c>
      <c r="BH832" s="80"/>
      <c r="BI832" s="81" t="e">
        <f>IF(COUNTIF(T832,"**"),"",IF(AND(T832&gt;=#REF!,OR(H832=#REF!,H832=#REF!)),1,IF(AND(T832&gt;=#REF!,H832&lt;&gt;#REF!,H832&lt;&gt;#REF!),1,"")))</f>
        <v>#REF!</v>
      </c>
      <c r="BJ832" s="82" t="str">
        <f t="shared" si="120"/>
        <v>○</v>
      </c>
      <c r="BK832" s="81" t="b">
        <f t="shared" si="123"/>
        <v>1</v>
      </c>
      <c r="BL832" s="81" t="b">
        <f t="shared" si="124"/>
        <v>1</v>
      </c>
    </row>
    <row r="833" spans="1:64" s="83" customFormat="1" ht="60.65" customHeight="1" x14ac:dyDescent="0.2">
      <c r="A833" s="77">
        <f t="shared" si="116"/>
        <v>828</v>
      </c>
      <c r="B833" s="77" t="str">
        <f t="shared" si="121"/>
        <v/>
      </c>
      <c r="C833" s="77" t="str">
        <f>IF(B833&lt;&gt;1,"",COUNTIF($B$6:B833,1))</f>
        <v/>
      </c>
      <c r="D833" s="77" t="str">
        <f>IF(B833&lt;&gt;2,"",COUNTIF($B$6:B833,2))</f>
        <v/>
      </c>
      <c r="E833" s="77" t="str">
        <f>IF(B833&lt;&gt;3,"",COUNTIF($B$6:B833,3))</f>
        <v/>
      </c>
      <c r="F833" s="77" t="str">
        <f>IF(B833&lt;&gt;4,"",COUNTIF($B$6:B833,4))</f>
        <v/>
      </c>
      <c r="G833" s="1"/>
      <c r="H833" s="20"/>
      <c r="I833" s="20"/>
      <c r="J833" s="20"/>
      <c r="K833" s="1"/>
      <c r="L833" s="1"/>
      <c r="M833" s="21"/>
      <c r="N833" s="20"/>
      <c r="O833" s="22"/>
      <c r="P833" s="26"/>
      <c r="Q833" s="27"/>
      <c r="R833" s="20"/>
      <c r="S833" s="1"/>
      <c r="T833" s="23"/>
      <c r="U833" s="84"/>
      <c r="V833" s="86"/>
      <c r="W833" s="39" t="e">
        <f>IF(OR(T833="他官署で調達手続きを実施のため",AC833=#REF!),"－",IF(V833&lt;&gt;"",ROUNDDOWN(V833/T833,3),(IFERROR(ROUNDDOWN(U833/T833,3),"－"))))</f>
        <v>#REF!</v>
      </c>
      <c r="X833" s="90"/>
      <c r="Y833" s="92"/>
      <c r="Z833" s="25"/>
      <c r="AA833" s="24"/>
      <c r="AB833" s="25"/>
      <c r="AC833" s="24"/>
      <c r="AD833" s="20"/>
      <c r="AE833" s="20"/>
      <c r="AF833" s="20"/>
      <c r="AG833" s="1"/>
      <c r="AH833" s="1"/>
      <c r="AI833" s="41"/>
      <c r="AJ833" s="41"/>
      <c r="AK833" s="41"/>
      <c r="AL833" s="41"/>
      <c r="AM833" s="41"/>
      <c r="AN833" s="1"/>
      <c r="AO833" s="1"/>
      <c r="AP833" s="1"/>
      <c r="AQ833" s="1"/>
      <c r="AR833" s="1"/>
      <c r="AS833" s="1"/>
      <c r="AT833" s="1"/>
      <c r="AU833" s="1"/>
      <c r="AV833" s="1"/>
      <c r="AW833" s="1"/>
      <c r="AX833" s="35"/>
      <c r="AY833" s="78"/>
      <c r="AZ833" s="37" t="e">
        <f>IF(AC833=#REF!,"年間支払金額",IF(AND(OR(COUNTIF(AE833,"*すべて*"),COUNTIF(AE833,"*全て*")),S833="●",OR(K833=#REF!,K833=#REF!)),"年間支払金額(全官署、契約相手方ごと)",IF(AND(OR(COUNTIF(AE833,"*すべて*"),COUNTIF(AE833,"*全て*")),S833="●"),"年間支払金額(契約相手方ごと)",IF(AND(OR(K833=#REF!,K833=#REF!),AC833=#REF!),"契約総額(全官署)",IF(AND(K833=#REF!,AC833=#REF!),"契約総額(自官署のみ)",IF(K833=#REF!,"年間支払金額(自官署のみ)",IF(AC833=#REF!,"契約総額",IF(AND(COUNTIF(BG833,"&lt;&gt;*単価*"),OR(K833=#REF!,K833=#REF!)),"全官署予定価格",IF(AND(COUNTIF(BG833,"*単価*"),OR(K833=#REF!,K833=#REF!)),"全官署支払金額",IF(COUNTIF(BG833,"*単価*"),"年間支払金額","予定価格"))))))))))</f>
        <v>#REF!</v>
      </c>
      <c r="BA833" s="37" t="str">
        <f>IF(T833="","×",IF(令和8年度契約状況調査票!T833&gt;_xlfn.XLOOKUP(令和8年度契約状況調査票!BF833,#REF!,#REF!),"○","×"))</f>
        <v>×</v>
      </c>
      <c r="BB833" s="37" t="str">
        <f>IF(Y833="","×",IF(令和8年度契約状況調査票!Y833&gt;_xlfn.XLOOKUP(令和8年度契約状況調査票!BF833,#REF!,#REF!),"○","×"))</f>
        <v>×</v>
      </c>
      <c r="BC833" s="37" t="str">
        <f t="shared" si="117"/>
        <v>×</v>
      </c>
      <c r="BD833" s="37" t="str">
        <f t="shared" si="122"/>
        <v>×</v>
      </c>
      <c r="BE833" s="79" t="str">
        <f t="shared" si="118"/>
        <v/>
      </c>
      <c r="BF833" s="38">
        <f t="shared" si="119"/>
        <v>0</v>
      </c>
      <c r="BG833" s="1" t="e">
        <f>IF(AC833=#REF!,"",IF(AND(K833&lt;&gt;"",ISTEXT(U833)),"分担契約/単価契約",IF(ISTEXT(U833),"単価契約",IF(K833&lt;&gt;"","分担契約",""))))</f>
        <v>#REF!</v>
      </c>
      <c r="BH833" s="80"/>
      <c r="BI833" s="81" t="e">
        <f>IF(COUNTIF(T833,"**"),"",IF(AND(T833&gt;=#REF!,OR(H833=#REF!,H833=#REF!)),1,IF(AND(T833&gt;=#REF!,H833&lt;&gt;#REF!,H833&lt;&gt;#REF!),1,"")))</f>
        <v>#REF!</v>
      </c>
      <c r="BJ833" s="82" t="str">
        <f t="shared" si="120"/>
        <v>○</v>
      </c>
      <c r="BK833" s="81" t="b">
        <f t="shared" si="123"/>
        <v>1</v>
      </c>
      <c r="BL833" s="81" t="b">
        <f t="shared" si="124"/>
        <v>1</v>
      </c>
    </row>
    <row r="834" spans="1:64" s="83" customFormat="1" ht="60.65" customHeight="1" x14ac:dyDescent="0.2">
      <c r="A834" s="77">
        <f t="shared" si="116"/>
        <v>829</v>
      </c>
      <c r="B834" s="77" t="str">
        <f t="shared" si="121"/>
        <v/>
      </c>
      <c r="C834" s="77" t="str">
        <f>IF(B834&lt;&gt;1,"",COUNTIF($B$6:B834,1))</f>
        <v/>
      </c>
      <c r="D834" s="77" t="str">
        <f>IF(B834&lt;&gt;2,"",COUNTIF($B$6:B834,2))</f>
        <v/>
      </c>
      <c r="E834" s="77" t="str">
        <f>IF(B834&lt;&gt;3,"",COUNTIF($B$6:B834,3))</f>
        <v/>
      </c>
      <c r="F834" s="77" t="str">
        <f>IF(B834&lt;&gt;4,"",COUNTIF($B$6:B834,4))</f>
        <v/>
      </c>
      <c r="G834" s="1"/>
      <c r="H834" s="20"/>
      <c r="I834" s="20"/>
      <c r="J834" s="20"/>
      <c r="K834" s="1"/>
      <c r="L834" s="1"/>
      <c r="M834" s="21"/>
      <c r="N834" s="20"/>
      <c r="O834" s="22"/>
      <c r="P834" s="26"/>
      <c r="Q834" s="27"/>
      <c r="R834" s="20"/>
      <c r="S834" s="1"/>
      <c r="T834" s="23"/>
      <c r="U834" s="84"/>
      <c r="V834" s="86"/>
      <c r="W834" s="39" t="e">
        <f>IF(OR(T834="他官署で調達手続きを実施のため",AC834=#REF!),"－",IF(V834&lt;&gt;"",ROUNDDOWN(V834/T834,3),(IFERROR(ROUNDDOWN(U834/T834,3),"－"))))</f>
        <v>#REF!</v>
      </c>
      <c r="X834" s="90"/>
      <c r="Y834" s="92"/>
      <c r="Z834" s="25"/>
      <c r="AA834" s="24"/>
      <c r="AB834" s="25"/>
      <c r="AC834" s="24"/>
      <c r="AD834" s="20"/>
      <c r="AE834" s="20"/>
      <c r="AF834" s="20"/>
      <c r="AG834" s="1"/>
      <c r="AH834" s="1"/>
      <c r="AI834" s="41"/>
      <c r="AJ834" s="41"/>
      <c r="AK834" s="41"/>
      <c r="AL834" s="41"/>
      <c r="AM834" s="41"/>
      <c r="AN834" s="1"/>
      <c r="AO834" s="1"/>
      <c r="AP834" s="1"/>
      <c r="AQ834" s="1"/>
      <c r="AR834" s="1"/>
      <c r="AS834" s="1"/>
      <c r="AT834" s="1"/>
      <c r="AU834" s="1"/>
      <c r="AV834" s="1"/>
      <c r="AW834" s="1"/>
      <c r="AX834" s="35"/>
      <c r="AY834" s="78"/>
      <c r="AZ834" s="37" t="e">
        <f>IF(AC834=#REF!,"年間支払金額",IF(AND(OR(COUNTIF(AE834,"*すべて*"),COUNTIF(AE834,"*全て*")),S834="●",OR(K834=#REF!,K834=#REF!)),"年間支払金額(全官署、契約相手方ごと)",IF(AND(OR(COUNTIF(AE834,"*すべて*"),COUNTIF(AE834,"*全て*")),S834="●"),"年間支払金額(契約相手方ごと)",IF(AND(OR(K834=#REF!,K834=#REF!),AC834=#REF!),"契約総額(全官署)",IF(AND(K834=#REF!,AC834=#REF!),"契約総額(自官署のみ)",IF(K834=#REF!,"年間支払金額(自官署のみ)",IF(AC834=#REF!,"契約総額",IF(AND(COUNTIF(BG834,"&lt;&gt;*単価*"),OR(K834=#REF!,K834=#REF!)),"全官署予定価格",IF(AND(COUNTIF(BG834,"*単価*"),OR(K834=#REF!,K834=#REF!)),"全官署支払金額",IF(COUNTIF(BG834,"*単価*"),"年間支払金額","予定価格"))))))))))</f>
        <v>#REF!</v>
      </c>
      <c r="BA834" s="37" t="str">
        <f>IF(T834="","×",IF(令和8年度契約状況調査票!T834&gt;_xlfn.XLOOKUP(令和8年度契約状況調査票!BF834,#REF!,#REF!),"○","×"))</f>
        <v>×</v>
      </c>
      <c r="BB834" s="37" t="str">
        <f>IF(Y834="","×",IF(令和8年度契約状況調査票!Y834&gt;_xlfn.XLOOKUP(令和8年度契約状況調査票!BF834,#REF!,#REF!),"○","×"))</f>
        <v>×</v>
      </c>
      <c r="BC834" s="37" t="str">
        <f t="shared" si="117"/>
        <v>×</v>
      </c>
      <c r="BD834" s="37" t="str">
        <f t="shared" si="122"/>
        <v>×</v>
      </c>
      <c r="BE834" s="79" t="str">
        <f t="shared" si="118"/>
        <v/>
      </c>
      <c r="BF834" s="38">
        <f t="shared" si="119"/>
        <v>0</v>
      </c>
      <c r="BG834" s="1" t="e">
        <f>IF(AC834=#REF!,"",IF(AND(K834&lt;&gt;"",ISTEXT(U834)),"分担契約/単価契約",IF(ISTEXT(U834),"単価契約",IF(K834&lt;&gt;"","分担契約",""))))</f>
        <v>#REF!</v>
      </c>
      <c r="BH834" s="80"/>
      <c r="BI834" s="81" t="e">
        <f>IF(COUNTIF(T834,"**"),"",IF(AND(T834&gt;=#REF!,OR(H834=#REF!,H834=#REF!)),1,IF(AND(T834&gt;=#REF!,H834&lt;&gt;#REF!,H834&lt;&gt;#REF!),1,"")))</f>
        <v>#REF!</v>
      </c>
      <c r="BJ834" s="82" t="str">
        <f t="shared" si="120"/>
        <v>○</v>
      </c>
      <c r="BK834" s="81" t="b">
        <f t="shared" si="123"/>
        <v>1</v>
      </c>
      <c r="BL834" s="81" t="b">
        <f t="shared" si="124"/>
        <v>1</v>
      </c>
    </row>
    <row r="835" spans="1:64" s="83" customFormat="1" ht="60.65" customHeight="1" x14ac:dyDescent="0.2">
      <c r="A835" s="77">
        <f t="shared" si="116"/>
        <v>830</v>
      </c>
      <c r="B835" s="77" t="str">
        <f t="shared" si="121"/>
        <v/>
      </c>
      <c r="C835" s="77" t="str">
        <f>IF(B835&lt;&gt;1,"",COUNTIF($B$6:B835,1))</f>
        <v/>
      </c>
      <c r="D835" s="77" t="str">
        <f>IF(B835&lt;&gt;2,"",COUNTIF($B$6:B835,2))</f>
        <v/>
      </c>
      <c r="E835" s="77" t="str">
        <f>IF(B835&lt;&gt;3,"",COUNTIF($B$6:B835,3))</f>
        <v/>
      </c>
      <c r="F835" s="77" t="str">
        <f>IF(B835&lt;&gt;4,"",COUNTIF($B$6:B835,4))</f>
        <v/>
      </c>
      <c r="G835" s="1"/>
      <c r="H835" s="20"/>
      <c r="I835" s="20"/>
      <c r="J835" s="20"/>
      <c r="K835" s="1"/>
      <c r="L835" s="1"/>
      <c r="M835" s="21"/>
      <c r="N835" s="20"/>
      <c r="O835" s="22"/>
      <c r="P835" s="26"/>
      <c r="Q835" s="27"/>
      <c r="R835" s="20"/>
      <c r="S835" s="1"/>
      <c r="T835" s="28"/>
      <c r="U835" s="85"/>
      <c r="V835" s="86"/>
      <c r="W835" s="39" t="e">
        <f>IF(OR(T835="他官署で調達手続きを実施のため",AC835=#REF!),"－",IF(V835&lt;&gt;"",ROUNDDOWN(V835/T835,3),(IFERROR(ROUNDDOWN(U835/T835,3),"－"))))</f>
        <v>#REF!</v>
      </c>
      <c r="X835" s="90"/>
      <c r="Y835" s="92"/>
      <c r="Z835" s="25"/>
      <c r="AA835" s="24"/>
      <c r="AB835" s="25"/>
      <c r="AC835" s="24"/>
      <c r="AD835" s="20"/>
      <c r="AE835" s="20"/>
      <c r="AF835" s="20"/>
      <c r="AG835" s="1"/>
      <c r="AH835" s="1"/>
      <c r="AI835" s="41"/>
      <c r="AJ835" s="41"/>
      <c r="AK835" s="41"/>
      <c r="AL835" s="41"/>
      <c r="AM835" s="41"/>
      <c r="AN835" s="1"/>
      <c r="AO835" s="1"/>
      <c r="AP835" s="1"/>
      <c r="AQ835" s="1"/>
      <c r="AR835" s="1"/>
      <c r="AS835" s="1"/>
      <c r="AT835" s="1"/>
      <c r="AU835" s="1"/>
      <c r="AV835" s="1"/>
      <c r="AW835" s="1"/>
      <c r="AX835" s="35"/>
      <c r="AY835" s="78"/>
      <c r="AZ835" s="37" t="e">
        <f>IF(AC835=#REF!,"年間支払金額",IF(AND(OR(COUNTIF(AE835,"*すべて*"),COUNTIF(AE835,"*全て*")),S835="●",OR(K835=#REF!,K835=#REF!)),"年間支払金額(全官署、契約相手方ごと)",IF(AND(OR(COUNTIF(AE835,"*すべて*"),COUNTIF(AE835,"*全て*")),S835="●"),"年間支払金額(契約相手方ごと)",IF(AND(OR(K835=#REF!,K835=#REF!),AC835=#REF!),"契約総額(全官署)",IF(AND(K835=#REF!,AC835=#REF!),"契約総額(自官署のみ)",IF(K835=#REF!,"年間支払金額(自官署のみ)",IF(AC835=#REF!,"契約総額",IF(AND(COUNTIF(BG835,"&lt;&gt;*単価*"),OR(K835=#REF!,K835=#REF!)),"全官署予定価格",IF(AND(COUNTIF(BG835,"*単価*"),OR(K835=#REF!,K835=#REF!)),"全官署支払金額",IF(COUNTIF(BG835,"*単価*"),"年間支払金額","予定価格"))))))))))</f>
        <v>#REF!</v>
      </c>
      <c r="BA835" s="37" t="str">
        <f>IF(T835="","×",IF(令和8年度契約状況調査票!T835&gt;_xlfn.XLOOKUP(令和8年度契約状況調査票!BF835,#REF!,#REF!),"○","×"))</f>
        <v>×</v>
      </c>
      <c r="BB835" s="37" t="str">
        <f>IF(Y835="","×",IF(令和8年度契約状況調査票!Y835&gt;_xlfn.XLOOKUP(令和8年度契約状況調査票!BF835,#REF!,#REF!),"○","×"))</f>
        <v>×</v>
      </c>
      <c r="BC835" s="37" t="str">
        <f t="shared" si="117"/>
        <v>×</v>
      </c>
      <c r="BD835" s="37" t="str">
        <f t="shared" si="122"/>
        <v>×</v>
      </c>
      <c r="BE835" s="79" t="str">
        <f t="shared" si="118"/>
        <v/>
      </c>
      <c r="BF835" s="38">
        <f t="shared" si="119"/>
        <v>0</v>
      </c>
      <c r="BG835" s="1" t="e">
        <f>IF(AC835=#REF!,"",IF(AND(K835&lt;&gt;"",ISTEXT(U835)),"分担契約/単価契約",IF(ISTEXT(U835),"単価契約",IF(K835&lt;&gt;"","分担契約",""))))</f>
        <v>#REF!</v>
      </c>
      <c r="BH835" s="80"/>
      <c r="BI835" s="81" t="e">
        <f>IF(COUNTIF(T835,"**"),"",IF(AND(T835&gt;=#REF!,OR(H835=#REF!,H835=#REF!)),1,IF(AND(T835&gt;=#REF!,H835&lt;&gt;#REF!,H835&lt;&gt;#REF!),1,"")))</f>
        <v>#REF!</v>
      </c>
      <c r="BJ835" s="82" t="str">
        <f t="shared" si="120"/>
        <v>○</v>
      </c>
      <c r="BK835" s="81" t="b">
        <f t="shared" si="123"/>
        <v>1</v>
      </c>
      <c r="BL835" s="81" t="b">
        <f t="shared" si="124"/>
        <v>1</v>
      </c>
    </row>
    <row r="836" spans="1:64" s="83" customFormat="1" ht="60.65" customHeight="1" x14ac:dyDescent="0.2">
      <c r="A836" s="77">
        <f t="shared" si="116"/>
        <v>831</v>
      </c>
      <c r="B836" s="77" t="str">
        <f t="shared" si="121"/>
        <v/>
      </c>
      <c r="C836" s="77" t="str">
        <f>IF(B836&lt;&gt;1,"",COUNTIF($B$6:B836,1))</f>
        <v/>
      </c>
      <c r="D836" s="77" t="str">
        <f>IF(B836&lt;&gt;2,"",COUNTIF($B$6:B836,2))</f>
        <v/>
      </c>
      <c r="E836" s="77" t="str">
        <f>IF(B836&lt;&gt;3,"",COUNTIF($B$6:B836,3))</f>
        <v/>
      </c>
      <c r="F836" s="77" t="str">
        <f>IF(B836&lt;&gt;4,"",COUNTIF($B$6:B836,4))</f>
        <v/>
      </c>
      <c r="G836" s="1"/>
      <c r="H836" s="20"/>
      <c r="I836" s="20"/>
      <c r="J836" s="20"/>
      <c r="K836" s="1"/>
      <c r="L836" s="1"/>
      <c r="M836" s="21"/>
      <c r="N836" s="20"/>
      <c r="O836" s="22"/>
      <c r="P836" s="26"/>
      <c r="Q836" s="27"/>
      <c r="R836" s="20"/>
      <c r="S836" s="1"/>
      <c r="T836" s="23"/>
      <c r="U836" s="84"/>
      <c r="V836" s="86"/>
      <c r="W836" s="39" t="e">
        <f>IF(OR(T836="他官署で調達手続きを実施のため",AC836=#REF!),"－",IF(V836&lt;&gt;"",ROUNDDOWN(V836/T836,3),(IFERROR(ROUNDDOWN(U836/T836,3),"－"))))</f>
        <v>#REF!</v>
      </c>
      <c r="X836" s="90"/>
      <c r="Y836" s="92"/>
      <c r="Z836" s="25"/>
      <c r="AA836" s="24"/>
      <c r="AB836" s="25"/>
      <c r="AC836" s="24"/>
      <c r="AD836" s="20"/>
      <c r="AE836" s="20"/>
      <c r="AF836" s="20"/>
      <c r="AG836" s="1"/>
      <c r="AH836" s="1"/>
      <c r="AI836" s="41"/>
      <c r="AJ836" s="41"/>
      <c r="AK836" s="41"/>
      <c r="AL836" s="41"/>
      <c r="AM836" s="41"/>
      <c r="AN836" s="1"/>
      <c r="AO836" s="1"/>
      <c r="AP836" s="1"/>
      <c r="AQ836" s="1"/>
      <c r="AR836" s="1"/>
      <c r="AS836" s="1"/>
      <c r="AT836" s="1"/>
      <c r="AU836" s="1"/>
      <c r="AV836" s="1"/>
      <c r="AW836" s="1"/>
      <c r="AX836" s="35"/>
      <c r="AY836" s="78"/>
      <c r="AZ836" s="37" t="e">
        <f>IF(AC836=#REF!,"年間支払金額",IF(AND(OR(COUNTIF(AE836,"*すべて*"),COUNTIF(AE836,"*全て*")),S836="●",OR(K836=#REF!,K836=#REF!)),"年間支払金額(全官署、契約相手方ごと)",IF(AND(OR(COUNTIF(AE836,"*すべて*"),COUNTIF(AE836,"*全て*")),S836="●"),"年間支払金額(契約相手方ごと)",IF(AND(OR(K836=#REF!,K836=#REF!),AC836=#REF!),"契約総額(全官署)",IF(AND(K836=#REF!,AC836=#REF!),"契約総額(自官署のみ)",IF(K836=#REF!,"年間支払金額(自官署のみ)",IF(AC836=#REF!,"契約総額",IF(AND(COUNTIF(BG836,"&lt;&gt;*単価*"),OR(K836=#REF!,K836=#REF!)),"全官署予定価格",IF(AND(COUNTIF(BG836,"*単価*"),OR(K836=#REF!,K836=#REF!)),"全官署支払金額",IF(COUNTIF(BG836,"*単価*"),"年間支払金額","予定価格"))))))))))</f>
        <v>#REF!</v>
      </c>
      <c r="BA836" s="37" t="str">
        <f>IF(T836="","×",IF(令和8年度契約状況調査票!T836&gt;_xlfn.XLOOKUP(令和8年度契約状況調査票!BF836,#REF!,#REF!),"○","×"))</f>
        <v>×</v>
      </c>
      <c r="BB836" s="37" t="str">
        <f>IF(Y836="","×",IF(令和8年度契約状況調査票!Y836&gt;_xlfn.XLOOKUP(令和8年度契約状況調査票!BF836,#REF!,#REF!),"○","×"))</f>
        <v>×</v>
      </c>
      <c r="BC836" s="37" t="str">
        <f t="shared" si="117"/>
        <v>×</v>
      </c>
      <c r="BD836" s="37" t="str">
        <f t="shared" si="122"/>
        <v>×</v>
      </c>
      <c r="BE836" s="79" t="str">
        <f t="shared" si="118"/>
        <v/>
      </c>
      <c r="BF836" s="38">
        <f t="shared" si="119"/>
        <v>0</v>
      </c>
      <c r="BG836" s="1" t="e">
        <f>IF(AC836=#REF!,"",IF(AND(K836&lt;&gt;"",ISTEXT(U836)),"分担契約/単価契約",IF(ISTEXT(U836),"単価契約",IF(K836&lt;&gt;"","分担契約",""))))</f>
        <v>#REF!</v>
      </c>
      <c r="BH836" s="80"/>
      <c r="BI836" s="81" t="e">
        <f>IF(COUNTIF(T836,"**"),"",IF(AND(T836&gt;=#REF!,OR(H836=#REF!,H836=#REF!)),1,IF(AND(T836&gt;=#REF!,H836&lt;&gt;#REF!,H836&lt;&gt;#REF!),1,"")))</f>
        <v>#REF!</v>
      </c>
      <c r="BJ836" s="82" t="str">
        <f t="shared" si="120"/>
        <v>○</v>
      </c>
      <c r="BK836" s="81" t="b">
        <f t="shared" si="123"/>
        <v>1</v>
      </c>
      <c r="BL836" s="81" t="b">
        <f t="shared" si="124"/>
        <v>1</v>
      </c>
    </row>
    <row r="837" spans="1:64" s="83" customFormat="1" ht="60.65" customHeight="1" x14ac:dyDescent="0.2">
      <c r="A837" s="77">
        <f t="shared" si="116"/>
        <v>832</v>
      </c>
      <c r="B837" s="77" t="str">
        <f t="shared" si="121"/>
        <v/>
      </c>
      <c r="C837" s="77" t="str">
        <f>IF(B837&lt;&gt;1,"",COUNTIF($B$6:B837,1))</f>
        <v/>
      </c>
      <c r="D837" s="77" t="str">
        <f>IF(B837&lt;&gt;2,"",COUNTIF($B$6:B837,2))</f>
        <v/>
      </c>
      <c r="E837" s="77" t="str">
        <f>IF(B837&lt;&gt;3,"",COUNTIF($B$6:B837,3))</f>
        <v/>
      </c>
      <c r="F837" s="77" t="str">
        <f>IF(B837&lt;&gt;4,"",COUNTIF($B$6:B837,4))</f>
        <v/>
      </c>
      <c r="G837" s="1"/>
      <c r="H837" s="20"/>
      <c r="I837" s="20"/>
      <c r="J837" s="20"/>
      <c r="K837" s="1"/>
      <c r="L837" s="1"/>
      <c r="M837" s="21"/>
      <c r="N837" s="20"/>
      <c r="O837" s="22"/>
      <c r="P837" s="26"/>
      <c r="Q837" s="27"/>
      <c r="R837" s="20"/>
      <c r="S837" s="1"/>
      <c r="T837" s="23"/>
      <c r="U837" s="84"/>
      <c r="V837" s="86"/>
      <c r="W837" s="39" t="e">
        <f>IF(OR(T837="他官署で調達手続きを実施のため",AC837=#REF!),"－",IF(V837&lt;&gt;"",ROUNDDOWN(V837/T837,3),(IFERROR(ROUNDDOWN(U837/T837,3),"－"))))</f>
        <v>#REF!</v>
      </c>
      <c r="X837" s="90"/>
      <c r="Y837" s="92"/>
      <c r="Z837" s="25"/>
      <c r="AA837" s="24"/>
      <c r="AB837" s="25"/>
      <c r="AC837" s="24"/>
      <c r="AD837" s="20"/>
      <c r="AE837" s="20"/>
      <c r="AF837" s="20"/>
      <c r="AG837" s="1"/>
      <c r="AH837" s="1"/>
      <c r="AI837" s="41"/>
      <c r="AJ837" s="41"/>
      <c r="AK837" s="41"/>
      <c r="AL837" s="41"/>
      <c r="AM837" s="41"/>
      <c r="AN837" s="1"/>
      <c r="AO837" s="1"/>
      <c r="AP837" s="1"/>
      <c r="AQ837" s="1"/>
      <c r="AR837" s="1"/>
      <c r="AS837" s="1"/>
      <c r="AT837" s="1"/>
      <c r="AU837" s="1"/>
      <c r="AV837" s="1"/>
      <c r="AW837" s="1"/>
      <c r="AX837" s="35"/>
      <c r="AY837" s="78"/>
      <c r="AZ837" s="37" t="e">
        <f>IF(AC837=#REF!,"年間支払金額",IF(AND(OR(COUNTIF(AE837,"*すべて*"),COUNTIF(AE837,"*全て*")),S837="●",OR(K837=#REF!,K837=#REF!)),"年間支払金額(全官署、契約相手方ごと)",IF(AND(OR(COUNTIF(AE837,"*すべて*"),COUNTIF(AE837,"*全て*")),S837="●"),"年間支払金額(契約相手方ごと)",IF(AND(OR(K837=#REF!,K837=#REF!),AC837=#REF!),"契約総額(全官署)",IF(AND(K837=#REF!,AC837=#REF!),"契約総額(自官署のみ)",IF(K837=#REF!,"年間支払金額(自官署のみ)",IF(AC837=#REF!,"契約総額",IF(AND(COUNTIF(BG837,"&lt;&gt;*単価*"),OR(K837=#REF!,K837=#REF!)),"全官署予定価格",IF(AND(COUNTIF(BG837,"*単価*"),OR(K837=#REF!,K837=#REF!)),"全官署支払金額",IF(COUNTIF(BG837,"*単価*"),"年間支払金額","予定価格"))))))))))</f>
        <v>#REF!</v>
      </c>
      <c r="BA837" s="37" t="str">
        <f>IF(T837="","×",IF(令和8年度契約状況調査票!T837&gt;_xlfn.XLOOKUP(令和8年度契約状況調査票!BF837,#REF!,#REF!),"○","×"))</f>
        <v>×</v>
      </c>
      <c r="BB837" s="37" t="str">
        <f>IF(Y837="","×",IF(令和8年度契約状況調査票!Y837&gt;_xlfn.XLOOKUP(令和8年度契約状況調査票!BF837,#REF!,#REF!),"○","×"))</f>
        <v>×</v>
      </c>
      <c r="BC837" s="37" t="str">
        <f t="shared" si="117"/>
        <v>×</v>
      </c>
      <c r="BD837" s="37" t="str">
        <f t="shared" si="122"/>
        <v>×</v>
      </c>
      <c r="BE837" s="79" t="str">
        <f t="shared" si="118"/>
        <v/>
      </c>
      <c r="BF837" s="38">
        <f t="shared" si="119"/>
        <v>0</v>
      </c>
      <c r="BG837" s="1" t="e">
        <f>IF(AC837=#REF!,"",IF(AND(K837&lt;&gt;"",ISTEXT(U837)),"分担契約/単価契約",IF(ISTEXT(U837),"単価契約",IF(K837&lt;&gt;"","分担契約",""))))</f>
        <v>#REF!</v>
      </c>
      <c r="BH837" s="80"/>
      <c r="BI837" s="81" t="e">
        <f>IF(COUNTIF(T837,"**"),"",IF(AND(T837&gt;=#REF!,OR(H837=#REF!,H837=#REF!)),1,IF(AND(T837&gt;=#REF!,H837&lt;&gt;#REF!,H837&lt;&gt;#REF!),1,"")))</f>
        <v>#REF!</v>
      </c>
      <c r="BJ837" s="82" t="str">
        <f t="shared" si="120"/>
        <v>○</v>
      </c>
      <c r="BK837" s="81" t="b">
        <f t="shared" si="123"/>
        <v>1</v>
      </c>
      <c r="BL837" s="81" t="b">
        <f t="shared" si="124"/>
        <v>1</v>
      </c>
    </row>
    <row r="838" spans="1:64" s="83" customFormat="1" ht="60.65" customHeight="1" x14ac:dyDescent="0.2">
      <c r="A838" s="77">
        <f t="shared" ref="A838:A901" si="125">ROW()-5</f>
        <v>833</v>
      </c>
      <c r="B838" s="77" t="str">
        <f t="shared" si="121"/>
        <v/>
      </c>
      <c r="C838" s="77" t="str">
        <f>IF(B838&lt;&gt;1,"",COUNTIF($B$6:B838,1))</f>
        <v/>
      </c>
      <c r="D838" s="77" t="str">
        <f>IF(B838&lt;&gt;2,"",COUNTIF($B$6:B838,2))</f>
        <v/>
      </c>
      <c r="E838" s="77" t="str">
        <f>IF(B838&lt;&gt;3,"",COUNTIF($B$6:B838,3))</f>
        <v/>
      </c>
      <c r="F838" s="77" t="str">
        <f>IF(B838&lt;&gt;4,"",COUNTIF($B$6:B838,4))</f>
        <v/>
      </c>
      <c r="G838" s="1"/>
      <c r="H838" s="20"/>
      <c r="I838" s="20"/>
      <c r="J838" s="20"/>
      <c r="K838" s="1"/>
      <c r="L838" s="1"/>
      <c r="M838" s="21"/>
      <c r="N838" s="20"/>
      <c r="O838" s="22"/>
      <c r="P838" s="26"/>
      <c r="Q838" s="27"/>
      <c r="R838" s="20"/>
      <c r="S838" s="1"/>
      <c r="T838" s="23"/>
      <c r="U838" s="84"/>
      <c r="V838" s="86"/>
      <c r="W838" s="39" t="e">
        <f>IF(OR(T838="他官署で調達手続きを実施のため",AC838=#REF!),"－",IF(V838&lt;&gt;"",ROUNDDOWN(V838/T838,3),(IFERROR(ROUNDDOWN(U838/T838,3),"－"))))</f>
        <v>#REF!</v>
      </c>
      <c r="X838" s="90"/>
      <c r="Y838" s="92"/>
      <c r="Z838" s="25"/>
      <c r="AA838" s="24"/>
      <c r="AB838" s="25"/>
      <c r="AC838" s="24"/>
      <c r="AD838" s="20"/>
      <c r="AE838" s="20"/>
      <c r="AF838" s="20"/>
      <c r="AG838" s="1"/>
      <c r="AH838" s="1"/>
      <c r="AI838" s="41"/>
      <c r="AJ838" s="41"/>
      <c r="AK838" s="41"/>
      <c r="AL838" s="41"/>
      <c r="AM838" s="41"/>
      <c r="AN838" s="1"/>
      <c r="AO838" s="1"/>
      <c r="AP838" s="1"/>
      <c r="AQ838" s="1"/>
      <c r="AR838" s="1"/>
      <c r="AS838" s="1"/>
      <c r="AT838" s="1"/>
      <c r="AU838" s="1"/>
      <c r="AV838" s="1"/>
      <c r="AW838" s="1"/>
      <c r="AX838" s="35"/>
      <c r="AY838" s="78"/>
      <c r="AZ838" s="37" t="e">
        <f>IF(AC838=#REF!,"年間支払金額",IF(AND(OR(COUNTIF(AE838,"*すべて*"),COUNTIF(AE838,"*全て*")),S838="●",OR(K838=#REF!,K838=#REF!)),"年間支払金額(全官署、契約相手方ごと)",IF(AND(OR(COUNTIF(AE838,"*すべて*"),COUNTIF(AE838,"*全て*")),S838="●"),"年間支払金額(契約相手方ごと)",IF(AND(OR(K838=#REF!,K838=#REF!),AC838=#REF!),"契約総額(全官署)",IF(AND(K838=#REF!,AC838=#REF!),"契約総額(自官署のみ)",IF(K838=#REF!,"年間支払金額(自官署のみ)",IF(AC838=#REF!,"契約総額",IF(AND(COUNTIF(BG838,"&lt;&gt;*単価*"),OR(K838=#REF!,K838=#REF!)),"全官署予定価格",IF(AND(COUNTIF(BG838,"*単価*"),OR(K838=#REF!,K838=#REF!)),"全官署支払金額",IF(COUNTIF(BG838,"*単価*"),"年間支払金額","予定価格"))))))))))</f>
        <v>#REF!</v>
      </c>
      <c r="BA838" s="37" t="str">
        <f>IF(T838="","×",IF(令和8年度契約状況調査票!T838&gt;_xlfn.XLOOKUP(令和8年度契約状況調査票!BF838,#REF!,#REF!),"○","×"))</f>
        <v>×</v>
      </c>
      <c r="BB838" s="37" t="str">
        <f>IF(Y838="","×",IF(令和8年度契約状況調査票!Y838&gt;_xlfn.XLOOKUP(令和8年度契約状況調査票!BF838,#REF!,#REF!),"○","×"))</f>
        <v>×</v>
      </c>
      <c r="BC838" s="37" t="str">
        <f t="shared" ref="BC838:BC901" si="126">IF(AND(L838="×",BD838="○"),"×",BD838)</f>
        <v>×</v>
      </c>
      <c r="BD838" s="37" t="str">
        <f t="shared" si="122"/>
        <v>×</v>
      </c>
      <c r="BE838" s="79" t="str">
        <f t="shared" ref="BE838:BE901" si="127">IF(BD838="○",X838,"")</f>
        <v/>
      </c>
      <c r="BF838" s="38">
        <f t="shared" ref="BF838:BF901" si="128">IF(H838="③情報システム",IF(COUNTIF(I838,"*借入*")+COUNTIF(I838,"*賃貸*")+COUNTIF(I838,"*リース*"),"⑨物品等賃借",IF(COUNTIF(I838,"*購入*")+COUNTIF(DJ838,"*調達*"),"⑦物品等購入",IF(COUNTIF(I838,"*製造*"),"⑧物品等製造","⑩役務"))),H838)</f>
        <v>0</v>
      </c>
      <c r="BG838" s="1" t="e">
        <f>IF(AC838=#REF!,"",IF(AND(K838&lt;&gt;"",ISTEXT(U838)),"分担契約/単価契約",IF(ISTEXT(U838),"単価契約",IF(K838&lt;&gt;"","分担契約",""))))</f>
        <v>#REF!</v>
      </c>
      <c r="BH838" s="80"/>
      <c r="BI838" s="81" t="e">
        <f>IF(COUNTIF(T838,"**"),"",IF(AND(T838&gt;=#REF!,OR(H838=#REF!,H838=#REF!)),1,IF(AND(T838&gt;=#REF!,H838&lt;&gt;#REF!,H838&lt;&gt;#REF!),1,"")))</f>
        <v>#REF!</v>
      </c>
      <c r="BJ838" s="82" t="str">
        <f t="shared" ref="BJ838:BJ901" si="129">IF(LEN(O838)=0,"○",IF(LEN(O838)=1,"○",IF(LEN(O838)=13,"○",IF(LEN(O838)=27,"○",IF(LEN(O838)=41,"○","×")))))</f>
        <v>○</v>
      </c>
      <c r="BK838" s="81" t="b">
        <f t="shared" si="123"/>
        <v>1</v>
      </c>
      <c r="BL838" s="81" t="b">
        <f t="shared" si="124"/>
        <v>1</v>
      </c>
    </row>
    <row r="839" spans="1:64" s="83" customFormat="1" ht="60.65" customHeight="1" x14ac:dyDescent="0.2">
      <c r="A839" s="77">
        <f t="shared" si="125"/>
        <v>834</v>
      </c>
      <c r="B839" s="77" t="str">
        <f t="shared" si="121"/>
        <v/>
      </c>
      <c r="C839" s="77" t="str">
        <f>IF(B839&lt;&gt;1,"",COUNTIF($B$6:B839,1))</f>
        <v/>
      </c>
      <c r="D839" s="77" t="str">
        <f>IF(B839&lt;&gt;2,"",COUNTIF($B$6:B839,2))</f>
        <v/>
      </c>
      <c r="E839" s="77" t="str">
        <f>IF(B839&lt;&gt;3,"",COUNTIF($B$6:B839,3))</f>
        <v/>
      </c>
      <c r="F839" s="77" t="str">
        <f>IF(B839&lt;&gt;4,"",COUNTIF($B$6:B839,4))</f>
        <v/>
      </c>
      <c r="G839" s="1"/>
      <c r="H839" s="20"/>
      <c r="I839" s="20"/>
      <c r="J839" s="20"/>
      <c r="K839" s="1"/>
      <c r="L839" s="1"/>
      <c r="M839" s="21"/>
      <c r="N839" s="20"/>
      <c r="O839" s="22"/>
      <c r="P839" s="26"/>
      <c r="Q839" s="27"/>
      <c r="R839" s="20"/>
      <c r="S839" s="1"/>
      <c r="T839" s="23"/>
      <c r="U839" s="84"/>
      <c r="V839" s="86"/>
      <c r="W839" s="39" t="e">
        <f>IF(OR(T839="他官署で調達手続きを実施のため",AC839=#REF!),"－",IF(V839&lt;&gt;"",ROUNDDOWN(V839/T839,3),(IFERROR(ROUNDDOWN(U839/T839,3),"－"))))</f>
        <v>#REF!</v>
      </c>
      <c r="X839" s="90"/>
      <c r="Y839" s="92"/>
      <c r="Z839" s="25"/>
      <c r="AA839" s="24"/>
      <c r="AB839" s="25"/>
      <c r="AC839" s="24"/>
      <c r="AD839" s="20"/>
      <c r="AE839" s="20"/>
      <c r="AF839" s="20"/>
      <c r="AG839" s="1"/>
      <c r="AH839" s="1"/>
      <c r="AI839" s="41"/>
      <c r="AJ839" s="41"/>
      <c r="AK839" s="41"/>
      <c r="AL839" s="41"/>
      <c r="AM839" s="41"/>
      <c r="AN839" s="1"/>
      <c r="AO839" s="1"/>
      <c r="AP839" s="1"/>
      <c r="AQ839" s="1"/>
      <c r="AR839" s="1"/>
      <c r="AS839" s="1"/>
      <c r="AT839" s="1"/>
      <c r="AU839" s="1"/>
      <c r="AV839" s="1"/>
      <c r="AW839" s="1"/>
      <c r="AX839" s="36"/>
      <c r="AY839" s="78"/>
      <c r="AZ839" s="37" t="e">
        <f>IF(AC839=#REF!,"年間支払金額",IF(AND(OR(COUNTIF(AE839,"*すべて*"),COUNTIF(AE839,"*全て*")),S839="●",OR(K839=#REF!,K839=#REF!)),"年間支払金額(全官署、契約相手方ごと)",IF(AND(OR(COUNTIF(AE839,"*すべて*"),COUNTIF(AE839,"*全て*")),S839="●"),"年間支払金額(契約相手方ごと)",IF(AND(OR(K839=#REF!,K839=#REF!),AC839=#REF!),"契約総額(全官署)",IF(AND(K839=#REF!,AC839=#REF!),"契約総額(自官署のみ)",IF(K839=#REF!,"年間支払金額(自官署のみ)",IF(AC839=#REF!,"契約総額",IF(AND(COUNTIF(BG839,"&lt;&gt;*単価*"),OR(K839=#REF!,K839=#REF!)),"全官署予定価格",IF(AND(COUNTIF(BG839,"*単価*"),OR(K839=#REF!,K839=#REF!)),"全官署支払金額",IF(COUNTIF(BG839,"*単価*"),"年間支払金額","予定価格"))))))))))</f>
        <v>#REF!</v>
      </c>
      <c r="BA839" s="37" t="str">
        <f>IF(T839="","×",IF(令和8年度契約状況調査票!T839&gt;_xlfn.XLOOKUP(令和8年度契約状況調査票!BF839,#REF!,#REF!),"○","×"))</f>
        <v>×</v>
      </c>
      <c r="BB839" s="37" t="str">
        <f>IF(Y839="","×",IF(令和8年度契約状況調査票!Y839&gt;_xlfn.XLOOKUP(令和8年度契約状況調査票!BF839,#REF!,#REF!),"○","×"))</f>
        <v>×</v>
      </c>
      <c r="BC839" s="37" t="str">
        <f t="shared" si="126"/>
        <v>×</v>
      </c>
      <c r="BD839" s="37" t="str">
        <f t="shared" si="122"/>
        <v>×</v>
      </c>
      <c r="BE839" s="79" t="str">
        <f t="shared" si="127"/>
        <v/>
      </c>
      <c r="BF839" s="38">
        <f t="shared" si="128"/>
        <v>0</v>
      </c>
      <c r="BG839" s="1" t="e">
        <f>IF(AC839=#REF!,"",IF(AND(K839&lt;&gt;"",ISTEXT(U839)),"分担契約/単価契約",IF(ISTEXT(U839),"単価契約",IF(K839&lt;&gt;"","分担契約",""))))</f>
        <v>#REF!</v>
      </c>
      <c r="BH839" s="80"/>
      <c r="BI839" s="81" t="e">
        <f>IF(COUNTIF(T839,"**"),"",IF(AND(T839&gt;=#REF!,OR(H839=#REF!,H839=#REF!)),1,IF(AND(T839&gt;=#REF!,H839&lt;&gt;#REF!,H839&lt;&gt;#REF!),1,"")))</f>
        <v>#REF!</v>
      </c>
      <c r="BJ839" s="82" t="str">
        <f t="shared" si="129"/>
        <v>○</v>
      </c>
      <c r="BK839" s="81" t="b">
        <f t="shared" si="123"/>
        <v>1</v>
      </c>
      <c r="BL839" s="81" t="b">
        <f t="shared" si="124"/>
        <v>1</v>
      </c>
    </row>
    <row r="840" spans="1:64" s="83" customFormat="1" ht="60.65" customHeight="1" x14ac:dyDescent="0.2">
      <c r="A840" s="77">
        <f t="shared" si="125"/>
        <v>835</v>
      </c>
      <c r="B840" s="77" t="str">
        <f t="shared" si="121"/>
        <v/>
      </c>
      <c r="C840" s="77" t="str">
        <f>IF(B840&lt;&gt;1,"",COUNTIF($B$6:B840,1))</f>
        <v/>
      </c>
      <c r="D840" s="77" t="str">
        <f>IF(B840&lt;&gt;2,"",COUNTIF($B$6:B840,2))</f>
        <v/>
      </c>
      <c r="E840" s="77" t="str">
        <f>IF(B840&lt;&gt;3,"",COUNTIF($B$6:B840,3))</f>
        <v/>
      </c>
      <c r="F840" s="77" t="str">
        <f>IF(B840&lt;&gt;4,"",COUNTIF($B$6:B840,4))</f>
        <v/>
      </c>
      <c r="G840" s="1"/>
      <c r="H840" s="20"/>
      <c r="I840" s="20"/>
      <c r="J840" s="20"/>
      <c r="K840" s="1"/>
      <c r="L840" s="1"/>
      <c r="M840" s="21"/>
      <c r="N840" s="20"/>
      <c r="O840" s="22"/>
      <c r="P840" s="26"/>
      <c r="Q840" s="27"/>
      <c r="R840" s="20"/>
      <c r="S840" s="1"/>
      <c r="T840" s="23"/>
      <c r="U840" s="84"/>
      <c r="V840" s="86"/>
      <c r="W840" s="39" t="e">
        <f>IF(OR(T840="他官署で調達手続きを実施のため",AC840=#REF!),"－",IF(V840&lt;&gt;"",ROUNDDOWN(V840/T840,3),(IFERROR(ROUNDDOWN(U840/T840,3),"－"))))</f>
        <v>#REF!</v>
      </c>
      <c r="X840" s="90"/>
      <c r="Y840" s="92"/>
      <c r="Z840" s="25"/>
      <c r="AA840" s="24"/>
      <c r="AB840" s="25"/>
      <c r="AC840" s="24"/>
      <c r="AD840" s="20"/>
      <c r="AE840" s="20"/>
      <c r="AF840" s="20"/>
      <c r="AG840" s="1"/>
      <c r="AH840" s="1"/>
      <c r="AI840" s="41"/>
      <c r="AJ840" s="41"/>
      <c r="AK840" s="41"/>
      <c r="AL840" s="41"/>
      <c r="AM840" s="41"/>
      <c r="AN840" s="1"/>
      <c r="AO840" s="1"/>
      <c r="AP840" s="1"/>
      <c r="AQ840" s="1"/>
      <c r="AR840" s="1"/>
      <c r="AS840" s="1"/>
      <c r="AT840" s="1"/>
      <c r="AU840" s="1"/>
      <c r="AV840" s="1"/>
      <c r="AW840" s="1"/>
      <c r="AX840" s="35"/>
      <c r="AY840" s="78"/>
      <c r="AZ840" s="37" t="e">
        <f>IF(AC840=#REF!,"年間支払金額",IF(AND(OR(COUNTIF(AE840,"*すべて*"),COUNTIF(AE840,"*全て*")),S840="●",OR(K840=#REF!,K840=#REF!)),"年間支払金額(全官署、契約相手方ごと)",IF(AND(OR(COUNTIF(AE840,"*すべて*"),COUNTIF(AE840,"*全て*")),S840="●"),"年間支払金額(契約相手方ごと)",IF(AND(OR(K840=#REF!,K840=#REF!),AC840=#REF!),"契約総額(全官署)",IF(AND(K840=#REF!,AC840=#REF!),"契約総額(自官署のみ)",IF(K840=#REF!,"年間支払金額(自官署のみ)",IF(AC840=#REF!,"契約総額",IF(AND(COUNTIF(BG840,"&lt;&gt;*単価*"),OR(K840=#REF!,K840=#REF!)),"全官署予定価格",IF(AND(COUNTIF(BG840,"*単価*"),OR(K840=#REF!,K840=#REF!)),"全官署支払金額",IF(COUNTIF(BG840,"*単価*"),"年間支払金額","予定価格"))))))))))</f>
        <v>#REF!</v>
      </c>
      <c r="BA840" s="37" t="str">
        <f>IF(T840="","×",IF(令和8年度契約状況調査票!T840&gt;_xlfn.XLOOKUP(令和8年度契約状況調査票!BF840,#REF!,#REF!),"○","×"))</f>
        <v>×</v>
      </c>
      <c r="BB840" s="37" t="str">
        <f>IF(Y840="","×",IF(令和8年度契約状況調査票!Y840&gt;_xlfn.XLOOKUP(令和8年度契約状況調査票!BF840,#REF!,#REF!),"○","×"))</f>
        <v>×</v>
      </c>
      <c r="BC840" s="37" t="str">
        <f t="shared" si="126"/>
        <v>×</v>
      </c>
      <c r="BD840" s="37" t="str">
        <f t="shared" si="122"/>
        <v>×</v>
      </c>
      <c r="BE840" s="79" t="str">
        <f t="shared" si="127"/>
        <v/>
      </c>
      <c r="BF840" s="38">
        <f t="shared" si="128"/>
        <v>0</v>
      </c>
      <c r="BG840" s="1" t="e">
        <f>IF(AC840=#REF!,"",IF(AND(K840&lt;&gt;"",ISTEXT(U840)),"分担契約/単価契約",IF(ISTEXT(U840),"単価契約",IF(K840&lt;&gt;"","分担契約",""))))</f>
        <v>#REF!</v>
      </c>
      <c r="BH840" s="80"/>
      <c r="BI840" s="81" t="e">
        <f>IF(COUNTIF(T840,"**"),"",IF(AND(T840&gt;=#REF!,OR(H840=#REF!,H840=#REF!)),1,IF(AND(T840&gt;=#REF!,H840&lt;&gt;#REF!,H840&lt;&gt;#REF!),1,"")))</f>
        <v>#REF!</v>
      </c>
      <c r="BJ840" s="82" t="str">
        <f t="shared" si="129"/>
        <v>○</v>
      </c>
      <c r="BK840" s="81" t="b">
        <f t="shared" si="123"/>
        <v>1</v>
      </c>
      <c r="BL840" s="81" t="b">
        <f t="shared" si="124"/>
        <v>1</v>
      </c>
    </row>
    <row r="841" spans="1:64" s="83" customFormat="1" ht="60.65" customHeight="1" x14ac:dyDescent="0.2">
      <c r="A841" s="77">
        <f t="shared" si="125"/>
        <v>836</v>
      </c>
      <c r="B841" s="77" t="str">
        <f t="shared" si="121"/>
        <v/>
      </c>
      <c r="C841" s="77" t="str">
        <f>IF(B841&lt;&gt;1,"",COUNTIF($B$6:B841,1))</f>
        <v/>
      </c>
      <c r="D841" s="77" t="str">
        <f>IF(B841&lt;&gt;2,"",COUNTIF($B$6:B841,2))</f>
        <v/>
      </c>
      <c r="E841" s="77" t="str">
        <f>IF(B841&lt;&gt;3,"",COUNTIF($B$6:B841,3))</f>
        <v/>
      </c>
      <c r="F841" s="77" t="str">
        <f>IF(B841&lt;&gt;4,"",COUNTIF($B$6:B841,4))</f>
        <v/>
      </c>
      <c r="G841" s="1"/>
      <c r="H841" s="20"/>
      <c r="I841" s="20"/>
      <c r="J841" s="20"/>
      <c r="K841" s="1"/>
      <c r="L841" s="1"/>
      <c r="M841" s="21"/>
      <c r="N841" s="20"/>
      <c r="O841" s="22"/>
      <c r="P841" s="26"/>
      <c r="Q841" s="27"/>
      <c r="R841" s="20"/>
      <c r="S841" s="1"/>
      <c r="T841" s="23"/>
      <c r="U841" s="84"/>
      <c r="V841" s="86"/>
      <c r="W841" s="39" t="e">
        <f>IF(OR(T841="他官署で調達手続きを実施のため",AC841=#REF!),"－",IF(V841&lt;&gt;"",ROUNDDOWN(V841/T841,3),(IFERROR(ROUNDDOWN(U841/T841,3),"－"))))</f>
        <v>#REF!</v>
      </c>
      <c r="X841" s="90"/>
      <c r="Y841" s="92"/>
      <c r="Z841" s="25"/>
      <c r="AA841" s="24"/>
      <c r="AB841" s="25"/>
      <c r="AC841" s="24"/>
      <c r="AD841" s="20"/>
      <c r="AE841" s="20"/>
      <c r="AF841" s="20"/>
      <c r="AG841" s="1"/>
      <c r="AH841" s="1"/>
      <c r="AI841" s="41"/>
      <c r="AJ841" s="41"/>
      <c r="AK841" s="41"/>
      <c r="AL841" s="41"/>
      <c r="AM841" s="41"/>
      <c r="AN841" s="1"/>
      <c r="AO841" s="1"/>
      <c r="AP841" s="1"/>
      <c r="AQ841" s="1"/>
      <c r="AR841" s="1"/>
      <c r="AS841" s="1"/>
      <c r="AT841" s="1"/>
      <c r="AU841" s="1"/>
      <c r="AV841" s="1"/>
      <c r="AW841" s="1"/>
      <c r="AX841" s="35"/>
      <c r="AY841" s="78"/>
      <c r="AZ841" s="37" t="e">
        <f>IF(AC841=#REF!,"年間支払金額",IF(AND(OR(COUNTIF(AE841,"*すべて*"),COUNTIF(AE841,"*全て*")),S841="●",OR(K841=#REF!,K841=#REF!)),"年間支払金額(全官署、契約相手方ごと)",IF(AND(OR(COUNTIF(AE841,"*すべて*"),COUNTIF(AE841,"*全て*")),S841="●"),"年間支払金額(契約相手方ごと)",IF(AND(OR(K841=#REF!,K841=#REF!),AC841=#REF!),"契約総額(全官署)",IF(AND(K841=#REF!,AC841=#REF!),"契約総額(自官署のみ)",IF(K841=#REF!,"年間支払金額(自官署のみ)",IF(AC841=#REF!,"契約総額",IF(AND(COUNTIF(BG841,"&lt;&gt;*単価*"),OR(K841=#REF!,K841=#REF!)),"全官署予定価格",IF(AND(COUNTIF(BG841,"*単価*"),OR(K841=#REF!,K841=#REF!)),"全官署支払金額",IF(COUNTIF(BG841,"*単価*"),"年間支払金額","予定価格"))))))))))</f>
        <v>#REF!</v>
      </c>
      <c r="BA841" s="37" t="str">
        <f>IF(T841="","×",IF(令和8年度契約状況調査票!T841&gt;_xlfn.XLOOKUP(令和8年度契約状況調査票!BF841,#REF!,#REF!),"○","×"))</f>
        <v>×</v>
      </c>
      <c r="BB841" s="37" t="str">
        <f>IF(Y841="","×",IF(令和8年度契約状況調査票!Y841&gt;_xlfn.XLOOKUP(令和8年度契約状況調査票!BF841,#REF!,#REF!),"○","×"))</f>
        <v>×</v>
      </c>
      <c r="BC841" s="37" t="str">
        <f t="shared" si="126"/>
        <v>×</v>
      </c>
      <c r="BD841" s="37" t="str">
        <f t="shared" si="122"/>
        <v>×</v>
      </c>
      <c r="BE841" s="79" t="str">
        <f t="shared" si="127"/>
        <v/>
      </c>
      <c r="BF841" s="38">
        <f t="shared" si="128"/>
        <v>0</v>
      </c>
      <c r="BG841" s="1" t="e">
        <f>IF(AC841=#REF!,"",IF(AND(K841&lt;&gt;"",ISTEXT(U841)),"分担契約/単価契約",IF(ISTEXT(U841),"単価契約",IF(K841&lt;&gt;"","分担契約",""))))</f>
        <v>#REF!</v>
      </c>
      <c r="BH841" s="80"/>
      <c r="BI841" s="81" t="e">
        <f>IF(COUNTIF(T841,"**"),"",IF(AND(T841&gt;=#REF!,OR(H841=#REF!,H841=#REF!)),1,IF(AND(T841&gt;=#REF!,H841&lt;&gt;#REF!,H841&lt;&gt;#REF!),1,"")))</f>
        <v>#REF!</v>
      </c>
      <c r="BJ841" s="82" t="str">
        <f t="shared" si="129"/>
        <v>○</v>
      </c>
      <c r="BK841" s="81" t="b">
        <f t="shared" si="123"/>
        <v>1</v>
      </c>
      <c r="BL841" s="81" t="b">
        <f t="shared" si="124"/>
        <v>1</v>
      </c>
    </row>
    <row r="842" spans="1:64" s="83" customFormat="1" ht="60.65" customHeight="1" x14ac:dyDescent="0.2">
      <c r="A842" s="77">
        <f t="shared" si="125"/>
        <v>837</v>
      </c>
      <c r="B842" s="77" t="str">
        <f t="shared" si="121"/>
        <v/>
      </c>
      <c r="C842" s="77" t="str">
        <f>IF(B842&lt;&gt;1,"",COUNTIF($B$6:B842,1))</f>
        <v/>
      </c>
      <c r="D842" s="77" t="str">
        <f>IF(B842&lt;&gt;2,"",COUNTIF($B$6:B842,2))</f>
        <v/>
      </c>
      <c r="E842" s="77" t="str">
        <f>IF(B842&lt;&gt;3,"",COUNTIF($B$6:B842,3))</f>
        <v/>
      </c>
      <c r="F842" s="77" t="str">
        <f>IF(B842&lt;&gt;4,"",COUNTIF($B$6:B842,4))</f>
        <v/>
      </c>
      <c r="G842" s="1"/>
      <c r="H842" s="20"/>
      <c r="I842" s="20"/>
      <c r="J842" s="20"/>
      <c r="K842" s="1"/>
      <c r="L842" s="1"/>
      <c r="M842" s="21"/>
      <c r="N842" s="20"/>
      <c r="O842" s="22"/>
      <c r="P842" s="26"/>
      <c r="Q842" s="27"/>
      <c r="R842" s="20"/>
      <c r="S842" s="1"/>
      <c r="T842" s="28"/>
      <c r="U842" s="85"/>
      <c r="V842" s="86"/>
      <c r="W842" s="39" t="e">
        <f>IF(OR(T842="他官署で調達手続きを実施のため",AC842=#REF!),"－",IF(V842&lt;&gt;"",ROUNDDOWN(V842/T842,3),(IFERROR(ROUNDDOWN(U842/T842,3),"－"))))</f>
        <v>#REF!</v>
      </c>
      <c r="X842" s="90"/>
      <c r="Y842" s="92"/>
      <c r="Z842" s="25"/>
      <c r="AA842" s="24"/>
      <c r="AB842" s="25"/>
      <c r="AC842" s="24"/>
      <c r="AD842" s="20"/>
      <c r="AE842" s="20"/>
      <c r="AF842" s="20"/>
      <c r="AG842" s="1"/>
      <c r="AH842" s="1"/>
      <c r="AI842" s="41"/>
      <c r="AJ842" s="41"/>
      <c r="AK842" s="41"/>
      <c r="AL842" s="41"/>
      <c r="AM842" s="41"/>
      <c r="AN842" s="1"/>
      <c r="AO842" s="1"/>
      <c r="AP842" s="1"/>
      <c r="AQ842" s="1"/>
      <c r="AR842" s="1"/>
      <c r="AS842" s="1"/>
      <c r="AT842" s="1"/>
      <c r="AU842" s="1"/>
      <c r="AV842" s="1"/>
      <c r="AW842" s="1"/>
      <c r="AX842" s="35"/>
      <c r="AY842" s="78"/>
      <c r="AZ842" s="37" t="e">
        <f>IF(AC842=#REF!,"年間支払金額",IF(AND(OR(COUNTIF(AE842,"*すべて*"),COUNTIF(AE842,"*全て*")),S842="●",OR(K842=#REF!,K842=#REF!)),"年間支払金額(全官署、契約相手方ごと)",IF(AND(OR(COUNTIF(AE842,"*すべて*"),COUNTIF(AE842,"*全て*")),S842="●"),"年間支払金額(契約相手方ごと)",IF(AND(OR(K842=#REF!,K842=#REF!),AC842=#REF!),"契約総額(全官署)",IF(AND(K842=#REF!,AC842=#REF!),"契約総額(自官署のみ)",IF(K842=#REF!,"年間支払金額(自官署のみ)",IF(AC842=#REF!,"契約総額",IF(AND(COUNTIF(BG842,"&lt;&gt;*単価*"),OR(K842=#REF!,K842=#REF!)),"全官署予定価格",IF(AND(COUNTIF(BG842,"*単価*"),OR(K842=#REF!,K842=#REF!)),"全官署支払金額",IF(COUNTIF(BG842,"*単価*"),"年間支払金額","予定価格"))))))))))</f>
        <v>#REF!</v>
      </c>
      <c r="BA842" s="37" t="str">
        <f>IF(T842="","×",IF(令和8年度契約状況調査票!T842&gt;_xlfn.XLOOKUP(令和8年度契約状況調査票!BF842,#REF!,#REF!),"○","×"))</f>
        <v>×</v>
      </c>
      <c r="BB842" s="37" t="str">
        <f>IF(Y842="","×",IF(令和8年度契約状況調査票!Y842&gt;_xlfn.XLOOKUP(令和8年度契約状況調査票!BF842,#REF!,#REF!),"○","×"))</f>
        <v>×</v>
      </c>
      <c r="BC842" s="37" t="str">
        <f t="shared" si="126"/>
        <v>×</v>
      </c>
      <c r="BD842" s="37" t="str">
        <f t="shared" si="122"/>
        <v>×</v>
      </c>
      <c r="BE842" s="79" t="str">
        <f t="shared" si="127"/>
        <v/>
      </c>
      <c r="BF842" s="38">
        <f t="shared" si="128"/>
        <v>0</v>
      </c>
      <c r="BG842" s="1" t="e">
        <f>IF(AC842=#REF!,"",IF(AND(K842&lt;&gt;"",ISTEXT(U842)),"分担契約/単価契約",IF(ISTEXT(U842),"単価契約",IF(K842&lt;&gt;"","分担契約",""))))</f>
        <v>#REF!</v>
      </c>
      <c r="BH842" s="80"/>
      <c r="BI842" s="81" t="e">
        <f>IF(COUNTIF(T842,"**"),"",IF(AND(T842&gt;=#REF!,OR(H842=#REF!,H842=#REF!)),1,IF(AND(T842&gt;=#REF!,H842&lt;&gt;#REF!,H842&lt;&gt;#REF!),1,"")))</f>
        <v>#REF!</v>
      </c>
      <c r="BJ842" s="82" t="str">
        <f t="shared" si="129"/>
        <v>○</v>
      </c>
      <c r="BK842" s="81" t="b">
        <f t="shared" si="123"/>
        <v>1</v>
      </c>
      <c r="BL842" s="81" t="b">
        <f t="shared" si="124"/>
        <v>1</v>
      </c>
    </row>
    <row r="843" spans="1:64" s="83" customFormat="1" ht="60.65" customHeight="1" x14ac:dyDescent="0.2">
      <c r="A843" s="77">
        <f t="shared" si="125"/>
        <v>838</v>
      </c>
      <c r="B843" s="77" t="str">
        <f t="shared" si="121"/>
        <v/>
      </c>
      <c r="C843" s="77" t="str">
        <f>IF(B843&lt;&gt;1,"",COUNTIF($B$6:B843,1))</f>
        <v/>
      </c>
      <c r="D843" s="77" t="str">
        <f>IF(B843&lt;&gt;2,"",COUNTIF($B$6:B843,2))</f>
        <v/>
      </c>
      <c r="E843" s="77" t="str">
        <f>IF(B843&lt;&gt;3,"",COUNTIF($B$6:B843,3))</f>
        <v/>
      </c>
      <c r="F843" s="77" t="str">
        <f>IF(B843&lt;&gt;4,"",COUNTIF($B$6:B843,4))</f>
        <v/>
      </c>
      <c r="G843" s="1"/>
      <c r="H843" s="20"/>
      <c r="I843" s="20"/>
      <c r="J843" s="20"/>
      <c r="K843" s="1"/>
      <c r="L843" s="1"/>
      <c r="M843" s="21"/>
      <c r="N843" s="20"/>
      <c r="O843" s="22"/>
      <c r="P843" s="26"/>
      <c r="Q843" s="27"/>
      <c r="R843" s="20"/>
      <c r="S843" s="1"/>
      <c r="T843" s="23"/>
      <c r="U843" s="84"/>
      <c r="V843" s="86"/>
      <c r="W843" s="39" t="e">
        <f>IF(OR(T843="他官署で調達手続きを実施のため",AC843=#REF!),"－",IF(V843&lt;&gt;"",ROUNDDOWN(V843/T843,3),(IFERROR(ROUNDDOWN(U843/T843,3),"－"))))</f>
        <v>#REF!</v>
      </c>
      <c r="X843" s="90"/>
      <c r="Y843" s="92"/>
      <c r="Z843" s="25"/>
      <c r="AA843" s="24"/>
      <c r="AB843" s="25"/>
      <c r="AC843" s="24"/>
      <c r="AD843" s="20"/>
      <c r="AE843" s="20"/>
      <c r="AF843" s="20"/>
      <c r="AG843" s="1"/>
      <c r="AH843" s="1"/>
      <c r="AI843" s="41"/>
      <c r="AJ843" s="41"/>
      <c r="AK843" s="41"/>
      <c r="AL843" s="41"/>
      <c r="AM843" s="41"/>
      <c r="AN843" s="1"/>
      <c r="AO843" s="1"/>
      <c r="AP843" s="1"/>
      <c r="AQ843" s="1"/>
      <c r="AR843" s="1"/>
      <c r="AS843" s="1"/>
      <c r="AT843" s="1"/>
      <c r="AU843" s="1"/>
      <c r="AV843" s="1"/>
      <c r="AW843" s="1"/>
      <c r="AX843" s="35"/>
      <c r="AY843" s="78"/>
      <c r="AZ843" s="37" t="e">
        <f>IF(AC843=#REF!,"年間支払金額",IF(AND(OR(COUNTIF(AE843,"*すべて*"),COUNTIF(AE843,"*全て*")),S843="●",OR(K843=#REF!,K843=#REF!)),"年間支払金額(全官署、契約相手方ごと)",IF(AND(OR(COUNTIF(AE843,"*すべて*"),COUNTIF(AE843,"*全て*")),S843="●"),"年間支払金額(契約相手方ごと)",IF(AND(OR(K843=#REF!,K843=#REF!),AC843=#REF!),"契約総額(全官署)",IF(AND(K843=#REF!,AC843=#REF!),"契約総額(自官署のみ)",IF(K843=#REF!,"年間支払金額(自官署のみ)",IF(AC843=#REF!,"契約総額",IF(AND(COUNTIF(BG843,"&lt;&gt;*単価*"),OR(K843=#REF!,K843=#REF!)),"全官署予定価格",IF(AND(COUNTIF(BG843,"*単価*"),OR(K843=#REF!,K843=#REF!)),"全官署支払金額",IF(COUNTIF(BG843,"*単価*"),"年間支払金額","予定価格"))))))))))</f>
        <v>#REF!</v>
      </c>
      <c r="BA843" s="37" t="str">
        <f>IF(T843="","×",IF(令和8年度契約状況調査票!T843&gt;_xlfn.XLOOKUP(令和8年度契約状況調査票!BF843,#REF!,#REF!),"○","×"))</f>
        <v>×</v>
      </c>
      <c r="BB843" s="37" t="str">
        <f>IF(Y843="","×",IF(令和8年度契約状況調査票!Y843&gt;_xlfn.XLOOKUP(令和8年度契約状況調査票!BF843,#REF!,#REF!),"○","×"))</f>
        <v>×</v>
      </c>
      <c r="BC843" s="37" t="str">
        <f t="shared" si="126"/>
        <v>×</v>
      </c>
      <c r="BD843" s="37" t="str">
        <f t="shared" si="122"/>
        <v>×</v>
      </c>
      <c r="BE843" s="79" t="str">
        <f t="shared" si="127"/>
        <v/>
      </c>
      <c r="BF843" s="38">
        <f t="shared" si="128"/>
        <v>0</v>
      </c>
      <c r="BG843" s="1" t="e">
        <f>IF(AC843=#REF!,"",IF(AND(K843&lt;&gt;"",ISTEXT(U843)),"分担契約/単価契約",IF(ISTEXT(U843),"単価契約",IF(K843&lt;&gt;"","分担契約",""))))</f>
        <v>#REF!</v>
      </c>
      <c r="BH843" s="80"/>
      <c r="BI843" s="81" t="e">
        <f>IF(COUNTIF(T843,"**"),"",IF(AND(T843&gt;=#REF!,OR(H843=#REF!,H843=#REF!)),1,IF(AND(T843&gt;=#REF!,H843&lt;&gt;#REF!,H843&lt;&gt;#REF!),1,"")))</f>
        <v>#REF!</v>
      </c>
      <c r="BJ843" s="82" t="str">
        <f t="shared" si="129"/>
        <v>○</v>
      </c>
      <c r="BK843" s="81" t="b">
        <f t="shared" si="123"/>
        <v>1</v>
      </c>
      <c r="BL843" s="81" t="b">
        <f t="shared" si="124"/>
        <v>1</v>
      </c>
    </row>
    <row r="844" spans="1:64" s="83" customFormat="1" ht="60.65" customHeight="1" x14ac:dyDescent="0.2">
      <c r="A844" s="77">
        <f t="shared" si="125"/>
        <v>839</v>
      </c>
      <c r="B844" s="77" t="str">
        <f t="shared" si="121"/>
        <v/>
      </c>
      <c r="C844" s="77" t="str">
        <f>IF(B844&lt;&gt;1,"",COUNTIF($B$6:B844,1))</f>
        <v/>
      </c>
      <c r="D844" s="77" t="str">
        <f>IF(B844&lt;&gt;2,"",COUNTIF($B$6:B844,2))</f>
        <v/>
      </c>
      <c r="E844" s="77" t="str">
        <f>IF(B844&lt;&gt;3,"",COUNTIF($B$6:B844,3))</f>
        <v/>
      </c>
      <c r="F844" s="77" t="str">
        <f>IF(B844&lt;&gt;4,"",COUNTIF($B$6:B844,4))</f>
        <v/>
      </c>
      <c r="G844" s="1"/>
      <c r="H844" s="20"/>
      <c r="I844" s="20"/>
      <c r="J844" s="20"/>
      <c r="K844" s="1"/>
      <c r="L844" s="1"/>
      <c r="M844" s="21"/>
      <c r="N844" s="20"/>
      <c r="O844" s="22"/>
      <c r="P844" s="26"/>
      <c r="Q844" s="27"/>
      <c r="R844" s="20"/>
      <c r="S844" s="1"/>
      <c r="T844" s="23"/>
      <c r="U844" s="84"/>
      <c r="V844" s="86"/>
      <c r="W844" s="39" t="e">
        <f>IF(OR(T844="他官署で調達手続きを実施のため",AC844=#REF!),"－",IF(V844&lt;&gt;"",ROUNDDOWN(V844/T844,3),(IFERROR(ROUNDDOWN(U844/T844,3),"－"))))</f>
        <v>#REF!</v>
      </c>
      <c r="X844" s="90"/>
      <c r="Y844" s="92"/>
      <c r="Z844" s="25"/>
      <c r="AA844" s="24"/>
      <c r="AB844" s="25"/>
      <c r="AC844" s="24"/>
      <c r="AD844" s="20"/>
      <c r="AE844" s="20"/>
      <c r="AF844" s="20"/>
      <c r="AG844" s="1"/>
      <c r="AH844" s="1"/>
      <c r="AI844" s="41"/>
      <c r="AJ844" s="41"/>
      <c r="AK844" s="41"/>
      <c r="AL844" s="41"/>
      <c r="AM844" s="41"/>
      <c r="AN844" s="1"/>
      <c r="AO844" s="1"/>
      <c r="AP844" s="1"/>
      <c r="AQ844" s="1"/>
      <c r="AR844" s="1"/>
      <c r="AS844" s="1"/>
      <c r="AT844" s="1"/>
      <c r="AU844" s="1"/>
      <c r="AV844" s="1"/>
      <c r="AW844" s="1"/>
      <c r="AX844" s="35"/>
      <c r="AY844" s="78"/>
      <c r="AZ844" s="37" t="e">
        <f>IF(AC844=#REF!,"年間支払金額",IF(AND(OR(COUNTIF(AE844,"*すべて*"),COUNTIF(AE844,"*全て*")),S844="●",OR(K844=#REF!,K844=#REF!)),"年間支払金額(全官署、契約相手方ごと)",IF(AND(OR(COUNTIF(AE844,"*すべて*"),COUNTIF(AE844,"*全て*")),S844="●"),"年間支払金額(契約相手方ごと)",IF(AND(OR(K844=#REF!,K844=#REF!),AC844=#REF!),"契約総額(全官署)",IF(AND(K844=#REF!,AC844=#REF!),"契約総額(自官署のみ)",IF(K844=#REF!,"年間支払金額(自官署のみ)",IF(AC844=#REF!,"契約総額",IF(AND(COUNTIF(BG844,"&lt;&gt;*単価*"),OR(K844=#REF!,K844=#REF!)),"全官署予定価格",IF(AND(COUNTIF(BG844,"*単価*"),OR(K844=#REF!,K844=#REF!)),"全官署支払金額",IF(COUNTIF(BG844,"*単価*"),"年間支払金額","予定価格"))))))))))</f>
        <v>#REF!</v>
      </c>
      <c r="BA844" s="37" t="str">
        <f>IF(T844="","×",IF(令和8年度契約状況調査票!T844&gt;_xlfn.XLOOKUP(令和8年度契約状況調査票!BF844,#REF!,#REF!),"○","×"))</f>
        <v>×</v>
      </c>
      <c r="BB844" s="37" t="str">
        <f>IF(Y844="","×",IF(令和8年度契約状況調査票!Y844&gt;_xlfn.XLOOKUP(令和8年度契約状況調査票!BF844,#REF!,#REF!),"○","×"))</f>
        <v>×</v>
      </c>
      <c r="BC844" s="37" t="str">
        <f t="shared" si="126"/>
        <v>×</v>
      </c>
      <c r="BD844" s="37" t="str">
        <f t="shared" si="122"/>
        <v>×</v>
      </c>
      <c r="BE844" s="79" t="str">
        <f t="shared" si="127"/>
        <v/>
      </c>
      <c r="BF844" s="38">
        <f t="shared" si="128"/>
        <v>0</v>
      </c>
      <c r="BG844" s="1" t="e">
        <f>IF(AC844=#REF!,"",IF(AND(K844&lt;&gt;"",ISTEXT(U844)),"分担契約/単価契約",IF(ISTEXT(U844),"単価契約",IF(K844&lt;&gt;"","分担契約",""))))</f>
        <v>#REF!</v>
      </c>
      <c r="BH844" s="80"/>
      <c r="BI844" s="81" t="e">
        <f>IF(COUNTIF(T844,"**"),"",IF(AND(T844&gt;=#REF!,OR(H844=#REF!,H844=#REF!)),1,IF(AND(T844&gt;=#REF!,H844&lt;&gt;#REF!,H844&lt;&gt;#REF!),1,"")))</f>
        <v>#REF!</v>
      </c>
      <c r="BJ844" s="82" t="str">
        <f t="shared" si="129"/>
        <v>○</v>
      </c>
      <c r="BK844" s="81" t="b">
        <f t="shared" si="123"/>
        <v>1</v>
      </c>
      <c r="BL844" s="81" t="b">
        <f t="shared" si="124"/>
        <v>1</v>
      </c>
    </row>
    <row r="845" spans="1:64" s="83" customFormat="1" ht="60.65" customHeight="1" x14ac:dyDescent="0.2">
      <c r="A845" s="77">
        <f t="shared" si="125"/>
        <v>840</v>
      </c>
      <c r="B845" s="77" t="str">
        <f t="shared" si="121"/>
        <v/>
      </c>
      <c r="C845" s="77" t="str">
        <f>IF(B845&lt;&gt;1,"",COUNTIF($B$6:B845,1))</f>
        <v/>
      </c>
      <c r="D845" s="77" t="str">
        <f>IF(B845&lt;&gt;2,"",COUNTIF($B$6:B845,2))</f>
        <v/>
      </c>
      <c r="E845" s="77" t="str">
        <f>IF(B845&lt;&gt;3,"",COUNTIF($B$6:B845,3))</f>
        <v/>
      </c>
      <c r="F845" s="77" t="str">
        <f>IF(B845&lt;&gt;4,"",COUNTIF($B$6:B845,4))</f>
        <v/>
      </c>
      <c r="G845" s="1"/>
      <c r="H845" s="20"/>
      <c r="I845" s="20"/>
      <c r="J845" s="20"/>
      <c r="K845" s="1"/>
      <c r="L845" s="1"/>
      <c r="M845" s="21"/>
      <c r="N845" s="20"/>
      <c r="O845" s="22"/>
      <c r="P845" s="26"/>
      <c r="Q845" s="27"/>
      <c r="R845" s="20"/>
      <c r="S845" s="1"/>
      <c r="T845" s="23"/>
      <c r="U845" s="84"/>
      <c r="V845" s="86"/>
      <c r="W845" s="39" t="e">
        <f>IF(OR(T845="他官署で調達手続きを実施のため",AC845=#REF!),"－",IF(V845&lt;&gt;"",ROUNDDOWN(V845/T845,3),(IFERROR(ROUNDDOWN(U845/T845,3),"－"))))</f>
        <v>#REF!</v>
      </c>
      <c r="X845" s="90"/>
      <c r="Y845" s="92"/>
      <c r="Z845" s="25"/>
      <c r="AA845" s="24"/>
      <c r="AB845" s="25"/>
      <c r="AC845" s="24"/>
      <c r="AD845" s="20"/>
      <c r="AE845" s="20"/>
      <c r="AF845" s="20"/>
      <c r="AG845" s="1"/>
      <c r="AH845" s="1"/>
      <c r="AI845" s="41"/>
      <c r="AJ845" s="41"/>
      <c r="AK845" s="41"/>
      <c r="AL845" s="41"/>
      <c r="AM845" s="41"/>
      <c r="AN845" s="1"/>
      <c r="AO845" s="1"/>
      <c r="AP845" s="1"/>
      <c r="AQ845" s="1"/>
      <c r="AR845" s="1"/>
      <c r="AS845" s="1"/>
      <c r="AT845" s="1"/>
      <c r="AU845" s="1"/>
      <c r="AV845" s="1"/>
      <c r="AW845" s="1"/>
      <c r="AX845" s="35"/>
      <c r="AY845" s="78"/>
      <c r="AZ845" s="37" t="e">
        <f>IF(AC845=#REF!,"年間支払金額",IF(AND(OR(COUNTIF(AE845,"*すべて*"),COUNTIF(AE845,"*全て*")),S845="●",OR(K845=#REF!,K845=#REF!)),"年間支払金額(全官署、契約相手方ごと)",IF(AND(OR(COUNTIF(AE845,"*すべて*"),COUNTIF(AE845,"*全て*")),S845="●"),"年間支払金額(契約相手方ごと)",IF(AND(OR(K845=#REF!,K845=#REF!),AC845=#REF!),"契約総額(全官署)",IF(AND(K845=#REF!,AC845=#REF!),"契約総額(自官署のみ)",IF(K845=#REF!,"年間支払金額(自官署のみ)",IF(AC845=#REF!,"契約総額",IF(AND(COUNTIF(BG845,"&lt;&gt;*単価*"),OR(K845=#REF!,K845=#REF!)),"全官署予定価格",IF(AND(COUNTIF(BG845,"*単価*"),OR(K845=#REF!,K845=#REF!)),"全官署支払金額",IF(COUNTIF(BG845,"*単価*"),"年間支払金額","予定価格"))))))))))</f>
        <v>#REF!</v>
      </c>
      <c r="BA845" s="37" t="str">
        <f>IF(T845="","×",IF(令和8年度契約状況調査票!T845&gt;_xlfn.XLOOKUP(令和8年度契約状況調査票!BF845,#REF!,#REF!),"○","×"))</f>
        <v>×</v>
      </c>
      <c r="BB845" s="37" t="str">
        <f>IF(Y845="","×",IF(令和8年度契約状況調査票!Y845&gt;_xlfn.XLOOKUP(令和8年度契約状況調査票!BF845,#REF!,#REF!),"○","×"))</f>
        <v>×</v>
      </c>
      <c r="BC845" s="37" t="str">
        <f t="shared" si="126"/>
        <v>×</v>
      </c>
      <c r="BD845" s="37" t="str">
        <f t="shared" si="122"/>
        <v>×</v>
      </c>
      <c r="BE845" s="79" t="str">
        <f t="shared" si="127"/>
        <v/>
      </c>
      <c r="BF845" s="38">
        <f t="shared" si="128"/>
        <v>0</v>
      </c>
      <c r="BG845" s="1" t="e">
        <f>IF(AC845=#REF!,"",IF(AND(K845&lt;&gt;"",ISTEXT(U845)),"分担契約/単価契約",IF(ISTEXT(U845),"単価契約",IF(K845&lt;&gt;"","分担契約",""))))</f>
        <v>#REF!</v>
      </c>
      <c r="BH845" s="80"/>
      <c r="BI845" s="81" t="e">
        <f>IF(COUNTIF(T845,"**"),"",IF(AND(T845&gt;=#REF!,OR(H845=#REF!,H845=#REF!)),1,IF(AND(T845&gt;=#REF!,H845&lt;&gt;#REF!,H845&lt;&gt;#REF!),1,"")))</f>
        <v>#REF!</v>
      </c>
      <c r="BJ845" s="82" t="str">
        <f t="shared" si="129"/>
        <v>○</v>
      </c>
      <c r="BK845" s="81" t="b">
        <f t="shared" si="123"/>
        <v>1</v>
      </c>
      <c r="BL845" s="81" t="b">
        <f t="shared" si="124"/>
        <v>1</v>
      </c>
    </row>
    <row r="846" spans="1:64" s="83" customFormat="1" ht="60.65" customHeight="1" x14ac:dyDescent="0.2">
      <c r="A846" s="77">
        <f t="shared" si="125"/>
        <v>841</v>
      </c>
      <c r="B846" s="77" t="str">
        <f t="shared" si="121"/>
        <v/>
      </c>
      <c r="C846" s="77" t="str">
        <f>IF(B846&lt;&gt;1,"",COUNTIF($B$6:B846,1))</f>
        <v/>
      </c>
      <c r="D846" s="77" t="str">
        <f>IF(B846&lt;&gt;2,"",COUNTIF($B$6:B846,2))</f>
        <v/>
      </c>
      <c r="E846" s="77" t="str">
        <f>IF(B846&lt;&gt;3,"",COUNTIF($B$6:B846,3))</f>
        <v/>
      </c>
      <c r="F846" s="77" t="str">
        <f>IF(B846&lt;&gt;4,"",COUNTIF($B$6:B846,4))</f>
        <v/>
      </c>
      <c r="G846" s="1"/>
      <c r="H846" s="20"/>
      <c r="I846" s="20"/>
      <c r="J846" s="20"/>
      <c r="K846" s="1"/>
      <c r="L846" s="1"/>
      <c r="M846" s="21"/>
      <c r="N846" s="20"/>
      <c r="O846" s="22"/>
      <c r="P846" s="26"/>
      <c r="Q846" s="27"/>
      <c r="R846" s="20"/>
      <c r="S846" s="1"/>
      <c r="T846" s="23"/>
      <c r="U846" s="84"/>
      <c r="V846" s="86"/>
      <c r="W846" s="39" t="e">
        <f>IF(OR(T846="他官署で調達手続きを実施のため",AC846=#REF!),"－",IF(V846&lt;&gt;"",ROUNDDOWN(V846/T846,3),(IFERROR(ROUNDDOWN(U846/T846,3),"－"))))</f>
        <v>#REF!</v>
      </c>
      <c r="X846" s="90"/>
      <c r="Y846" s="92"/>
      <c r="Z846" s="25"/>
      <c r="AA846" s="24"/>
      <c r="AB846" s="25"/>
      <c r="AC846" s="24"/>
      <c r="AD846" s="20"/>
      <c r="AE846" s="20"/>
      <c r="AF846" s="20"/>
      <c r="AG846" s="1"/>
      <c r="AH846" s="1"/>
      <c r="AI846" s="41"/>
      <c r="AJ846" s="41"/>
      <c r="AK846" s="41"/>
      <c r="AL846" s="41"/>
      <c r="AM846" s="41"/>
      <c r="AN846" s="1"/>
      <c r="AO846" s="1"/>
      <c r="AP846" s="1"/>
      <c r="AQ846" s="1"/>
      <c r="AR846" s="1"/>
      <c r="AS846" s="1"/>
      <c r="AT846" s="1"/>
      <c r="AU846" s="1"/>
      <c r="AV846" s="1"/>
      <c r="AW846" s="1"/>
      <c r="AX846" s="36"/>
      <c r="AY846" s="78"/>
      <c r="AZ846" s="37" t="e">
        <f>IF(AC846=#REF!,"年間支払金額",IF(AND(OR(COUNTIF(AE846,"*すべて*"),COUNTIF(AE846,"*全て*")),S846="●",OR(K846=#REF!,K846=#REF!)),"年間支払金額(全官署、契約相手方ごと)",IF(AND(OR(COUNTIF(AE846,"*すべて*"),COUNTIF(AE846,"*全て*")),S846="●"),"年間支払金額(契約相手方ごと)",IF(AND(OR(K846=#REF!,K846=#REF!),AC846=#REF!),"契約総額(全官署)",IF(AND(K846=#REF!,AC846=#REF!),"契約総額(自官署のみ)",IF(K846=#REF!,"年間支払金額(自官署のみ)",IF(AC846=#REF!,"契約総額",IF(AND(COUNTIF(BG846,"&lt;&gt;*単価*"),OR(K846=#REF!,K846=#REF!)),"全官署予定価格",IF(AND(COUNTIF(BG846,"*単価*"),OR(K846=#REF!,K846=#REF!)),"全官署支払金額",IF(COUNTIF(BG846,"*単価*"),"年間支払金額","予定価格"))))))))))</f>
        <v>#REF!</v>
      </c>
      <c r="BA846" s="37" t="str">
        <f>IF(T846="","×",IF(令和8年度契約状況調査票!T846&gt;_xlfn.XLOOKUP(令和8年度契約状況調査票!BF846,#REF!,#REF!),"○","×"))</f>
        <v>×</v>
      </c>
      <c r="BB846" s="37" t="str">
        <f>IF(Y846="","×",IF(令和8年度契約状況調査票!Y846&gt;_xlfn.XLOOKUP(令和8年度契約状況調査票!BF846,#REF!,#REF!),"○","×"))</f>
        <v>×</v>
      </c>
      <c r="BC846" s="37" t="str">
        <f t="shared" si="126"/>
        <v>×</v>
      </c>
      <c r="BD846" s="37" t="str">
        <f t="shared" si="122"/>
        <v>×</v>
      </c>
      <c r="BE846" s="79" t="str">
        <f t="shared" si="127"/>
        <v/>
      </c>
      <c r="BF846" s="38">
        <f t="shared" si="128"/>
        <v>0</v>
      </c>
      <c r="BG846" s="1" t="e">
        <f>IF(AC846=#REF!,"",IF(AND(K846&lt;&gt;"",ISTEXT(U846)),"分担契約/単価契約",IF(ISTEXT(U846),"単価契約",IF(K846&lt;&gt;"","分担契約",""))))</f>
        <v>#REF!</v>
      </c>
      <c r="BH846" s="80"/>
      <c r="BI846" s="81" t="e">
        <f>IF(COUNTIF(T846,"**"),"",IF(AND(T846&gt;=#REF!,OR(H846=#REF!,H846=#REF!)),1,IF(AND(T846&gt;=#REF!,H846&lt;&gt;#REF!,H846&lt;&gt;#REF!),1,"")))</f>
        <v>#REF!</v>
      </c>
      <c r="BJ846" s="82" t="str">
        <f t="shared" si="129"/>
        <v>○</v>
      </c>
      <c r="BK846" s="81" t="b">
        <f t="shared" si="123"/>
        <v>1</v>
      </c>
      <c r="BL846" s="81" t="b">
        <f t="shared" si="124"/>
        <v>1</v>
      </c>
    </row>
    <row r="847" spans="1:64" s="83" customFormat="1" ht="60.65" customHeight="1" x14ac:dyDescent="0.2">
      <c r="A847" s="77">
        <f t="shared" si="125"/>
        <v>842</v>
      </c>
      <c r="B847" s="77" t="str">
        <f t="shared" si="121"/>
        <v/>
      </c>
      <c r="C847" s="77" t="str">
        <f>IF(B847&lt;&gt;1,"",COUNTIF($B$6:B847,1))</f>
        <v/>
      </c>
      <c r="D847" s="77" t="str">
        <f>IF(B847&lt;&gt;2,"",COUNTIF($B$6:B847,2))</f>
        <v/>
      </c>
      <c r="E847" s="77" t="str">
        <f>IF(B847&lt;&gt;3,"",COUNTIF($B$6:B847,3))</f>
        <v/>
      </c>
      <c r="F847" s="77" t="str">
        <f>IF(B847&lt;&gt;4,"",COUNTIF($B$6:B847,4))</f>
        <v/>
      </c>
      <c r="G847" s="1"/>
      <c r="H847" s="20"/>
      <c r="I847" s="20"/>
      <c r="J847" s="20"/>
      <c r="K847" s="1"/>
      <c r="L847" s="1"/>
      <c r="M847" s="21"/>
      <c r="N847" s="20"/>
      <c r="O847" s="22"/>
      <c r="P847" s="26"/>
      <c r="Q847" s="27"/>
      <c r="R847" s="20"/>
      <c r="S847" s="1"/>
      <c r="T847" s="23"/>
      <c r="U847" s="84"/>
      <c r="V847" s="86"/>
      <c r="W847" s="39" t="e">
        <f>IF(OR(T847="他官署で調達手続きを実施のため",AC847=#REF!),"－",IF(V847&lt;&gt;"",ROUNDDOWN(V847/T847,3),(IFERROR(ROUNDDOWN(U847/T847,3),"－"))))</f>
        <v>#REF!</v>
      </c>
      <c r="X847" s="90"/>
      <c r="Y847" s="92"/>
      <c r="Z847" s="25"/>
      <c r="AA847" s="24"/>
      <c r="AB847" s="25"/>
      <c r="AC847" s="24"/>
      <c r="AD847" s="20"/>
      <c r="AE847" s="20"/>
      <c r="AF847" s="20"/>
      <c r="AG847" s="1"/>
      <c r="AH847" s="1"/>
      <c r="AI847" s="41"/>
      <c r="AJ847" s="41"/>
      <c r="AK847" s="41"/>
      <c r="AL847" s="41"/>
      <c r="AM847" s="41"/>
      <c r="AN847" s="1"/>
      <c r="AO847" s="1"/>
      <c r="AP847" s="1"/>
      <c r="AQ847" s="1"/>
      <c r="AR847" s="1"/>
      <c r="AS847" s="1"/>
      <c r="AT847" s="1"/>
      <c r="AU847" s="1"/>
      <c r="AV847" s="1"/>
      <c r="AW847" s="1"/>
      <c r="AX847" s="35"/>
      <c r="AY847" s="78"/>
      <c r="AZ847" s="37" t="e">
        <f>IF(AC847=#REF!,"年間支払金額",IF(AND(OR(COUNTIF(AE847,"*すべて*"),COUNTIF(AE847,"*全て*")),S847="●",OR(K847=#REF!,K847=#REF!)),"年間支払金額(全官署、契約相手方ごと)",IF(AND(OR(COUNTIF(AE847,"*すべて*"),COUNTIF(AE847,"*全て*")),S847="●"),"年間支払金額(契約相手方ごと)",IF(AND(OR(K847=#REF!,K847=#REF!),AC847=#REF!),"契約総額(全官署)",IF(AND(K847=#REF!,AC847=#REF!),"契約総額(自官署のみ)",IF(K847=#REF!,"年間支払金額(自官署のみ)",IF(AC847=#REF!,"契約総額",IF(AND(COUNTIF(BG847,"&lt;&gt;*単価*"),OR(K847=#REF!,K847=#REF!)),"全官署予定価格",IF(AND(COUNTIF(BG847,"*単価*"),OR(K847=#REF!,K847=#REF!)),"全官署支払金額",IF(COUNTIF(BG847,"*単価*"),"年間支払金額","予定価格"))))))))))</f>
        <v>#REF!</v>
      </c>
      <c r="BA847" s="37" t="str">
        <f>IF(T847="","×",IF(令和8年度契約状況調査票!T847&gt;_xlfn.XLOOKUP(令和8年度契約状況調査票!BF847,#REF!,#REF!),"○","×"))</f>
        <v>×</v>
      </c>
      <c r="BB847" s="37" t="str">
        <f>IF(Y847="","×",IF(令和8年度契約状況調査票!Y847&gt;_xlfn.XLOOKUP(令和8年度契約状況調査票!BF847,#REF!,#REF!),"○","×"))</f>
        <v>×</v>
      </c>
      <c r="BC847" s="37" t="str">
        <f t="shared" si="126"/>
        <v>×</v>
      </c>
      <c r="BD847" s="37" t="str">
        <f t="shared" si="122"/>
        <v>×</v>
      </c>
      <c r="BE847" s="79" t="str">
        <f t="shared" si="127"/>
        <v/>
      </c>
      <c r="BF847" s="38">
        <f t="shared" si="128"/>
        <v>0</v>
      </c>
      <c r="BG847" s="1" t="e">
        <f>IF(AC847=#REF!,"",IF(AND(K847&lt;&gt;"",ISTEXT(U847)),"分担契約/単価契約",IF(ISTEXT(U847),"単価契約",IF(K847&lt;&gt;"","分担契約",""))))</f>
        <v>#REF!</v>
      </c>
      <c r="BH847" s="80"/>
      <c r="BI847" s="81" t="e">
        <f>IF(COUNTIF(T847,"**"),"",IF(AND(T847&gt;=#REF!,OR(H847=#REF!,H847=#REF!)),1,IF(AND(T847&gt;=#REF!,H847&lt;&gt;#REF!,H847&lt;&gt;#REF!),1,"")))</f>
        <v>#REF!</v>
      </c>
      <c r="BJ847" s="82" t="str">
        <f t="shared" si="129"/>
        <v>○</v>
      </c>
      <c r="BK847" s="81" t="b">
        <f t="shared" si="123"/>
        <v>1</v>
      </c>
      <c r="BL847" s="81" t="b">
        <f t="shared" si="124"/>
        <v>1</v>
      </c>
    </row>
    <row r="848" spans="1:64" s="83" customFormat="1" ht="60.65" customHeight="1" x14ac:dyDescent="0.2">
      <c r="A848" s="77">
        <f t="shared" si="125"/>
        <v>843</v>
      </c>
      <c r="B848" s="77" t="str">
        <f t="shared" si="121"/>
        <v/>
      </c>
      <c r="C848" s="77" t="str">
        <f>IF(B848&lt;&gt;1,"",COUNTIF($B$6:B848,1))</f>
        <v/>
      </c>
      <c r="D848" s="77" t="str">
        <f>IF(B848&lt;&gt;2,"",COUNTIF($B$6:B848,2))</f>
        <v/>
      </c>
      <c r="E848" s="77" t="str">
        <f>IF(B848&lt;&gt;3,"",COUNTIF($B$6:B848,3))</f>
        <v/>
      </c>
      <c r="F848" s="77" t="str">
        <f>IF(B848&lt;&gt;4,"",COUNTIF($B$6:B848,4))</f>
        <v/>
      </c>
      <c r="G848" s="1"/>
      <c r="H848" s="20"/>
      <c r="I848" s="20"/>
      <c r="J848" s="20"/>
      <c r="K848" s="1"/>
      <c r="L848" s="1"/>
      <c r="M848" s="21"/>
      <c r="N848" s="20"/>
      <c r="O848" s="22"/>
      <c r="P848" s="26"/>
      <c r="Q848" s="27"/>
      <c r="R848" s="20"/>
      <c r="S848" s="1"/>
      <c r="T848" s="23"/>
      <c r="U848" s="84"/>
      <c r="V848" s="86"/>
      <c r="W848" s="39" t="e">
        <f>IF(OR(T848="他官署で調達手続きを実施のため",AC848=#REF!),"－",IF(V848&lt;&gt;"",ROUNDDOWN(V848/T848,3),(IFERROR(ROUNDDOWN(U848/T848,3),"－"))))</f>
        <v>#REF!</v>
      </c>
      <c r="X848" s="90"/>
      <c r="Y848" s="92"/>
      <c r="Z848" s="25"/>
      <c r="AA848" s="24"/>
      <c r="AB848" s="25"/>
      <c r="AC848" s="24"/>
      <c r="AD848" s="20"/>
      <c r="AE848" s="20"/>
      <c r="AF848" s="20"/>
      <c r="AG848" s="1"/>
      <c r="AH848" s="1"/>
      <c r="AI848" s="41"/>
      <c r="AJ848" s="41"/>
      <c r="AK848" s="41"/>
      <c r="AL848" s="41"/>
      <c r="AM848" s="41"/>
      <c r="AN848" s="1"/>
      <c r="AO848" s="1"/>
      <c r="AP848" s="1"/>
      <c r="AQ848" s="1"/>
      <c r="AR848" s="1"/>
      <c r="AS848" s="1"/>
      <c r="AT848" s="1"/>
      <c r="AU848" s="1"/>
      <c r="AV848" s="1"/>
      <c r="AW848" s="1"/>
      <c r="AX848" s="35"/>
      <c r="AY848" s="78"/>
      <c r="AZ848" s="37" t="e">
        <f>IF(AC848=#REF!,"年間支払金額",IF(AND(OR(COUNTIF(AE848,"*すべて*"),COUNTIF(AE848,"*全て*")),S848="●",OR(K848=#REF!,K848=#REF!)),"年間支払金額(全官署、契約相手方ごと)",IF(AND(OR(COUNTIF(AE848,"*すべて*"),COUNTIF(AE848,"*全て*")),S848="●"),"年間支払金額(契約相手方ごと)",IF(AND(OR(K848=#REF!,K848=#REF!),AC848=#REF!),"契約総額(全官署)",IF(AND(K848=#REF!,AC848=#REF!),"契約総額(自官署のみ)",IF(K848=#REF!,"年間支払金額(自官署のみ)",IF(AC848=#REF!,"契約総額",IF(AND(COUNTIF(BG848,"&lt;&gt;*単価*"),OR(K848=#REF!,K848=#REF!)),"全官署予定価格",IF(AND(COUNTIF(BG848,"*単価*"),OR(K848=#REF!,K848=#REF!)),"全官署支払金額",IF(COUNTIF(BG848,"*単価*"),"年間支払金額","予定価格"))))))))))</f>
        <v>#REF!</v>
      </c>
      <c r="BA848" s="37" t="str">
        <f>IF(T848="","×",IF(令和8年度契約状況調査票!T848&gt;_xlfn.XLOOKUP(令和8年度契約状況調査票!BF848,#REF!,#REF!),"○","×"))</f>
        <v>×</v>
      </c>
      <c r="BB848" s="37" t="str">
        <f>IF(Y848="","×",IF(令和8年度契約状況調査票!Y848&gt;_xlfn.XLOOKUP(令和8年度契約状況調査票!BF848,#REF!,#REF!),"○","×"))</f>
        <v>×</v>
      </c>
      <c r="BC848" s="37" t="str">
        <f t="shared" si="126"/>
        <v>×</v>
      </c>
      <c r="BD848" s="37" t="str">
        <f t="shared" si="122"/>
        <v>×</v>
      </c>
      <c r="BE848" s="79" t="str">
        <f t="shared" si="127"/>
        <v/>
      </c>
      <c r="BF848" s="38">
        <f t="shared" si="128"/>
        <v>0</v>
      </c>
      <c r="BG848" s="1" t="e">
        <f>IF(AC848=#REF!,"",IF(AND(K848&lt;&gt;"",ISTEXT(U848)),"分担契約/単価契約",IF(ISTEXT(U848),"単価契約",IF(K848&lt;&gt;"","分担契約",""))))</f>
        <v>#REF!</v>
      </c>
      <c r="BH848" s="80"/>
      <c r="BI848" s="81" t="e">
        <f>IF(COUNTIF(T848,"**"),"",IF(AND(T848&gt;=#REF!,OR(H848=#REF!,H848=#REF!)),1,IF(AND(T848&gt;=#REF!,H848&lt;&gt;#REF!,H848&lt;&gt;#REF!),1,"")))</f>
        <v>#REF!</v>
      </c>
      <c r="BJ848" s="82" t="str">
        <f t="shared" si="129"/>
        <v>○</v>
      </c>
      <c r="BK848" s="81" t="b">
        <f t="shared" si="123"/>
        <v>1</v>
      </c>
      <c r="BL848" s="81" t="b">
        <f t="shared" si="124"/>
        <v>1</v>
      </c>
    </row>
    <row r="849" spans="1:64" s="83" customFormat="1" ht="60.65" customHeight="1" x14ac:dyDescent="0.2">
      <c r="A849" s="77">
        <f t="shared" si="125"/>
        <v>844</v>
      </c>
      <c r="B849" s="77" t="str">
        <f t="shared" si="121"/>
        <v/>
      </c>
      <c r="C849" s="77" t="str">
        <f>IF(B849&lt;&gt;1,"",COUNTIF($B$6:B849,1))</f>
        <v/>
      </c>
      <c r="D849" s="77" t="str">
        <f>IF(B849&lt;&gt;2,"",COUNTIF($B$6:B849,2))</f>
        <v/>
      </c>
      <c r="E849" s="77" t="str">
        <f>IF(B849&lt;&gt;3,"",COUNTIF($B$6:B849,3))</f>
        <v/>
      </c>
      <c r="F849" s="77" t="str">
        <f>IF(B849&lt;&gt;4,"",COUNTIF($B$6:B849,4))</f>
        <v/>
      </c>
      <c r="G849" s="1"/>
      <c r="H849" s="20"/>
      <c r="I849" s="20"/>
      <c r="J849" s="20"/>
      <c r="K849" s="1"/>
      <c r="L849" s="1"/>
      <c r="M849" s="21"/>
      <c r="N849" s="20"/>
      <c r="O849" s="22"/>
      <c r="P849" s="26"/>
      <c r="Q849" s="27"/>
      <c r="R849" s="20"/>
      <c r="S849" s="1"/>
      <c r="T849" s="28"/>
      <c r="U849" s="85"/>
      <c r="V849" s="86"/>
      <c r="W849" s="39" t="e">
        <f>IF(OR(T849="他官署で調達手続きを実施のため",AC849=#REF!),"－",IF(V849&lt;&gt;"",ROUNDDOWN(V849/T849,3),(IFERROR(ROUNDDOWN(U849/T849,3),"－"))))</f>
        <v>#REF!</v>
      </c>
      <c r="X849" s="90"/>
      <c r="Y849" s="92"/>
      <c r="Z849" s="25"/>
      <c r="AA849" s="24"/>
      <c r="AB849" s="25"/>
      <c r="AC849" s="24"/>
      <c r="AD849" s="20"/>
      <c r="AE849" s="20"/>
      <c r="AF849" s="20"/>
      <c r="AG849" s="1"/>
      <c r="AH849" s="1"/>
      <c r="AI849" s="41"/>
      <c r="AJ849" s="41"/>
      <c r="AK849" s="41"/>
      <c r="AL849" s="41"/>
      <c r="AM849" s="41"/>
      <c r="AN849" s="1"/>
      <c r="AO849" s="1"/>
      <c r="AP849" s="1"/>
      <c r="AQ849" s="1"/>
      <c r="AR849" s="1"/>
      <c r="AS849" s="1"/>
      <c r="AT849" s="1"/>
      <c r="AU849" s="1"/>
      <c r="AV849" s="1"/>
      <c r="AW849" s="1"/>
      <c r="AX849" s="35"/>
      <c r="AY849" s="78"/>
      <c r="AZ849" s="37" t="e">
        <f>IF(AC849=#REF!,"年間支払金額",IF(AND(OR(COUNTIF(AE849,"*すべて*"),COUNTIF(AE849,"*全て*")),S849="●",OR(K849=#REF!,K849=#REF!)),"年間支払金額(全官署、契約相手方ごと)",IF(AND(OR(COUNTIF(AE849,"*すべて*"),COUNTIF(AE849,"*全て*")),S849="●"),"年間支払金額(契約相手方ごと)",IF(AND(OR(K849=#REF!,K849=#REF!),AC849=#REF!),"契約総額(全官署)",IF(AND(K849=#REF!,AC849=#REF!),"契約総額(自官署のみ)",IF(K849=#REF!,"年間支払金額(自官署のみ)",IF(AC849=#REF!,"契約総額",IF(AND(COUNTIF(BG849,"&lt;&gt;*単価*"),OR(K849=#REF!,K849=#REF!)),"全官署予定価格",IF(AND(COUNTIF(BG849,"*単価*"),OR(K849=#REF!,K849=#REF!)),"全官署支払金額",IF(COUNTIF(BG849,"*単価*"),"年間支払金額","予定価格"))))))))))</f>
        <v>#REF!</v>
      </c>
      <c r="BA849" s="37" t="str">
        <f>IF(T849="","×",IF(令和8年度契約状況調査票!T849&gt;_xlfn.XLOOKUP(令和8年度契約状況調査票!BF849,#REF!,#REF!),"○","×"))</f>
        <v>×</v>
      </c>
      <c r="BB849" s="37" t="str">
        <f>IF(Y849="","×",IF(令和8年度契約状況調査票!Y849&gt;_xlfn.XLOOKUP(令和8年度契約状況調査票!BF849,#REF!,#REF!),"○","×"))</f>
        <v>×</v>
      </c>
      <c r="BC849" s="37" t="str">
        <f t="shared" si="126"/>
        <v>×</v>
      </c>
      <c r="BD849" s="37" t="str">
        <f t="shared" si="122"/>
        <v>×</v>
      </c>
      <c r="BE849" s="79" t="str">
        <f t="shared" si="127"/>
        <v/>
      </c>
      <c r="BF849" s="38">
        <f t="shared" si="128"/>
        <v>0</v>
      </c>
      <c r="BG849" s="1" t="e">
        <f>IF(AC849=#REF!,"",IF(AND(K849&lt;&gt;"",ISTEXT(U849)),"分担契約/単価契約",IF(ISTEXT(U849),"単価契約",IF(K849&lt;&gt;"","分担契約",""))))</f>
        <v>#REF!</v>
      </c>
      <c r="BH849" s="80"/>
      <c r="BI849" s="81" t="e">
        <f>IF(COUNTIF(T849,"**"),"",IF(AND(T849&gt;=#REF!,OR(H849=#REF!,H849=#REF!)),1,IF(AND(T849&gt;=#REF!,H849&lt;&gt;#REF!,H849&lt;&gt;#REF!),1,"")))</f>
        <v>#REF!</v>
      </c>
      <c r="BJ849" s="82" t="str">
        <f t="shared" si="129"/>
        <v>○</v>
      </c>
      <c r="BK849" s="81" t="b">
        <f t="shared" si="123"/>
        <v>1</v>
      </c>
      <c r="BL849" s="81" t="b">
        <f t="shared" si="124"/>
        <v>1</v>
      </c>
    </row>
    <row r="850" spans="1:64" s="83" customFormat="1" ht="60.65" customHeight="1" x14ac:dyDescent="0.2">
      <c r="A850" s="77">
        <f t="shared" si="125"/>
        <v>845</v>
      </c>
      <c r="B850" s="77" t="str">
        <f t="shared" si="121"/>
        <v/>
      </c>
      <c r="C850" s="77" t="str">
        <f>IF(B850&lt;&gt;1,"",COUNTIF($B$6:B850,1))</f>
        <v/>
      </c>
      <c r="D850" s="77" t="str">
        <f>IF(B850&lt;&gt;2,"",COUNTIF($B$6:B850,2))</f>
        <v/>
      </c>
      <c r="E850" s="77" t="str">
        <f>IF(B850&lt;&gt;3,"",COUNTIF($B$6:B850,3))</f>
        <v/>
      </c>
      <c r="F850" s="77" t="str">
        <f>IF(B850&lt;&gt;4,"",COUNTIF($B$6:B850,4))</f>
        <v/>
      </c>
      <c r="G850" s="1"/>
      <c r="H850" s="20"/>
      <c r="I850" s="20"/>
      <c r="J850" s="20"/>
      <c r="K850" s="1"/>
      <c r="L850" s="1"/>
      <c r="M850" s="21"/>
      <c r="N850" s="20"/>
      <c r="O850" s="22"/>
      <c r="P850" s="26"/>
      <c r="Q850" s="27"/>
      <c r="R850" s="20"/>
      <c r="S850" s="1"/>
      <c r="T850" s="23"/>
      <c r="U850" s="84"/>
      <c r="V850" s="86"/>
      <c r="W850" s="39" t="e">
        <f>IF(OR(T850="他官署で調達手続きを実施のため",AC850=#REF!),"－",IF(V850&lt;&gt;"",ROUNDDOWN(V850/T850,3),(IFERROR(ROUNDDOWN(U850/T850,3),"－"))))</f>
        <v>#REF!</v>
      </c>
      <c r="X850" s="90"/>
      <c r="Y850" s="92"/>
      <c r="Z850" s="25"/>
      <c r="AA850" s="24"/>
      <c r="AB850" s="25"/>
      <c r="AC850" s="24"/>
      <c r="AD850" s="20"/>
      <c r="AE850" s="20"/>
      <c r="AF850" s="20"/>
      <c r="AG850" s="1"/>
      <c r="AH850" s="1"/>
      <c r="AI850" s="41"/>
      <c r="AJ850" s="41"/>
      <c r="AK850" s="41"/>
      <c r="AL850" s="41"/>
      <c r="AM850" s="41"/>
      <c r="AN850" s="1"/>
      <c r="AO850" s="1"/>
      <c r="AP850" s="1"/>
      <c r="AQ850" s="1"/>
      <c r="AR850" s="1"/>
      <c r="AS850" s="1"/>
      <c r="AT850" s="1"/>
      <c r="AU850" s="1"/>
      <c r="AV850" s="1"/>
      <c r="AW850" s="1"/>
      <c r="AX850" s="35"/>
      <c r="AY850" s="78"/>
      <c r="AZ850" s="37" t="e">
        <f>IF(AC850=#REF!,"年間支払金額",IF(AND(OR(COUNTIF(AE850,"*すべて*"),COUNTIF(AE850,"*全て*")),S850="●",OR(K850=#REF!,K850=#REF!)),"年間支払金額(全官署、契約相手方ごと)",IF(AND(OR(COUNTIF(AE850,"*すべて*"),COUNTIF(AE850,"*全て*")),S850="●"),"年間支払金額(契約相手方ごと)",IF(AND(OR(K850=#REF!,K850=#REF!),AC850=#REF!),"契約総額(全官署)",IF(AND(K850=#REF!,AC850=#REF!),"契約総額(自官署のみ)",IF(K850=#REF!,"年間支払金額(自官署のみ)",IF(AC850=#REF!,"契約総額",IF(AND(COUNTIF(BG850,"&lt;&gt;*単価*"),OR(K850=#REF!,K850=#REF!)),"全官署予定価格",IF(AND(COUNTIF(BG850,"*単価*"),OR(K850=#REF!,K850=#REF!)),"全官署支払金額",IF(COUNTIF(BG850,"*単価*"),"年間支払金額","予定価格"))))))))))</f>
        <v>#REF!</v>
      </c>
      <c r="BA850" s="37" t="str">
        <f>IF(T850="","×",IF(令和8年度契約状況調査票!T850&gt;_xlfn.XLOOKUP(令和8年度契約状況調査票!BF850,#REF!,#REF!),"○","×"))</f>
        <v>×</v>
      </c>
      <c r="BB850" s="37" t="str">
        <f>IF(Y850="","×",IF(令和8年度契約状況調査票!Y850&gt;_xlfn.XLOOKUP(令和8年度契約状況調査票!BF850,#REF!,#REF!),"○","×"))</f>
        <v>×</v>
      </c>
      <c r="BC850" s="37" t="str">
        <f t="shared" si="126"/>
        <v>×</v>
      </c>
      <c r="BD850" s="37" t="str">
        <f t="shared" si="122"/>
        <v>×</v>
      </c>
      <c r="BE850" s="79" t="str">
        <f t="shared" si="127"/>
        <v/>
      </c>
      <c r="BF850" s="38">
        <f t="shared" si="128"/>
        <v>0</v>
      </c>
      <c r="BG850" s="1" t="e">
        <f>IF(AC850=#REF!,"",IF(AND(K850&lt;&gt;"",ISTEXT(U850)),"分担契約/単価契約",IF(ISTEXT(U850),"単価契約",IF(K850&lt;&gt;"","分担契約",""))))</f>
        <v>#REF!</v>
      </c>
      <c r="BH850" s="80"/>
      <c r="BI850" s="81" t="e">
        <f>IF(COUNTIF(T850,"**"),"",IF(AND(T850&gt;=#REF!,OR(H850=#REF!,H850=#REF!)),1,IF(AND(T850&gt;=#REF!,H850&lt;&gt;#REF!,H850&lt;&gt;#REF!),1,"")))</f>
        <v>#REF!</v>
      </c>
      <c r="BJ850" s="82" t="str">
        <f t="shared" si="129"/>
        <v>○</v>
      </c>
      <c r="BK850" s="81" t="b">
        <f t="shared" si="123"/>
        <v>1</v>
      </c>
      <c r="BL850" s="81" t="b">
        <f t="shared" si="124"/>
        <v>1</v>
      </c>
    </row>
    <row r="851" spans="1:64" s="83" customFormat="1" ht="60.65" customHeight="1" x14ac:dyDescent="0.2">
      <c r="A851" s="77">
        <f t="shared" si="125"/>
        <v>846</v>
      </c>
      <c r="B851" s="77" t="str">
        <f t="shared" si="121"/>
        <v/>
      </c>
      <c r="C851" s="77" t="str">
        <f>IF(B851&lt;&gt;1,"",COUNTIF($B$6:B851,1))</f>
        <v/>
      </c>
      <c r="D851" s="77" t="str">
        <f>IF(B851&lt;&gt;2,"",COUNTIF($B$6:B851,2))</f>
        <v/>
      </c>
      <c r="E851" s="77" t="str">
        <f>IF(B851&lt;&gt;3,"",COUNTIF($B$6:B851,3))</f>
        <v/>
      </c>
      <c r="F851" s="77" t="str">
        <f>IF(B851&lt;&gt;4,"",COUNTIF($B$6:B851,4))</f>
        <v/>
      </c>
      <c r="G851" s="1"/>
      <c r="H851" s="20"/>
      <c r="I851" s="20"/>
      <c r="J851" s="20"/>
      <c r="K851" s="1"/>
      <c r="L851" s="1"/>
      <c r="M851" s="21"/>
      <c r="N851" s="20"/>
      <c r="O851" s="22"/>
      <c r="P851" s="26"/>
      <c r="Q851" s="27"/>
      <c r="R851" s="20"/>
      <c r="S851" s="1"/>
      <c r="T851" s="23"/>
      <c r="U851" s="84"/>
      <c r="V851" s="86"/>
      <c r="W851" s="39" t="e">
        <f>IF(OR(T851="他官署で調達手続きを実施のため",AC851=#REF!),"－",IF(V851&lt;&gt;"",ROUNDDOWN(V851/T851,3),(IFERROR(ROUNDDOWN(U851/T851,3),"－"))))</f>
        <v>#REF!</v>
      </c>
      <c r="X851" s="90"/>
      <c r="Y851" s="92"/>
      <c r="Z851" s="25"/>
      <c r="AA851" s="24"/>
      <c r="AB851" s="25"/>
      <c r="AC851" s="24"/>
      <c r="AD851" s="20"/>
      <c r="AE851" s="20"/>
      <c r="AF851" s="20"/>
      <c r="AG851" s="1"/>
      <c r="AH851" s="1"/>
      <c r="AI851" s="41"/>
      <c r="AJ851" s="41"/>
      <c r="AK851" s="41"/>
      <c r="AL851" s="41"/>
      <c r="AM851" s="41"/>
      <c r="AN851" s="1"/>
      <c r="AO851" s="1"/>
      <c r="AP851" s="1"/>
      <c r="AQ851" s="1"/>
      <c r="AR851" s="1"/>
      <c r="AS851" s="1"/>
      <c r="AT851" s="1"/>
      <c r="AU851" s="1"/>
      <c r="AV851" s="1"/>
      <c r="AW851" s="1"/>
      <c r="AX851" s="35"/>
      <c r="AY851" s="78"/>
      <c r="AZ851" s="37" t="e">
        <f>IF(AC851=#REF!,"年間支払金額",IF(AND(OR(COUNTIF(AE851,"*すべて*"),COUNTIF(AE851,"*全て*")),S851="●",OR(K851=#REF!,K851=#REF!)),"年間支払金額(全官署、契約相手方ごと)",IF(AND(OR(COUNTIF(AE851,"*すべて*"),COUNTIF(AE851,"*全て*")),S851="●"),"年間支払金額(契約相手方ごと)",IF(AND(OR(K851=#REF!,K851=#REF!),AC851=#REF!),"契約総額(全官署)",IF(AND(K851=#REF!,AC851=#REF!),"契約総額(自官署のみ)",IF(K851=#REF!,"年間支払金額(自官署のみ)",IF(AC851=#REF!,"契約総額",IF(AND(COUNTIF(BG851,"&lt;&gt;*単価*"),OR(K851=#REF!,K851=#REF!)),"全官署予定価格",IF(AND(COUNTIF(BG851,"*単価*"),OR(K851=#REF!,K851=#REF!)),"全官署支払金額",IF(COUNTIF(BG851,"*単価*"),"年間支払金額","予定価格"))))))))))</f>
        <v>#REF!</v>
      </c>
      <c r="BA851" s="37" t="str">
        <f>IF(T851="","×",IF(令和8年度契約状況調査票!T851&gt;_xlfn.XLOOKUP(令和8年度契約状況調査票!BF851,#REF!,#REF!),"○","×"))</f>
        <v>×</v>
      </c>
      <c r="BB851" s="37" t="str">
        <f>IF(Y851="","×",IF(令和8年度契約状況調査票!Y851&gt;_xlfn.XLOOKUP(令和8年度契約状況調査票!BF851,#REF!,#REF!),"○","×"))</f>
        <v>×</v>
      </c>
      <c r="BC851" s="37" t="str">
        <f t="shared" si="126"/>
        <v>×</v>
      </c>
      <c r="BD851" s="37" t="str">
        <f t="shared" si="122"/>
        <v>×</v>
      </c>
      <c r="BE851" s="79" t="str">
        <f t="shared" si="127"/>
        <v/>
      </c>
      <c r="BF851" s="38">
        <f t="shared" si="128"/>
        <v>0</v>
      </c>
      <c r="BG851" s="1" t="e">
        <f>IF(AC851=#REF!,"",IF(AND(K851&lt;&gt;"",ISTEXT(U851)),"分担契約/単価契約",IF(ISTEXT(U851),"単価契約",IF(K851&lt;&gt;"","分担契約",""))))</f>
        <v>#REF!</v>
      </c>
      <c r="BH851" s="80"/>
      <c r="BI851" s="81" t="e">
        <f>IF(COUNTIF(T851,"**"),"",IF(AND(T851&gt;=#REF!,OR(H851=#REF!,H851=#REF!)),1,IF(AND(T851&gt;=#REF!,H851&lt;&gt;#REF!,H851&lt;&gt;#REF!),1,"")))</f>
        <v>#REF!</v>
      </c>
      <c r="BJ851" s="82" t="str">
        <f t="shared" si="129"/>
        <v>○</v>
      </c>
      <c r="BK851" s="81" t="b">
        <f t="shared" si="123"/>
        <v>1</v>
      </c>
      <c r="BL851" s="81" t="b">
        <f t="shared" si="124"/>
        <v>1</v>
      </c>
    </row>
    <row r="852" spans="1:64" s="83" customFormat="1" ht="60.65" customHeight="1" x14ac:dyDescent="0.2">
      <c r="A852" s="77">
        <f t="shared" si="125"/>
        <v>847</v>
      </c>
      <c r="B852" s="77" t="str">
        <f t="shared" si="121"/>
        <v/>
      </c>
      <c r="C852" s="77" t="str">
        <f>IF(B852&lt;&gt;1,"",COUNTIF($B$6:B852,1))</f>
        <v/>
      </c>
      <c r="D852" s="77" t="str">
        <f>IF(B852&lt;&gt;2,"",COUNTIF($B$6:B852,2))</f>
        <v/>
      </c>
      <c r="E852" s="77" t="str">
        <f>IF(B852&lt;&gt;3,"",COUNTIF($B$6:B852,3))</f>
        <v/>
      </c>
      <c r="F852" s="77" t="str">
        <f>IF(B852&lt;&gt;4,"",COUNTIF($B$6:B852,4))</f>
        <v/>
      </c>
      <c r="G852" s="1"/>
      <c r="H852" s="20"/>
      <c r="I852" s="20"/>
      <c r="J852" s="20"/>
      <c r="K852" s="1"/>
      <c r="L852" s="1"/>
      <c r="M852" s="21"/>
      <c r="N852" s="20"/>
      <c r="O852" s="22"/>
      <c r="P852" s="26"/>
      <c r="Q852" s="27"/>
      <c r="R852" s="20"/>
      <c r="S852" s="1"/>
      <c r="T852" s="23"/>
      <c r="U852" s="84"/>
      <c r="V852" s="86"/>
      <c r="W852" s="39" t="e">
        <f>IF(OR(T852="他官署で調達手続きを実施のため",AC852=#REF!),"－",IF(V852&lt;&gt;"",ROUNDDOWN(V852/T852,3),(IFERROR(ROUNDDOWN(U852/T852,3),"－"))))</f>
        <v>#REF!</v>
      </c>
      <c r="X852" s="90"/>
      <c r="Y852" s="92"/>
      <c r="Z852" s="25"/>
      <c r="AA852" s="24"/>
      <c r="AB852" s="25"/>
      <c r="AC852" s="24"/>
      <c r="AD852" s="20"/>
      <c r="AE852" s="20"/>
      <c r="AF852" s="20"/>
      <c r="AG852" s="1"/>
      <c r="AH852" s="1"/>
      <c r="AI852" s="41"/>
      <c r="AJ852" s="41"/>
      <c r="AK852" s="41"/>
      <c r="AL852" s="41"/>
      <c r="AM852" s="41"/>
      <c r="AN852" s="1"/>
      <c r="AO852" s="1"/>
      <c r="AP852" s="1"/>
      <c r="AQ852" s="1"/>
      <c r="AR852" s="1"/>
      <c r="AS852" s="1"/>
      <c r="AT852" s="1"/>
      <c r="AU852" s="1"/>
      <c r="AV852" s="1"/>
      <c r="AW852" s="1"/>
      <c r="AX852" s="35"/>
      <c r="AY852" s="78"/>
      <c r="AZ852" s="37" t="e">
        <f>IF(AC852=#REF!,"年間支払金額",IF(AND(OR(COUNTIF(AE852,"*すべて*"),COUNTIF(AE852,"*全て*")),S852="●",OR(K852=#REF!,K852=#REF!)),"年間支払金額(全官署、契約相手方ごと)",IF(AND(OR(COUNTIF(AE852,"*すべて*"),COUNTIF(AE852,"*全て*")),S852="●"),"年間支払金額(契約相手方ごと)",IF(AND(OR(K852=#REF!,K852=#REF!),AC852=#REF!),"契約総額(全官署)",IF(AND(K852=#REF!,AC852=#REF!),"契約総額(自官署のみ)",IF(K852=#REF!,"年間支払金額(自官署のみ)",IF(AC852=#REF!,"契約総額",IF(AND(COUNTIF(BG852,"&lt;&gt;*単価*"),OR(K852=#REF!,K852=#REF!)),"全官署予定価格",IF(AND(COUNTIF(BG852,"*単価*"),OR(K852=#REF!,K852=#REF!)),"全官署支払金額",IF(COUNTIF(BG852,"*単価*"),"年間支払金額","予定価格"))))))))))</f>
        <v>#REF!</v>
      </c>
      <c r="BA852" s="37" t="str">
        <f>IF(T852="","×",IF(令和8年度契約状況調査票!T852&gt;_xlfn.XLOOKUP(令和8年度契約状況調査票!BF852,#REF!,#REF!),"○","×"))</f>
        <v>×</v>
      </c>
      <c r="BB852" s="37" t="str">
        <f>IF(Y852="","×",IF(令和8年度契約状況調査票!Y852&gt;_xlfn.XLOOKUP(令和8年度契約状況調査票!BF852,#REF!,#REF!),"○","×"))</f>
        <v>×</v>
      </c>
      <c r="BC852" s="37" t="str">
        <f t="shared" si="126"/>
        <v>×</v>
      </c>
      <c r="BD852" s="37" t="str">
        <f t="shared" si="122"/>
        <v>×</v>
      </c>
      <c r="BE852" s="79" t="str">
        <f t="shared" si="127"/>
        <v/>
      </c>
      <c r="BF852" s="38">
        <f t="shared" si="128"/>
        <v>0</v>
      </c>
      <c r="BG852" s="1" t="e">
        <f>IF(AC852=#REF!,"",IF(AND(K852&lt;&gt;"",ISTEXT(U852)),"分担契約/単価契約",IF(ISTEXT(U852),"単価契約",IF(K852&lt;&gt;"","分担契約",""))))</f>
        <v>#REF!</v>
      </c>
      <c r="BH852" s="80"/>
      <c r="BI852" s="81" t="e">
        <f>IF(COUNTIF(T852,"**"),"",IF(AND(T852&gt;=#REF!,OR(H852=#REF!,H852=#REF!)),1,IF(AND(T852&gt;=#REF!,H852&lt;&gt;#REF!,H852&lt;&gt;#REF!),1,"")))</f>
        <v>#REF!</v>
      </c>
      <c r="BJ852" s="82" t="str">
        <f t="shared" si="129"/>
        <v>○</v>
      </c>
      <c r="BK852" s="81" t="b">
        <f t="shared" si="123"/>
        <v>1</v>
      </c>
      <c r="BL852" s="81" t="b">
        <f t="shared" si="124"/>
        <v>1</v>
      </c>
    </row>
    <row r="853" spans="1:64" s="83" customFormat="1" ht="60.65" customHeight="1" x14ac:dyDescent="0.2">
      <c r="A853" s="77">
        <f t="shared" si="125"/>
        <v>848</v>
      </c>
      <c r="B853" s="77" t="str">
        <f t="shared" ref="B853:B916" si="130">IF(AND(COUNTIF(H853,"*工事*"),COUNTIF(R853,"*入札*")),1,IF(AND(COUNTIF(H853,"*工事*"),COUNTIF(R853,"*随意契約*")),2,IF(AND(R853&lt;&gt;"*工事*",COUNTIF(R853,"*入札*")),3,IF(AND(H853&lt;&gt;"*工事*",COUNTIF(R853,"*随意契約*")),4,""))))</f>
        <v/>
      </c>
      <c r="C853" s="77" t="str">
        <f>IF(B853&lt;&gt;1,"",COUNTIF($B$6:B853,1))</f>
        <v/>
      </c>
      <c r="D853" s="77" t="str">
        <f>IF(B853&lt;&gt;2,"",COUNTIF($B$6:B853,2))</f>
        <v/>
      </c>
      <c r="E853" s="77" t="str">
        <f>IF(B853&lt;&gt;3,"",COUNTIF($B$6:B853,3))</f>
        <v/>
      </c>
      <c r="F853" s="77" t="str">
        <f>IF(B853&lt;&gt;4,"",COUNTIF($B$6:B853,4))</f>
        <v/>
      </c>
      <c r="G853" s="1"/>
      <c r="H853" s="20"/>
      <c r="I853" s="20"/>
      <c r="J853" s="20"/>
      <c r="K853" s="1"/>
      <c r="L853" s="1"/>
      <c r="M853" s="21"/>
      <c r="N853" s="20"/>
      <c r="O853" s="22"/>
      <c r="P853" s="26"/>
      <c r="Q853" s="27"/>
      <c r="R853" s="20"/>
      <c r="S853" s="1"/>
      <c r="T853" s="23"/>
      <c r="U853" s="84"/>
      <c r="V853" s="86"/>
      <c r="W853" s="39" t="e">
        <f>IF(OR(T853="他官署で調達手続きを実施のため",AC853=#REF!),"－",IF(V853&lt;&gt;"",ROUNDDOWN(V853/T853,3),(IFERROR(ROUNDDOWN(U853/T853,3),"－"))))</f>
        <v>#REF!</v>
      </c>
      <c r="X853" s="90"/>
      <c r="Y853" s="92"/>
      <c r="Z853" s="25"/>
      <c r="AA853" s="24"/>
      <c r="AB853" s="25"/>
      <c r="AC853" s="24"/>
      <c r="AD853" s="20"/>
      <c r="AE853" s="20"/>
      <c r="AF853" s="20"/>
      <c r="AG853" s="1"/>
      <c r="AH853" s="1"/>
      <c r="AI853" s="41"/>
      <c r="AJ853" s="41"/>
      <c r="AK853" s="41"/>
      <c r="AL853" s="41"/>
      <c r="AM853" s="41"/>
      <c r="AN853" s="1"/>
      <c r="AO853" s="1"/>
      <c r="AP853" s="1"/>
      <c r="AQ853" s="1"/>
      <c r="AR853" s="1"/>
      <c r="AS853" s="1"/>
      <c r="AT853" s="1"/>
      <c r="AU853" s="1"/>
      <c r="AV853" s="1"/>
      <c r="AW853" s="1"/>
      <c r="AX853" s="36"/>
      <c r="AY853" s="78"/>
      <c r="AZ853" s="37" t="e">
        <f>IF(AC853=#REF!,"年間支払金額",IF(AND(OR(COUNTIF(AE853,"*すべて*"),COUNTIF(AE853,"*全て*")),S853="●",OR(K853=#REF!,K853=#REF!)),"年間支払金額(全官署、契約相手方ごと)",IF(AND(OR(COUNTIF(AE853,"*すべて*"),COUNTIF(AE853,"*全て*")),S853="●"),"年間支払金額(契約相手方ごと)",IF(AND(OR(K853=#REF!,K853=#REF!),AC853=#REF!),"契約総額(全官署)",IF(AND(K853=#REF!,AC853=#REF!),"契約総額(自官署のみ)",IF(K853=#REF!,"年間支払金額(自官署のみ)",IF(AC853=#REF!,"契約総額",IF(AND(COUNTIF(BG853,"&lt;&gt;*単価*"),OR(K853=#REF!,K853=#REF!)),"全官署予定価格",IF(AND(COUNTIF(BG853,"*単価*"),OR(K853=#REF!,K853=#REF!)),"全官署支払金額",IF(COUNTIF(BG853,"*単価*"),"年間支払金額","予定価格"))))))))))</f>
        <v>#REF!</v>
      </c>
      <c r="BA853" s="37" t="str">
        <f>IF(T853="","×",IF(令和8年度契約状況調査票!T853&gt;_xlfn.XLOOKUP(令和8年度契約状況調査票!BF853,#REF!,#REF!),"○","×"))</f>
        <v>×</v>
      </c>
      <c r="BB853" s="37" t="str">
        <f>IF(Y853="","×",IF(令和8年度契約状況調査票!Y853&gt;_xlfn.XLOOKUP(令和8年度契約状況調査票!BF853,#REF!,#REF!),"○","×"))</f>
        <v>×</v>
      </c>
      <c r="BC853" s="37" t="str">
        <f t="shared" si="126"/>
        <v>×</v>
      </c>
      <c r="BD853" s="37" t="str">
        <f t="shared" si="122"/>
        <v>×</v>
      </c>
      <c r="BE853" s="79" t="str">
        <f t="shared" si="127"/>
        <v/>
      </c>
      <c r="BF853" s="38">
        <f t="shared" si="128"/>
        <v>0</v>
      </c>
      <c r="BG853" s="1" t="e">
        <f>IF(AC853=#REF!,"",IF(AND(K853&lt;&gt;"",ISTEXT(U853)),"分担契約/単価契約",IF(ISTEXT(U853),"単価契約",IF(K853&lt;&gt;"","分担契約",""))))</f>
        <v>#REF!</v>
      </c>
      <c r="BH853" s="80"/>
      <c r="BI853" s="81" t="e">
        <f>IF(COUNTIF(T853,"**"),"",IF(AND(T853&gt;=#REF!,OR(H853=#REF!,H853=#REF!)),1,IF(AND(T853&gt;=#REF!,H853&lt;&gt;#REF!,H853&lt;&gt;#REF!),1,"")))</f>
        <v>#REF!</v>
      </c>
      <c r="BJ853" s="82" t="str">
        <f t="shared" si="129"/>
        <v>○</v>
      </c>
      <c r="BK853" s="81" t="b">
        <f t="shared" si="123"/>
        <v>1</v>
      </c>
      <c r="BL853" s="81" t="b">
        <f t="shared" si="124"/>
        <v>1</v>
      </c>
    </row>
    <row r="854" spans="1:64" s="83" customFormat="1" ht="60.65" customHeight="1" x14ac:dyDescent="0.2">
      <c r="A854" s="77">
        <f t="shared" si="125"/>
        <v>849</v>
      </c>
      <c r="B854" s="77" t="str">
        <f t="shared" si="130"/>
        <v/>
      </c>
      <c r="C854" s="77" t="str">
        <f>IF(B854&lt;&gt;1,"",COUNTIF($B$6:B854,1))</f>
        <v/>
      </c>
      <c r="D854" s="77" t="str">
        <f>IF(B854&lt;&gt;2,"",COUNTIF($B$6:B854,2))</f>
        <v/>
      </c>
      <c r="E854" s="77" t="str">
        <f>IF(B854&lt;&gt;3,"",COUNTIF($B$6:B854,3))</f>
        <v/>
      </c>
      <c r="F854" s="77" t="str">
        <f>IF(B854&lt;&gt;4,"",COUNTIF($B$6:B854,4))</f>
        <v/>
      </c>
      <c r="G854" s="1"/>
      <c r="H854" s="20"/>
      <c r="I854" s="20"/>
      <c r="J854" s="20"/>
      <c r="K854" s="1"/>
      <c r="L854" s="1"/>
      <c r="M854" s="21"/>
      <c r="N854" s="20"/>
      <c r="O854" s="22"/>
      <c r="P854" s="26"/>
      <c r="Q854" s="27"/>
      <c r="R854" s="20"/>
      <c r="S854" s="1"/>
      <c r="T854" s="23"/>
      <c r="U854" s="84"/>
      <c r="V854" s="86"/>
      <c r="W854" s="39" t="e">
        <f>IF(OR(T854="他官署で調達手続きを実施のため",AC854=#REF!),"－",IF(V854&lt;&gt;"",ROUNDDOWN(V854/T854,3),(IFERROR(ROUNDDOWN(U854/T854,3),"－"))))</f>
        <v>#REF!</v>
      </c>
      <c r="X854" s="90"/>
      <c r="Y854" s="92"/>
      <c r="Z854" s="25"/>
      <c r="AA854" s="24"/>
      <c r="AB854" s="25"/>
      <c r="AC854" s="24"/>
      <c r="AD854" s="20"/>
      <c r="AE854" s="20"/>
      <c r="AF854" s="20"/>
      <c r="AG854" s="1"/>
      <c r="AH854" s="1"/>
      <c r="AI854" s="41"/>
      <c r="AJ854" s="41"/>
      <c r="AK854" s="41"/>
      <c r="AL854" s="41"/>
      <c r="AM854" s="41"/>
      <c r="AN854" s="1"/>
      <c r="AO854" s="1"/>
      <c r="AP854" s="1"/>
      <c r="AQ854" s="1"/>
      <c r="AR854" s="1"/>
      <c r="AS854" s="1"/>
      <c r="AT854" s="1"/>
      <c r="AU854" s="1"/>
      <c r="AV854" s="1"/>
      <c r="AW854" s="1"/>
      <c r="AX854" s="35"/>
      <c r="AY854" s="78"/>
      <c r="AZ854" s="37" t="e">
        <f>IF(AC854=#REF!,"年間支払金額",IF(AND(OR(COUNTIF(AE854,"*すべて*"),COUNTIF(AE854,"*全て*")),S854="●",OR(K854=#REF!,K854=#REF!)),"年間支払金額(全官署、契約相手方ごと)",IF(AND(OR(COUNTIF(AE854,"*すべて*"),COUNTIF(AE854,"*全て*")),S854="●"),"年間支払金額(契約相手方ごと)",IF(AND(OR(K854=#REF!,K854=#REF!),AC854=#REF!),"契約総額(全官署)",IF(AND(K854=#REF!,AC854=#REF!),"契約総額(自官署のみ)",IF(K854=#REF!,"年間支払金額(自官署のみ)",IF(AC854=#REF!,"契約総額",IF(AND(COUNTIF(BG854,"&lt;&gt;*単価*"),OR(K854=#REF!,K854=#REF!)),"全官署予定価格",IF(AND(COUNTIF(BG854,"*単価*"),OR(K854=#REF!,K854=#REF!)),"全官署支払金額",IF(COUNTIF(BG854,"*単価*"),"年間支払金額","予定価格"))))))))))</f>
        <v>#REF!</v>
      </c>
      <c r="BA854" s="37" t="str">
        <f>IF(T854="","×",IF(令和8年度契約状況調査票!T854&gt;_xlfn.XLOOKUP(令和8年度契約状況調査票!BF854,#REF!,#REF!),"○","×"))</f>
        <v>×</v>
      </c>
      <c r="BB854" s="37" t="str">
        <f>IF(Y854="","×",IF(令和8年度契約状況調査票!Y854&gt;_xlfn.XLOOKUP(令和8年度契約状況調査票!BF854,#REF!,#REF!),"○","×"))</f>
        <v>×</v>
      </c>
      <c r="BC854" s="37" t="str">
        <f t="shared" si="126"/>
        <v>×</v>
      </c>
      <c r="BD854" s="37" t="str">
        <f t="shared" si="122"/>
        <v>×</v>
      </c>
      <c r="BE854" s="79" t="str">
        <f t="shared" si="127"/>
        <v/>
      </c>
      <c r="BF854" s="38">
        <f t="shared" si="128"/>
        <v>0</v>
      </c>
      <c r="BG854" s="1" t="e">
        <f>IF(AC854=#REF!,"",IF(AND(K854&lt;&gt;"",ISTEXT(U854)),"分担契約/単価契約",IF(ISTEXT(U854),"単価契約",IF(K854&lt;&gt;"","分担契約",""))))</f>
        <v>#REF!</v>
      </c>
      <c r="BH854" s="80"/>
      <c r="BI854" s="81" t="e">
        <f>IF(COUNTIF(T854,"**"),"",IF(AND(T854&gt;=#REF!,OR(H854=#REF!,H854=#REF!)),1,IF(AND(T854&gt;=#REF!,H854&lt;&gt;#REF!,H854&lt;&gt;#REF!),1,"")))</f>
        <v>#REF!</v>
      </c>
      <c r="BJ854" s="82" t="str">
        <f t="shared" si="129"/>
        <v>○</v>
      </c>
      <c r="BK854" s="81" t="b">
        <f t="shared" si="123"/>
        <v>1</v>
      </c>
      <c r="BL854" s="81" t="b">
        <f t="shared" si="124"/>
        <v>1</v>
      </c>
    </row>
    <row r="855" spans="1:64" s="83" customFormat="1" ht="60.65" customHeight="1" x14ac:dyDescent="0.2">
      <c r="A855" s="77">
        <f t="shared" si="125"/>
        <v>850</v>
      </c>
      <c r="B855" s="77" t="str">
        <f t="shared" si="130"/>
        <v/>
      </c>
      <c r="C855" s="77" t="str">
        <f>IF(B855&lt;&gt;1,"",COUNTIF($B$6:B855,1))</f>
        <v/>
      </c>
      <c r="D855" s="77" t="str">
        <f>IF(B855&lt;&gt;2,"",COUNTIF($B$6:B855,2))</f>
        <v/>
      </c>
      <c r="E855" s="77" t="str">
        <f>IF(B855&lt;&gt;3,"",COUNTIF($B$6:B855,3))</f>
        <v/>
      </c>
      <c r="F855" s="77" t="str">
        <f>IF(B855&lt;&gt;4,"",COUNTIF($B$6:B855,4))</f>
        <v/>
      </c>
      <c r="G855" s="1"/>
      <c r="H855" s="20"/>
      <c r="I855" s="20"/>
      <c r="J855" s="20"/>
      <c r="K855" s="1"/>
      <c r="L855" s="1"/>
      <c r="M855" s="21"/>
      <c r="N855" s="20"/>
      <c r="O855" s="22"/>
      <c r="P855" s="26"/>
      <c r="Q855" s="27"/>
      <c r="R855" s="20"/>
      <c r="S855" s="1"/>
      <c r="T855" s="23"/>
      <c r="U855" s="84"/>
      <c r="V855" s="86"/>
      <c r="W855" s="39" t="e">
        <f>IF(OR(T855="他官署で調達手続きを実施のため",AC855=#REF!),"－",IF(V855&lt;&gt;"",ROUNDDOWN(V855/T855,3),(IFERROR(ROUNDDOWN(U855/T855,3),"－"))))</f>
        <v>#REF!</v>
      </c>
      <c r="X855" s="90"/>
      <c r="Y855" s="92"/>
      <c r="Z855" s="25"/>
      <c r="AA855" s="24"/>
      <c r="AB855" s="25"/>
      <c r="AC855" s="24"/>
      <c r="AD855" s="20"/>
      <c r="AE855" s="20"/>
      <c r="AF855" s="20"/>
      <c r="AG855" s="1"/>
      <c r="AH855" s="1"/>
      <c r="AI855" s="41"/>
      <c r="AJ855" s="41"/>
      <c r="AK855" s="41"/>
      <c r="AL855" s="41"/>
      <c r="AM855" s="41"/>
      <c r="AN855" s="1"/>
      <c r="AO855" s="1"/>
      <c r="AP855" s="1"/>
      <c r="AQ855" s="1"/>
      <c r="AR855" s="1"/>
      <c r="AS855" s="1"/>
      <c r="AT855" s="1"/>
      <c r="AU855" s="1"/>
      <c r="AV855" s="1"/>
      <c r="AW855" s="1"/>
      <c r="AX855" s="35"/>
      <c r="AY855" s="78"/>
      <c r="AZ855" s="37" t="e">
        <f>IF(AC855=#REF!,"年間支払金額",IF(AND(OR(COUNTIF(AE855,"*すべて*"),COUNTIF(AE855,"*全て*")),S855="●",OR(K855=#REF!,K855=#REF!)),"年間支払金額(全官署、契約相手方ごと)",IF(AND(OR(COUNTIF(AE855,"*すべて*"),COUNTIF(AE855,"*全て*")),S855="●"),"年間支払金額(契約相手方ごと)",IF(AND(OR(K855=#REF!,K855=#REF!),AC855=#REF!),"契約総額(全官署)",IF(AND(K855=#REF!,AC855=#REF!),"契約総額(自官署のみ)",IF(K855=#REF!,"年間支払金額(自官署のみ)",IF(AC855=#REF!,"契約総額",IF(AND(COUNTIF(BG855,"&lt;&gt;*単価*"),OR(K855=#REF!,K855=#REF!)),"全官署予定価格",IF(AND(COUNTIF(BG855,"*単価*"),OR(K855=#REF!,K855=#REF!)),"全官署支払金額",IF(COUNTIF(BG855,"*単価*"),"年間支払金額","予定価格"))))))))))</f>
        <v>#REF!</v>
      </c>
      <c r="BA855" s="37" t="str">
        <f>IF(T855="","×",IF(令和8年度契約状況調査票!T855&gt;_xlfn.XLOOKUP(令和8年度契約状況調査票!BF855,#REF!,#REF!),"○","×"))</f>
        <v>×</v>
      </c>
      <c r="BB855" s="37" t="str">
        <f>IF(Y855="","×",IF(令和8年度契約状況調査票!Y855&gt;_xlfn.XLOOKUP(令和8年度契約状況調査票!BF855,#REF!,#REF!),"○","×"))</f>
        <v>×</v>
      </c>
      <c r="BC855" s="37" t="str">
        <f t="shared" si="126"/>
        <v>×</v>
      </c>
      <c r="BD855" s="37" t="str">
        <f t="shared" si="122"/>
        <v>×</v>
      </c>
      <c r="BE855" s="79" t="str">
        <f t="shared" si="127"/>
        <v/>
      </c>
      <c r="BF855" s="38">
        <f t="shared" si="128"/>
        <v>0</v>
      </c>
      <c r="BG855" s="1" t="e">
        <f>IF(AC855=#REF!,"",IF(AND(K855&lt;&gt;"",ISTEXT(U855)),"分担契約/単価契約",IF(ISTEXT(U855),"単価契約",IF(K855&lt;&gt;"","分担契約",""))))</f>
        <v>#REF!</v>
      </c>
      <c r="BH855" s="80"/>
      <c r="BI855" s="81" t="e">
        <f>IF(COUNTIF(T855,"**"),"",IF(AND(T855&gt;=#REF!,OR(H855=#REF!,H855=#REF!)),1,IF(AND(T855&gt;=#REF!,H855&lt;&gt;#REF!,H855&lt;&gt;#REF!),1,"")))</f>
        <v>#REF!</v>
      </c>
      <c r="BJ855" s="82" t="str">
        <f t="shared" si="129"/>
        <v>○</v>
      </c>
      <c r="BK855" s="81" t="b">
        <f t="shared" si="123"/>
        <v>1</v>
      </c>
      <c r="BL855" s="81" t="b">
        <f t="shared" si="124"/>
        <v>1</v>
      </c>
    </row>
    <row r="856" spans="1:64" s="83" customFormat="1" ht="60.65" customHeight="1" x14ac:dyDescent="0.2">
      <c r="A856" s="77">
        <f t="shared" si="125"/>
        <v>851</v>
      </c>
      <c r="B856" s="77" t="str">
        <f t="shared" si="130"/>
        <v/>
      </c>
      <c r="C856" s="77" t="str">
        <f>IF(B856&lt;&gt;1,"",COUNTIF($B$6:B856,1))</f>
        <v/>
      </c>
      <c r="D856" s="77" t="str">
        <f>IF(B856&lt;&gt;2,"",COUNTIF($B$6:B856,2))</f>
        <v/>
      </c>
      <c r="E856" s="77" t="str">
        <f>IF(B856&lt;&gt;3,"",COUNTIF($B$6:B856,3))</f>
        <v/>
      </c>
      <c r="F856" s="77" t="str">
        <f>IF(B856&lt;&gt;4,"",COUNTIF($B$6:B856,4))</f>
        <v/>
      </c>
      <c r="G856" s="1"/>
      <c r="H856" s="20"/>
      <c r="I856" s="20"/>
      <c r="J856" s="20"/>
      <c r="K856" s="1"/>
      <c r="L856" s="1"/>
      <c r="M856" s="21"/>
      <c r="N856" s="20"/>
      <c r="O856" s="22"/>
      <c r="P856" s="26"/>
      <c r="Q856" s="27"/>
      <c r="R856" s="20"/>
      <c r="S856" s="1"/>
      <c r="T856" s="28"/>
      <c r="U856" s="85"/>
      <c r="V856" s="86"/>
      <c r="W856" s="39" t="e">
        <f>IF(OR(T856="他官署で調達手続きを実施のため",AC856=#REF!),"－",IF(V856&lt;&gt;"",ROUNDDOWN(V856/T856,3),(IFERROR(ROUNDDOWN(U856/T856,3),"－"))))</f>
        <v>#REF!</v>
      </c>
      <c r="X856" s="90"/>
      <c r="Y856" s="92"/>
      <c r="Z856" s="25"/>
      <c r="AA856" s="24"/>
      <c r="AB856" s="25"/>
      <c r="AC856" s="24"/>
      <c r="AD856" s="20"/>
      <c r="AE856" s="20"/>
      <c r="AF856" s="20"/>
      <c r="AG856" s="1"/>
      <c r="AH856" s="1"/>
      <c r="AI856" s="41"/>
      <c r="AJ856" s="41"/>
      <c r="AK856" s="41"/>
      <c r="AL856" s="41"/>
      <c r="AM856" s="41"/>
      <c r="AN856" s="1"/>
      <c r="AO856" s="1"/>
      <c r="AP856" s="1"/>
      <c r="AQ856" s="1"/>
      <c r="AR856" s="1"/>
      <c r="AS856" s="1"/>
      <c r="AT856" s="1"/>
      <c r="AU856" s="1"/>
      <c r="AV856" s="1"/>
      <c r="AW856" s="1"/>
      <c r="AX856" s="35"/>
      <c r="AY856" s="78"/>
      <c r="AZ856" s="37" t="e">
        <f>IF(AC856=#REF!,"年間支払金額",IF(AND(OR(COUNTIF(AE856,"*すべて*"),COUNTIF(AE856,"*全て*")),S856="●",OR(K856=#REF!,K856=#REF!)),"年間支払金額(全官署、契約相手方ごと)",IF(AND(OR(COUNTIF(AE856,"*すべて*"),COUNTIF(AE856,"*全て*")),S856="●"),"年間支払金額(契約相手方ごと)",IF(AND(OR(K856=#REF!,K856=#REF!),AC856=#REF!),"契約総額(全官署)",IF(AND(K856=#REF!,AC856=#REF!),"契約総額(自官署のみ)",IF(K856=#REF!,"年間支払金額(自官署のみ)",IF(AC856=#REF!,"契約総額",IF(AND(COUNTIF(BG856,"&lt;&gt;*単価*"),OR(K856=#REF!,K856=#REF!)),"全官署予定価格",IF(AND(COUNTIF(BG856,"*単価*"),OR(K856=#REF!,K856=#REF!)),"全官署支払金額",IF(COUNTIF(BG856,"*単価*"),"年間支払金額","予定価格"))))))))))</f>
        <v>#REF!</v>
      </c>
      <c r="BA856" s="37" t="str">
        <f>IF(T856="","×",IF(令和8年度契約状況調査票!T856&gt;_xlfn.XLOOKUP(令和8年度契約状況調査票!BF856,#REF!,#REF!),"○","×"))</f>
        <v>×</v>
      </c>
      <c r="BB856" s="37" t="str">
        <f>IF(Y856="","×",IF(令和8年度契約状況調査票!Y856&gt;_xlfn.XLOOKUP(令和8年度契約状況調査票!BF856,#REF!,#REF!),"○","×"))</f>
        <v>×</v>
      </c>
      <c r="BC856" s="37" t="str">
        <f t="shared" si="126"/>
        <v>×</v>
      </c>
      <c r="BD856" s="37" t="str">
        <f t="shared" si="122"/>
        <v>×</v>
      </c>
      <c r="BE856" s="79" t="str">
        <f t="shared" si="127"/>
        <v/>
      </c>
      <c r="BF856" s="38">
        <f t="shared" si="128"/>
        <v>0</v>
      </c>
      <c r="BG856" s="1" t="e">
        <f>IF(AC856=#REF!,"",IF(AND(K856&lt;&gt;"",ISTEXT(U856)),"分担契約/単価契約",IF(ISTEXT(U856),"単価契約",IF(K856&lt;&gt;"","分担契約",""))))</f>
        <v>#REF!</v>
      </c>
      <c r="BH856" s="80"/>
      <c r="BI856" s="81" t="e">
        <f>IF(COUNTIF(T856,"**"),"",IF(AND(T856&gt;=#REF!,OR(H856=#REF!,H856=#REF!)),1,IF(AND(T856&gt;=#REF!,H856&lt;&gt;#REF!,H856&lt;&gt;#REF!),1,"")))</f>
        <v>#REF!</v>
      </c>
      <c r="BJ856" s="82" t="str">
        <f t="shared" si="129"/>
        <v>○</v>
      </c>
      <c r="BK856" s="81" t="b">
        <f t="shared" si="123"/>
        <v>1</v>
      </c>
      <c r="BL856" s="81" t="b">
        <f t="shared" si="124"/>
        <v>1</v>
      </c>
    </row>
    <row r="857" spans="1:64" s="83" customFormat="1" ht="60.65" customHeight="1" x14ac:dyDescent="0.2">
      <c r="A857" s="77">
        <f t="shared" si="125"/>
        <v>852</v>
      </c>
      <c r="B857" s="77" t="str">
        <f t="shared" si="130"/>
        <v/>
      </c>
      <c r="C857" s="77" t="str">
        <f>IF(B857&lt;&gt;1,"",COUNTIF($B$6:B857,1))</f>
        <v/>
      </c>
      <c r="D857" s="77" t="str">
        <f>IF(B857&lt;&gt;2,"",COUNTIF($B$6:B857,2))</f>
        <v/>
      </c>
      <c r="E857" s="77" t="str">
        <f>IF(B857&lt;&gt;3,"",COUNTIF($B$6:B857,3))</f>
        <v/>
      </c>
      <c r="F857" s="77" t="str">
        <f>IF(B857&lt;&gt;4,"",COUNTIF($B$6:B857,4))</f>
        <v/>
      </c>
      <c r="G857" s="1"/>
      <c r="H857" s="20"/>
      <c r="I857" s="20"/>
      <c r="J857" s="20"/>
      <c r="K857" s="1"/>
      <c r="L857" s="1"/>
      <c r="M857" s="21"/>
      <c r="N857" s="20"/>
      <c r="O857" s="22"/>
      <c r="P857" s="26"/>
      <c r="Q857" s="27"/>
      <c r="R857" s="20"/>
      <c r="S857" s="1"/>
      <c r="T857" s="23"/>
      <c r="U857" s="84"/>
      <c r="V857" s="86"/>
      <c r="W857" s="39" t="e">
        <f>IF(OR(T857="他官署で調達手続きを実施のため",AC857=#REF!),"－",IF(V857&lt;&gt;"",ROUNDDOWN(V857/T857,3),(IFERROR(ROUNDDOWN(U857/T857,3),"－"))))</f>
        <v>#REF!</v>
      </c>
      <c r="X857" s="90"/>
      <c r="Y857" s="92"/>
      <c r="Z857" s="25"/>
      <c r="AA857" s="24"/>
      <c r="AB857" s="25"/>
      <c r="AC857" s="24"/>
      <c r="AD857" s="20"/>
      <c r="AE857" s="20"/>
      <c r="AF857" s="20"/>
      <c r="AG857" s="1"/>
      <c r="AH857" s="1"/>
      <c r="AI857" s="41"/>
      <c r="AJ857" s="41"/>
      <c r="AK857" s="41"/>
      <c r="AL857" s="41"/>
      <c r="AM857" s="41"/>
      <c r="AN857" s="1"/>
      <c r="AO857" s="1"/>
      <c r="AP857" s="1"/>
      <c r="AQ857" s="1"/>
      <c r="AR857" s="1"/>
      <c r="AS857" s="1"/>
      <c r="AT857" s="1"/>
      <c r="AU857" s="1"/>
      <c r="AV857" s="1"/>
      <c r="AW857" s="1"/>
      <c r="AX857" s="35"/>
      <c r="AY857" s="78"/>
      <c r="AZ857" s="37" t="e">
        <f>IF(AC857=#REF!,"年間支払金額",IF(AND(OR(COUNTIF(AE857,"*すべて*"),COUNTIF(AE857,"*全て*")),S857="●",OR(K857=#REF!,K857=#REF!)),"年間支払金額(全官署、契約相手方ごと)",IF(AND(OR(COUNTIF(AE857,"*すべて*"),COUNTIF(AE857,"*全て*")),S857="●"),"年間支払金額(契約相手方ごと)",IF(AND(OR(K857=#REF!,K857=#REF!),AC857=#REF!),"契約総額(全官署)",IF(AND(K857=#REF!,AC857=#REF!),"契約総額(自官署のみ)",IF(K857=#REF!,"年間支払金額(自官署のみ)",IF(AC857=#REF!,"契約総額",IF(AND(COUNTIF(BG857,"&lt;&gt;*単価*"),OR(K857=#REF!,K857=#REF!)),"全官署予定価格",IF(AND(COUNTIF(BG857,"*単価*"),OR(K857=#REF!,K857=#REF!)),"全官署支払金額",IF(COUNTIF(BG857,"*単価*"),"年間支払金額","予定価格"))))))))))</f>
        <v>#REF!</v>
      </c>
      <c r="BA857" s="37" t="str">
        <f>IF(T857="","×",IF(令和8年度契約状況調査票!T857&gt;_xlfn.XLOOKUP(令和8年度契約状況調査票!BF857,#REF!,#REF!),"○","×"))</f>
        <v>×</v>
      </c>
      <c r="BB857" s="37" t="str">
        <f>IF(Y857="","×",IF(令和8年度契約状況調査票!Y857&gt;_xlfn.XLOOKUP(令和8年度契約状況調査票!BF857,#REF!,#REF!),"○","×"))</f>
        <v>×</v>
      </c>
      <c r="BC857" s="37" t="str">
        <f t="shared" si="126"/>
        <v>×</v>
      </c>
      <c r="BD857" s="37" t="str">
        <f t="shared" si="122"/>
        <v>×</v>
      </c>
      <c r="BE857" s="79" t="str">
        <f t="shared" si="127"/>
        <v/>
      </c>
      <c r="BF857" s="38">
        <f t="shared" si="128"/>
        <v>0</v>
      </c>
      <c r="BG857" s="1" t="e">
        <f>IF(AC857=#REF!,"",IF(AND(K857&lt;&gt;"",ISTEXT(U857)),"分担契約/単価契約",IF(ISTEXT(U857),"単価契約",IF(K857&lt;&gt;"","分担契約",""))))</f>
        <v>#REF!</v>
      </c>
      <c r="BH857" s="80"/>
      <c r="BI857" s="81" t="e">
        <f>IF(COUNTIF(T857,"**"),"",IF(AND(T857&gt;=#REF!,OR(H857=#REF!,H857=#REF!)),1,IF(AND(T857&gt;=#REF!,H857&lt;&gt;#REF!,H857&lt;&gt;#REF!),1,"")))</f>
        <v>#REF!</v>
      </c>
      <c r="BJ857" s="82" t="str">
        <f t="shared" si="129"/>
        <v>○</v>
      </c>
      <c r="BK857" s="81" t="b">
        <f t="shared" si="123"/>
        <v>1</v>
      </c>
      <c r="BL857" s="81" t="b">
        <f t="shared" si="124"/>
        <v>1</v>
      </c>
    </row>
    <row r="858" spans="1:64" s="83" customFormat="1" ht="60.65" customHeight="1" x14ac:dyDescent="0.2">
      <c r="A858" s="77">
        <f t="shared" si="125"/>
        <v>853</v>
      </c>
      <c r="B858" s="77" t="str">
        <f t="shared" si="130"/>
        <v/>
      </c>
      <c r="C858" s="77" t="str">
        <f>IF(B858&lt;&gt;1,"",COUNTIF($B$6:B858,1))</f>
        <v/>
      </c>
      <c r="D858" s="77" t="str">
        <f>IF(B858&lt;&gt;2,"",COUNTIF($B$6:B858,2))</f>
        <v/>
      </c>
      <c r="E858" s="77" t="str">
        <f>IF(B858&lt;&gt;3,"",COUNTIF($B$6:B858,3))</f>
        <v/>
      </c>
      <c r="F858" s="77" t="str">
        <f>IF(B858&lt;&gt;4,"",COUNTIF($B$6:B858,4))</f>
        <v/>
      </c>
      <c r="G858" s="1"/>
      <c r="H858" s="20"/>
      <c r="I858" s="20"/>
      <c r="J858" s="20"/>
      <c r="K858" s="1"/>
      <c r="L858" s="1"/>
      <c r="M858" s="21"/>
      <c r="N858" s="20"/>
      <c r="O858" s="22"/>
      <c r="P858" s="26"/>
      <c r="Q858" s="27"/>
      <c r="R858" s="20"/>
      <c r="S858" s="1"/>
      <c r="T858" s="23"/>
      <c r="U858" s="84"/>
      <c r="V858" s="86"/>
      <c r="W858" s="39" t="e">
        <f>IF(OR(T858="他官署で調達手続きを実施のため",AC858=#REF!),"－",IF(V858&lt;&gt;"",ROUNDDOWN(V858/T858,3),(IFERROR(ROUNDDOWN(U858/T858,3),"－"))))</f>
        <v>#REF!</v>
      </c>
      <c r="X858" s="90"/>
      <c r="Y858" s="92"/>
      <c r="Z858" s="25"/>
      <c r="AA858" s="24"/>
      <c r="AB858" s="25"/>
      <c r="AC858" s="24"/>
      <c r="AD858" s="20"/>
      <c r="AE858" s="20"/>
      <c r="AF858" s="20"/>
      <c r="AG858" s="1"/>
      <c r="AH858" s="1"/>
      <c r="AI858" s="41"/>
      <c r="AJ858" s="41"/>
      <c r="AK858" s="41"/>
      <c r="AL858" s="41"/>
      <c r="AM858" s="41"/>
      <c r="AN858" s="1"/>
      <c r="AO858" s="1"/>
      <c r="AP858" s="1"/>
      <c r="AQ858" s="1"/>
      <c r="AR858" s="1"/>
      <c r="AS858" s="1"/>
      <c r="AT858" s="1"/>
      <c r="AU858" s="1"/>
      <c r="AV858" s="1"/>
      <c r="AW858" s="1"/>
      <c r="AX858" s="35"/>
      <c r="AY858" s="78"/>
      <c r="AZ858" s="37" t="e">
        <f>IF(AC858=#REF!,"年間支払金額",IF(AND(OR(COUNTIF(AE858,"*すべて*"),COUNTIF(AE858,"*全て*")),S858="●",OR(K858=#REF!,K858=#REF!)),"年間支払金額(全官署、契約相手方ごと)",IF(AND(OR(COUNTIF(AE858,"*すべて*"),COUNTIF(AE858,"*全て*")),S858="●"),"年間支払金額(契約相手方ごと)",IF(AND(OR(K858=#REF!,K858=#REF!),AC858=#REF!),"契約総額(全官署)",IF(AND(K858=#REF!,AC858=#REF!),"契約総額(自官署のみ)",IF(K858=#REF!,"年間支払金額(自官署のみ)",IF(AC858=#REF!,"契約総額",IF(AND(COUNTIF(BG858,"&lt;&gt;*単価*"),OR(K858=#REF!,K858=#REF!)),"全官署予定価格",IF(AND(COUNTIF(BG858,"*単価*"),OR(K858=#REF!,K858=#REF!)),"全官署支払金額",IF(COUNTIF(BG858,"*単価*"),"年間支払金額","予定価格"))))))))))</f>
        <v>#REF!</v>
      </c>
      <c r="BA858" s="37" t="str">
        <f>IF(T858="","×",IF(令和8年度契約状況調査票!T858&gt;_xlfn.XLOOKUP(令和8年度契約状況調査票!BF858,#REF!,#REF!),"○","×"))</f>
        <v>×</v>
      </c>
      <c r="BB858" s="37" t="str">
        <f>IF(Y858="","×",IF(令和8年度契約状況調査票!Y858&gt;_xlfn.XLOOKUP(令和8年度契約状況調査票!BF858,#REF!,#REF!),"○","×"))</f>
        <v>×</v>
      </c>
      <c r="BC858" s="37" t="str">
        <f t="shared" si="126"/>
        <v>×</v>
      </c>
      <c r="BD858" s="37" t="str">
        <f t="shared" si="122"/>
        <v>×</v>
      </c>
      <c r="BE858" s="79" t="str">
        <f t="shared" si="127"/>
        <v/>
      </c>
      <c r="BF858" s="38">
        <f t="shared" si="128"/>
        <v>0</v>
      </c>
      <c r="BG858" s="1" t="e">
        <f>IF(AC858=#REF!,"",IF(AND(K858&lt;&gt;"",ISTEXT(U858)),"分担契約/単価契約",IF(ISTEXT(U858),"単価契約",IF(K858&lt;&gt;"","分担契約",""))))</f>
        <v>#REF!</v>
      </c>
      <c r="BH858" s="80"/>
      <c r="BI858" s="81" t="e">
        <f>IF(COUNTIF(T858,"**"),"",IF(AND(T858&gt;=#REF!,OR(H858=#REF!,H858=#REF!)),1,IF(AND(T858&gt;=#REF!,H858&lt;&gt;#REF!,H858&lt;&gt;#REF!),1,"")))</f>
        <v>#REF!</v>
      </c>
      <c r="BJ858" s="82" t="str">
        <f t="shared" si="129"/>
        <v>○</v>
      </c>
      <c r="BK858" s="81" t="b">
        <f t="shared" si="123"/>
        <v>1</v>
      </c>
      <c r="BL858" s="81" t="b">
        <f t="shared" si="124"/>
        <v>1</v>
      </c>
    </row>
    <row r="859" spans="1:64" s="83" customFormat="1" ht="60.65" customHeight="1" x14ac:dyDescent="0.2">
      <c r="A859" s="77">
        <f t="shared" si="125"/>
        <v>854</v>
      </c>
      <c r="B859" s="77" t="str">
        <f t="shared" si="130"/>
        <v/>
      </c>
      <c r="C859" s="77" t="str">
        <f>IF(B859&lt;&gt;1,"",COUNTIF($B$6:B859,1))</f>
        <v/>
      </c>
      <c r="D859" s="77" t="str">
        <f>IF(B859&lt;&gt;2,"",COUNTIF($B$6:B859,2))</f>
        <v/>
      </c>
      <c r="E859" s="77" t="str">
        <f>IF(B859&lt;&gt;3,"",COUNTIF($B$6:B859,3))</f>
        <v/>
      </c>
      <c r="F859" s="77" t="str">
        <f>IF(B859&lt;&gt;4,"",COUNTIF($B$6:B859,4))</f>
        <v/>
      </c>
      <c r="G859" s="1"/>
      <c r="H859" s="20"/>
      <c r="I859" s="20"/>
      <c r="J859" s="20"/>
      <c r="K859" s="1"/>
      <c r="L859" s="1"/>
      <c r="M859" s="21"/>
      <c r="N859" s="20"/>
      <c r="O859" s="22"/>
      <c r="P859" s="26"/>
      <c r="Q859" s="27"/>
      <c r="R859" s="20"/>
      <c r="S859" s="1"/>
      <c r="T859" s="23"/>
      <c r="U859" s="84"/>
      <c r="V859" s="86"/>
      <c r="W859" s="39" t="e">
        <f>IF(OR(T859="他官署で調達手続きを実施のため",AC859=#REF!),"－",IF(V859&lt;&gt;"",ROUNDDOWN(V859/T859,3),(IFERROR(ROUNDDOWN(U859/T859,3),"－"))))</f>
        <v>#REF!</v>
      </c>
      <c r="X859" s="90"/>
      <c r="Y859" s="92"/>
      <c r="Z859" s="25"/>
      <c r="AA859" s="24"/>
      <c r="AB859" s="25"/>
      <c r="AC859" s="24"/>
      <c r="AD859" s="20"/>
      <c r="AE859" s="20"/>
      <c r="AF859" s="20"/>
      <c r="AG859" s="1"/>
      <c r="AH859" s="1"/>
      <c r="AI859" s="41"/>
      <c r="AJ859" s="41"/>
      <c r="AK859" s="41"/>
      <c r="AL859" s="41"/>
      <c r="AM859" s="41"/>
      <c r="AN859" s="1"/>
      <c r="AO859" s="1"/>
      <c r="AP859" s="1"/>
      <c r="AQ859" s="1"/>
      <c r="AR859" s="1"/>
      <c r="AS859" s="1"/>
      <c r="AT859" s="1"/>
      <c r="AU859" s="1"/>
      <c r="AV859" s="1"/>
      <c r="AW859" s="1"/>
      <c r="AX859" s="35"/>
      <c r="AY859" s="78"/>
      <c r="AZ859" s="37" t="e">
        <f>IF(AC859=#REF!,"年間支払金額",IF(AND(OR(COUNTIF(AE859,"*すべて*"),COUNTIF(AE859,"*全て*")),S859="●",OR(K859=#REF!,K859=#REF!)),"年間支払金額(全官署、契約相手方ごと)",IF(AND(OR(COUNTIF(AE859,"*すべて*"),COUNTIF(AE859,"*全て*")),S859="●"),"年間支払金額(契約相手方ごと)",IF(AND(OR(K859=#REF!,K859=#REF!),AC859=#REF!),"契約総額(全官署)",IF(AND(K859=#REF!,AC859=#REF!),"契約総額(自官署のみ)",IF(K859=#REF!,"年間支払金額(自官署のみ)",IF(AC859=#REF!,"契約総額",IF(AND(COUNTIF(BG859,"&lt;&gt;*単価*"),OR(K859=#REF!,K859=#REF!)),"全官署予定価格",IF(AND(COUNTIF(BG859,"*単価*"),OR(K859=#REF!,K859=#REF!)),"全官署支払金額",IF(COUNTIF(BG859,"*単価*"),"年間支払金額","予定価格"))))))))))</f>
        <v>#REF!</v>
      </c>
      <c r="BA859" s="37" t="str">
        <f>IF(T859="","×",IF(令和8年度契約状況調査票!T859&gt;_xlfn.XLOOKUP(令和8年度契約状況調査票!BF859,#REF!,#REF!),"○","×"))</f>
        <v>×</v>
      </c>
      <c r="BB859" s="37" t="str">
        <f>IF(Y859="","×",IF(令和8年度契約状況調査票!Y859&gt;_xlfn.XLOOKUP(令和8年度契約状況調査票!BF859,#REF!,#REF!),"○","×"))</f>
        <v>×</v>
      </c>
      <c r="BC859" s="37" t="str">
        <f t="shared" si="126"/>
        <v>×</v>
      </c>
      <c r="BD859" s="37" t="str">
        <f t="shared" ref="BD859:BD922" si="131">IF(AY859&lt;&gt;"",AY859,IF(COUNTIF(AZ859,"*予定価格*"),BA859,BB859))</f>
        <v>×</v>
      </c>
      <c r="BE859" s="79" t="str">
        <f t="shared" si="127"/>
        <v/>
      </c>
      <c r="BF859" s="38">
        <f t="shared" si="128"/>
        <v>0</v>
      </c>
      <c r="BG859" s="1" t="e">
        <f>IF(AC859=#REF!,"",IF(AND(K859&lt;&gt;"",ISTEXT(U859)),"分担契約/単価契約",IF(ISTEXT(U859),"単価契約",IF(K859&lt;&gt;"","分担契約",""))))</f>
        <v>#REF!</v>
      </c>
      <c r="BH859" s="80"/>
      <c r="BI859" s="81" t="e">
        <f>IF(COUNTIF(T859,"**"),"",IF(AND(T859&gt;=#REF!,OR(H859=#REF!,H859=#REF!)),1,IF(AND(T859&gt;=#REF!,H859&lt;&gt;#REF!,H859&lt;&gt;#REF!),1,"")))</f>
        <v>#REF!</v>
      </c>
      <c r="BJ859" s="82" t="str">
        <f t="shared" si="129"/>
        <v>○</v>
      </c>
      <c r="BK859" s="81" t="b">
        <f t="shared" ref="BK859:BK922" si="132">_xlfn.ISFORMULA(BF859)</f>
        <v>1</v>
      </c>
      <c r="BL859" s="81" t="b">
        <f t="shared" ref="BL859:BL922" si="133">_xlfn.ISFORMULA(BG859)</f>
        <v>1</v>
      </c>
    </row>
    <row r="860" spans="1:64" s="83" customFormat="1" ht="60.65" customHeight="1" x14ac:dyDescent="0.2">
      <c r="A860" s="77">
        <f t="shared" si="125"/>
        <v>855</v>
      </c>
      <c r="B860" s="77" t="str">
        <f t="shared" si="130"/>
        <v/>
      </c>
      <c r="C860" s="77" t="str">
        <f>IF(B860&lt;&gt;1,"",COUNTIF($B$6:B860,1))</f>
        <v/>
      </c>
      <c r="D860" s="77" t="str">
        <f>IF(B860&lt;&gt;2,"",COUNTIF($B$6:B860,2))</f>
        <v/>
      </c>
      <c r="E860" s="77" t="str">
        <f>IF(B860&lt;&gt;3,"",COUNTIF($B$6:B860,3))</f>
        <v/>
      </c>
      <c r="F860" s="77" t="str">
        <f>IF(B860&lt;&gt;4,"",COUNTIF($B$6:B860,4))</f>
        <v/>
      </c>
      <c r="G860" s="1"/>
      <c r="H860" s="20"/>
      <c r="I860" s="20"/>
      <c r="J860" s="20"/>
      <c r="K860" s="1"/>
      <c r="L860" s="1"/>
      <c r="M860" s="21"/>
      <c r="N860" s="20"/>
      <c r="O860" s="22"/>
      <c r="P860" s="26"/>
      <c r="Q860" s="27"/>
      <c r="R860" s="20"/>
      <c r="S860" s="1"/>
      <c r="T860" s="23"/>
      <c r="U860" s="84"/>
      <c r="V860" s="86"/>
      <c r="W860" s="39" t="e">
        <f>IF(OR(T860="他官署で調達手続きを実施のため",AC860=#REF!),"－",IF(V860&lt;&gt;"",ROUNDDOWN(V860/T860,3),(IFERROR(ROUNDDOWN(U860/T860,3),"－"))))</f>
        <v>#REF!</v>
      </c>
      <c r="X860" s="90"/>
      <c r="Y860" s="92"/>
      <c r="Z860" s="25"/>
      <c r="AA860" s="24"/>
      <c r="AB860" s="25"/>
      <c r="AC860" s="24"/>
      <c r="AD860" s="20"/>
      <c r="AE860" s="20"/>
      <c r="AF860" s="20"/>
      <c r="AG860" s="1"/>
      <c r="AH860" s="1"/>
      <c r="AI860" s="41"/>
      <c r="AJ860" s="41"/>
      <c r="AK860" s="41"/>
      <c r="AL860" s="41"/>
      <c r="AM860" s="41"/>
      <c r="AN860" s="1"/>
      <c r="AO860" s="1"/>
      <c r="AP860" s="1"/>
      <c r="AQ860" s="1"/>
      <c r="AR860" s="1"/>
      <c r="AS860" s="1"/>
      <c r="AT860" s="1"/>
      <c r="AU860" s="1"/>
      <c r="AV860" s="1"/>
      <c r="AW860" s="1"/>
      <c r="AX860" s="36"/>
      <c r="AY860" s="78"/>
      <c r="AZ860" s="37" t="e">
        <f>IF(AC860=#REF!,"年間支払金額",IF(AND(OR(COUNTIF(AE860,"*すべて*"),COUNTIF(AE860,"*全て*")),S860="●",OR(K860=#REF!,K860=#REF!)),"年間支払金額(全官署、契約相手方ごと)",IF(AND(OR(COUNTIF(AE860,"*すべて*"),COUNTIF(AE860,"*全て*")),S860="●"),"年間支払金額(契約相手方ごと)",IF(AND(OR(K860=#REF!,K860=#REF!),AC860=#REF!),"契約総額(全官署)",IF(AND(K860=#REF!,AC860=#REF!),"契約総額(自官署のみ)",IF(K860=#REF!,"年間支払金額(自官署のみ)",IF(AC860=#REF!,"契約総額",IF(AND(COUNTIF(BG860,"&lt;&gt;*単価*"),OR(K860=#REF!,K860=#REF!)),"全官署予定価格",IF(AND(COUNTIF(BG860,"*単価*"),OR(K860=#REF!,K860=#REF!)),"全官署支払金額",IF(COUNTIF(BG860,"*単価*"),"年間支払金額","予定価格"))))))))))</f>
        <v>#REF!</v>
      </c>
      <c r="BA860" s="37" t="str">
        <f>IF(T860="","×",IF(令和8年度契約状況調査票!T860&gt;_xlfn.XLOOKUP(令和8年度契約状況調査票!BF860,#REF!,#REF!),"○","×"))</f>
        <v>×</v>
      </c>
      <c r="BB860" s="37" t="str">
        <f>IF(Y860="","×",IF(令和8年度契約状況調査票!Y860&gt;_xlfn.XLOOKUP(令和8年度契約状況調査票!BF860,#REF!,#REF!),"○","×"))</f>
        <v>×</v>
      </c>
      <c r="BC860" s="37" t="str">
        <f t="shared" si="126"/>
        <v>×</v>
      </c>
      <c r="BD860" s="37" t="str">
        <f t="shared" si="131"/>
        <v>×</v>
      </c>
      <c r="BE860" s="79" t="str">
        <f t="shared" si="127"/>
        <v/>
      </c>
      <c r="BF860" s="38">
        <f t="shared" si="128"/>
        <v>0</v>
      </c>
      <c r="BG860" s="1" t="e">
        <f>IF(AC860=#REF!,"",IF(AND(K860&lt;&gt;"",ISTEXT(U860)),"分担契約/単価契約",IF(ISTEXT(U860),"単価契約",IF(K860&lt;&gt;"","分担契約",""))))</f>
        <v>#REF!</v>
      </c>
      <c r="BH860" s="80"/>
      <c r="BI860" s="81" t="e">
        <f>IF(COUNTIF(T860,"**"),"",IF(AND(T860&gt;=#REF!,OR(H860=#REF!,H860=#REF!)),1,IF(AND(T860&gt;=#REF!,H860&lt;&gt;#REF!,H860&lt;&gt;#REF!),1,"")))</f>
        <v>#REF!</v>
      </c>
      <c r="BJ860" s="82" t="str">
        <f t="shared" si="129"/>
        <v>○</v>
      </c>
      <c r="BK860" s="81" t="b">
        <f t="shared" si="132"/>
        <v>1</v>
      </c>
      <c r="BL860" s="81" t="b">
        <f t="shared" si="133"/>
        <v>1</v>
      </c>
    </row>
    <row r="861" spans="1:64" s="83" customFormat="1" ht="60.65" customHeight="1" x14ac:dyDescent="0.2">
      <c r="A861" s="77">
        <f t="shared" si="125"/>
        <v>856</v>
      </c>
      <c r="B861" s="77" t="str">
        <f t="shared" si="130"/>
        <v/>
      </c>
      <c r="C861" s="77" t="str">
        <f>IF(B861&lt;&gt;1,"",COUNTIF($B$6:B861,1))</f>
        <v/>
      </c>
      <c r="D861" s="77" t="str">
        <f>IF(B861&lt;&gt;2,"",COUNTIF($B$6:B861,2))</f>
        <v/>
      </c>
      <c r="E861" s="77" t="str">
        <f>IF(B861&lt;&gt;3,"",COUNTIF($B$6:B861,3))</f>
        <v/>
      </c>
      <c r="F861" s="77" t="str">
        <f>IF(B861&lt;&gt;4,"",COUNTIF($B$6:B861,4))</f>
        <v/>
      </c>
      <c r="G861" s="1"/>
      <c r="H861" s="20"/>
      <c r="I861" s="20"/>
      <c r="J861" s="20"/>
      <c r="K861" s="1"/>
      <c r="L861" s="1"/>
      <c r="M861" s="21"/>
      <c r="N861" s="20"/>
      <c r="O861" s="22"/>
      <c r="P861" s="26"/>
      <c r="Q861" s="27"/>
      <c r="R861" s="20"/>
      <c r="S861" s="1"/>
      <c r="T861" s="23"/>
      <c r="U861" s="84"/>
      <c r="V861" s="86"/>
      <c r="W861" s="39" t="e">
        <f>IF(OR(T861="他官署で調達手続きを実施のため",AC861=#REF!),"－",IF(V861&lt;&gt;"",ROUNDDOWN(V861/T861,3),(IFERROR(ROUNDDOWN(U861/T861,3),"－"))))</f>
        <v>#REF!</v>
      </c>
      <c r="X861" s="90"/>
      <c r="Y861" s="92"/>
      <c r="Z861" s="25"/>
      <c r="AA861" s="24"/>
      <c r="AB861" s="25"/>
      <c r="AC861" s="24"/>
      <c r="AD861" s="20"/>
      <c r="AE861" s="20"/>
      <c r="AF861" s="20"/>
      <c r="AG861" s="1"/>
      <c r="AH861" s="1"/>
      <c r="AI861" s="41"/>
      <c r="AJ861" s="41"/>
      <c r="AK861" s="41"/>
      <c r="AL861" s="41"/>
      <c r="AM861" s="41"/>
      <c r="AN861" s="1"/>
      <c r="AO861" s="1"/>
      <c r="AP861" s="1"/>
      <c r="AQ861" s="1"/>
      <c r="AR861" s="1"/>
      <c r="AS861" s="1"/>
      <c r="AT861" s="1"/>
      <c r="AU861" s="1"/>
      <c r="AV861" s="1"/>
      <c r="AW861" s="1"/>
      <c r="AX861" s="35"/>
      <c r="AY861" s="78"/>
      <c r="AZ861" s="37" t="e">
        <f>IF(AC861=#REF!,"年間支払金額",IF(AND(OR(COUNTIF(AE861,"*すべて*"),COUNTIF(AE861,"*全て*")),S861="●",OR(K861=#REF!,K861=#REF!)),"年間支払金額(全官署、契約相手方ごと)",IF(AND(OR(COUNTIF(AE861,"*すべて*"),COUNTIF(AE861,"*全て*")),S861="●"),"年間支払金額(契約相手方ごと)",IF(AND(OR(K861=#REF!,K861=#REF!),AC861=#REF!),"契約総額(全官署)",IF(AND(K861=#REF!,AC861=#REF!),"契約総額(自官署のみ)",IF(K861=#REF!,"年間支払金額(自官署のみ)",IF(AC861=#REF!,"契約総額",IF(AND(COUNTIF(BG861,"&lt;&gt;*単価*"),OR(K861=#REF!,K861=#REF!)),"全官署予定価格",IF(AND(COUNTIF(BG861,"*単価*"),OR(K861=#REF!,K861=#REF!)),"全官署支払金額",IF(COUNTIF(BG861,"*単価*"),"年間支払金額","予定価格"))))))))))</f>
        <v>#REF!</v>
      </c>
      <c r="BA861" s="37" t="str">
        <f>IF(T861="","×",IF(令和8年度契約状況調査票!T861&gt;_xlfn.XLOOKUP(令和8年度契約状況調査票!BF861,#REF!,#REF!),"○","×"))</f>
        <v>×</v>
      </c>
      <c r="BB861" s="37" t="str">
        <f>IF(Y861="","×",IF(令和8年度契約状況調査票!Y861&gt;_xlfn.XLOOKUP(令和8年度契約状況調査票!BF861,#REF!,#REF!),"○","×"))</f>
        <v>×</v>
      </c>
      <c r="BC861" s="37" t="str">
        <f t="shared" si="126"/>
        <v>×</v>
      </c>
      <c r="BD861" s="37" t="str">
        <f t="shared" si="131"/>
        <v>×</v>
      </c>
      <c r="BE861" s="79" t="str">
        <f t="shared" si="127"/>
        <v/>
      </c>
      <c r="BF861" s="38">
        <f t="shared" si="128"/>
        <v>0</v>
      </c>
      <c r="BG861" s="1" t="e">
        <f>IF(AC861=#REF!,"",IF(AND(K861&lt;&gt;"",ISTEXT(U861)),"分担契約/単価契約",IF(ISTEXT(U861),"単価契約",IF(K861&lt;&gt;"","分担契約",""))))</f>
        <v>#REF!</v>
      </c>
      <c r="BH861" s="80"/>
      <c r="BI861" s="81" t="e">
        <f>IF(COUNTIF(T861,"**"),"",IF(AND(T861&gt;=#REF!,OR(H861=#REF!,H861=#REF!)),1,IF(AND(T861&gt;=#REF!,H861&lt;&gt;#REF!,H861&lt;&gt;#REF!),1,"")))</f>
        <v>#REF!</v>
      </c>
      <c r="BJ861" s="82" t="str">
        <f t="shared" si="129"/>
        <v>○</v>
      </c>
      <c r="BK861" s="81" t="b">
        <f t="shared" si="132"/>
        <v>1</v>
      </c>
      <c r="BL861" s="81" t="b">
        <f t="shared" si="133"/>
        <v>1</v>
      </c>
    </row>
    <row r="862" spans="1:64" s="83" customFormat="1" ht="60.65" customHeight="1" x14ac:dyDescent="0.2">
      <c r="A862" s="77">
        <f t="shared" si="125"/>
        <v>857</v>
      </c>
      <c r="B862" s="77" t="str">
        <f t="shared" si="130"/>
        <v/>
      </c>
      <c r="C862" s="77" t="str">
        <f>IF(B862&lt;&gt;1,"",COUNTIF($B$6:B862,1))</f>
        <v/>
      </c>
      <c r="D862" s="77" t="str">
        <f>IF(B862&lt;&gt;2,"",COUNTIF($B$6:B862,2))</f>
        <v/>
      </c>
      <c r="E862" s="77" t="str">
        <f>IF(B862&lt;&gt;3,"",COUNTIF($B$6:B862,3))</f>
        <v/>
      </c>
      <c r="F862" s="77" t="str">
        <f>IF(B862&lt;&gt;4,"",COUNTIF($B$6:B862,4))</f>
        <v/>
      </c>
      <c r="G862" s="1"/>
      <c r="H862" s="20"/>
      <c r="I862" s="20"/>
      <c r="J862" s="20"/>
      <c r="K862" s="1"/>
      <c r="L862" s="1"/>
      <c r="M862" s="21"/>
      <c r="N862" s="20"/>
      <c r="O862" s="22"/>
      <c r="P862" s="26"/>
      <c r="Q862" s="27"/>
      <c r="R862" s="20"/>
      <c r="S862" s="1"/>
      <c r="T862" s="23"/>
      <c r="U862" s="84"/>
      <c r="V862" s="86"/>
      <c r="W862" s="39" t="e">
        <f>IF(OR(T862="他官署で調達手続きを実施のため",AC862=#REF!),"－",IF(V862&lt;&gt;"",ROUNDDOWN(V862/T862,3),(IFERROR(ROUNDDOWN(U862/T862,3),"－"))))</f>
        <v>#REF!</v>
      </c>
      <c r="X862" s="90"/>
      <c r="Y862" s="92"/>
      <c r="Z862" s="25"/>
      <c r="AA862" s="24"/>
      <c r="AB862" s="25"/>
      <c r="AC862" s="24"/>
      <c r="AD862" s="20"/>
      <c r="AE862" s="20"/>
      <c r="AF862" s="20"/>
      <c r="AG862" s="1"/>
      <c r="AH862" s="1"/>
      <c r="AI862" s="41"/>
      <c r="AJ862" s="41"/>
      <c r="AK862" s="41"/>
      <c r="AL862" s="41"/>
      <c r="AM862" s="41"/>
      <c r="AN862" s="1"/>
      <c r="AO862" s="1"/>
      <c r="AP862" s="1"/>
      <c r="AQ862" s="1"/>
      <c r="AR862" s="1"/>
      <c r="AS862" s="1"/>
      <c r="AT862" s="1"/>
      <c r="AU862" s="1"/>
      <c r="AV862" s="1"/>
      <c r="AW862" s="1"/>
      <c r="AX862" s="35"/>
      <c r="AY862" s="78"/>
      <c r="AZ862" s="37" t="e">
        <f>IF(AC862=#REF!,"年間支払金額",IF(AND(OR(COUNTIF(AE862,"*すべて*"),COUNTIF(AE862,"*全て*")),S862="●",OR(K862=#REF!,K862=#REF!)),"年間支払金額(全官署、契約相手方ごと)",IF(AND(OR(COUNTIF(AE862,"*すべて*"),COUNTIF(AE862,"*全て*")),S862="●"),"年間支払金額(契約相手方ごと)",IF(AND(OR(K862=#REF!,K862=#REF!),AC862=#REF!),"契約総額(全官署)",IF(AND(K862=#REF!,AC862=#REF!),"契約総額(自官署のみ)",IF(K862=#REF!,"年間支払金額(自官署のみ)",IF(AC862=#REF!,"契約総額",IF(AND(COUNTIF(BG862,"&lt;&gt;*単価*"),OR(K862=#REF!,K862=#REF!)),"全官署予定価格",IF(AND(COUNTIF(BG862,"*単価*"),OR(K862=#REF!,K862=#REF!)),"全官署支払金額",IF(COUNTIF(BG862,"*単価*"),"年間支払金額","予定価格"))))))))))</f>
        <v>#REF!</v>
      </c>
      <c r="BA862" s="37" t="str">
        <f>IF(T862="","×",IF(令和8年度契約状況調査票!T862&gt;_xlfn.XLOOKUP(令和8年度契約状況調査票!BF862,#REF!,#REF!),"○","×"))</f>
        <v>×</v>
      </c>
      <c r="BB862" s="37" t="str">
        <f>IF(Y862="","×",IF(令和8年度契約状況調査票!Y862&gt;_xlfn.XLOOKUP(令和8年度契約状況調査票!BF862,#REF!,#REF!),"○","×"))</f>
        <v>×</v>
      </c>
      <c r="BC862" s="37" t="str">
        <f t="shared" si="126"/>
        <v>×</v>
      </c>
      <c r="BD862" s="37" t="str">
        <f t="shared" si="131"/>
        <v>×</v>
      </c>
      <c r="BE862" s="79" t="str">
        <f t="shared" si="127"/>
        <v/>
      </c>
      <c r="BF862" s="38">
        <f t="shared" si="128"/>
        <v>0</v>
      </c>
      <c r="BG862" s="1" t="e">
        <f>IF(AC862=#REF!,"",IF(AND(K862&lt;&gt;"",ISTEXT(U862)),"分担契約/単価契約",IF(ISTEXT(U862),"単価契約",IF(K862&lt;&gt;"","分担契約",""))))</f>
        <v>#REF!</v>
      </c>
      <c r="BH862" s="80"/>
      <c r="BI862" s="81" t="e">
        <f>IF(COUNTIF(T862,"**"),"",IF(AND(T862&gt;=#REF!,OR(H862=#REF!,H862=#REF!)),1,IF(AND(T862&gt;=#REF!,H862&lt;&gt;#REF!,H862&lt;&gt;#REF!),1,"")))</f>
        <v>#REF!</v>
      </c>
      <c r="BJ862" s="82" t="str">
        <f t="shared" si="129"/>
        <v>○</v>
      </c>
      <c r="BK862" s="81" t="b">
        <f t="shared" si="132"/>
        <v>1</v>
      </c>
      <c r="BL862" s="81" t="b">
        <f t="shared" si="133"/>
        <v>1</v>
      </c>
    </row>
    <row r="863" spans="1:64" s="83" customFormat="1" ht="60.65" customHeight="1" x14ac:dyDescent="0.2">
      <c r="A863" s="77">
        <f t="shared" si="125"/>
        <v>858</v>
      </c>
      <c r="B863" s="77" t="str">
        <f t="shared" si="130"/>
        <v/>
      </c>
      <c r="C863" s="77" t="str">
        <f>IF(B863&lt;&gt;1,"",COUNTIF($B$6:B863,1))</f>
        <v/>
      </c>
      <c r="D863" s="77" t="str">
        <f>IF(B863&lt;&gt;2,"",COUNTIF($B$6:B863,2))</f>
        <v/>
      </c>
      <c r="E863" s="77" t="str">
        <f>IF(B863&lt;&gt;3,"",COUNTIF($B$6:B863,3))</f>
        <v/>
      </c>
      <c r="F863" s="77" t="str">
        <f>IF(B863&lt;&gt;4,"",COUNTIF($B$6:B863,4))</f>
        <v/>
      </c>
      <c r="G863" s="1"/>
      <c r="H863" s="20"/>
      <c r="I863" s="20"/>
      <c r="J863" s="20"/>
      <c r="K863" s="1"/>
      <c r="L863" s="1"/>
      <c r="M863" s="21"/>
      <c r="N863" s="20"/>
      <c r="O863" s="22"/>
      <c r="P863" s="26"/>
      <c r="Q863" s="27"/>
      <c r="R863" s="20"/>
      <c r="S863" s="1"/>
      <c r="T863" s="28"/>
      <c r="U863" s="85"/>
      <c r="V863" s="86"/>
      <c r="W863" s="39" t="e">
        <f>IF(OR(T863="他官署で調達手続きを実施のため",AC863=#REF!),"－",IF(V863&lt;&gt;"",ROUNDDOWN(V863/T863,3),(IFERROR(ROUNDDOWN(U863/T863,3),"－"))))</f>
        <v>#REF!</v>
      </c>
      <c r="X863" s="90"/>
      <c r="Y863" s="92"/>
      <c r="Z863" s="25"/>
      <c r="AA863" s="24"/>
      <c r="AB863" s="25"/>
      <c r="AC863" s="24"/>
      <c r="AD863" s="20"/>
      <c r="AE863" s="20"/>
      <c r="AF863" s="20"/>
      <c r="AG863" s="1"/>
      <c r="AH863" s="1"/>
      <c r="AI863" s="41"/>
      <c r="AJ863" s="41"/>
      <c r="AK863" s="41"/>
      <c r="AL863" s="41"/>
      <c r="AM863" s="41"/>
      <c r="AN863" s="1"/>
      <c r="AO863" s="1"/>
      <c r="AP863" s="1"/>
      <c r="AQ863" s="1"/>
      <c r="AR863" s="1"/>
      <c r="AS863" s="1"/>
      <c r="AT863" s="1"/>
      <c r="AU863" s="1"/>
      <c r="AV863" s="1"/>
      <c r="AW863" s="1"/>
      <c r="AX863" s="35"/>
      <c r="AY863" s="78"/>
      <c r="AZ863" s="37" t="e">
        <f>IF(AC863=#REF!,"年間支払金額",IF(AND(OR(COUNTIF(AE863,"*すべて*"),COUNTIF(AE863,"*全て*")),S863="●",OR(K863=#REF!,K863=#REF!)),"年間支払金額(全官署、契約相手方ごと)",IF(AND(OR(COUNTIF(AE863,"*すべて*"),COUNTIF(AE863,"*全て*")),S863="●"),"年間支払金額(契約相手方ごと)",IF(AND(OR(K863=#REF!,K863=#REF!),AC863=#REF!),"契約総額(全官署)",IF(AND(K863=#REF!,AC863=#REF!),"契約総額(自官署のみ)",IF(K863=#REF!,"年間支払金額(自官署のみ)",IF(AC863=#REF!,"契約総額",IF(AND(COUNTIF(BG863,"&lt;&gt;*単価*"),OR(K863=#REF!,K863=#REF!)),"全官署予定価格",IF(AND(COUNTIF(BG863,"*単価*"),OR(K863=#REF!,K863=#REF!)),"全官署支払金額",IF(COUNTIF(BG863,"*単価*"),"年間支払金額","予定価格"))))))))))</f>
        <v>#REF!</v>
      </c>
      <c r="BA863" s="37" t="str">
        <f>IF(T863="","×",IF(令和8年度契約状況調査票!T863&gt;_xlfn.XLOOKUP(令和8年度契約状況調査票!BF863,#REF!,#REF!),"○","×"))</f>
        <v>×</v>
      </c>
      <c r="BB863" s="37" t="str">
        <f>IF(Y863="","×",IF(令和8年度契約状況調査票!Y863&gt;_xlfn.XLOOKUP(令和8年度契約状況調査票!BF863,#REF!,#REF!),"○","×"))</f>
        <v>×</v>
      </c>
      <c r="BC863" s="37" t="str">
        <f t="shared" si="126"/>
        <v>×</v>
      </c>
      <c r="BD863" s="37" t="str">
        <f t="shared" si="131"/>
        <v>×</v>
      </c>
      <c r="BE863" s="79" t="str">
        <f t="shared" si="127"/>
        <v/>
      </c>
      <c r="BF863" s="38">
        <f t="shared" si="128"/>
        <v>0</v>
      </c>
      <c r="BG863" s="1" t="e">
        <f>IF(AC863=#REF!,"",IF(AND(K863&lt;&gt;"",ISTEXT(U863)),"分担契約/単価契約",IF(ISTEXT(U863),"単価契約",IF(K863&lt;&gt;"","分担契約",""))))</f>
        <v>#REF!</v>
      </c>
      <c r="BH863" s="80"/>
      <c r="BI863" s="81" t="e">
        <f>IF(COUNTIF(T863,"**"),"",IF(AND(T863&gt;=#REF!,OR(H863=#REF!,H863=#REF!)),1,IF(AND(T863&gt;=#REF!,H863&lt;&gt;#REF!,H863&lt;&gt;#REF!),1,"")))</f>
        <v>#REF!</v>
      </c>
      <c r="BJ863" s="82" t="str">
        <f t="shared" si="129"/>
        <v>○</v>
      </c>
      <c r="BK863" s="81" t="b">
        <f t="shared" si="132"/>
        <v>1</v>
      </c>
      <c r="BL863" s="81" t="b">
        <f t="shared" si="133"/>
        <v>1</v>
      </c>
    </row>
    <row r="864" spans="1:64" s="83" customFormat="1" ht="60.65" customHeight="1" x14ac:dyDescent="0.2">
      <c r="A864" s="77">
        <f t="shared" si="125"/>
        <v>859</v>
      </c>
      <c r="B864" s="77" t="str">
        <f t="shared" si="130"/>
        <v/>
      </c>
      <c r="C864" s="77" t="str">
        <f>IF(B864&lt;&gt;1,"",COUNTIF($B$6:B864,1))</f>
        <v/>
      </c>
      <c r="D864" s="77" t="str">
        <f>IF(B864&lt;&gt;2,"",COUNTIF($B$6:B864,2))</f>
        <v/>
      </c>
      <c r="E864" s="77" t="str">
        <f>IF(B864&lt;&gt;3,"",COUNTIF($B$6:B864,3))</f>
        <v/>
      </c>
      <c r="F864" s="77" t="str">
        <f>IF(B864&lt;&gt;4,"",COUNTIF($B$6:B864,4))</f>
        <v/>
      </c>
      <c r="G864" s="1"/>
      <c r="H864" s="20"/>
      <c r="I864" s="20"/>
      <c r="J864" s="20"/>
      <c r="K864" s="1"/>
      <c r="L864" s="1"/>
      <c r="M864" s="21"/>
      <c r="N864" s="20"/>
      <c r="O864" s="22"/>
      <c r="P864" s="26"/>
      <c r="Q864" s="27"/>
      <c r="R864" s="20"/>
      <c r="S864" s="1"/>
      <c r="T864" s="23"/>
      <c r="U864" s="84"/>
      <c r="V864" s="86"/>
      <c r="W864" s="39" t="e">
        <f>IF(OR(T864="他官署で調達手続きを実施のため",AC864=#REF!),"－",IF(V864&lt;&gt;"",ROUNDDOWN(V864/T864,3),(IFERROR(ROUNDDOWN(U864/T864,3),"－"))))</f>
        <v>#REF!</v>
      </c>
      <c r="X864" s="90"/>
      <c r="Y864" s="92"/>
      <c r="Z864" s="25"/>
      <c r="AA864" s="24"/>
      <c r="AB864" s="25"/>
      <c r="AC864" s="24"/>
      <c r="AD864" s="20"/>
      <c r="AE864" s="20"/>
      <c r="AF864" s="20"/>
      <c r="AG864" s="1"/>
      <c r="AH864" s="1"/>
      <c r="AI864" s="41"/>
      <c r="AJ864" s="41"/>
      <c r="AK864" s="41"/>
      <c r="AL864" s="41"/>
      <c r="AM864" s="41"/>
      <c r="AN864" s="1"/>
      <c r="AO864" s="1"/>
      <c r="AP864" s="1"/>
      <c r="AQ864" s="1"/>
      <c r="AR864" s="1"/>
      <c r="AS864" s="1"/>
      <c r="AT864" s="1"/>
      <c r="AU864" s="1"/>
      <c r="AV864" s="1"/>
      <c r="AW864" s="1"/>
      <c r="AX864" s="35"/>
      <c r="AY864" s="78"/>
      <c r="AZ864" s="37" t="e">
        <f>IF(AC864=#REF!,"年間支払金額",IF(AND(OR(COUNTIF(AE864,"*すべて*"),COUNTIF(AE864,"*全て*")),S864="●",OR(K864=#REF!,K864=#REF!)),"年間支払金額(全官署、契約相手方ごと)",IF(AND(OR(COUNTIF(AE864,"*すべて*"),COUNTIF(AE864,"*全て*")),S864="●"),"年間支払金額(契約相手方ごと)",IF(AND(OR(K864=#REF!,K864=#REF!),AC864=#REF!),"契約総額(全官署)",IF(AND(K864=#REF!,AC864=#REF!),"契約総額(自官署のみ)",IF(K864=#REF!,"年間支払金額(自官署のみ)",IF(AC864=#REF!,"契約総額",IF(AND(COUNTIF(BG864,"&lt;&gt;*単価*"),OR(K864=#REF!,K864=#REF!)),"全官署予定価格",IF(AND(COUNTIF(BG864,"*単価*"),OR(K864=#REF!,K864=#REF!)),"全官署支払金額",IF(COUNTIF(BG864,"*単価*"),"年間支払金額","予定価格"))))))))))</f>
        <v>#REF!</v>
      </c>
      <c r="BA864" s="37" t="str">
        <f>IF(T864="","×",IF(令和8年度契約状況調査票!T864&gt;_xlfn.XLOOKUP(令和8年度契約状況調査票!BF864,#REF!,#REF!),"○","×"))</f>
        <v>×</v>
      </c>
      <c r="BB864" s="37" t="str">
        <f>IF(Y864="","×",IF(令和8年度契約状況調査票!Y864&gt;_xlfn.XLOOKUP(令和8年度契約状況調査票!BF864,#REF!,#REF!),"○","×"))</f>
        <v>×</v>
      </c>
      <c r="BC864" s="37" t="str">
        <f t="shared" si="126"/>
        <v>×</v>
      </c>
      <c r="BD864" s="37" t="str">
        <f t="shared" si="131"/>
        <v>×</v>
      </c>
      <c r="BE864" s="79" t="str">
        <f t="shared" si="127"/>
        <v/>
      </c>
      <c r="BF864" s="38">
        <f t="shared" si="128"/>
        <v>0</v>
      </c>
      <c r="BG864" s="1" t="e">
        <f>IF(AC864=#REF!,"",IF(AND(K864&lt;&gt;"",ISTEXT(U864)),"分担契約/単価契約",IF(ISTEXT(U864),"単価契約",IF(K864&lt;&gt;"","分担契約",""))))</f>
        <v>#REF!</v>
      </c>
      <c r="BH864" s="80"/>
      <c r="BI864" s="81" t="e">
        <f>IF(COUNTIF(T864,"**"),"",IF(AND(T864&gt;=#REF!,OR(H864=#REF!,H864=#REF!)),1,IF(AND(T864&gt;=#REF!,H864&lt;&gt;#REF!,H864&lt;&gt;#REF!),1,"")))</f>
        <v>#REF!</v>
      </c>
      <c r="BJ864" s="82" t="str">
        <f t="shared" si="129"/>
        <v>○</v>
      </c>
      <c r="BK864" s="81" t="b">
        <f t="shared" si="132"/>
        <v>1</v>
      </c>
      <c r="BL864" s="81" t="b">
        <f t="shared" si="133"/>
        <v>1</v>
      </c>
    </row>
    <row r="865" spans="1:64" s="83" customFormat="1" ht="60.65" customHeight="1" x14ac:dyDescent="0.2">
      <c r="A865" s="77">
        <f t="shared" si="125"/>
        <v>860</v>
      </c>
      <c r="B865" s="77" t="str">
        <f t="shared" si="130"/>
        <v/>
      </c>
      <c r="C865" s="77" t="str">
        <f>IF(B865&lt;&gt;1,"",COUNTIF($B$6:B865,1))</f>
        <v/>
      </c>
      <c r="D865" s="77" t="str">
        <f>IF(B865&lt;&gt;2,"",COUNTIF($B$6:B865,2))</f>
        <v/>
      </c>
      <c r="E865" s="77" t="str">
        <f>IF(B865&lt;&gt;3,"",COUNTIF($B$6:B865,3))</f>
        <v/>
      </c>
      <c r="F865" s="77" t="str">
        <f>IF(B865&lt;&gt;4,"",COUNTIF($B$6:B865,4))</f>
        <v/>
      </c>
      <c r="G865" s="1"/>
      <c r="H865" s="20"/>
      <c r="I865" s="20"/>
      <c r="J865" s="20"/>
      <c r="K865" s="1"/>
      <c r="L865" s="1"/>
      <c r="M865" s="21"/>
      <c r="N865" s="20"/>
      <c r="O865" s="22"/>
      <c r="P865" s="26"/>
      <c r="Q865" s="27"/>
      <c r="R865" s="20"/>
      <c r="S865" s="1"/>
      <c r="T865" s="23"/>
      <c r="U865" s="84"/>
      <c r="V865" s="86"/>
      <c r="W865" s="39" t="e">
        <f>IF(OR(T865="他官署で調達手続きを実施のため",AC865=#REF!),"－",IF(V865&lt;&gt;"",ROUNDDOWN(V865/T865,3),(IFERROR(ROUNDDOWN(U865/T865,3),"－"))))</f>
        <v>#REF!</v>
      </c>
      <c r="X865" s="90"/>
      <c r="Y865" s="92"/>
      <c r="Z865" s="25"/>
      <c r="AA865" s="24"/>
      <c r="AB865" s="25"/>
      <c r="AC865" s="24"/>
      <c r="AD865" s="20"/>
      <c r="AE865" s="20"/>
      <c r="AF865" s="20"/>
      <c r="AG865" s="1"/>
      <c r="AH865" s="1"/>
      <c r="AI865" s="41"/>
      <c r="AJ865" s="41"/>
      <c r="AK865" s="41"/>
      <c r="AL865" s="41"/>
      <c r="AM865" s="41"/>
      <c r="AN865" s="1"/>
      <c r="AO865" s="1"/>
      <c r="AP865" s="1"/>
      <c r="AQ865" s="1"/>
      <c r="AR865" s="1"/>
      <c r="AS865" s="1"/>
      <c r="AT865" s="1"/>
      <c r="AU865" s="1"/>
      <c r="AV865" s="1"/>
      <c r="AW865" s="1"/>
      <c r="AX865" s="35"/>
      <c r="AY865" s="78"/>
      <c r="AZ865" s="37" t="e">
        <f>IF(AC865=#REF!,"年間支払金額",IF(AND(OR(COUNTIF(AE865,"*すべて*"),COUNTIF(AE865,"*全て*")),S865="●",OR(K865=#REF!,K865=#REF!)),"年間支払金額(全官署、契約相手方ごと)",IF(AND(OR(COUNTIF(AE865,"*すべて*"),COUNTIF(AE865,"*全て*")),S865="●"),"年間支払金額(契約相手方ごと)",IF(AND(OR(K865=#REF!,K865=#REF!),AC865=#REF!),"契約総額(全官署)",IF(AND(K865=#REF!,AC865=#REF!),"契約総額(自官署のみ)",IF(K865=#REF!,"年間支払金額(自官署のみ)",IF(AC865=#REF!,"契約総額",IF(AND(COUNTIF(BG865,"&lt;&gt;*単価*"),OR(K865=#REF!,K865=#REF!)),"全官署予定価格",IF(AND(COUNTIF(BG865,"*単価*"),OR(K865=#REF!,K865=#REF!)),"全官署支払金額",IF(COUNTIF(BG865,"*単価*"),"年間支払金額","予定価格"))))))))))</f>
        <v>#REF!</v>
      </c>
      <c r="BA865" s="37" t="str">
        <f>IF(T865="","×",IF(令和8年度契約状況調査票!T865&gt;_xlfn.XLOOKUP(令和8年度契約状況調査票!BF865,#REF!,#REF!),"○","×"))</f>
        <v>×</v>
      </c>
      <c r="BB865" s="37" t="str">
        <f>IF(Y865="","×",IF(令和8年度契約状況調査票!Y865&gt;_xlfn.XLOOKUP(令和8年度契約状況調査票!BF865,#REF!,#REF!),"○","×"))</f>
        <v>×</v>
      </c>
      <c r="BC865" s="37" t="str">
        <f t="shared" si="126"/>
        <v>×</v>
      </c>
      <c r="BD865" s="37" t="str">
        <f t="shared" si="131"/>
        <v>×</v>
      </c>
      <c r="BE865" s="79" t="str">
        <f t="shared" si="127"/>
        <v/>
      </c>
      <c r="BF865" s="38">
        <f t="shared" si="128"/>
        <v>0</v>
      </c>
      <c r="BG865" s="1" t="e">
        <f>IF(AC865=#REF!,"",IF(AND(K865&lt;&gt;"",ISTEXT(U865)),"分担契約/単価契約",IF(ISTEXT(U865),"単価契約",IF(K865&lt;&gt;"","分担契約",""))))</f>
        <v>#REF!</v>
      </c>
      <c r="BH865" s="80"/>
      <c r="BI865" s="81" t="e">
        <f>IF(COUNTIF(T865,"**"),"",IF(AND(T865&gt;=#REF!,OR(H865=#REF!,H865=#REF!)),1,IF(AND(T865&gt;=#REF!,H865&lt;&gt;#REF!,H865&lt;&gt;#REF!),1,"")))</f>
        <v>#REF!</v>
      </c>
      <c r="BJ865" s="82" t="str">
        <f t="shared" si="129"/>
        <v>○</v>
      </c>
      <c r="BK865" s="81" t="b">
        <f t="shared" si="132"/>
        <v>1</v>
      </c>
      <c r="BL865" s="81" t="b">
        <f t="shared" si="133"/>
        <v>1</v>
      </c>
    </row>
    <row r="866" spans="1:64" s="83" customFormat="1" ht="60.65" customHeight="1" x14ac:dyDescent="0.2">
      <c r="A866" s="77">
        <f t="shared" si="125"/>
        <v>861</v>
      </c>
      <c r="B866" s="77" t="str">
        <f t="shared" si="130"/>
        <v/>
      </c>
      <c r="C866" s="77" t="str">
        <f>IF(B866&lt;&gt;1,"",COUNTIF($B$6:B866,1))</f>
        <v/>
      </c>
      <c r="D866" s="77" t="str">
        <f>IF(B866&lt;&gt;2,"",COUNTIF($B$6:B866,2))</f>
        <v/>
      </c>
      <c r="E866" s="77" t="str">
        <f>IF(B866&lt;&gt;3,"",COUNTIF($B$6:B866,3))</f>
        <v/>
      </c>
      <c r="F866" s="77" t="str">
        <f>IF(B866&lt;&gt;4,"",COUNTIF($B$6:B866,4))</f>
        <v/>
      </c>
      <c r="G866" s="1"/>
      <c r="H866" s="20"/>
      <c r="I866" s="20"/>
      <c r="J866" s="20"/>
      <c r="K866" s="1"/>
      <c r="L866" s="1"/>
      <c r="M866" s="21"/>
      <c r="N866" s="20"/>
      <c r="O866" s="22"/>
      <c r="P866" s="26"/>
      <c r="Q866" s="27"/>
      <c r="R866" s="20"/>
      <c r="S866" s="1"/>
      <c r="T866" s="23"/>
      <c r="U866" s="84"/>
      <c r="V866" s="86"/>
      <c r="W866" s="39" t="e">
        <f>IF(OR(T866="他官署で調達手続きを実施のため",AC866=#REF!),"－",IF(V866&lt;&gt;"",ROUNDDOWN(V866/T866,3),(IFERROR(ROUNDDOWN(U866/T866,3),"－"))))</f>
        <v>#REF!</v>
      </c>
      <c r="X866" s="90"/>
      <c r="Y866" s="92"/>
      <c r="Z866" s="25"/>
      <c r="AA866" s="24"/>
      <c r="AB866" s="25"/>
      <c r="AC866" s="24"/>
      <c r="AD866" s="20"/>
      <c r="AE866" s="20"/>
      <c r="AF866" s="20"/>
      <c r="AG866" s="1"/>
      <c r="AH866" s="1"/>
      <c r="AI866" s="41"/>
      <c r="AJ866" s="41"/>
      <c r="AK866" s="41"/>
      <c r="AL866" s="41"/>
      <c r="AM866" s="41"/>
      <c r="AN866" s="1"/>
      <c r="AO866" s="1"/>
      <c r="AP866" s="1"/>
      <c r="AQ866" s="1"/>
      <c r="AR866" s="1"/>
      <c r="AS866" s="1"/>
      <c r="AT866" s="1"/>
      <c r="AU866" s="1"/>
      <c r="AV866" s="1"/>
      <c r="AW866" s="1"/>
      <c r="AX866" s="35"/>
      <c r="AY866" s="78"/>
      <c r="AZ866" s="37" t="e">
        <f>IF(AC866=#REF!,"年間支払金額",IF(AND(OR(COUNTIF(AE866,"*すべて*"),COUNTIF(AE866,"*全て*")),S866="●",OR(K866=#REF!,K866=#REF!)),"年間支払金額(全官署、契約相手方ごと)",IF(AND(OR(COUNTIF(AE866,"*すべて*"),COUNTIF(AE866,"*全て*")),S866="●"),"年間支払金額(契約相手方ごと)",IF(AND(OR(K866=#REF!,K866=#REF!),AC866=#REF!),"契約総額(全官署)",IF(AND(K866=#REF!,AC866=#REF!),"契約総額(自官署のみ)",IF(K866=#REF!,"年間支払金額(自官署のみ)",IF(AC866=#REF!,"契約総額",IF(AND(COUNTIF(BG866,"&lt;&gt;*単価*"),OR(K866=#REF!,K866=#REF!)),"全官署予定価格",IF(AND(COUNTIF(BG866,"*単価*"),OR(K866=#REF!,K866=#REF!)),"全官署支払金額",IF(COUNTIF(BG866,"*単価*"),"年間支払金額","予定価格"))))))))))</f>
        <v>#REF!</v>
      </c>
      <c r="BA866" s="37" t="str">
        <f>IF(T866="","×",IF(令和8年度契約状況調査票!T866&gt;_xlfn.XLOOKUP(令和8年度契約状況調査票!BF866,#REF!,#REF!),"○","×"))</f>
        <v>×</v>
      </c>
      <c r="BB866" s="37" t="str">
        <f>IF(Y866="","×",IF(令和8年度契約状況調査票!Y866&gt;_xlfn.XLOOKUP(令和8年度契約状況調査票!BF866,#REF!,#REF!),"○","×"))</f>
        <v>×</v>
      </c>
      <c r="BC866" s="37" t="str">
        <f t="shared" si="126"/>
        <v>×</v>
      </c>
      <c r="BD866" s="37" t="str">
        <f t="shared" si="131"/>
        <v>×</v>
      </c>
      <c r="BE866" s="79" t="str">
        <f t="shared" si="127"/>
        <v/>
      </c>
      <c r="BF866" s="38">
        <f t="shared" si="128"/>
        <v>0</v>
      </c>
      <c r="BG866" s="1" t="e">
        <f>IF(AC866=#REF!,"",IF(AND(K866&lt;&gt;"",ISTEXT(U866)),"分担契約/単価契約",IF(ISTEXT(U866),"単価契約",IF(K866&lt;&gt;"","分担契約",""))))</f>
        <v>#REF!</v>
      </c>
      <c r="BH866" s="80"/>
      <c r="BI866" s="81" t="e">
        <f>IF(COUNTIF(T866,"**"),"",IF(AND(T866&gt;=#REF!,OR(H866=#REF!,H866=#REF!)),1,IF(AND(T866&gt;=#REF!,H866&lt;&gt;#REF!,H866&lt;&gt;#REF!),1,"")))</f>
        <v>#REF!</v>
      </c>
      <c r="BJ866" s="82" t="str">
        <f t="shared" si="129"/>
        <v>○</v>
      </c>
      <c r="BK866" s="81" t="b">
        <f t="shared" si="132"/>
        <v>1</v>
      </c>
      <c r="BL866" s="81" t="b">
        <f t="shared" si="133"/>
        <v>1</v>
      </c>
    </row>
    <row r="867" spans="1:64" s="83" customFormat="1" ht="60.65" customHeight="1" x14ac:dyDescent="0.2">
      <c r="A867" s="77">
        <f t="shared" si="125"/>
        <v>862</v>
      </c>
      <c r="B867" s="77" t="str">
        <f t="shared" si="130"/>
        <v/>
      </c>
      <c r="C867" s="77" t="str">
        <f>IF(B867&lt;&gt;1,"",COUNTIF($B$6:B867,1))</f>
        <v/>
      </c>
      <c r="D867" s="77" t="str">
        <f>IF(B867&lt;&gt;2,"",COUNTIF($B$6:B867,2))</f>
        <v/>
      </c>
      <c r="E867" s="77" t="str">
        <f>IF(B867&lt;&gt;3,"",COUNTIF($B$6:B867,3))</f>
        <v/>
      </c>
      <c r="F867" s="77" t="str">
        <f>IF(B867&lt;&gt;4,"",COUNTIF($B$6:B867,4))</f>
        <v/>
      </c>
      <c r="G867" s="1"/>
      <c r="H867" s="20"/>
      <c r="I867" s="20"/>
      <c r="J867" s="20"/>
      <c r="K867" s="1"/>
      <c r="L867" s="1"/>
      <c r="M867" s="21"/>
      <c r="N867" s="20"/>
      <c r="O867" s="22"/>
      <c r="P867" s="26"/>
      <c r="Q867" s="27"/>
      <c r="R867" s="20"/>
      <c r="S867" s="1"/>
      <c r="T867" s="23"/>
      <c r="U867" s="84"/>
      <c r="V867" s="86"/>
      <c r="W867" s="39" t="e">
        <f>IF(OR(T867="他官署で調達手続きを実施のため",AC867=#REF!),"－",IF(V867&lt;&gt;"",ROUNDDOWN(V867/T867,3),(IFERROR(ROUNDDOWN(U867/T867,3),"－"))))</f>
        <v>#REF!</v>
      </c>
      <c r="X867" s="90"/>
      <c r="Y867" s="92"/>
      <c r="Z867" s="25"/>
      <c r="AA867" s="24"/>
      <c r="AB867" s="25"/>
      <c r="AC867" s="24"/>
      <c r="AD867" s="20"/>
      <c r="AE867" s="20"/>
      <c r="AF867" s="20"/>
      <c r="AG867" s="1"/>
      <c r="AH867" s="1"/>
      <c r="AI867" s="41"/>
      <c r="AJ867" s="41"/>
      <c r="AK867" s="41"/>
      <c r="AL867" s="41"/>
      <c r="AM867" s="41"/>
      <c r="AN867" s="1"/>
      <c r="AO867" s="1"/>
      <c r="AP867" s="1"/>
      <c r="AQ867" s="1"/>
      <c r="AR867" s="1"/>
      <c r="AS867" s="1"/>
      <c r="AT867" s="1"/>
      <c r="AU867" s="1"/>
      <c r="AV867" s="1"/>
      <c r="AW867" s="1"/>
      <c r="AX867" s="36"/>
      <c r="AY867" s="78"/>
      <c r="AZ867" s="37" t="e">
        <f>IF(AC867=#REF!,"年間支払金額",IF(AND(OR(COUNTIF(AE867,"*すべて*"),COUNTIF(AE867,"*全て*")),S867="●",OR(K867=#REF!,K867=#REF!)),"年間支払金額(全官署、契約相手方ごと)",IF(AND(OR(COUNTIF(AE867,"*すべて*"),COUNTIF(AE867,"*全て*")),S867="●"),"年間支払金額(契約相手方ごと)",IF(AND(OR(K867=#REF!,K867=#REF!),AC867=#REF!),"契約総額(全官署)",IF(AND(K867=#REF!,AC867=#REF!),"契約総額(自官署のみ)",IF(K867=#REF!,"年間支払金額(自官署のみ)",IF(AC867=#REF!,"契約総額",IF(AND(COUNTIF(BG867,"&lt;&gt;*単価*"),OR(K867=#REF!,K867=#REF!)),"全官署予定価格",IF(AND(COUNTIF(BG867,"*単価*"),OR(K867=#REF!,K867=#REF!)),"全官署支払金額",IF(COUNTIF(BG867,"*単価*"),"年間支払金額","予定価格"))))))))))</f>
        <v>#REF!</v>
      </c>
      <c r="BA867" s="37" t="str">
        <f>IF(T867="","×",IF(令和8年度契約状況調査票!T867&gt;_xlfn.XLOOKUP(令和8年度契約状況調査票!BF867,#REF!,#REF!),"○","×"))</f>
        <v>×</v>
      </c>
      <c r="BB867" s="37" t="str">
        <f>IF(Y867="","×",IF(令和8年度契約状況調査票!Y867&gt;_xlfn.XLOOKUP(令和8年度契約状況調査票!BF867,#REF!,#REF!),"○","×"))</f>
        <v>×</v>
      </c>
      <c r="BC867" s="37" t="str">
        <f t="shared" si="126"/>
        <v>×</v>
      </c>
      <c r="BD867" s="37" t="str">
        <f t="shared" si="131"/>
        <v>×</v>
      </c>
      <c r="BE867" s="79" t="str">
        <f t="shared" si="127"/>
        <v/>
      </c>
      <c r="BF867" s="38">
        <f t="shared" si="128"/>
        <v>0</v>
      </c>
      <c r="BG867" s="1" t="e">
        <f>IF(AC867=#REF!,"",IF(AND(K867&lt;&gt;"",ISTEXT(U867)),"分担契約/単価契約",IF(ISTEXT(U867),"単価契約",IF(K867&lt;&gt;"","分担契約",""))))</f>
        <v>#REF!</v>
      </c>
      <c r="BH867" s="80"/>
      <c r="BI867" s="81" t="e">
        <f>IF(COUNTIF(T867,"**"),"",IF(AND(T867&gt;=#REF!,OR(H867=#REF!,H867=#REF!)),1,IF(AND(T867&gt;=#REF!,H867&lt;&gt;#REF!,H867&lt;&gt;#REF!),1,"")))</f>
        <v>#REF!</v>
      </c>
      <c r="BJ867" s="82" t="str">
        <f t="shared" si="129"/>
        <v>○</v>
      </c>
      <c r="BK867" s="81" t="b">
        <f t="shared" si="132"/>
        <v>1</v>
      </c>
      <c r="BL867" s="81" t="b">
        <f t="shared" si="133"/>
        <v>1</v>
      </c>
    </row>
    <row r="868" spans="1:64" s="83" customFormat="1" ht="60.65" customHeight="1" x14ac:dyDescent="0.2">
      <c r="A868" s="77">
        <f t="shared" si="125"/>
        <v>863</v>
      </c>
      <c r="B868" s="77" t="str">
        <f t="shared" si="130"/>
        <v/>
      </c>
      <c r="C868" s="77" t="str">
        <f>IF(B868&lt;&gt;1,"",COUNTIF($B$6:B868,1))</f>
        <v/>
      </c>
      <c r="D868" s="77" t="str">
        <f>IF(B868&lt;&gt;2,"",COUNTIF($B$6:B868,2))</f>
        <v/>
      </c>
      <c r="E868" s="77" t="str">
        <f>IF(B868&lt;&gt;3,"",COUNTIF($B$6:B868,3))</f>
        <v/>
      </c>
      <c r="F868" s="77" t="str">
        <f>IF(B868&lt;&gt;4,"",COUNTIF($B$6:B868,4))</f>
        <v/>
      </c>
      <c r="G868" s="1"/>
      <c r="H868" s="20"/>
      <c r="I868" s="20"/>
      <c r="J868" s="20"/>
      <c r="K868" s="1"/>
      <c r="L868" s="1"/>
      <c r="M868" s="21"/>
      <c r="N868" s="20"/>
      <c r="O868" s="22"/>
      <c r="P868" s="26"/>
      <c r="Q868" s="27"/>
      <c r="R868" s="20"/>
      <c r="S868" s="1"/>
      <c r="T868" s="23"/>
      <c r="U868" s="84"/>
      <c r="V868" s="86"/>
      <c r="W868" s="39" t="e">
        <f>IF(OR(T868="他官署で調達手続きを実施のため",AC868=#REF!),"－",IF(V868&lt;&gt;"",ROUNDDOWN(V868/T868,3),(IFERROR(ROUNDDOWN(U868/T868,3),"－"))))</f>
        <v>#REF!</v>
      </c>
      <c r="X868" s="90"/>
      <c r="Y868" s="92"/>
      <c r="Z868" s="25"/>
      <c r="AA868" s="24"/>
      <c r="AB868" s="25"/>
      <c r="AC868" s="24"/>
      <c r="AD868" s="20"/>
      <c r="AE868" s="20"/>
      <c r="AF868" s="20"/>
      <c r="AG868" s="1"/>
      <c r="AH868" s="1"/>
      <c r="AI868" s="41"/>
      <c r="AJ868" s="41"/>
      <c r="AK868" s="41"/>
      <c r="AL868" s="41"/>
      <c r="AM868" s="41"/>
      <c r="AN868" s="1"/>
      <c r="AO868" s="1"/>
      <c r="AP868" s="1"/>
      <c r="AQ868" s="1"/>
      <c r="AR868" s="1"/>
      <c r="AS868" s="1"/>
      <c r="AT868" s="1"/>
      <c r="AU868" s="1"/>
      <c r="AV868" s="1"/>
      <c r="AW868" s="1"/>
      <c r="AX868" s="35"/>
      <c r="AY868" s="78"/>
      <c r="AZ868" s="37" t="e">
        <f>IF(AC868=#REF!,"年間支払金額",IF(AND(OR(COUNTIF(AE868,"*すべて*"),COUNTIF(AE868,"*全て*")),S868="●",OR(K868=#REF!,K868=#REF!)),"年間支払金額(全官署、契約相手方ごと)",IF(AND(OR(COUNTIF(AE868,"*すべて*"),COUNTIF(AE868,"*全て*")),S868="●"),"年間支払金額(契約相手方ごと)",IF(AND(OR(K868=#REF!,K868=#REF!),AC868=#REF!),"契約総額(全官署)",IF(AND(K868=#REF!,AC868=#REF!),"契約総額(自官署のみ)",IF(K868=#REF!,"年間支払金額(自官署のみ)",IF(AC868=#REF!,"契約総額",IF(AND(COUNTIF(BG868,"&lt;&gt;*単価*"),OR(K868=#REF!,K868=#REF!)),"全官署予定価格",IF(AND(COUNTIF(BG868,"*単価*"),OR(K868=#REF!,K868=#REF!)),"全官署支払金額",IF(COUNTIF(BG868,"*単価*"),"年間支払金額","予定価格"))))))))))</f>
        <v>#REF!</v>
      </c>
      <c r="BA868" s="37" t="str">
        <f>IF(T868="","×",IF(令和8年度契約状況調査票!T868&gt;_xlfn.XLOOKUP(令和8年度契約状況調査票!BF868,#REF!,#REF!),"○","×"))</f>
        <v>×</v>
      </c>
      <c r="BB868" s="37" t="str">
        <f>IF(Y868="","×",IF(令和8年度契約状況調査票!Y868&gt;_xlfn.XLOOKUP(令和8年度契約状況調査票!BF868,#REF!,#REF!),"○","×"))</f>
        <v>×</v>
      </c>
      <c r="BC868" s="37" t="str">
        <f t="shared" si="126"/>
        <v>×</v>
      </c>
      <c r="BD868" s="37" t="str">
        <f t="shared" si="131"/>
        <v>×</v>
      </c>
      <c r="BE868" s="79" t="str">
        <f t="shared" si="127"/>
        <v/>
      </c>
      <c r="BF868" s="38">
        <f t="shared" si="128"/>
        <v>0</v>
      </c>
      <c r="BG868" s="1" t="e">
        <f>IF(AC868=#REF!,"",IF(AND(K868&lt;&gt;"",ISTEXT(U868)),"分担契約/単価契約",IF(ISTEXT(U868),"単価契約",IF(K868&lt;&gt;"","分担契約",""))))</f>
        <v>#REF!</v>
      </c>
      <c r="BH868" s="80"/>
      <c r="BI868" s="81" t="e">
        <f>IF(COUNTIF(T868,"**"),"",IF(AND(T868&gt;=#REF!,OR(H868=#REF!,H868=#REF!)),1,IF(AND(T868&gt;=#REF!,H868&lt;&gt;#REF!,H868&lt;&gt;#REF!),1,"")))</f>
        <v>#REF!</v>
      </c>
      <c r="BJ868" s="82" t="str">
        <f t="shared" si="129"/>
        <v>○</v>
      </c>
      <c r="BK868" s="81" t="b">
        <f t="shared" si="132"/>
        <v>1</v>
      </c>
      <c r="BL868" s="81" t="b">
        <f t="shared" si="133"/>
        <v>1</v>
      </c>
    </row>
    <row r="869" spans="1:64" s="83" customFormat="1" ht="60.65" customHeight="1" x14ac:dyDescent="0.2">
      <c r="A869" s="77">
        <f t="shared" si="125"/>
        <v>864</v>
      </c>
      <c r="B869" s="77" t="str">
        <f t="shared" si="130"/>
        <v/>
      </c>
      <c r="C869" s="77" t="str">
        <f>IF(B869&lt;&gt;1,"",COUNTIF($B$6:B869,1))</f>
        <v/>
      </c>
      <c r="D869" s="77" t="str">
        <f>IF(B869&lt;&gt;2,"",COUNTIF($B$6:B869,2))</f>
        <v/>
      </c>
      <c r="E869" s="77" t="str">
        <f>IF(B869&lt;&gt;3,"",COUNTIF($B$6:B869,3))</f>
        <v/>
      </c>
      <c r="F869" s="77" t="str">
        <f>IF(B869&lt;&gt;4,"",COUNTIF($B$6:B869,4))</f>
        <v/>
      </c>
      <c r="G869" s="1"/>
      <c r="H869" s="20"/>
      <c r="I869" s="20"/>
      <c r="J869" s="20"/>
      <c r="K869" s="1"/>
      <c r="L869" s="1"/>
      <c r="M869" s="21"/>
      <c r="N869" s="20"/>
      <c r="O869" s="22"/>
      <c r="P869" s="26"/>
      <c r="Q869" s="27"/>
      <c r="R869" s="20"/>
      <c r="S869" s="1"/>
      <c r="T869" s="23"/>
      <c r="U869" s="84"/>
      <c r="V869" s="86"/>
      <c r="W869" s="39" t="e">
        <f>IF(OR(T869="他官署で調達手続きを実施のため",AC869=#REF!),"－",IF(V869&lt;&gt;"",ROUNDDOWN(V869/T869,3),(IFERROR(ROUNDDOWN(U869/T869,3),"－"))))</f>
        <v>#REF!</v>
      </c>
      <c r="X869" s="90"/>
      <c r="Y869" s="92"/>
      <c r="Z869" s="25"/>
      <c r="AA869" s="24"/>
      <c r="AB869" s="25"/>
      <c r="AC869" s="24"/>
      <c r="AD869" s="20"/>
      <c r="AE869" s="20"/>
      <c r="AF869" s="20"/>
      <c r="AG869" s="1"/>
      <c r="AH869" s="1"/>
      <c r="AI869" s="41"/>
      <c r="AJ869" s="41"/>
      <c r="AK869" s="41"/>
      <c r="AL869" s="41"/>
      <c r="AM869" s="41"/>
      <c r="AN869" s="1"/>
      <c r="AO869" s="1"/>
      <c r="AP869" s="1"/>
      <c r="AQ869" s="1"/>
      <c r="AR869" s="1"/>
      <c r="AS869" s="1"/>
      <c r="AT869" s="1"/>
      <c r="AU869" s="1"/>
      <c r="AV869" s="1"/>
      <c r="AW869" s="1"/>
      <c r="AX869" s="35"/>
      <c r="AY869" s="78"/>
      <c r="AZ869" s="37" t="e">
        <f>IF(AC869=#REF!,"年間支払金額",IF(AND(OR(COUNTIF(AE869,"*すべて*"),COUNTIF(AE869,"*全て*")),S869="●",OR(K869=#REF!,K869=#REF!)),"年間支払金額(全官署、契約相手方ごと)",IF(AND(OR(COUNTIF(AE869,"*すべて*"),COUNTIF(AE869,"*全て*")),S869="●"),"年間支払金額(契約相手方ごと)",IF(AND(OR(K869=#REF!,K869=#REF!),AC869=#REF!),"契約総額(全官署)",IF(AND(K869=#REF!,AC869=#REF!),"契約総額(自官署のみ)",IF(K869=#REF!,"年間支払金額(自官署のみ)",IF(AC869=#REF!,"契約総額",IF(AND(COUNTIF(BG869,"&lt;&gt;*単価*"),OR(K869=#REF!,K869=#REF!)),"全官署予定価格",IF(AND(COUNTIF(BG869,"*単価*"),OR(K869=#REF!,K869=#REF!)),"全官署支払金額",IF(COUNTIF(BG869,"*単価*"),"年間支払金額","予定価格"))))))))))</f>
        <v>#REF!</v>
      </c>
      <c r="BA869" s="37" t="str">
        <f>IF(T869="","×",IF(令和8年度契約状況調査票!T869&gt;_xlfn.XLOOKUP(令和8年度契約状況調査票!BF869,#REF!,#REF!),"○","×"))</f>
        <v>×</v>
      </c>
      <c r="BB869" s="37" t="str">
        <f>IF(Y869="","×",IF(令和8年度契約状況調査票!Y869&gt;_xlfn.XLOOKUP(令和8年度契約状況調査票!BF869,#REF!,#REF!),"○","×"))</f>
        <v>×</v>
      </c>
      <c r="BC869" s="37" t="str">
        <f t="shared" si="126"/>
        <v>×</v>
      </c>
      <c r="BD869" s="37" t="str">
        <f t="shared" si="131"/>
        <v>×</v>
      </c>
      <c r="BE869" s="79" t="str">
        <f t="shared" si="127"/>
        <v/>
      </c>
      <c r="BF869" s="38">
        <f t="shared" si="128"/>
        <v>0</v>
      </c>
      <c r="BG869" s="1" t="e">
        <f>IF(AC869=#REF!,"",IF(AND(K869&lt;&gt;"",ISTEXT(U869)),"分担契約/単価契約",IF(ISTEXT(U869),"単価契約",IF(K869&lt;&gt;"","分担契約",""))))</f>
        <v>#REF!</v>
      </c>
      <c r="BH869" s="80"/>
      <c r="BI869" s="81" t="e">
        <f>IF(COUNTIF(T869,"**"),"",IF(AND(T869&gt;=#REF!,OR(H869=#REF!,H869=#REF!)),1,IF(AND(T869&gt;=#REF!,H869&lt;&gt;#REF!,H869&lt;&gt;#REF!),1,"")))</f>
        <v>#REF!</v>
      </c>
      <c r="BJ869" s="82" t="str">
        <f t="shared" si="129"/>
        <v>○</v>
      </c>
      <c r="BK869" s="81" t="b">
        <f t="shared" si="132"/>
        <v>1</v>
      </c>
      <c r="BL869" s="81" t="b">
        <f t="shared" si="133"/>
        <v>1</v>
      </c>
    </row>
    <row r="870" spans="1:64" s="83" customFormat="1" ht="60.65" customHeight="1" x14ac:dyDescent="0.2">
      <c r="A870" s="77">
        <f t="shared" si="125"/>
        <v>865</v>
      </c>
      <c r="B870" s="77" t="str">
        <f t="shared" si="130"/>
        <v/>
      </c>
      <c r="C870" s="77" t="str">
        <f>IF(B870&lt;&gt;1,"",COUNTIF($B$6:B870,1))</f>
        <v/>
      </c>
      <c r="D870" s="77" t="str">
        <f>IF(B870&lt;&gt;2,"",COUNTIF($B$6:B870,2))</f>
        <v/>
      </c>
      <c r="E870" s="77" t="str">
        <f>IF(B870&lt;&gt;3,"",COUNTIF($B$6:B870,3))</f>
        <v/>
      </c>
      <c r="F870" s="77" t="str">
        <f>IF(B870&lt;&gt;4,"",COUNTIF($B$6:B870,4))</f>
        <v/>
      </c>
      <c r="G870" s="1"/>
      <c r="H870" s="20"/>
      <c r="I870" s="20"/>
      <c r="J870" s="20"/>
      <c r="K870" s="1"/>
      <c r="L870" s="1"/>
      <c r="M870" s="21"/>
      <c r="N870" s="20"/>
      <c r="O870" s="22"/>
      <c r="P870" s="26"/>
      <c r="Q870" s="27"/>
      <c r="R870" s="20"/>
      <c r="S870" s="1"/>
      <c r="T870" s="28"/>
      <c r="U870" s="85"/>
      <c r="V870" s="86"/>
      <c r="W870" s="39" t="e">
        <f>IF(OR(T870="他官署で調達手続きを実施のため",AC870=#REF!),"－",IF(V870&lt;&gt;"",ROUNDDOWN(V870/T870,3),(IFERROR(ROUNDDOWN(U870/T870,3),"－"))))</f>
        <v>#REF!</v>
      </c>
      <c r="X870" s="90"/>
      <c r="Y870" s="92"/>
      <c r="Z870" s="25"/>
      <c r="AA870" s="24"/>
      <c r="AB870" s="25"/>
      <c r="AC870" s="24"/>
      <c r="AD870" s="20"/>
      <c r="AE870" s="20"/>
      <c r="AF870" s="20"/>
      <c r="AG870" s="1"/>
      <c r="AH870" s="1"/>
      <c r="AI870" s="41"/>
      <c r="AJ870" s="41"/>
      <c r="AK870" s="41"/>
      <c r="AL870" s="41"/>
      <c r="AM870" s="41"/>
      <c r="AN870" s="1"/>
      <c r="AO870" s="1"/>
      <c r="AP870" s="1"/>
      <c r="AQ870" s="1"/>
      <c r="AR870" s="1"/>
      <c r="AS870" s="1"/>
      <c r="AT870" s="1"/>
      <c r="AU870" s="1"/>
      <c r="AV870" s="1"/>
      <c r="AW870" s="1"/>
      <c r="AX870" s="35"/>
      <c r="AY870" s="78"/>
      <c r="AZ870" s="37" t="e">
        <f>IF(AC870=#REF!,"年間支払金額",IF(AND(OR(COUNTIF(AE870,"*すべて*"),COUNTIF(AE870,"*全て*")),S870="●",OR(K870=#REF!,K870=#REF!)),"年間支払金額(全官署、契約相手方ごと)",IF(AND(OR(COUNTIF(AE870,"*すべて*"),COUNTIF(AE870,"*全て*")),S870="●"),"年間支払金額(契約相手方ごと)",IF(AND(OR(K870=#REF!,K870=#REF!),AC870=#REF!),"契約総額(全官署)",IF(AND(K870=#REF!,AC870=#REF!),"契約総額(自官署のみ)",IF(K870=#REF!,"年間支払金額(自官署のみ)",IF(AC870=#REF!,"契約総額",IF(AND(COUNTIF(BG870,"&lt;&gt;*単価*"),OR(K870=#REF!,K870=#REF!)),"全官署予定価格",IF(AND(COUNTIF(BG870,"*単価*"),OR(K870=#REF!,K870=#REF!)),"全官署支払金額",IF(COUNTIF(BG870,"*単価*"),"年間支払金額","予定価格"))))))))))</f>
        <v>#REF!</v>
      </c>
      <c r="BA870" s="37" t="str">
        <f>IF(T870="","×",IF(令和8年度契約状況調査票!T870&gt;_xlfn.XLOOKUP(令和8年度契約状況調査票!BF870,#REF!,#REF!),"○","×"))</f>
        <v>×</v>
      </c>
      <c r="BB870" s="37" t="str">
        <f>IF(Y870="","×",IF(令和8年度契約状況調査票!Y870&gt;_xlfn.XLOOKUP(令和8年度契約状況調査票!BF870,#REF!,#REF!),"○","×"))</f>
        <v>×</v>
      </c>
      <c r="BC870" s="37" t="str">
        <f t="shared" si="126"/>
        <v>×</v>
      </c>
      <c r="BD870" s="37" t="str">
        <f t="shared" si="131"/>
        <v>×</v>
      </c>
      <c r="BE870" s="79" t="str">
        <f t="shared" si="127"/>
        <v/>
      </c>
      <c r="BF870" s="38">
        <f t="shared" si="128"/>
        <v>0</v>
      </c>
      <c r="BG870" s="1" t="e">
        <f>IF(AC870=#REF!,"",IF(AND(K870&lt;&gt;"",ISTEXT(U870)),"分担契約/単価契約",IF(ISTEXT(U870),"単価契約",IF(K870&lt;&gt;"","分担契約",""))))</f>
        <v>#REF!</v>
      </c>
      <c r="BH870" s="80"/>
      <c r="BI870" s="81" t="e">
        <f>IF(COUNTIF(T870,"**"),"",IF(AND(T870&gt;=#REF!,OR(H870=#REF!,H870=#REF!)),1,IF(AND(T870&gt;=#REF!,H870&lt;&gt;#REF!,H870&lt;&gt;#REF!),1,"")))</f>
        <v>#REF!</v>
      </c>
      <c r="BJ870" s="82" t="str">
        <f t="shared" si="129"/>
        <v>○</v>
      </c>
      <c r="BK870" s="81" t="b">
        <f t="shared" si="132"/>
        <v>1</v>
      </c>
      <c r="BL870" s="81" t="b">
        <f t="shared" si="133"/>
        <v>1</v>
      </c>
    </row>
    <row r="871" spans="1:64" s="83" customFormat="1" ht="60.65" customHeight="1" x14ac:dyDescent="0.2">
      <c r="A871" s="77">
        <f t="shared" si="125"/>
        <v>866</v>
      </c>
      <c r="B871" s="77" t="str">
        <f t="shared" si="130"/>
        <v/>
      </c>
      <c r="C871" s="77" t="str">
        <f>IF(B871&lt;&gt;1,"",COUNTIF($B$6:B871,1))</f>
        <v/>
      </c>
      <c r="D871" s="77" t="str">
        <f>IF(B871&lt;&gt;2,"",COUNTIF($B$6:B871,2))</f>
        <v/>
      </c>
      <c r="E871" s="77" t="str">
        <f>IF(B871&lt;&gt;3,"",COUNTIF($B$6:B871,3))</f>
        <v/>
      </c>
      <c r="F871" s="77" t="str">
        <f>IF(B871&lt;&gt;4,"",COUNTIF($B$6:B871,4))</f>
        <v/>
      </c>
      <c r="G871" s="1"/>
      <c r="H871" s="20"/>
      <c r="I871" s="20"/>
      <c r="J871" s="20"/>
      <c r="K871" s="1"/>
      <c r="L871" s="1"/>
      <c r="M871" s="21"/>
      <c r="N871" s="20"/>
      <c r="O871" s="22"/>
      <c r="P871" s="26"/>
      <c r="Q871" s="27"/>
      <c r="R871" s="20"/>
      <c r="S871" s="1"/>
      <c r="T871" s="23"/>
      <c r="U871" s="84"/>
      <c r="V871" s="86"/>
      <c r="W871" s="39" t="e">
        <f>IF(OR(T871="他官署で調達手続きを実施のため",AC871=#REF!),"－",IF(V871&lt;&gt;"",ROUNDDOWN(V871/T871,3),(IFERROR(ROUNDDOWN(U871/T871,3),"－"))))</f>
        <v>#REF!</v>
      </c>
      <c r="X871" s="90"/>
      <c r="Y871" s="92"/>
      <c r="Z871" s="25"/>
      <c r="AA871" s="24"/>
      <c r="AB871" s="25"/>
      <c r="AC871" s="24"/>
      <c r="AD871" s="20"/>
      <c r="AE871" s="20"/>
      <c r="AF871" s="20"/>
      <c r="AG871" s="1"/>
      <c r="AH871" s="1"/>
      <c r="AI871" s="41"/>
      <c r="AJ871" s="41"/>
      <c r="AK871" s="41"/>
      <c r="AL871" s="41"/>
      <c r="AM871" s="41"/>
      <c r="AN871" s="1"/>
      <c r="AO871" s="1"/>
      <c r="AP871" s="1"/>
      <c r="AQ871" s="1"/>
      <c r="AR871" s="1"/>
      <c r="AS871" s="1"/>
      <c r="AT871" s="1"/>
      <c r="AU871" s="1"/>
      <c r="AV871" s="1"/>
      <c r="AW871" s="1"/>
      <c r="AX871" s="35"/>
      <c r="AY871" s="78"/>
      <c r="AZ871" s="37" t="e">
        <f>IF(AC871=#REF!,"年間支払金額",IF(AND(OR(COUNTIF(AE871,"*すべて*"),COUNTIF(AE871,"*全て*")),S871="●",OR(K871=#REF!,K871=#REF!)),"年間支払金額(全官署、契約相手方ごと)",IF(AND(OR(COUNTIF(AE871,"*すべて*"),COUNTIF(AE871,"*全て*")),S871="●"),"年間支払金額(契約相手方ごと)",IF(AND(OR(K871=#REF!,K871=#REF!),AC871=#REF!),"契約総額(全官署)",IF(AND(K871=#REF!,AC871=#REF!),"契約総額(自官署のみ)",IF(K871=#REF!,"年間支払金額(自官署のみ)",IF(AC871=#REF!,"契約総額",IF(AND(COUNTIF(BG871,"&lt;&gt;*単価*"),OR(K871=#REF!,K871=#REF!)),"全官署予定価格",IF(AND(COUNTIF(BG871,"*単価*"),OR(K871=#REF!,K871=#REF!)),"全官署支払金額",IF(COUNTIF(BG871,"*単価*"),"年間支払金額","予定価格"))))))))))</f>
        <v>#REF!</v>
      </c>
      <c r="BA871" s="37" t="str">
        <f>IF(T871="","×",IF(令和8年度契約状況調査票!T871&gt;_xlfn.XLOOKUP(令和8年度契約状況調査票!BF871,#REF!,#REF!),"○","×"))</f>
        <v>×</v>
      </c>
      <c r="BB871" s="37" t="str">
        <f>IF(Y871="","×",IF(令和8年度契約状況調査票!Y871&gt;_xlfn.XLOOKUP(令和8年度契約状況調査票!BF871,#REF!,#REF!),"○","×"))</f>
        <v>×</v>
      </c>
      <c r="BC871" s="37" t="str">
        <f t="shared" si="126"/>
        <v>×</v>
      </c>
      <c r="BD871" s="37" t="str">
        <f t="shared" si="131"/>
        <v>×</v>
      </c>
      <c r="BE871" s="79" t="str">
        <f t="shared" si="127"/>
        <v/>
      </c>
      <c r="BF871" s="38">
        <f t="shared" si="128"/>
        <v>0</v>
      </c>
      <c r="BG871" s="1" t="e">
        <f>IF(AC871=#REF!,"",IF(AND(K871&lt;&gt;"",ISTEXT(U871)),"分担契約/単価契約",IF(ISTEXT(U871),"単価契約",IF(K871&lt;&gt;"","分担契約",""))))</f>
        <v>#REF!</v>
      </c>
      <c r="BH871" s="80"/>
      <c r="BI871" s="81" t="e">
        <f>IF(COUNTIF(T871,"**"),"",IF(AND(T871&gt;=#REF!,OR(H871=#REF!,H871=#REF!)),1,IF(AND(T871&gt;=#REF!,H871&lt;&gt;#REF!,H871&lt;&gt;#REF!),1,"")))</f>
        <v>#REF!</v>
      </c>
      <c r="BJ871" s="82" t="str">
        <f t="shared" si="129"/>
        <v>○</v>
      </c>
      <c r="BK871" s="81" t="b">
        <f t="shared" si="132"/>
        <v>1</v>
      </c>
      <c r="BL871" s="81" t="b">
        <f t="shared" si="133"/>
        <v>1</v>
      </c>
    </row>
    <row r="872" spans="1:64" s="83" customFormat="1" ht="60.65" customHeight="1" x14ac:dyDescent="0.2">
      <c r="A872" s="77">
        <f t="shared" si="125"/>
        <v>867</v>
      </c>
      <c r="B872" s="77" t="str">
        <f t="shared" si="130"/>
        <v/>
      </c>
      <c r="C872" s="77" t="str">
        <f>IF(B872&lt;&gt;1,"",COUNTIF($B$6:B872,1))</f>
        <v/>
      </c>
      <c r="D872" s="77" t="str">
        <f>IF(B872&lt;&gt;2,"",COUNTIF($B$6:B872,2))</f>
        <v/>
      </c>
      <c r="E872" s="77" t="str">
        <f>IF(B872&lt;&gt;3,"",COUNTIF($B$6:B872,3))</f>
        <v/>
      </c>
      <c r="F872" s="77" t="str">
        <f>IF(B872&lt;&gt;4,"",COUNTIF($B$6:B872,4))</f>
        <v/>
      </c>
      <c r="G872" s="1"/>
      <c r="H872" s="20"/>
      <c r="I872" s="20"/>
      <c r="J872" s="20"/>
      <c r="K872" s="1"/>
      <c r="L872" s="1"/>
      <c r="M872" s="21"/>
      <c r="N872" s="20"/>
      <c r="O872" s="22"/>
      <c r="P872" s="26"/>
      <c r="Q872" s="27"/>
      <c r="R872" s="20"/>
      <c r="S872" s="1"/>
      <c r="T872" s="23"/>
      <c r="U872" s="84"/>
      <c r="V872" s="86"/>
      <c r="W872" s="39" t="e">
        <f>IF(OR(T872="他官署で調達手続きを実施のため",AC872=#REF!),"－",IF(V872&lt;&gt;"",ROUNDDOWN(V872/T872,3),(IFERROR(ROUNDDOWN(U872/T872,3),"－"))))</f>
        <v>#REF!</v>
      </c>
      <c r="X872" s="90"/>
      <c r="Y872" s="92"/>
      <c r="Z872" s="25"/>
      <c r="AA872" s="24"/>
      <c r="AB872" s="25"/>
      <c r="AC872" s="24"/>
      <c r="AD872" s="20"/>
      <c r="AE872" s="20"/>
      <c r="AF872" s="20"/>
      <c r="AG872" s="1"/>
      <c r="AH872" s="1"/>
      <c r="AI872" s="41"/>
      <c r="AJ872" s="41"/>
      <c r="AK872" s="41"/>
      <c r="AL872" s="41"/>
      <c r="AM872" s="41"/>
      <c r="AN872" s="1"/>
      <c r="AO872" s="1"/>
      <c r="AP872" s="1"/>
      <c r="AQ872" s="1"/>
      <c r="AR872" s="1"/>
      <c r="AS872" s="1"/>
      <c r="AT872" s="1"/>
      <c r="AU872" s="1"/>
      <c r="AV872" s="1"/>
      <c r="AW872" s="1"/>
      <c r="AX872" s="35"/>
      <c r="AY872" s="78"/>
      <c r="AZ872" s="37" t="e">
        <f>IF(AC872=#REF!,"年間支払金額",IF(AND(OR(COUNTIF(AE872,"*すべて*"),COUNTIF(AE872,"*全て*")),S872="●",OR(K872=#REF!,K872=#REF!)),"年間支払金額(全官署、契約相手方ごと)",IF(AND(OR(COUNTIF(AE872,"*すべて*"),COUNTIF(AE872,"*全て*")),S872="●"),"年間支払金額(契約相手方ごと)",IF(AND(OR(K872=#REF!,K872=#REF!),AC872=#REF!),"契約総額(全官署)",IF(AND(K872=#REF!,AC872=#REF!),"契約総額(自官署のみ)",IF(K872=#REF!,"年間支払金額(自官署のみ)",IF(AC872=#REF!,"契約総額",IF(AND(COUNTIF(BG872,"&lt;&gt;*単価*"),OR(K872=#REF!,K872=#REF!)),"全官署予定価格",IF(AND(COUNTIF(BG872,"*単価*"),OR(K872=#REF!,K872=#REF!)),"全官署支払金額",IF(COUNTIF(BG872,"*単価*"),"年間支払金額","予定価格"))))))))))</f>
        <v>#REF!</v>
      </c>
      <c r="BA872" s="37" t="str">
        <f>IF(T872="","×",IF(令和8年度契約状況調査票!T872&gt;_xlfn.XLOOKUP(令和8年度契約状況調査票!BF872,#REF!,#REF!),"○","×"))</f>
        <v>×</v>
      </c>
      <c r="BB872" s="37" t="str">
        <f>IF(Y872="","×",IF(令和8年度契約状況調査票!Y872&gt;_xlfn.XLOOKUP(令和8年度契約状況調査票!BF872,#REF!,#REF!),"○","×"))</f>
        <v>×</v>
      </c>
      <c r="BC872" s="37" t="str">
        <f t="shared" si="126"/>
        <v>×</v>
      </c>
      <c r="BD872" s="37" t="str">
        <f t="shared" si="131"/>
        <v>×</v>
      </c>
      <c r="BE872" s="79" t="str">
        <f t="shared" si="127"/>
        <v/>
      </c>
      <c r="BF872" s="38">
        <f t="shared" si="128"/>
        <v>0</v>
      </c>
      <c r="BG872" s="1" t="e">
        <f>IF(AC872=#REF!,"",IF(AND(K872&lt;&gt;"",ISTEXT(U872)),"分担契約/単価契約",IF(ISTEXT(U872),"単価契約",IF(K872&lt;&gt;"","分担契約",""))))</f>
        <v>#REF!</v>
      </c>
      <c r="BH872" s="80"/>
      <c r="BI872" s="81" t="e">
        <f>IF(COUNTIF(T872,"**"),"",IF(AND(T872&gt;=#REF!,OR(H872=#REF!,H872=#REF!)),1,IF(AND(T872&gt;=#REF!,H872&lt;&gt;#REF!,H872&lt;&gt;#REF!),1,"")))</f>
        <v>#REF!</v>
      </c>
      <c r="BJ872" s="82" t="str">
        <f t="shared" si="129"/>
        <v>○</v>
      </c>
      <c r="BK872" s="81" t="b">
        <f t="shared" si="132"/>
        <v>1</v>
      </c>
      <c r="BL872" s="81" t="b">
        <f t="shared" si="133"/>
        <v>1</v>
      </c>
    </row>
    <row r="873" spans="1:64" s="83" customFormat="1" ht="60.65" customHeight="1" x14ac:dyDescent="0.2">
      <c r="A873" s="77">
        <f t="shared" si="125"/>
        <v>868</v>
      </c>
      <c r="B873" s="77" t="str">
        <f t="shared" si="130"/>
        <v/>
      </c>
      <c r="C873" s="77" t="str">
        <f>IF(B873&lt;&gt;1,"",COUNTIF($B$6:B873,1))</f>
        <v/>
      </c>
      <c r="D873" s="77" t="str">
        <f>IF(B873&lt;&gt;2,"",COUNTIF($B$6:B873,2))</f>
        <v/>
      </c>
      <c r="E873" s="77" t="str">
        <f>IF(B873&lt;&gt;3,"",COUNTIF($B$6:B873,3))</f>
        <v/>
      </c>
      <c r="F873" s="77" t="str">
        <f>IF(B873&lt;&gt;4,"",COUNTIF($B$6:B873,4))</f>
        <v/>
      </c>
      <c r="G873" s="1"/>
      <c r="H873" s="20"/>
      <c r="I873" s="20"/>
      <c r="J873" s="20"/>
      <c r="K873" s="1"/>
      <c r="L873" s="1"/>
      <c r="M873" s="21"/>
      <c r="N873" s="20"/>
      <c r="O873" s="22"/>
      <c r="P873" s="26"/>
      <c r="Q873" s="27"/>
      <c r="R873" s="20"/>
      <c r="S873" s="1"/>
      <c r="T873" s="23"/>
      <c r="U873" s="84"/>
      <c r="V873" s="86"/>
      <c r="W873" s="39" t="e">
        <f>IF(OR(T873="他官署で調達手続きを実施のため",AC873=#REF!),"－",IF(V873&lt;&gt;"",ROUNDDOWN(V873/T873,3),(IFERROR(ROUNDDOWN(U873/T873,3),"－"))))</f>
        <v>#REF!</v>
      </c>
      <c r="X873" s="90"/>
      <c r="Y873" s="92"/>
      <c r="Z873" s="25"/>
      <c r="AA873" s="24"/>
      <c r="AB873" s="25"/>
      <c r="AC873" s="24"/>
      <c r="AD873" s="20"/>
      <c r="AE873" s="20"/>
      <c r="AF873" s="20"/>
      <c r="AG873" s="1"/>
      <c r="AH873" s="1"/>
      <c r="AI873" s="41"/>
      <c r="AJ873" s="41"/>
      <c r="AK873" s="41"/>
      <c r="AL873" s="41"/>
      <c r="AM873" s="41"/>
      <c r="AN873" s="1"/>
      <c r="AO873" s="1"/>
      <c r="AP873" s="1"/>
      <c r="AQ873" s="1"/>
      <c r="AR873" s="1"/>
      <c r="AS873" s="1"/>
      <c r="AT873" s="1"/>
      <c r="AU873" s="1"/>
      <c r="AV873" s="1"/>
      <c r="AW873" s="1"/>
      <c r="AX873" s="35"/>
      <c r="AY873" s="78"/>
      <c r="AZ873" s="37" t="e">
        <f>IF(AC873=#REF!,"年間支払金額",IF(AND(OR(COUNTIF(AE873,"*すべて*"),COUNTIF(AE873,"*全て*")),S873="●",OR(K873=#REF!,K873=#REF!)),"年間支払金額(全官署、契約相手方ごと)",IF(AND(OR(COUNTIF(AE873,"*すべて*"),COUNTIF(AE873,"*全て*")),S873="●"),"年間支払金額(契約相手方ごと)",IF(AND(OR(K873=#REF!,K873=#REF!),AC873=#REF!),"契約総額(全官署)",IF(AND(K873=#REF!,AC873=#REF!),"契約総額(自官署のみ)",IF(K873=#REF!,"年間支払金額(自官署のみ)",IF(AC873=#REF!,"契約総額",IF(AND(COUNTIF(BG873,"&lt;&gt;*単価*"),OR(K873=#REF!,K873=#REF!)),"全官署予定価格",IF(AND(COUNTIF(BG873,"*単価*"),OR(K873=#REF!,K873=#REF!)),"全官署支払金額",IF(COUNTIF(BG873,"*単価*"),"年間支払金額","予定価格"))))))))))</f>
        <v>#REF!</v>
      </c>
      <c r="BA873" s="37" t="str">
        <f>IF(T873="","×",IF(令和8年度契約状況調査票!T873&gt;_xlfn.XLOOKUP(令和8年度契約状況調査票!BF873,#REF!,#REF!),"○","×"))</f>
        <v>×</v>
      </c>
      <c r="BB873" s="37" t="str">
        <f>IF(Y873="","×",IF(令和8年度契約状況調査票!Y873&gt;_xlfn.XLOOKUP(令和8年度契約状況調査票!BF873,#REF!,#REF!),"○","×"))</f>
        <v>×</v>
      </c>
      <c r="BC873" s="37" t="str">
        <f t="shared" si="126"/>
        <v>×</v>
      </c>
      <c r="BD873" s="37" t="str">
        <f t="shared" si="131"/>
        <v>×</v>
      </c>
      <c r="BE873" s="79" t="str">
        <f t="shared" si="127"/>
        <v/>
      </c>
      <c r="BF873" s="38">
        <f t="shared" si="128"/>
        <v>0</v>
      </c>
      <c r="BG873" s="1" t="e">
        <f>IF(AC873=#REF!,"",IF(AND(K873&lt;&gt;"",ISTEXT(U873)),"分担契約/単価契約",IF(ISTEXT(U873),"単価契約",IF(K873&lt;&gt;"","分担契約",""))))</f>
        <v>#REF!</v>
      </c>
      <c r="BH873" s="80"/>
      <c r="BI873" s="81" t="e">
        <f>IF(COUNTIF(T873,"**"),"",IF(AND(T873&gt;=#REF!,OR(H873=#REF!,H873=#REF!)),1,IF(AND(T873&gt;=#REF!,H873&lt;&gt;#REF!,H873&lt;&gt;#REF!),1,"")))</f>
        <v>#REF!</v>
      </c>
      <c r="BJ873" s="82" t="str">
        <f t="shared" si="129"/>
        <v>○</v>
      </c>
      <c r="BK873" s="81" t="b">
        <f t="shared" si="132"/>
        <v>1</v>
      </c>
      <c r="BL873" s="81" t="b">
        <f t="shared" si="133"/>
        <v>1</v>
      </c>
    </row>
    <row r="874" spans="1:64" s="83" customFormat="1" ht="60.65" customHeight="1" x14ac:dyDescent="0.2">
      <c r="A874" s="77">
        <f t="shared" si="125"/>
        <v>869</v>
      </c>
      <c r="B874" s="77" t="str">
        <f t="shared" si="130"/>
        <v/>
      </c>
      <c r="C874" s="77" t="str">
        <f>IF(B874&lt;&gt;1,"",COUNTIF($B$6:B874,1))</f>
        <v/>
      </c>
      <c r="D874" s="77" t="str">
        <f>IF(B874&lt;&gt;2,"",COUNTIF($B$6:B874,2))</f>
        <v/>
      </c>
      <c r="E874" s="77" t="str">
        <f>IF(B874&lt;&gt;3,"",COUNTIF($B$6:B874,3))</f>
        <v/>
      </c>
      <c r="F874" s="77" t="str">
        <f>IF(B874&lt;&gt;4,"",COUNTIF($B$6:B874,4))</f>
        <v/>
      </c>
      <c r="G874" s="1"/>
      <c r="H874" s="20"/>
      <c r="I874" s="20"/>
      <c r="J874" s="20"/>
      <c r="K874" s="1"/>
      <c r="L874" s="1"/>
      <c r="M874" s="21"/>
      <c r="N874" s="20"/>
      <c r="O874" s="22"/>
      <c r="P874" s="26"/>
      <c r="Q874" s="27"/>
      <c r="R874" s="20"/>
      <c r="S874" s="1"/>
      <c r="T874" s="23"/>
      <c r="U874" s="84"/>
      <c r="V874" s="86"/>
      <c r="W874" s="39" t="e">
        <f>IF(OR(T874="他官署で調達手続きを実施のため",AC874=#REF!),"－",IF(V874&lt;&gt;"",ROUNDDOWN(V874/T874,3),(IFERROR(ROUNDDOWN(U874/T874,3),"－"))))</f>
        <v>#REF!</v>
      </c>
      <c r="X874" s="90"/>
      <c r="Y874" s="92"/>
      <c r="Z874" s="25"/>
      <c r="AA874" s="24"/>
      <c r="AB874" s="25"/>
      <c r="AC874" s="24"/>
      <c r="AD874" s="20"/>
      <c r="AE874" s="20"/>
      <c r="AF874" s="20"/>
      <c r="AG874" s="1"/>
      <c r="AH874" s="1"/>
      <c r="AI874" s="41"/>
      <c r="AJ874" s="41"/>
      <c r="AK874" s="41"/>
      <c r="AL874" s="41"/>
      <c r="AM874" s="41"/>
      <c r="AN874" s="1"/>
      <c r="AO874" s="1"/>
      <c r="AP874" s="1"/>
      <c r="AQ874" s="1"/>
      <c r="AR874" s="1"/>
      <c r="AS874" s="1"/>
      <c r="AT874" s="1"/>
      <c r="AU874" s="1"/>
      <c r="AV874" s="1"/>
      <c r="AW874" s="1"/>
      <c r="AX874" s="36"/>
      <c r="AY874" s="78"/>
      <c r="AZ874" s="37" t="e">
        <f>IF(AC874=#REF!,"年間支払金額",IF(AND(OR(COUNTIF(AE874,"*すべて*"),COUNTIF(AE874,"*全て*")),S874="●",OR(K874=#REF!,K874=#REF!)),"年間支払金額(全官署、契約相手方ごと)",IF(AND(OR(COUNTIF(AE874,"*すべて*"),COUNTIF(AE874,"*全て*")),S874="●"),"年間支払金額(契約相手方ごと)",IF(AND(OR(K874=#REF!,K874=#REF!),AC874=#REF!),"契約総額(全官署)",IF(AND(K874=#REF!,AC874=#REF!),"契約総額(自官署のみ)",IF(K874=#REF!,"年間支払金額(自官署のみ)",IF(AC874=#REF!,"契約総額",IF(AND(COUNTIF(BG874,"&lt;&gt;*単価*"),OR(K874=#REF!,K874=#REF!)),"全官署予定価格",IF(AND(COUNTIF(BG874,"*単価*"),OR(K874=#REF!,K874=#REF!)),"全官署支払金額",IF(COUNTIF(BG874,"*単価*"),"年間支払金額","予定価格"))))))))))</f>
        <v>#REF!</v>
      </c>
      <c r="BA874" s="37" t="str">
        <f>IF(T874="","×",IF(令和8年度契約状況調査票!T874&gt;_xlfn.XLOOKUP(令和8年度契約状況調査票!BF874,#REF!,#REF!),"○","×"))</f>
        <v>×</v>
      </c>
      <c r="BB874" s="37" t="str">
        <f>IF(Y874="","×",IF(令和8年度契約状況調査票!Y874&gt;_xlfn.XLOOKUP(令和8年度契約状況調査票!BF874,#REF!,#REF!),"○","×"))</f>
        <v>×</v>
      </c>
      <c r="BC874" s="37" t="str">
        <f t="shared" si="126"/>
        <v>×</v>
      </c>
      <c r="BD874" s="37" t="str">
        <f t="shared" si="131"/>
        <v>×</v>
      </c>
      <c r="BE874" s="79" t="str">
        <f t="shared" si="127"/>
        <v/>
      </c>
      <c r="BF874" s="38">
        <f t="shared" si="128"/>
        <v>0</v>
      </c>
      <c r="BG874" s="1" t="e">
        <f>IF(AC874=#REF!,"",IF(AND(K874&lt;&gt;"",ISTEXT(U874)),"分担契約/単価契約",IF(ISTEXT(U874),"単価契約",IF(K874&lt;&gt;"","分担契約",""))))</f>
        <v>#REF!</v>
      </c>
      <c r="BH874" s="80"/>
      <c r="BI874" s="81" t="e">
        <f>IF(COUNTIF(T874,"**"),"",IF(AND(T874&gt;=#REF!,OR(H874=#REF!,H874=#REF!)),1,IF(AND(T874&gt;=#REF!,H874&lt;&gt;#REF!,H874&lt;&gt;#REF!),1,"")))</f>
        <v>#REF!</v>
      </c>
      <c r="BJ874" s="82" t="str">
        <f t="shared" si="129"/>
        <v>○</v>
      </c>
      <c r="BK874" s="81" t="b">
        <f t="shared" si="132"/>
        <v>1</v>
      </c>
      <c r="BL874" s="81" t="b">
        <f t="shared" si="133"/>
        <v>1</v>
      </c>
    </row>
    <row r="875" spans="1:64" s="83" customFormat="1" ht="60.65" customHeight="1" x14ac:dyDescent="0.2">
      <c r="A875" s="77">
        <f t="shared" si="125"/>
        <v>870</v>
      </c>
      <c r="B875" s="77" t="str">
        <f t="shared" si="130"/>
        <v/>
      </c>
      <c r="C875" s="77" t="str">
        <f>IF(B875&lt;&gt;1,"",COUNTIF($B$6:B875,1))</f>
        <v/>
      </c>
      <c r="D875" s="77" t="str">
        <f>IF(B875&lt;&gt;2,"",COUNTIF($B$6:B875,2))</f>
        <v/>
      </c>
      <c r="E875" s="77" t="str">
        <f>IF(B875&lt;&gt;3,"",COUNTIF($B$6:B875,3))</f>
        <v/>
      </c>
      <c r="F875" s="77" t="str">
        <f>IF(B875&lt;&gt;4,"",COUNTIF($B$6:B875,4))</f>
        <v/>
      </c>
      <c r="G875" s="1"/>
      <c r="H875" s="20"/>
      <c r="I875" s="20"/>
      <c r="J875" s="20"/>
      <c r="K875" s="1"/>
      <c r="L875" s="1"/>
      <c r="M875" s="21"/>
      <c r="N875" s="20"/>
      <c r="O875" s="22"/>
      <c r="P875" s="26"/>
      <c r="Q875" s="27"/>
      <c r="R875" s="20"/>
      <c r="S875" s="1"/>
      <c r="T875" s="23"/>
      <c r="U875" s="84"/>
      <c r="V875" s="86"/>
      <c r="W875" s="39" t="e">
        <f>IF(OR(T875="他官署で調達手続きを実施のため",AC875=#REF!),"－",IF(V875&lt;&gt;"",ROUNDDOWN(V875/T875,3),(IFERROR(ROUNDDOWN(U875/T875,3),"－"))))</f>
        <v>#REF!</v>
      </c>
      <c r="X875" s="90"/>
      <c r="Y875" s="92"/>
      <c r="Z875" s="25"/>
      <c r="AA875" s="24"/>
      <c r="AB875" s="25"/>
      <c r="AC875" s="24"/>
      <c r="AD875" s="20"/>
      <c r="AE875" s="20"/>
      <c r="AF875" s="20"/>
      <c r="AG875" s="1"/>
      <c r="AH875" s="1"/>
      <c r="AI875" s="41"/>
      <c r="AJ875" s="41"/>
      <c r="AK875" s="41"/>
      <c r="AL875" s="41"/>
      <c r="AM875" s="41"/>
      <c r="AN875" s="1"/>
      <c r="AO875" s="1"/>
      <c r="AP875" s="1"/>
      <c r="AQ875" s="1"/>
      <c r="AR875" s="1"/>
      <c r="AS875" s="1"/>
      <c r="AT875" s="1"/>
      <c r="AU875" s="1"/>
      <c r="AV875" s="1"/>
      <c r="AW875" s="1"/>
      <c r="AX875" s="35"/>
      <c r="AY875" s="78"/>
      <c r="AZ875" s="37" t="e">
        <f>IF(AC875=#REF!,"年間支払金額",IF(AND(OR(COUNTIF(AE875,"*すべて*"),COUNTIF(AE875,"*全て*")),S875="●",OR(K875=#REF!,K875=#REF!)),"年間支払金額(全官署、契約相手方ごと)",IF(AND(OR(COUNTIF(AE875,"*すべて*"),COUNTIF(AE875,"*全て*")),S875="●"),"年間支払金額(契約相手方ごと)",IF(AND(OR(K875=#REF!,K875=#REF!),AC875=#REF!),"契約総額(全官署)",IF(AND(K875=#REF!,AC875=#REF!),"契約総額(自官署のみ)",IF(K875=#REF!,"年間支払金額(自官署のみ)",IF(AC875=#REF!,"契約総額",IF(AND(COUNTIF(BG875,"&lt;&gt;*単価*"),OR(K875=#REF!,K875=#REF!)),"全官署予定価格",IF(AND(COUNTIF(BG875,"*単価*"),OR(K875=#REF!,K875=#REF!)),"全官署支払金額",IF(COUNTIF(BG875,"*単価*"),"年間支払金額","予定価格"))))))))))</f>
        <v>#REF!</v>
      </c>
      <c r="BA875" s="37" t="str">
        <f>IF(T875="","×",IF(令和8年度契約状況調査票!T875&gt;_xlfn.XLOOKUP(令和8年度契約状況調査票!BF875,#REF!,#REF!),"○","×"))</f>
        <v>×</v>
      </c>
      <c r="BB875" s="37" t="str">
        <f>IF(Y875="","×",IF(令和8年度契約状況調査票!Y875&gt;_xlfn.XLOOKUP(令和8年度契約状況調査票!BF875,#REF!,#REF!),"○","×"))</f>
        <v>×</v>
      </c>
      <c r="BC875" s="37" t="str">
        <f t="shared" si="126"/>
        <v>×</v>
      </c>
      <c r="BD875" s="37" t="str">
        <f t="shared" si="131"/>
        <v>×</v>
      </c>
      <c r="BE875" s="79" t="str">
        <f t="shared" si="127"/>
        <v/>
      </c>
      <c r="BF875" s="38">
        <f t="shared" si="128"/>
        <v>0</v>
      </c>
      <c r="BG875" s="1" t="e">
        <f>IF(AC875=#REF!,"",IF(AND(K875&lt;&gt;"",ISTEXT(U875)),"分担契約/単価契約",IF(ISTEXT(U875),"単価契約",IF(K875&lt;&gt;"","分担契約",""))))</f>
        <v>#REF!</v>
      </c>
      <c r="BH875" s="80"/>
      <c r="BI875" s="81" t="e">
        <f>IF(COUNTIF(T875,"**"),"",IF(AND(T875&gt;=#REF!,OR(H875=#REF!,H875=#REF!)),1,IF(AND(T875&gt;=#REF!,H875&lt;&gt;#REF!,H875&lt;&gt;#REF!),1,"")))</f>
        <v>#REF!</v>
      </c>
      <c r="BJ875" s="82" t="str">
        <f t="shared" si="129"/>
        <v>○</v>
      </c>
      <c r="BK875" s="81" t="b">
        <f t="shared" si="132"/>
        <v>1</v>
      </c>
      <c r="BL875" s="81" t="b">
        <f t="shared" si="133"/>
        <v>1</v>
      </c>
    </row>
    <row r="876" spans="1:64" s="83" customFormat="1" ht="60.65" customHeight="1" x14ac:dyDescent="0.2">
      <c r="A876" s="77">
        <f t="shared" si="125"/>
        <v>871</v>
      </c>
      <c r="B876" s="77" t="str">
        <f t="shared" si="130"/>
        <v/>
      </c>
      <c r="C876" s="77" t="str">
        <f>IF(B876&lt;&gt;1,"",COUNTIF($B$6:B876,1))</f>
        <v/>
      </c>
      <c r="D876" s="77" t="str">
        <f>IF(B876&lt;&gt;2,"",COUNTIF($B$6:B876,2))</f>
        <v/>
      </c>
      <c r="E876" s="77" t="str">
        <f>IF(B876&lt;&gt;3,"",COUNTIF($B$6:B876,3))</f>
        <v/>
      </c>
      <c r="F876" s="77" t="str">
        <f>IF(B876&lt;&gt;4,"",COUNTIF($B$6:B876,4))</f>
        <v/>
      </c>
      <c r="G876" s="1"/>
      <c r="H876" s="20"/>
      <c r="I876" s="20"/>
      <c r="J876" s="20"/>
      <c r="K876" s="1"/>
      <c r="L876" s="1"/>
      <c r="M876" s="21"/>
      <c r="N876" s="20"/>
      <c r="O876" s="22"/>
      <c r="P876" s="26"/>
      <c r="Q876" s="27"/>
      <c r="R876" s="20"/>
      <c r="S876" s="1"/>
      <c r="T876" s="23"/>
      <c r="U876" s="84"/>
      <c r="V876" s="86"/>
      <c r="W876" s="39" t="e">
        <f>IF(OR(T876="他官署で調達手続きを実施のため",AC876=#REF!),"－",IF(V876&lt;&gt;"",ROUNDDOWN(V876/T876,3),(IFERROR(ROUNDDOWN(U876/T876,3),"－"))))</f>
        <v>#REF!</v>
      </c>
      <c r="X876" s="90"/>
      <c r="Y876" s="92"/>
      <c r="Z876" s="25"/>
      <c r="AA876" s="24"/>
      <c r="AB876" s="25"/>
      <c r="AC876" s="24"/>
      <c r="AD876" s="20"/>
      <c r="AE876" s="20"/>
      <c r="AF876" s="20"/>
      <c r="AG876" s="1"/>
      <c r="AH876" s="1"/>
      <c r="AI876" s="41"/>
      <c r="AJ876" s="41"/>
      <c r="AK876" s="41"/>
      <c r="AL876" s="41"/>
      <c r="AM876" s="41"/>
      <c r="AN876" s="1"/>
      <c r="AO876" s="1"/>
      <c r="AP876" s="1"/>
      <c r="AQ876" s="1"/>
      <c r="AR876" s="1"/>
      <c r="AS876" s="1"/>
      <c r="AT876" s="1"/>
      <c r="AU876" s="1"/>
      <c r="AV876" s="1"/>
      <c r="AW876" s="1"/>
      <c r="AX876" s="35"/>
      <c r="AY876" s="78"/>
      <c r="AZ876" s="37" t="e">
        <f>IF(AC876=#REF!,"年間支払金額",IF(AND(OR(COUNTIF(AE876,"*すべて*"),COUNTIF(AE876,"*全て*")),S876="●",OR(K876=#REF!,K876=#REF!)),"年間支払金額(全官署、契約相手方ごと)",IF(AND(OR(COUNTIF(AE876,"*すべて*"),COUNTIF(AE876,"*全て*")),S876="●"),"年間支払金額(契約相手方ごと)",IF(AND(OR(K876=#REF!,K876=#REF!),AC876=#REF!),"契約総額(全官署)",IF(AND(K876=#REF!,AC876=#REF!),"契約総額(自官署のみ)",IF(K876=#REF!,"年間支払金額(自官署のみ)",IF(AC876=#REF!,"契約総額",IF(AND(COUNTIF(BG876,"&lt;&gt;*単価*"),OR(K876=#REF!,K876=#REF!)),"全官署予定価格",IF(AND(COUNTIF(BG876,"*単価*"),OR(K876=#REF!,K876=#REF!)),"全官署支払金額",IF(COUNTIF(BG876,"*単価*"),"年間支払金額","予定価格"))))))))))</f>
        <v>#REF!</v>
      </c>
      <c r="BA876" s="37" t="str">
        <f>IF(T876="","×",IF(令和8年度契約状況調査票!T876&gt;_xlfn.XLOOKUP(令和8年度契約状況調査票!BF876,#REF!,#REF!),"○","×"))</f>
        <v>×</v>
      </c>
      <c r="BB876" s="37" t="str">
        <f>IF(Y876="","×",IF(令和8年度契約状況調査票!Y876&gt;_xlfn.XLOOKUP(令和8年度契約状況調査票!BF876,#REF!,#REF!),"○","×"))</f>
        <v>×</v>
      </c>
      <c r="BC876" s="37" t="str">
        <f t="shared" si="126"/>
        <v>×</v>
      </c>
      <c r="BD876" s="37" t="str">
        <f t="shared" si="131"/>
        <v>×</v>
      </c>
      <c r="BE876" s="79" t="str">
        <f t="shared" si="127"/>
        <v/>
      </c>
      <c r="BF876" s="38">
        <f t="shared" si="128"/>
        <v>0</v>
      </c>
      <c r="BG876" s="1" t="e">
        <f>IF(AC876=#REF!,"",IF(AND(K876&lt;&gt;"",ISTEXT(U876)),"分担契約/単価契約",IF(ISTEXT(U876),"単価契約",IF(K876&lt;&gt;"","分担契約",""))))</f>
        <v>#REF!</v>
      </c>
      <c r="BH876" s="80"/>
      <c r="BI876" s="81" t="e">
        <f>IF(COUNTIF(T876,"**"),"",IF(AND(T876&gt;=#REF!,OR(H876=#REF!,H876=#REF!)),1,IF(AND(T876&gt;=#REF!,H876&lt;&gt;#REF!,H876&lt;&gt;#REF!),1,"")))</f>
        <v>#REF!</v>
      </c>
      <c r="BJ876" s="82" t="str">
        <f t="shared" si="129"/>
        <v>○</v>
      </c>
      <c r="BK876" s="81" t="b">
        <f t="shared" si="132"/>
        <v>1</v>
      </c>
      <c r="BL876" s="81" t="b">
        <f t="shared" si="133"/>
        <v>1</v>
      </c>
    </row>
    <row r="877" spans="1:64" s="83" customFormat="1" ht="60.65" customHeight="1" x14ac:dyDescent="0.2">
      <c r="A877" s="77">
        <f t="shared" si="125"/>
        <v>872</v>
      </c>
      <c r="B877" s="77" t="str">
        <f t="shared" si="130"/>
        <v/>
      </c>
      <c r="C877" s="77" t="str">
        <f>IF(B877&lt;&gt;1,"",COUNTIF($B$6:B877,1))</f>
        <v/>
      </c>
      <c r="D877" s="77" t="str">
        <f>IF(B877&lt;&gt;2,"",COUNTIF($B$6:B877,2))</f>
        <v/>
      </c>
      <c r="E877" s="77" t="str">
        <f>IF(B877&lt;&gt;3,"",COUNTIF($B$6:B877,3))</f>
        <v/>
      </c>
      <c r="F877" s="77" t="str">
        <f>IF(B877&lt;&gt;4,"",COUNTIF($B$6:B877,4))</f>
        <v/>
      </c>
      <c r="G877" s="1"/>
      <c r="H877" s="20"/>
      <c r="I877" s="20"/>
      <c r="J877" s="20"/>
      <c r="K877" s="1"/>
      <c r="L877" s="1"/>
      <c r="M877" s="21"/>
      <c r="N877" s="20"/>
      <c r="O877" s="22"/>
      <c r="P877" s="26"/>
      <c r="Q877" s="27"/>
      <c r="R877" s="20"/>
      <c r="S877" s="1"/>
      <c r="T877" s="28"/>
      <c r="U877" s="85"/>
      <c r="V877" s="86"/>
      <c r="W877" s="39" t="e">
        <f>IF(OR(T877="他官署で調達手続きを実施のため",AC877=#REF!),"－",IF(V877&lt;&gt;"",ROUNDDOWN(V877/T877,3),(IFERROR(ROUNDDOWN(U877/T877,3),"－"))))</f>
        <v>#REF!</v>
      </c>
      <c r="X877" s="90"/>
      <c r="Y877" s="92"/>
      <c r="Z877" s="25"/>
      <c r="AA877" s="24"/>
      <c r="AB877" s="25"/>
      <c r="AC877" s="24"/>
      <c r="AD877" s="20"/>
      <c r="AE877" s="20"/>
      <c r="AF877" s="20"/>
      <c r="AG877" s="1"/>
      <c r="AH877" s="1"/>
      <c r="AI877" s="41"/>
      <c r="AJ877" s="41"/>
      <c r="AK877" s="41"/>
      <c r="AL877" s="41"/>
      <c r="AM877" s="41"/>
      <c r="AN877" s="1"/>
      <c r="AO877" s="1"/>
      <c r="AP877" s="1"/>
      <c r="AQ877" s="1"/>
      <c r="AR877" s="1"/>
      <c r="AS877" s="1"/>
      <c r="AT877" s="1"/>
      <c r="AU877" s="1"/>
      <c r="AV877" s="1"/>
      <c r="AW877" s="1"/>
      <c r="AX877" s="35"/>
      <c r="AY877" s="78"/>
      <c r="AZ877" s="37" t="e">
        <f>IF(AC877=#REF!,"年間支払金額",IF(AND(OR(COUNTIF(AE877,"*すべて*"),COUNTIF(AE877,"*全て*")),S877="●",OR(K877=#REF!,K877=#REF!)),"年間支払金額(全官署、契約相手方ごと)",IF(AND(OR(COUNTIF(AE877,"*すべて*"),COUNTIF(AE877,"*全て*")),S877="●"),"年間支払金額(契約相手方ごと)",IF(AND(OR(K877=#REF!,K877=#REF!),AC877=#REF!),"契約総額(全官署)",IF(AND(K877=#REF!,AC877=#REF!),"契約総額(自官署のみ)",IF(K877=#REF!,"年間支払金額(自官署のみ)",IF(AC877=#REF!,"契約総額",IF(AND(COUNTIF(BG877,"&lt;&gt;*単価*"),OR(K877=#REF!,K877=#REF!)),"全官署予定価格",IF(AND(COUNTIF(BG877,"*単価*"),OR(K877=#REF!,K877=#REF!)),"全官署支払金額",IF(COUNTIF(BG877,"*単価*"),"年間支払金額","予定価格"))))))))))</f>
        <v>#REF!</v>
      </c>
      <c r="BA877" s="37" t="str">
        <f>IF(T877="","×",IF(令和8年度契約状況調査票!T877&gt;_xlfn.XLOOKUP(令和8年度契約状況調査票!BF877,#REF!,#REF!),"○","×"))</f>
        <v>×</v>
      </c>
      <c r="BB877" s="37" t="str">
        <f>IF(Y877="","×",IF(令和8年度契約状況調査票!Y877&gt;_xlfn.XLOOKUP(令和8年度契約状況調査票!BF877,#REF!,#REF!),"○","×"))</f>
        <v>×</v>
      </c>
      <c r="BC877" s="37" t="str">
        <f t="shared" si="126"/>
        <v>×</v>
      </c>
      <c r="BD877" s="37" t="str">
        <f t="shared" si="131"/>
        <v>×</v>
      </c>
      <c r="BE877" s="79" t="str">
        <f t="shared" si="127"/>
        <v/>
      </c>
      <c r="BF877" s="38">
        <f t="shared" si="128"/>
        <v>0</v>
      </c>
      <c r="BG877" s="1" t="e">
        <f>IF(AC877=#REF!,"",IF(AND(K877&lt;&gt;"",ISTEXT(U877)),"分担契約/単価契約",IF(ISTEXT(U877),"単価契約",IF(K877&lt;&gt;"","分担契約",""))))</f>
        <v>#REF!</v>
      </c>
      <c r="BH877" s="80"/>
      <c r="BI877" s="81" t="e">
        <f>IF(COUNTIF(T877,"**"),"",IF(AND(T877&gt;=#REF!,OR(H877=#REF!,H877=#REF!)),1,IF(AND(T877&gt;=#REF!,H877&lt;&gt;#REF!,H877&lt;&gt;#REF!),1,"")))</f>
        <v>#REF!</v>
      </c>
      <c r="BJ877" s="82" t="str">
        <f t="shared" si="129"/>
        <v>○</v>
      </c>
      <c r="BK877" s="81" t="b">
        <f t="shared" si="132"/>
        <v>1</v>
      </c>
      <c r="BL877" s="81" t="b">
        <f t="shared" si="133"/>
        <v>1</v>
      </c>
    </row>
    <row r="878" spans="1:64" s="83" customFormat="1" ht="60.65" customHeight="1" x14ac:dyDescent="0.2">
      <c r="A878" s="77">
        <f t="shared" si="125"/>
        <v>873</v>
      </c>
      <c r="B878" s="77" t="str">
        <f t="shared" si="130"/>
        <v/>
      </c>
      <c r="C878" s="77" t="str">
        <f>IF(B878&lt;&gt;1,"",COUNTIF($B$6:B878,1))</f>
        <v/>
      </c>
      <c r="D878" s="77" t="str">
        <f>IF(B878&lt;&gt;2,"",COUNTIF($B$6:B878,2))</f>
        <v/>
      </c>
      <c r="E878" s="77" t="str">
        <f>IF(B878&lt;&gt;3,"",COUNTIF($B$6:B878,3))</f>
        <v/>
      </c>
      <c r="F878" s="77" t="str">
        <f>IF(B878&lt;&gt;4,"",COUNTIF($B$6:B878,4))</f>
        <v/>
      </c>
      <c r="G878" s="1"/>
      <c r="H878" s="20"/>
      <c r="I878" s="20"/>
      <c r="J878" s="20"/>
      <c r="K878" s="1"/>
      <c r="L878" s="1"/>
      <c r="M878" s="21"/>
      <c r="N878" s="20"/>
      <c r="O878" s="22"/>
      <c r="P878" s="26"/>
      <c r="Q878" s="27"/>
      <c r="R878" s="20"/>
      <c r="S878" s="1"/>
      <c r="T878" s="23"/>
      <c r="U878" s="84"/>
      <c r="V878" s="86"/>
      <c r="W878" s="39" t="e">
        <f>IF(OR(T878="他官署で調達手続きを実施のため",AC878=#REF!),"－",IF(V878&lt;&gt;"",ROUNDDOWN(V878/T878,3),(IFERROR(ROUNDDOWN(U878/T878,3),"－"))))</f>
        <v>#REF!</v>
      </c>
      <c r="X878" s="90"/>
      <c r="Y878" s="92"/>
      <c r="Z878" s="25"/>
      <c r="AA878" s="24"/>
      <c r="AB878" s="25"/>
      <c r="AC878" s="24"/>
      <c r="AD878" s="20"/>
      <c r="AE878" s="20"/>
      <c r="AF878" s="20"/>
      <c r="AG878" s="1"/>
      <c r="AH878" s="1"/>
      <c r="AI878" s="41"/>
      <c r="AJ878" s="41"/>
      <c r="AK878" s="41"/>
      <c r="AL878" s="41"/>
      <c r="AM878" s="41"/>
      <c r="AN878" s="1"/>
      <c r="AO878" s="1"/>
      <c r="AP878" s="1"/>
      <c r="AQ878" s="1"/>
      <c r="AR878" s="1"/>
      <c r="AS878" s="1"/>
      <c r="AT878" s="1"/>
      <c r="AU878" s="1"/>
      <c r="AV878" s="1"/>
      <c r="AW878" s="1"/>
      <c r="AX878" s="35"/>
      <c r="AY878" s="78"/>
      <c r="AZ878" s="37" t="e">
        <f>IF(AC878=#REF!,"年間支払金額",IF(AND(OR(COUNTIF(AE878,"*すべて*"),COUNTIF(AE878,"*全て*")),S878="●",OR(K878=#REF!,K878=#REF!)),"年間支払金額(全官署、契約相手方ごと)",IF(AND(OR(COUNTIF(AE878,"*すべて*"),COUNTIF(AE878,"*全て*")),S878="●"),"年間支払金額(契約相手方ごと)",IF(AND(OR(K878=#REF!,K878=#REF!),AC878=#REF!),"契約総額(全官署)",IF(AND(K878=#REF!,AC878=#REF!),"契約総額(自官署のみ)",IF(K878=#REF!,"年間支払金額(自官署のみ)",IF(AC878=#REF!,"契約総額",IF(AND(COUNTIF(BG878,"&lt;&gt;*単価*"),OR(K878=#REF!,K878=#REF!)),"全官署予定価格",IF(AND(COUNTIF(BG878,"*単価*"),OR(K878=#REF!,K878=#REF!)),"全官署支払金額",IF(COUNTIF(BG878,"*単価*"),"年間支払金額","予定価格"))))))))))</f>
        <v>#REF!</v>
      </c>
      <c r="BA878" s="37" t="str">
        <f>IF(T878="","×",IF(令和8年度契約状況調査票!T878&gt;_xlfn.XLOOKUP(令和8年度契約状況調査票!BF878,#REF!,#REF!),"○","×"))</f>
        <v>×</v>
      </c>
      <c r="BB878" s="37" t="str">
        <f>IF(Y878="","×",IF(令和8年度契約状況調査票!Y878&gt;_xlfn.XLOOKUP(令和8年度契約状況調査票!BF878,#REF!,#REF!),"○","×"))</f>
        <v>×</v>
      </c>
      <c r="BC878" s="37" t="str">
        <f t="shared" si="126"/>
        <v>×</v>
      </c>
      <c r="BD878" s="37" t="str">
        <f t="shared" si="131"/>
        <v>×</v>
      </c>
      <c r="BE878" s="79" t="str">
        <f t="shared" si="127"/>
        <v/>
      </c>
      <c r="BF878" s="38">
        <f t="shared" si="128"/>
        <v>0</v>
      </c>
      <c r="BG878" s="1" t="e">
        <f>IF(AC878=#REF!,"",IF(AND(K878&lt;&gt;"",ISTEXT(U878)),"分担契約/単価契約",IF(ISTEXT(U878),"単価契約",IF(K878&lt;&gt;"","分担契約",""))))</f>
        <v>#REF!</v>
      </c>
      <c r="BH878" s="80"/>
      <c r="BI878" s="81" t="e">
        <f>IF(COUNTIF(T878,"**"),"",IF(AND(T878&gt;=#REF!,OR(H878=#REF!,H878=#REF!)),1,IF(AND(T878&gt;=#REF!,H878&lt;&gt;#REF!,H878&lt;&gt;#REF!),1,"")))</f>
        <v>#REF!</v>
      </c>
      <c r="BJ878" s="82" t="str">
        <f t="shared" si="129"/>
        <v>○</v>
      </c>
      <c r="BK878" s="81" t="b">
        <f t="shared" si="132"/>
        <v>1</v>
      </c>
      <c r="BL878" s="81" t="b">
        <f t="shared" si="133"/>
        <v>1</v>
      </c>
    </row>
    <row r="879" spans="1:64" s="83" customFormat="1" ht="60.65" customHeight="1" x14ac:dyDescent="0.2">
      <c r="A879" s="77">
        <f t="shared" si="125"/>
        <v>874</v>
      </c>
      <c r="B879" s="77" t="str">
        <f t="shared" si="130"/>
        <v/>
      </c>
      <c r="C879" s="77" t="str">
        <f>IF(B879&lt;&gt;1,"",COUNTIF($B$6:B879,1))</f>
        <v/>
      </c>
      <c r="D879" s="77" t="str">
        <f>IF(B879&lt;&gt;2,"",COUNTIF($B$6:B879,2))</f>
        <v/>
      </c>
      <c r="E879" s="77" t="str">
        <f>IF(B879&lt;&gt;3,"",COUNTIF($B$6:B879,3))</f>
        <v/>
      </c>
      <c r="F879" s="77" t="str">
        <f>IF(B879&lt;&gt;4,"",COUNTIF($B$6:B879,4))</f>
        <v/>
      </c>
      <c r="G879" s="1"/>
      <c r="H879" s="20"/>
      <c r="I879" s="20"/>
      <c r="J879" s="20"/>
      <c r="K879" s="1"/>
      <c r="L879" s="1"/>
      <c r="M879" s="21"/>
      <c r="N879" s="20"/>
      <c r="O879" s="22"/>
      <c r="P879" s="26"/>
      <c r="Q879" s="27"/>
      <c r="R879" s="20"/>
      <c r="S879" s="1"/>
      <c r="T879" s="23"/>
      <c r="U879" s="84"/>
      <c r="V879" s="86"/>
      <c r="W879" s="39" t="e">
        <f>IF(OR(T879="他官署で調達手続きを実施のため",AC879=#REF!),"－",IF(V879&lt;&gt;"",ROUNDDOWN(V879/T879,3),(IFERROR(ROUNDDOWN(U879/T879,3),"－"))))</f>
        <v>#REF!</v>
      </c>
      <c r="X879" s="90"/>
      <c r="Y879" s="92"/>
      <c r="Z879" s="25"/>
      <c r="AA879" s="24"/>
      <c r="AB879" s="25"/>
      <c r="AC879" s="24"/>
      <c r="AD879" s="20"/>
      <c r="AE879" s="20"/>
      <c r="AF879" s="20"/>
      <c r="AG879" s="1"/>
      <c r="AH879" s="1"/>
      <c r="AI879" s="41"/>
      <c r="AJ879" s="41"/>
      <c r="AK879" s="41"/>
      <c r="AL879" s="41"/>
      <c r="AM879" s="41"/>
      <c r="AN879" s="1"/>
      <c r="AO879" s="1"/>
      <c r="AP879" s="1"/>
      <c r="AQ879" s="1"/>
      <c r="AR879" s="1"/>
      <c r="AS879" s="1"/>
      <c r="AT879" s="1"/>
      <c r="AU879" s="1"/>
      <c r="AV879" s="1"/>
      <c r="AW879" s="1"/>
      <c r="AX879" s="35"/>
      <c r="AY879" s="78"/>
      <c r="AZ879" s="37" t="e">
        <f>IF(AC879=#REF!,"年間支払金額",IF(AND(OR(COUNTIF(AE879,"*すべて*"),COUNTIF(AE879,"*全て*")),S879="●",OR(K879=#REF!,K879=#REF!)),"年間支払金額(全官署、契約相手方ごと)",IF(AND(OR(COUNTIF(AE879,"*すべて*"),COUNTIF(AE879,"*全て*")),S879="●"),"年間支払金額(契約相手方ごと)",IF(AND(OR(K879=#REF!,K879=#REF!),AC879=#REF!),"契約総額(全官署)",IF(AND(K879=#REF!,AC879=#REF!),"契約総額(自官署のみ)",IF(K879=#REF!,"年間支払金額(自官署のみ)",IF(AC879=#REF!,"契約総額",IF(AND(COUNTIF(BG879,"&lt;&gt;*単価*"),OR(K879=#REF!,K879=#REF!)),"全官署予定価格",IF(AND(COUNTIF(BG879,"*単価*"),OR(K879=#REF!,K879=#REF!)),"全官署支払金額",IF(COUNTIF(BG879,"*単価*"),"年間支払金額","予定価格"))))))))))</f>
        <v>#REF!</v>
      </c>
      <c r="BA879" s="37" t="str">
        <f>IF(T879="","×",IF(令和8年度契約状況調査票!T879&gt;_xlfn.XLOOKUP(令和8年度契約状況調査票!BF879,#REF!,#REF!),"○","×"))</f>
        <v>×</v>
      </c>
      <c r="BB879" s="37" t="str">
        <f>IF(Y879="","×",IF(令和8年度契約状況調査票!Y879&gt;_xlfn.XLOOKUP(令和8年度契約状況調査票!BF879,#REF!,#REF!),"○","×"))</f>
        <v>×</v>
      </c>
      <c r="BC879" s="37" t="str">
        <f t="shared" si="126"/>
        <v>×</v>
      </c>
      <c r="BD879" s="37" t="str">
        <f t="shared" si="131"/>
        <v>×</v>
      </c>
      <c r="BE879" s="79" t="str">
        <f t="shared" si="127"/>
        <v/>
      </c>
      <c r="BF879" s="38">
        <f t="shared" si="128"/>
        <v>0</v>
      </c>
      <c r="BG879" s="1" t="e">
        <f>IF(AC879=#REF!,"",IF(AND(K879&lt;&gt;"",ISTEXT(U879)),"分担契約/単価契約",IF(ISTEXT(U879),"単価契約",IF(K879&lt;&gt;"","分担契約",""))))</f>
        <v>#REF!</v>
      </c>
      <c r="BH879" s="80"/>
      <c r="BI879" s="81" t="e">
        <f>IF(COUNTIF(T879,"**"),"",IF(AND(T879&gt;=#REF!,OR(H879=#REF!,H879=#REF!)),1,IF(AND(T879&gt;=#REF!,H879&lt;&gt;#REF!,H879&lt;&gt;#REF!),1,"")))</f>
        <v>#REF!</v>
      </c>
      <c r="BJ879" s="82" t="str">
        <f t="shared" si="129"/>
        <v>○</v>
      </c>
      <c r="BK879" s="81" t="b">
        <f t="shared" si="132"/>
        <v>1</v>
      </c>
      <c r="BL879" s="81" t="b">
        <f t="shared" si="133"/>
        <v>1</v>
      </c>
    </row>
    <row r="880" spans="1:64" s="83" customFormat="1" ht="60.65" customHeight="1" x14ac:dyDescent="0.2">
      <c r="A880" s="77">
        <f t="shared" si="125"/>
        <v>875</v>
      </c>
      <c r="B880" s="77" t="str">
        <f t="shared" si="130"/>
        <v/>
      </c>
      <c r="C880" s="77" t="str">
        <f>IF(B880&lt;&gt;1,"",COUNTIF($B$6:B880,1))</f>
        <v/>
      </c>
      <c r="D880" s="77" t="str">
        <f>IF(B880&lt;&gt;2,"",COUNTIF($B$6:B880,2))</f>
        <v/>
      </c>
      <c r="E880" s="77" t="str">
        <f>IF(B880&lt;&gt;3,"",COUNTIF($B$6:B880,3))</f>
        <v/>
      </c>
      <c r="F880" s="77" t="str">
        <f>IF(B880&lt;&gt;4,"",COUNTIF($B$6:B880,4))</f>
        <v/>
      </c>
      <c r="G880" s="1"/>
      <c r="H880" s="20"/>
      <c r="I880" s="20"/>
      <c r="J880" s="20"/>
      <c r="K880" s="1"/>
      <c r="L880" s="1"/>
      <c r="M880" s="21"/>
      <c r="N880" s="20"/>
      <c r="O880" s="22"/>
      <c r="P880" s="26"/>
      <c r="Q880" s="27"/>
      <c r="R880" s="20"/>
      <c r="S880" s="1"/>
      <c r="T880" s="23"/>
      <c r="U880" s="84"/>
      <c r="V880" s="86"/>
      <c r="W880" s="39" t="e">
        <f>IF(OR(T880="他官署で調達手続きを実施のため",AC880=#REF!),"－",IF(V880&lt;&gt;"",ROUNDDOWN(V880/T880,3),(IFERROR(ROUNDDOWN(U880/T880,3),"－"))))</f>
        <v>#REF!</v>
      </c>
      <c r="X880" s="90"/>
      <c r="Y880" s="92"/>
      <c r="Z880" s="25"/>
      <c r="AA880" s="24"/>
      <c r="AB880" s="25"/>
      <c r="AC880" s="24"/>
      <c r="AD880" s="20"/>
      <c r="AE880" s="20"/>
      <c r="AF880" s="20"/>
      <c r="AG880" s="1"/>
      <c r="AH880" s="1"/>
      <c r="AI880" s="41"/>
      <c r="AJ880" s="41"/>
      <c r="AK880" s="41"/>
      <c r="AL880" s="41"/>
      <c r="AM880" s="41"/>
      <c r="AN880" s="1"/>
      <c r="AO880" s="1"/>
      <c r="AP880" s="1"/>
      <c r="AQ880" s="1"/>
      <c r="AR880" s="1"/>
      <c r="AS880" s="1"/>
      <c r="AT880" s="1"/>
      <c r="AU880" s="1"/>
      <c r="AV880" s="1"/>
      <c r="AW880" s="1"/>
      <c r="AX880" s="35"/>
      <c r="AY880" s="78"/>
      <c r="AZ880" s="37" t="e">
        <f>IF(AC880=#REF!,"年間支払金額",IF(AND(OR(COUNTIF(AE880,"*すべて*"),COUNTIF(AE880,"*全て*")),S880="●",OR(K880=#REF!,K880=#REF!)),"年間支払金額(全官署、契約相手方ごと)",IF(AND(OR(COUNTIF(AE880,"*すべて*"),COUNTIF(AE880,"*全て*")),S880="●"),"年間支払金額(契約相手方ごと)",IF(AND(OR(K880=#REF!,K880=#REF!),AC880=#REF!),"契約総額(全官署)",IF(AND(K880=#REF!,AC880=#REF!),"契約総額(自官署のみ)",IF(K880=#REF!,"年間支払金額(自官署のみ)",IF(AC880=#REF!,"契約総額",IF(AND(COUNTIF(BG880,"&lt;&gt;*単価*"),OR(K880=#REF!,K880=#REF!)),"全官署予定価格",IF(AND(COUNTIF(BG880,"*単価*"),OR(K880=#REF!,K880=#REF!)),"全官署支払金額",IF(COUNTIF(BG880,"*単価*"),"年間支払金額","予定価格"))))))))))</f>
        <v>#REF!</v>
      </c>
      <c r="BA880" s="37" t="str">
        <f>IF(T880="","×",IF(令和8年度契約状況調査票!T880&gt;_xlfn.XLOOKUP(令和8年度契約状況調査票!BF880,#REF!,#REF!),"○","×"))</f>
        <v>×</v>
      </c>
      <c r="BB880" s="37" t="str">
        <f>IF(Y880="","×",IF(令和8年度契約状況調査票!Y880&gt;_xlfn.XLOOKUP(令和8年度契約状況調査票!BF880,#REF!,#REF!),"○","×"))</f>
        <v>×</v>
      </c>
      <c r="BC880" s="37" t="str">
        <f t="shared" si="126"/>
        <v>×</v>
      </c>
      <c r="BD880" s="37" t="str">
        <f t="shared" si="131"/>
        <v>×</v>
      </c>
      <c r="BE880" s="79" t="str">
        <f t="shared" si="127"/>
        <v/>
      </c>
      <c r="BF880" s="38">
        <f t="shared" si="128"/>
        <v>0</v>
      </c>
      <c r="BG880" s="1" t="e">
        <f>IF(AC880=#REF!,"",IF(AND(K880&lt;&gt;"",ISTEXT(U880)),"分担契約/単価契約",IF(ISTEXT(U880),"単価契約",IF(K880&lt;&gt;"","分担契約",""))))</f>
        <v>#REF!</v>
      </c>
      <c r="BH880" s="80"/>
      <c r="BI880" s="81" t="e">
        <f>IF(COUNTIF(T880,"**"),"",IF(AND(T880&gt;=#REF!,OR(H880=#REF!,H880=#REF!)),1,IF(AND(T880&gt;=#REF!,H880&lt;&gt;#REF!,H880&lt;&gt;#REF!),1,"")))</f>
        <v>#REF!</v>
      </c>
      <c r="BJ880" s="82" t="str">
        <f t="shared" si="129"/>
        <v>○</v>
      </c>
      <c r="BK880" s="81" t="b">
        <f t="shared" si="132"/>
        <v>1</v>
      </c>
      <c r="BL880" s="81" t="b">
        <f t="shared" si="133"/>
        <v>1</v>
      </c>
    </row>
    <row r="881" spans="1:64" s="83" customFormat="1" ht="60.65" customHeight="1" x14ac:dyDescent="0.2">
      <c r="A881" s="77">
        <f t="shared" si="125"/>
        <v>876</v>
      </c>
      <c r="B881" s="77" t="str">
        <f t="shared" si="130"/>
        <v/>
      </c>
      <c r="C881" s="77" t="str">
        <f>IF(B881&lt;&gt;1,"",COUNTIF($B$6:B881,1))</f>
        <v/>
      </c>
      <c r="D881" s="77" t="str">
        <f>IF(B881&lt;&gt;2,"",COUNTIF($B$6:B881,2))</f>
        <v/>
      </c>
      <c r="E881" s="77" t="str">
        <f>IF(B881&lt;&gt;3,"",COUNTIF($B$6:B881,3))</f>
        <v/>
      </c>
      <c r="F881" s="77" t="str">
        <f>IF(B881&lt;&gt;4,"",COUNTIF($B$6:B881,4))</f>
        <v/>
      </c>
      <c r="G881" s="1"/>
      <c r="H881" s="20"/>
      <c r="I881" s="20"/>
      <c r="J881" s="20"/>
      <c r="K881" s="1"/>
      <c r="L881" s="1"/>
      <c r="M881" s="21"/>
      <c r="N881" s="20"/>
      <c r="O881" s="22"/>
      <c r="P881" s="26"/>
      <c r="Q881" s="27"/>
      <c r="R881" s="20"/>
      <c r="S881" s="1"/>
      <c r="T881" s="23"/>
      <c r="U881" s="84"/>
      <c r="V881" s="86"/>
      <c r="W881" s="39" t="e">
        <f>IF(OR(T881="他官署で調達手続きを実施のため",AC881=#REF!),"－",IF(V881&lt;&gt;"",ROUNDDOWN(V881/T881,3),(IFERROR(ROUNDDOWN(U881/T881,3),"－"))))</f>
        <v>#REF!</v>
      </c>
      <c r="X881" s="90"/>
      <c r="Y881" s="92"/>
      <c r="Z881" s="25"/>
      <c r="AA881" s="24"/>
      <c r="AB881" s="25"/>
      <c r="AC881" s="24"/>
      <c r="AD881" s="20"/>
      <c r="AE881" s="20"/>
      <c r="AF881" s="20"/>
      <c r="AG881" s="1"/>
      <c r="AH881" s="1"/>
      <c r="AI881" s="41"/>
      <c r="AJ881" s="41"/>
      <c r="AK881" s="41"/>
      <c r="AL881" s="41"/>
      <c r="AM881" s="41"/>
      <c r="AN881" s="1"/>
      <c r="AO881" s="1"/>
      <c r="AP881" s="1"/>
      <c r="AQ881" s="1"/>
      <c r="AR881" s="1"/>
      <c r="AS881" s="1"/>
      <c r="AT881" s="1"/>
      <c r="AU881" s="1"/>
      <c r="AV881" s="1"/>
      <c r="AW881" s="1"/>
      <c r="AX881" s="36"/>
      <c r="AY881" s="78"/>
      <c r="AZ881" s="37" t="e">
        <f>IF(AC881=#REF!,"年間支払金額",IF(AND(OR(COUNTIF(AE881,"*すべて*"),COUNTIF(AE881,"*全て*")),S881="●",OR(K881=#REF!,K881=#REF!)),"年間支払金額(全官署、契約相手方ごと)",IF(AND(OR(COUNTIF(AE881,"*すべて*"),COUNTIF(AE881,"*全て*")),S881="●"),"年間支払金額(契約相手方ごと)",IF(AND(OR(K881=#REF!,K881=#REF!),AC881=#REF!),"契約総額(全官署)",IF(AND(K881=#REF!,AC881=#REF!),"契約総額(自官署のみ)",IF(K881=#REF!,"年間支払金額(自官署のみ)",IF(AC881=#REF!,"契約総額",IF(AND(COUNTIF(BG881,"&lt;&gt;*単価*"),OR(K881=#REF!,K881=#REF!)),"全官署予定価格",IF(AND(COUNTIF(BG881,"*単価*"),OR(K881=#REF!,K881=#REF!)),"全官署支払金額",IF(COUNTIF(BG881,"*単価*"),"年間支払金額","予定価格"))))))))))</f>
        <v>#REF!</v>
      </c>
      <c r="BA881" s="37" t="str">
        <f>IF(T881="","×",IF(令和8年度契約状況調査票!T881&gt;_xlfn.XLOOKUP(令和8年度契約状況調査票!BF881,#REF!,#REF!),"○","×"))</f>
        <v>×</v>
      </c>
      <c r="BB881" s="37" t="str">
        <f>IF(Y881="","×",IF(令和8年度契約状況調査票!Y881&gt;_xlfn.XLOOKUP(令和8年度契約状況調査票!BF881,#REF!,#REF!),"○","×"))</f>
        <v>×</v>
      </c>
      <c r="BC881" s="37" t="str">
        <f t="shared" si="126"/>
        <v>×</v>
      </c>
      <c r="BD881" s="37" t="str">
        <f t="shared" si="131"/>
        <v>×</v>
      </c>
      <c r="BE881" s="79" t="str">
        <f t="shared" si="127"/>
        <v/>
      </c>
      <c r="BF881" s="38">
        <f t="shared" si="128"/>
        <v>0</v>
      </c>
      <c r="BG881" s="1" t="e">
        <f>IF(AC881=#REF!,"",IF(AND(K881&lt;&gt;"",ISTEXT(U881)),"分担契約/単価契約",IF(ISTEXT(U881),"単価契約",IF(K881&lt;&gt;"","分担契約",""))))</f>
        <v>#REF!</v>
      </c>
      <c r="BH881" s="80"/>
      <c r="BI881" s="81" t="e">
        <f>IF(COUNTIF(T881,"**"),"",IF(AND(T881&gt;=#REF!,OR(H881=#REF!,H881=#REF!)),1,IF(AND(T881&gt;=#REF!,H881&lt;&gt;#REF!,H881&lt;&gt;#REF!),1,"")))</f>
        <v>#REF!</v>
      </c>
      <c r="BJ881" s="82" t="str">
        <f t="shared" si="129"/>
        <v>○</v>
      </c>
      <c r="BK881" s="81" t="b">
        <f t="shared" si="132"/>
        <v>1</v>
      </c>
      <c r="BL881" s="81" t="b">
        <f t="shared" si="133"/>
        <v>1</v>
      </c>
    </row>
    <row r="882" spans="1:64" s="83" customFormat="1" ht="60.65" customHeight="1" x14ac:dyDescent="0.2">
      <c r="A882" s="77">
        <f t="shared" si="125"/>
        <v>877</v>
      </c>
      <c r="B882" s="77" t="str">
        <f t="shared" si="130"/>
        <v/>
      </c>
      <c r="C882" s="77" t="str">
        <f>IF(B882&lt;&gt;1,"",COUNTIF($B$6:B882,1))</f>
        <v/>
      </c>
      <c r="D882" s="77" t="str">
        <f>IF(B882&lt;&gt;2,"",COUNTIF($B$6:B882,2))</f>
        <v/>
      </c>
      <c r="E882" s="77" t="str">
        <f>IF(B882&lt;&gt;3,"",COUNTIF($B$6:B882,3))</f>
        <v/>
      </c>
      <c r="F882" s="77" t="str">
        <f>IF(B882&lt;&gt;4,"",COUNTIF($B$6:B882,4))</f>
        <v/>
      </c>
      <c r="G882" s="1"/>
      <c r="H882" s="20"/>
      <c r="I882" s="20"/>
      <c r="J882" s="20"/>
      <c r="K882" s="1"/>
      <c r="L882" s="1"/>
      <c r="M882" s="21"/>
      <c r="N882" s="20"/>
      <c r="O882" s="22"/>
      <c r="P882" s="26"/>
      <c r="Q882" s="27"/>
      <c r="R882" s="20"/>
      <c r="S882" s="1"/>
      <c r="T882" s="23"/>
      <c r="U882" s="84"/>
      <c r="V882" s="86"/>
      <c r="W882" s="39" t="e">
        <f>IF(OR(T882="他官署で調達手続きを実施のため",AC882=#REF!),"－",IF(V882&lt;&gt;"",ROUNDDOWN(V882/T882,3),(IFERROR(ROUNDDOWN(U882/T882,3),"－"))))</f>
        <v>#REF!</v>
      </c>
      <c r="X882" s="90"/>
      <c r="Y882" s="92"/>
      <c r="Z882" s="25"/>
      <c r="AA882" s="24"/>
      <c r="AB882" s="25"/>
      <c r="AC882" s="24"/>
      <c r="AD882" s="20"/>
      <c r="AE882" s="20"/>
      <c r="AF882" s="20"/>
      <c r="AG882" s="1"/>
      <c r="AH882" s="1"/>
      <c r="AI882" s="41"/>
      <c r="AJ882" s="41"/>
      <c r="AK882" s="41"/>
      <c r="AL882" s="41"/>
      <c r="AM882" s="41"/>
      <c r="AN882" s="1"/>
      <c r="AO882" s="1"/>
      <c r="AP882" s="1"/>
      <c r="AQ882" s="1"/>
      <c r="AR882" s="1"/>
      <c r="AS882" s="1"/>
      <c r="AT882" s="1"/>
      <c r="AU882" s="1"/>
      <c r="AV882" s="1"/>
      <c r="AW882" s="1"/>
      <c r="AX882" s="35"/>
      <c r="AY882" s="78"/>
      <c r="AZ882" s="37" t="e">
        <f>IF(AC882=#REF!,"年間支払金額",IF(AND(OR(COUNTIF(AE882,"*すべて*"),COUNTIF(AE882,"*全て*")),S882="●",OR(K882=#REF!,K882=#REF!)),"年間支払金額(全官署、契約相手方ごと)",IF(AND(OR(COUNTIF(AE882,"*すべて*"),COUNTIF(AE882,"*全て*")),S882="●"),"年間支払金額(契約相手方ごと)",IF(AND(OR(K882=#REF!,K882=#REF!),AC882=#REF!),"契約総額(全官署)",IF(AND(K882=#REF!,AC882=#REF!),"契約総額(自官署のみ)",IF(K882=#REF!,"年間支払金額(自官署のみ)",IF(AC882=#REF!,"契約総額",IF(AND(COUNTIF(BG882,"&lt;&gt;*単価*"),OR(K882=#REF!,K882=#REF!)),"全官署予定価格",IF(AND(COUNTIF(BG882,"*単価*"),OR(K882=#REF!,K882=#REF!)),"全官署支払金額",IF(COUNTIF(BG882,"*単価*"),"年間支払金額","予定価格"))))))))))</f>
        <v>#REF!</v>
      </c>
      <c r="BA882" s="37" t="str">
        <f>IF(T882="","×",IF(令和8年度契約状況調査票!T882&gt;_xlfn.XLOOKUP(令和8年度契約状況調査票!BF882,#REF!,#REF!),"○","×"))</f>
        <v>×</v>
      </c>
      <c r="BB882" s="37" t="str">
        <f>IF(Y882="","×",IF(令和8年度契約状況調査票!Y882&gt;_xlfn.XLOOKUP(令和8年度契約状況調査票!BF882,#REF!,#REF!),"○","×"))</f>
        <v>×</v>
      </c>
      <c r="BC882" s="37" t="str">
        <f t="shared" si="126"/>
        <v>×</v>
      </c>
      <c r="BD882" s="37" t="str">
        <f t="shared" si="131"/>
        <v>×</v>
      </c>
      <c r="BE882" s="79" t="str">
        <f t="shared" si="127"/>
        <v/>
      </c>
      <c r="BF882" s="38">
        <f t="shared" si="128"/>
        <v>0</v>
      </c>
      <c r="BG882" s="1" t="e">
        <f>IF(AC882=#REF!,"",IF(AND(K882&lt;&gt;"",ISTEXT(U882)),"分担契約/単価契約",IF(ISTEXT(U882),"単価契約",IF(K882&lt;&gt;"","分担契約",""))))</f>
        <v>#REF!</v>
      </c>
      <c r="BH882" s="80"/>
      <c r="BI882" s="81" t="e">
        <f>IF(COUNTIF(T882,"**"),"",IF(AND(T882&gt;=#REF!,OR(H882=#REF!,H882=#REF!)),1,IF(AND(T882&gt;=#REF!,H882&lt;&gt;#REF!,H882&lt;&gt;#REF!),1,"")))</f>
        <v>#REF!</v>
      </c>
      <c r="BJ882" s="82" t="str">
        <f t="shared" si="129"/>
        <v>○</v>
      </c>
      <c r="BK882" s="81" t="b">
        <f t="shared" si="132"/>
        <v>1</v>
      </c>
      <c r="BL882" s="81" t="b">
        <f t="shared" si="133"/>
        <v>1</v>
      </c>
    </row>
    <row r="883" spans="1:64" s="83" customFormat="1" ht="60.65" customHeight="1" x14ac:dyDescent="0.2">
      <c r="A883" s="77">
        <f t="shared" si="125"/>
        <v>878</v>
      </c>
      <c r="B883" s="77" t="str">
        <f t="shared" si="130"/>
        <v/>
      </c>
      <c r="C883" s="77" t="str">
        <f>IF(B883&lt;&gt;1,"",COUNTIF($B$6:B883,1))</f>
        <v/>
      </c>
      <c r="D883" s="77" t="str">
        <f>IF(B883&lt;&gt;2,"",COUNTIF($B$6:B883,2))</f>
        <v/>
      </c>
      <c r="E883" s="77" t="str">
        <f>IF(B883&lt;&gt;3,"",COUNTIF($B$6:B883,3))</f>
        <v/>
      </c>
      <c r="F883" s="77" t="str">
        <f>IF(B883&lt;&gt;4,"",COUNTIF($B$6:B883,4))</f>
        <v/>
      </c>
      <c r="G883" s="1"/>
      <c r="H883" s="20"/>
      <c r="I883" s="20"/>
      <c r="J883" s="20"/>
      <c r="K883" s="1"/>
      <c r="L883" s="1"/>
      <c r="M883" s="21"/>
      <c r="N883" s="20"/>
      <c r="O883" s="22"/>
      <c r="P883" s="26"/>
      <c r="Q883" s="27"/>
      <c r="R883" s="20"/>
      <c r="S883" s="1"/>
      <c r="T883" s="23"/>
      <c r="U883" s="84"/>
      <c r="V883" s="86"/>
      <c r="W883" s="39" t="e">
        <f>IF(OR(T883="他官署で調達手続きを実施のため",AC883=#REF!),"－",IF(V883&lt;&gt;"",ROUNDDOWN(V883/T883,3),(IFERROR(ROUNDDOWN(U883/T883,3),"－"))))</f>
        <v>#REF!</v>
      </c>
      <c r="X883" s="90"/>
      <c r="Y883" s="92"/>
      <c r="Z883" s="25"/>
      <c r="AA883" s="24"/>
      <c r="AB883" s="25"/>
      <c r="AC883" s="24"/>
      <c r="AD883" s="20"/>
      <c r="AE883" s="20"/>
      <c r="AF883" s="20"/>
      <c r="AG883" s="1"/>
      <c r="AH883" s="1"/>
      <c r="AI883" s="41"/>
      <c r="AJ883" s="41"/>
      <c r="AK883" s="41"/>
      <c r="AL883" s="41"/>
      <c r="AM883" s="41"/>
      <c r="AN883" s="1"/>
      <c r="AO883" s="1"/>
      <c r="AP883" s="1"/>
      <c r="AQ883" s="1"/>
      <c r="AR883" s="1"/>
      <c r="AS883" s="1"/>
      <c r="AT883" s="1"/>
      <c r="AU883" s="1"/>
      <c r="AV883" s="1"/>
      <c r="AW883" s="1"/>
      <c r="AX883" s="35"/>
      <c r="AY883" s="78"/>
      <c r="AZ883" s="37" t="e">
        <f>IF(AC883=#REF!,"年間支払金額",IF(AND(OR(COUNTIF(AE883,"*すべて*"),COUNTIF(AE883,"*全て*")),S883="●",OR(K883=#REF!,K883=#REF!)),"年間支払金額(全官署、契約相手方ごと)",IF(AND(OR(COUNTIF(AE883,"*すべて*"),COUNTIF(AE883,"*全て*")),S883="●"),"年間支払金額(契約相手方ごと)",IF(AND(OR(K883=#REF!,K883=#REF!),AC883=#REF!),"契約総額(全官署)",IF(AND(K883=#REF!,AC883=#REF!),"契約総額(自官署のみ)",IF(K883=#REF!,"年間支払金額(自官署のみ)",IF(AC883=#REF!,"契約総額",IF(AND(COUNTIF(BG883,"&lt;&gt;*単価*"),OR(K883=#REF!,K883=#REF!)),"全官署予定価格",IF(AND(COUNTIF(BG883,"*単価*"),OR(K883=#REF!,K883=#REF!)),"全官署支払金額",IF(COUNTIF(BG883,"*単価*"),"年間支払金額","予定価格"))))))))))</f>
        <v>#REF!</v>
      </c>
      <c r="BA883" s="37" t="str">
        <f>IF(T883="","×",IF(令和8年度契約状況調査票!T883&gt;_xlfn.XLOOKUP(令和8年度契約状況調査票!BF883,#REF!,#REF!),"○","×"))</f>
        <v>×</v>
      </c>
      <c r="BB883" s="37" t="str">
        <f>IF(Y883="","×",IF(令和8年度契約状況調査票!Y883&gt;_xlfn.XLOOKUP(令和8年度契約状況調査票!BF883,#REF!,#REF!),"○","×"))</f>
        <v>×</v>
      </c>
      <c r="BC883" s="37" t="str">
        <f t="shared" si="126"/>
        <v>×</v>
      </c>
      <c r="BD883" s="37" t="str">
        <f t="shared" si="131"/>
        <v>×</v>
      </c>
      <c r="BE883" s="79" t="str">
        <f t="shared" si="127"/>
        <v/>
      </c>
      <c r="BF883" s="38">
        <f t="shared" si="128"/>
        <v>0</v>
      </c>
      <c r="BG883" s="1" t="e">
        <f>IF(AC883=#REF!,"",IF(AND(K883&lt;&gt;"",ISTEXT(U883)),"分担契約/単価契約",IF(ISTEXT(U883),"単価契約",IF(K883&lt;&gt;"","分担契約",""))))</f>
        <v>#REF!</v>
      </c>
      <c r="BH883" s="80"/>
      <c r="BI883" s="81" t="e">
        <f>IF(COUNTIF(T883,"**"),"",IF(AND(T883&gt;=#REF!,OR(H883=#REF!,H883=#REF!)),1,IF(AND(T883&gt;=#REF!,H883&lt;&gt;#REF!,H883&lt;&gt;#REF!),1,"")))</f>
        <v>#REF!</v>
      </c>
      <c r="BJ883" s="82" t="str">
        <f t="shared" si="129"/>
        <v>○</v>
      </c>
      <c r="BK883" s="81" t="b">
        <f t="shared" si="132"/>
        <v>1</v>
      </c>
      <c r="BL883" s="81" t="b">
        <f t="shared" si="133"/>
        <v>1</v>
      </c>
    </row>
    <row r="884" spans="1:64" s="83" customFormat="1" ht="60.65" customHeight="1" x14ac:dyDescent="0.2">
      <c r="A884" s="77">
        <f t="shared" si="125"/>
        <v>879</v>
      </c>
      <c r="B884" s="77" t="str">
        <f t="shared" si="130"/>
        <v/>
      </c>
      <c r="C884" s="77" t="str">
        <f>IF(B884&lt;&gt;1,"",COUNTIF($B$6:B884,1))</f>
        <v/>
      </c>
      <c r="D884" s="77" t="str">
        <f>IF(B884&lt;&gt;2,"",COUNTIF($B$6:B884,2))</f>
        <v/>
      </c>
      <c r="E884" s="77" t="str">
        <f>IF(B884&lt;&gt;3,"",COUNTIF($B$6:B884,3))</f>
        <v/>
      </c>
      <c r="F884" s="77" t="str">
        <f>IF(B884&lt;&gt;4,"",COUNTIF($B$6:B884,4))</f>
        <v/>
      </c>
      <c r="G884" s="1"/>
      <c r="H884" s="20"/>
      <c r="I884" s="20"/>
      <c r="J884" s="20"/>
      <c r="K884" s="1"/>
      <c r="L884" s="1"/>
      <c r="M884" s="21"/>
      <c r="N884" s="20"/>
      <c r="O884" s="22"/>
      <c r="P884" s="26"/>
      <c r="Q884" s="27"/>
      <c r="R884" s="20"/>
      <c r="S884" s="1"/>
      <c r="T884" s="28"/>
      <c r="U884" s="85"/>
      <c r="V884" s="86"/>
      <c r="W884" s="39" t="e">
        <f>IF(OR(T884="他官署で調達手続きを実施のため",AC884=#REF!),"－",IF(V884&lt;&gt;"",ROUNDDOWN(V884/T884,3),(IFERROR(ROUNDDOWN(U884/T884,3),"－"))))</f>
        <v>#REF!</v>
      </c>
      <c r="X884" s="90"/>
      <c r="Y884" s="92"/>
      <c r="Z884" s="25"/>
      <c r="AA884" s="24"/>
      <c r="AB884" s="25"/>
      <c r="AC884" s="24"/>
      <c r="AD884" s="20"/>
      <c r="AE884" s="20"/>
      <c r="AF884" s="20"/>
      <c r="AG884" s="1"/>
      <c r="AH884" s="1"/>
      <c r="AI884" s="41"/>
      <c r="AJ884" s="41"/>
      <c r="AK884" s="41"/>
      <c r="AL884" s="41"/>
      <c r="AM884" s="41"/>
      <c r="AN884" s="1"/>
      <c r="AO884" s="1"/>
      <c r="AP884" s="1"/>
      <c r="AQ884" s="1"/>
      <c r="AR884" s="1"/>
      <c r="AS884" s="1"/>
      <c r="AT884" s="1"/>
      <c r="AU884" s="1"/>
      <c r="AV884" s="1"/>
      <c r="AW884" s="1"/>
      <c r="AX884" s="35"/>
      <c r="AY884" s="78"/>
      <c r="AZ884" s="37" t="e">
        <f>IF(AC884=#REF!,"年間支払金額",IF(AND(OR(COUNTIF(AE884,"*すべて*"),COUNTIF(AE884,"*全て*")),S884="●",OR(K884=#REF!,K884=#REF!)),"年間支払金額(全官署、契約相手方ごと)",IF(AND(OR(COUNTIF(AE884,"*すべて*"),COUNTIF(AE884,"*全て*")),S884="●"),"年間支払金額(契約相手方ごと)",IF(AND(OR(K884=#REF!,K884=#REF!),AC884=#REF!),"契約総額(全官署)",IF(AND(K884=#REF!,AC884=#REF!),"契約総額(自官署のみ)",IF(K884=#REF!,"年間支払金額(自官署のみ)",IF(AC884=#REF!,"契約総額",IF(AND(COUNTIF(BG884,"&lt;&gt;*単価*"),OR(K884=#REF!,K884=#REF!)),"全官署予定価格",IF(AND(COUNTIF(BG884,"*単価*"),OR(K884=#REF!,K884=#REF!)),"全官署支払金額",IF(COUNTIF(BG884,"*単価*"),"年間支払金額","予定価格"))))))))))</f>
        <v>#REF!</v>
      </c>
      <c r="BA884" s="37" t="str">
        <f>IF(T884="","×",IF(令和8年度契約状況調査票!T884&gt;_xlfn.XLOOKUP(令和8年度契約状況調査票!BF884,#REF!,#REF!),"○","×"))</f>
        <v>×</v>
      </c>
      <c r="BB884" s="37" t="str">
        <f>IF(Y884="","×",IF(令和8年度契約状況調査票!Y884&gt;_xlfn.XLOOKUP(令和8年度契約状況調査票!BF884,#REF!,#REF!),"○","×"))</f>
        <v>×</v>
      </c>
      <c r="BC884" s="37" t="str">
        <f t="shared" si="126"/>
        <v>×</v>
      </c>
      <c r="BD884" s="37" t="str">
        <f t="shared" si="131"/>
        <v>×</v>
      </c>
      <c r="BE884" s="79" t="str">
        <f t="shared" si="127"/>
        <v/>
      </c>
      <c r="BF884" s="38">
        <f t="shared" si="128"/>
        <v>0</v>
      </c>
      <c r="BG884" s="1" t="e">
        <f>IF(AC884=#REF!,"",IF(AND(K884&lt;&gt;"",ISTEXT(U884)),"分担契約/単価契約",IF(ISTEXT(U884),"単価契約",IF(K884&lt;&gt;"","分担契約",""))))</f>
        <v>#REF!</v>
      </c>
      <c r="BH884" s="80"/>
      <c r="BI884" s="81" t="e">
        <f>IF(COUNTIF(T884,"**"),"",IF(AND(T884&gt;=#REF!,OR(H884=#REF!,H884=#REF!)),1,IF(AND(T884&gt;=#REF!,H884&lt;&gt;#REF!,H884&lt;&gt;#REF!),1,"")))</f>
        <v>#REF!</v>
      </c>
      <c r="BJ884" s="82" t="str">
        <f t="shared" si="129"/>
        <v>○</v>
      </c>
      <c r="BK884" s="81" t="b">
        <f t="shared" si="132"/>
        <v>1</v>
      </c>
      <c r="BL884" s="81" t="b">
        <f t="shared" si="133"/>
        <v>1</v>
      </c>
    </row>
    <row r="885" spans="1:64" s="83" customFormat="1" ht="60.65" customHeight="1" x14ac:dyDescent="0.2">
      <c r="A885" s="77">
        <f t="shared" si="125"/>
        <v>880</v>
      </c>
      <c r="B885" s="77" t="str">
        <f t="shared" si="130"/>
        <v/>
      </c>
      <c r="C885" s="77" t="str">
        <f>IF(B885&lt;&gt;1,"",COUNTIF($B$6:B885,1))</f>
        <v/>
      </c>
      <c r="D885" s="77" t="str">
        <f>IF(B885&lt;&gt;2,"",COUNTIF($B$6:B885,2))</f>
        <v/>
      </c>
      <c r="E885" s="77" t="str">
        <f>IF(B885&lt;&gt;3,"",COUNTIF($B$6:B885,3))</f>
        <v/>
      </c>
      <c r="F885" s="77" t="str">
        <f>IF(B885&lt;&gt;4,"",COUNTIF($B$6:B885,4))</f>
        <v/>
      </c>
      <c r="G885" s="1"/>
      <c r="H885" s="20"/>
      <c r="I885" s="20"/>
      <c r="J885" s="20"/>
      <c r="K885" s="1"/>
      <c r="L885" s="1"/>
      <c r="M885" s="21"/>
      <c r="N885" s="20"/>
      <c r="O885" s="22"/>
      <c r="P885" s="26"/>
      <c r="Q885" s="27"/>
      <c r="R885" s="20"/>
      <c r="S885" s="1"/>
      <c r="T885" s="23"/>
      <c r="U885" s="84"/>
      <c r="V885" s="86"/>
      <c r="W885" s="39" t="e">
        <f>IF(OR(T885="他官署で調達手続きを実施のため",AC885=#REF!),"－",IF(V885&lt;&gt;"",ROUNDDOWN(V885/T885,3),(IFERROR(ROUNDDOWN(U885/T885,3),"－"))))</f>
        <v>#REF!</v>
      </c>
      <c r="X885" s="90"/>
      <c r="Y885" s="92"/>
      <c r="Z885" s="25"/>
      <c r="AA885" s="24"/>
      <c r="AB885" s="25"/>
      <c r="AC885" s="24"/>
      <c r="AD885" s="20"/>
      <c r="AE885" s="20"/>
      <c r="AF885" s="20"/>
      <c r="AG885" s="1"/>
      <c r="AH885" s="1"/>
      <c r="AI885" s="41"/>
      <c r="AJ885" s="41"/>
      <c r="AK885" s="41"/>
      <c r="AL885" s="41"/>
      <c r="AM885" s="41"/>
      <c r="AN885" s="1"/>
      <c r="AO885" s="1"/>
      <c r="AP885" s="1"/>
      <c r="AQ885" s="1"/>
      <c r="AR885" s="1"/>
      <c r="AS885" s="1"/>
      <c r="AT885" s="1"/>
      <c r="AU885" s="1"/>
      <c r="AV885" s="1"/>
      <c r="AW885" s="1"/>
      <c r="AX885" s="35"/>
      <c r="AY885" s="78"/>
      <c r="AZ885" s="37" t="e">
        <f>IF(AC885=#REF!,"年間支払金額",IF(AND(OR(COUNTIF(AE885,"*すべて*"),COUNTIF(AE885,"*全て*")),S885="●",OR(K885=#REF!,K885=#REF!)),"年間支払金額(全官署、契約相手方ごと)",IF(AND(OR(COUNTIF(AE885,"*すべて*"),COUNTIF(AE885,"*全て*")),S885="●"),"年間支払金額(契約相手方ごと)",IF(AND(OR(K885=#REF!,K885=#REF!),AC885=#REF!),"契約総額(全官署)",IF(AND(K885=#REF!,AC885=#REF!),"契約総額(自官署のみ)",IF(K885=#REF!,"年間支払金額(自官署のみ)",IF(AC885=#REF!,"契約総額",IF(AND(COUNTIF(BG885,"&lt;&gt;*単価*"),OR(K885=#REF!,K885=#REF!)),"全官署予定価格",IF(AND(COUNTIF(BG885,"*単価*"),OR(K885=#REF!,K885=#REF!)),"全官署支払金額",IF(COUNTIF(BG885,"*単価*"),"年間支払金額","予定価格"))))))))))</f>
        <v>#REF!</v>
      </c>
      <c r="BA885" s="37" t="str">
        <f>IF(T885="","×",IF(令和8年度契約状況調査票!T885&gt;_xlfn.XLOOKUP(令和8年度契約状況調査票!BF885,#REF!,#REF!),"○","×"))</f>
        <v>×</v>
      </c>
      <c r="BB885" s="37" t="str">
        <f>IF(Y885="","×",IF(令和8年度契約状況調査票!Y885&gt;_xlfn.XLOOKUP(令和8年度契約状況調査票!BF885,#REF!,#REF!),"○","×"))</f>
        <v>×</v>
      </c>
      <c r="BC885" s="37" t="str">
        <f t="shared" si="126"/>
        <v>×</v>
      </c>
      <c r="BD885" s="37" t="str">
        <f t="shared" si="131"/>
        <v>×</v>
      </c>
      <c r="BE885" s="79" t="str">
        <f t="shared" si="127"/>
        <v/>
      </c>
      <c r="BF885" s="38">
        <f t="shared" si="128"/>
        <v>0</v>
      </c>
      <c r="BG885" s="1" t="e">
        <f>IF(AC885=#REF!,"",IF(AND(K885&lt;&gt;"",ISTEXT(U885)),"分担契約/単価契約",IF(ISTEXT(U885),"単価契約",IF(K885&lt;&gt;"","分担契約",""))))</f>
        <v>#REF!</v>
      </c>
      <c r="BH885" s="80"/>
      <c r="BI885" s="81" t="e">
        <f>IF(COUNTIF(T885,"**"),"",IF(AND(T885&gt;=#REF!,OR(H885=#REF!,H885=#REF!)),1,IF(AND(T885&gt;=#REF!,H885&lt;&gt;#REF!,H885&lt;&gt;#REF!),1,"")))</f>
        <v>#REF!</v>
      </c>
      <c r="BJ885" s="82" t="str">
        <f t="shared" si="129"/>
        <v>○</v>
      </c>
      <c r="BK885" s="81" t="b">
        <f t="shared" si="132"/>
        <v>1</v>
      </c>
      <c r="BL885" s="81" t="b">
        <f t="shared" si="133"/>
        <v>1</v>
      </c>
    </row>
    <row r="886" spans="1:64" s="83" customFormat="1" ht="60.65" customHeight="1" x14ac:dyDescent="0.2">
      <c r="A886" s="77">
        <f t="shared" si="125"/>
        <v>881</v>
      </c>
      <c r="B886" s="77" t="str">
        <f t="shared" si="130"/>
        <v/>
      </c>
      <c r="C886" s="77" t="str">
        <f>IF(B886&lt;&gt;1,"",COUNTIF($B$6:B886,1))</f>
        <v/>
      </c>
      <c r="D886" s="77" t="str">
        <f>IF(B886&lt;&gt;2,"",COUNTIF($B$6:B886,2))</f>
        <v/>
      </c>
      <c r="E886" s="77" t="str">
        <f>IF(B886&lt;&gt;3,"",COUNTIF($B$6:B886,3))</f>
        <v/>
      </c>
      <c r="F886" s="77" t="str">
        <f>IF(B886&lt;&gt;4,"",COUNTIF($B$6:B886,4))</f>
        <v/>
      </c>
      <c r="G886" s="1"/>
      <c r="H886" s="20"/>
      <c r="I886" s="20"/>
      <c r="J886" s="20"/>
      <c r="K886" s="1"/>
      <c r="L886" s="1"/>
      <c r="M886" s="21"/>
      <c r="N886" s="20"/>
      <c r="O886" s="22"/>
      <c r="P886" s="26"/>
      <c r="Q886" s="27"/>
      <c r="R886" s="20"/>
      <c r="S886" s="1"/>
      <c r="T886" s="23"/>
      <c r="U886" s="84"/>
      <c r="V886" s="86"/>
      <c r="W886" s="39" t="e">
        <f>IF(OR(T886="他官署で調達手続きを実施のため",AC886=#REF!),"－",IF(V886&lt;&gt;"",ROUNDDOWN(V886/T886,3),(IFERROR(ROUNDDOWN(U886/T886,3),"－"))))</f>
        <v>#REF!</v>
      </c>
      <c r="X886" s="90"/>
      <c r="Y886" s="92"/>
      <c r="Z886" s="25"/>
      <c r="AA886" s="24"/>
      <c r="AB886" s="25"/>
      <c r="AC886" s="24"/>
      <c r="AD886" s="20"/>
      <c r="AE886" s="20"/>
      <c r="AF886" s="20"/>
      <c r="AG886" s="1"/>
      <c r="AH886" s="1"/>
      <c r="AI886" s="41"/>
      <c r="AJ886" s="41"/>
      <c r="AK886" s="41"/>
      <c r="AL886" s="41"/>
      <c r="AM886" s="41"/>
      <c r="AN886" s="1"/>
      <c r="AO886" s="1"/>
      <c r="AP886" s="1"/>
      <c r="AQ886" s="1"/>
      <c r="AR886" s="1"/>
      <c r="AS886" s="1"/>
      <c r="AT886" s="1"/>
      <c r="AU886" s="1"/>
      <c r="AV886" s="1"/>
      <c r="AW886" s="1"/>
      <c r="AX886" s="35"/>
      <c r="AY886" s="78"/>
      <c r="AZ886" s="37" t="e">
        <f>IF(AC886=#REF!,"年間支払金額",IF(AND(OR(COUNTIF(AE886,"*すべて*"),COUNTIF(AE886,"*全て*")),S886="●",OR(K886=#REF!,K886=#REF!)),"年間支払金額(全官署、契約相手方ごと)",IF(AND(OR(COUNTIF(AE886,"*すべて*"),COUNTIF(AE886,"*全て*")),S886="●"),"年間支払金額(契約相手方ごと)",IF(AND(OR(K886=#REF!,K886=#REF!),AC886=#REF!),"契約総額(全官署)",IF(AND(K886=#REF!,AC886=#REF!),"契約総額(自官署のみ)",IF(K886=#REF!,"年間支払金額(自官署のみ)",IF(AC886=#REF!,"契約総額",IF(AND(COUNTIF(BG886,"&lt;&gt;*単価*"),OR(K886=#REF!,K886=#REF!)),"全官署予定価格",IF(AND(COUNTIF(BG886,"*単価*"),OR(K886=#REF!,K886=#REF!)),"全官署支払金額",IF(COUNTIF(BG886,"*単価*"),"年間支払金額","予定価格"))))))))))</f>
        <v>#REF!</v>
      </c>
      <c r="BA886" s="37" t="str">
        <f>IF(T886="","×",IF(令和8年度契約状況調査票!T886&gt;_xlfn.XLOOKUP(令和8年度契約状況調査票!BF886,#REF!,#REF!),"○","×"))</f>
        <v>×</v>
      </c>
      <c r="BB886" s="37" t="str">
        <f>IF(Y886="","×",IF(令和8年度契約状況調査票!Y886&gt;_xlfn.XLOOKUP(令和8年度契約状況調査票!BF886,#REF!,#REF!),"○","×"))</f>
        <v>×</v>
      </c>
      <c r="BC886" s="37" t="str">
        <f t="shared" si="126"/>
        <v>×</v>
      </c>
      <c r="BD886" s="37" t="str">
        <f t="shared" si="131"/>
        <v>×</v>
      </c>
      <c r="BE886" s="79" t="str">
        <f t="shared" si="127"/>
        <v/>
      </c>
      <c r="BF886" s="38">
        <f t="shared" si="128"/>
        <v>0</v>
      </c>
      <c r="BG886" s="1" t="e">
        <f>IF(AC886=#REF!,"",IF(AND(K886&lt;&gt;"",ISTEXT(U886)),"分担契約/単価契約",IF(ISTEXT(U886),"単価契約",IF(K886&lt;&gt;"","分担契約",""))))</f>
        <v>#REF!</v>
      </c>
      <c r="BH886" s="80"/>
      <c r="BI886" s="81" t="e">
        <f>IF(COUNTIF(T886,"**"),"",IF(AND(T886&gt;=#REF!,OR(H886=#REF!,H886=#REF!)),1,IF(AND(T886&gt;=#REF!,H886&lt;&gt;#REF!,H886&lt;&gt;#REF!),1,"")))</f>
        <v>#REF!</v>
      </c>
      <c r="BJ886" s="82" t="str">
        <f t="shared" si="129"/>
        <v>○</v>
      </c>
      <c r="BK886" s="81" t="b">
        <f t="shared" si="132"/>
        <v>1</v>
      </c>
      <c r="BL886" s="81" t="b">
        <f t="shared" si="133"/>
        <v>1</v>
      </c>
    </row>
    <row r="887" spans="1:64" s="83" customFormat="1" ht="60.65" customHeight="1" x14ac:dyDescent="0.2">
      <c r="A887" s="77">
        <f t="shared" si="125"/>
        <v>882</v>
      </c>
      <c r="B887" s="77" t="str">
        <f t="shared" si="130"/>
        <v/>
      </c>
      <c r="C887" s="77" t="str">
        <f>IF(B887&lt;&gt;1,"",COUNTIF($B$6:B887,1))</f>
        <v/>
      </c>
      <c r="D887" s="77" t="str">
        <f>IF(B887&lt;&gt;2,"",COUNTIF($B$6:B887,2))</f>
        <v/>
      </c>
      <c r="E887" s="77" t="str">
        <f>IF(B887&lt;&gt;3,"",COUNTIF($B$6:B887,3))</f>
        <v/>
      </c>
      <c r="F887" s="77" t="str">
        <f>IF(B887&lt;&gt;4,"",COUNTIF($B$6:B887,4))</f>
        <v/>
      </c>
      <c r="G887" s="1"/>
      <c r="H887" s="20"/>
      <c r="I887" s="20"/>
      <c r="J887" s="20"/>
      <c r="K887" s="1"/>
      <c r="L887" s="1"/>
      <c r="M887" s="21"/>
      <c r="N887" s="20"/>
      <c r="O887" s="22"/>
      <c r="P887" s="26"/>
      <c r="Q887" s="27"/>
      <c r="R887" s="20"/>
      <c r="S887" s="1"/>
      <c r="T887" s="23"/>
      <c r="U887" s="84"/>
      <c r="V887" s="86"/>
      <c r="W887" s="39" t="e">
        <f>IF(OR(T887="他官署で調達手続きを実施のため",AC887=#REF!),"－",IF(V887&lt;&gt;"",ROUNDDOWN(V887/T887,3),(IFERROR(ROUNDDOWN(U887/T887,3),"－"))))</f>
        <v>#REF!</v>
      </c>
      <c r="X887" s="90"/>
      <c r="Y887" s="92"/>
      <c r="Z887" s="25"/>
      <c r="AA887" s="24"/>
      <c r="AB887" s="25"/>
      <c r="AC887" s="24"/>
      <c r="AD887" s="20"/>
      <c r="AE887" s="20"/>
      <c r="AF887" s="20"/>
      <c r="AG887" s="1"/>
      <c r="AH887" s="1"/>
      <c r="AI887" s="41"/>
      <c r="AJ887" s="41"/>
      <c r="AK887" s="41"/>
      <c r="AL887" s="41"/>
      <c r="AM887" s="41"/>
      <c r="AN887" s="1"/>
      <c r="AO887" s="1"/>
      <c r="AP887" s="1"/>
      <c r="AQ887" s="1"/>
      <c r="AR887" s="1"/>
      <c r="AS887" s="1"/>
      <c r="AT887" s="1"/>
      <c r="AU887" s="1"/>
      <c r="AV887" s="1"/>
      <c r="AW887" s="1"/>
      <c r="AX887" s="35"/>
      <c r="AY887" s="78"/>
      <c r="AZ887" s="37" t="e">
        <f>IF(AC887=#REF!,"年間支払金額",IF(AND(OR(COUNTIF(AE887,"*すべて*"),COUNTIF(AE887,"*全て*")),S887="●",OR(K887=#REF!,K887=#REF!)),"年間支払金額(全官署、契約相手方ごと)",IF(AND(OR(COUNTIF(AE887,"*すべて*"),COUNTIF(AE887,"*全て*")),S887="●"),"年間支払金額(契約相手方ごと)",IF(AND(OR(K887=#REF!,K887=#REF!),AC887=#REF!),"契約総額(全官署)",IF(AND(K887=#REF!,AC887=#REF!),"契約総額(自官署のみ)",IF(K887=#REF!,"年間支払金額(自官署のみ)",IF(AC887=#REF!,"契約総額",IF(AND(COUNTIF(BG887,"&lt;&gt;*単価*"),OR(K887=#REF!,K887=#REF!)),"全官署予定価格",IF(AND(COUNTIF(BG887,"*単価*"),OR(K887=#REF!,K887=#REF!)),"全官署支払金額",IF(COUNTIF(BG887,"*単価*"),"年間支払金額","予定価格"))))))))))</f>
        <v>#REF!</v>
      </c>
      <c r="BA887" s="37" t="str">
        <f>IF(T887="","×",IF(令和8年度契約状況調査票!T887&gt;_xlfn.XLOOKUP(令和8年度契約状況調査票!BF887,#REF!,#REF!),"○","×"))</f>
        <v>×</v>
      </c>
      <c r="BB887" s="37" t="str">
        <f>IF(Y887="","×",IF(令和8年度契約状況調査票!Y887&gt;_xlfn.XLOOKUP(令和8年度契約状況調査票!BF887,#REF!,#REF!),"○","×"))</f>
        <v>×</v>
      </c>
      <c r="BC887" s="37" t="str">
        <f t="shared" si="126"/>
        <v>×</v>
      </c>
      <c r="BD887" s="37" t="str">
        <f t="shared" si="131"/>
        <v>×</v>
      </c>
      <c r="BE887" s="79" t="str">
        <f t="shared" si="127"/>
        <v/>
      </c>
      <c r="BF887" s="38">
        <f t="shared" si="128"/>
        <v>0</v>
      </c>
      <c r="BG887" s="1" t="e">
        <f>IF(AC887=#REF!,"",IF(AND(K887&lt;&gt;"",ISTEXT(U887)),"分担契約/単価契約",IF(ISTEXT(U887),"単価契約",IF(K887&lt;&gt;"","分担契約",""))))</f>
        <v>#REF!</v>
      </c>
      <c r="BH887" s="80"/>
      <c r="BI887" s="81" t="e">
        <f>IF(COUNTIF(T887,"**"),"",IF(AND(T887&gt;=#REF!,OR(H887=#REF!,H887=#REF!)),1,IF(AND(T887&gt;=#REF!,H887&lt;&gt;#REF!,H887&lt;&gt;#REF!),1,"")))</f>
        <v>#REF!</v>
      </c>
      <c r="BJ887" s="82" t="str">
        <f t="shared" si="129"/>
        <v>○</v>
      </c>
      <c r="BK887" s="81" t="b">
        <f t="shared" si="132"/>
        <v>1</v>
      </c>
      <c r="BL887" s="81" t="b">
        <f t="shared" si="133"/>
        <v>1</v>
      </c>
    </row>
    <row r="888" spans="1:64" s="83" customFormat="1" ht="60.65" customHeight="1" x14ac:dyDescent="0.2">
      <c r="A888" s="77">
        <f t="shared" si="125"/>
        <v>883</v>
      </c>
      <c r="B888" s="77" t="str">
        <f t="shared" si="130"/>
        <v/>
      </c>
      <c r="C888" s="77" t="str">
        <f>IF(B888&lt;&gt;1,"",COUNTIF($B$6:B888,1))</f>
        <v/>
      </c>
      <c r="D888" s="77" t="str">
        <f>IF(B888&lt;&gt;2,"",COUNTIF($B$6:B888,2))</f>
        <v/>
      </c>
      <c r="E888" s="77" t="str">
        <f>IF(B888&lt;&gt;3,"",COUNTIF($B$6:B888,3))</f>
        <v/>
      </c>
      <c r="F888" s="77" t="str">
        <f>IF(B888&lt;&gt;4,"",COUNTIF($B$6:B888,4))</f>
        <v/>
      </c>
      <c r="G888" s="1"/>
      <c r="H888" s="20"/>
      <c r="I888" s="20"/>
      <c r="J888" s="20"/>
      <c r="K888" s="1"/>
      <c r="L888" s="1"/>
      <c r="M888" s="21"/>
      <c r="N888" s="20"/>
      <c r="O888" s="22"/>
      <c r="P888" s="26"/>
      <c r="Q888" s="27"/>
      <c r="R888" s="20"/>
      <c r="S888" s="1"/>
      <c r="T888" s="23"/>
      <c r="U888" s="84"/>
      <c r="V888" s="86"/>
      <c r="W888" s="39" t="e">
        <f>IF(OR(T888="他官署で調達手続きを実施のため",AC888=#REF!),"－",IF(V888&lt;&gt;"",ROUNDDOWN(V888/T888,3),(IFERROR(ROUNDDOWN(U888/T888,3),"－"))))</f>
        <v>#REF!</v>
      </c>
      <c r="X888" s="90"/>
      <c r="Y888" s="92"/>
      <c r="Z888" s="25"/>
      <c r="AA888" s="24"/>
      <c r="AB888" s="25"/>
      <c r="AC888" s="24"/>
      <c r="AD888" s="20"/>
      <c r="AE888" s="20"/>
      <c r="AF888" s="20"/>
      <c r="AG888" s="1"/>
      <c r="AH888" s="1"/>
      <c r="AI888" s="41"/>
      <c r="AJ888" s="41"/>
      <c r="AK888" s="41"/>
      <c r="AL888" s="41"/>
      <c r="AM888" s="41"/>
      <c r="AN888" s="1"/>
      <c r="AO888" s="1"/>
      <c r="AP888" s="1"/>
      <c r="AQ888" s="1"/>
      <c r="AR888" s="1"/>
      <c r="AS888" s="1"/>
      <c r="AT888" s="1"/>
      <c r="AU888" s="1"/>
      <c r="AV888" s="1"/>
      <c r="AW888" s="1"/>
      <c r="AX888" s="36"/>
      <c r="AY888" s="78"/>
      <c r="AZ888" s="37" t="e">
        <f>IF(AC888=#REF!,"年間支払金額",IF(AND(OR(COUNTIF(AE888,"*すべて*"),COUNTIF(AE888,"*全て*")),S888="●",OR(K888=#REF!,K888=#REF!)),"年間支払金額(全官署、契約相手方ごと)",IF(AND(OR(COUNTIF(AE888,"*すべて*"),COUNTIF(AE888,"*全て*")),S888="●"),"年間支払金額(契約相手方ごと)",IF(AND(OR(K888=#REF!,K888=#REF!),AC888=#REF!),"契約総額(全官署)",IF(AND(K888=#REF!,AC888=#REF!),"契約総額(自官署のみ)",IF(K888=#REF!,"年間支払金額(自官署のみ)",IF(AC888=#REF!,"契約総額",IF(AND(COUNTIF(BG888,"&lt;&gt;*単価*"),OR(K888=#REF!,K888=#REF!)),"全官署予定価格",IF(AND(COUNTIF(BG888,"*単価*"),OR(K888=#REF!,K888=#REF!)),"全官署支払金額",IF(COUNTIF(BG888,"*単価*"),"年間支払金額","予定価格"))))))))))</f>
        <v>#REF!</v>
      </c>
      <c r="BA888" s="37" t="str">
        <f>IF(T888="","×",IF(令和8年度契約状況調査票!T888&gt;_xlfn.XLOOKUP(令和8年度契約状況調査票!BF888,#REF!,#REF!),"○","×"))</f>
        <v>×</v>
      </c>
      <c r="BB888" s="37" t="str">
        <f>IF(Y888="","×",IF(令和8年度契約状況調査票!Y888&gt;_xlfn.XLOOKUP(令和8年度契約状況調査票!BF888,#REF!,#REF!),"○","×"))</f>
        <v>×</v>
      </c>
      <c r="BC888" s="37" t="str">
        <f t="shared" si="126"/>
        <v>×</v>
      </c>
      <c r="BD888" s="37" t="str">
        <f t="shared" si="131"/>
        <v>×</v>
      </c>
      <c r="BE888" s="79" t="str">
        <f t="shared" si="127"/>
        <v/>
      </c>
      <c r="BF888" s="38">
        <f t="shared" si="128"/>
        <v>0</v>
      </c>
      <c r="BG888" s="1" t="e">
        <f>IF(AC888=#REF!,"",IF(AND(K888&lt;&gt;"",ISTEXT(U888)),"分担契約/単価契約",IF(ISTEXT(U888),"単価契約",IF(K888&lt;&gt;"","分担契約",""))))</f>
        <v>#REF!</v>
      </c>
      <c r="BH888" s="80"/>
      <c r="BI888" s="81" t="e">
        <f>IF(COUNTIF(T888,"**"),"",IF(AND(T888&gt;=#REF!,OR(H888=#REF!,H888=#REF!)),1,IF(AND(T888&gt;=#REF!,H888&lt;&gt;#REF!,H888&lt;&gt;#REF!),1,"")))</f>
        <v>#REF!</v>
      </c>
      <c r="BJ888" s="82" t="str">
        <f t="shared" si="129"/>
        <v>○</v>
      </c>
      <c r="BK888" s="81" t="b">
        <f t="shared" si="132"/>
        <v>1</v>
      </c>
      <c r="BL888" s="81" t="b">
        <f t="shared" si="133"/>
        <v>1</v>
      </c>
    </row>
    <row r="889" spans="1:64" s="83" customFormat="1" ht="60.65" customHeight="1" x14ac:dyDescent="0.2">
      <c r="A889" s="77">
        <f t="shared" si="125"/>
        <v>884</v>
      </c>
      <c r="B889" s="77" t="str">
        <f t="shared" si="130"/>
        <v/>
      </c>
      <c r="C889" s="77" t="str">
        <f>IF(B889&lt;&gt;1,"",COUNTIF($B$6:B889,1))</f>
        <v/>
      </c>
      <c r="D889" s="77" t="str">
        <f>IF(B889&lt;&gt;2,"",COUNTIF($B$6:B889,2))</f>
        <v/>
      </c>
      <c r="E889" s="77" t="str">
        <f>IF(B889&lt;&gt;3,"",COUNTIF($B$6:B889,3))</f>
        <v/>
      </c>
      <c r="F889" s="77" t="str">
        <f>IF(B889&lt;&gt;4,"",COUNTIF($B$6:B889,4))</f>
        <v/>
      </c>
      <c r="G889" s="1"/>
      <c r="H889" s="20"/>
      <c r="I889" s="20"/>
      <c r="J889" s="20"/>
      <c r="K889" s="1"/>
      <c r="L889" s="1"/>
      <c r="M889" s="21"/>
      <c r="N889" s="20"/>
      <c r="O889" s="22"/>
      <c r="P889" s="26"/>
      <c r="Q889" s="27"/>
      <c r="R889" s="20"/>
      <c r="S889" s="1"/>
      <c r="T889" s="23"/>
      <c r="U889" s="84"/>
      <c r="V889" s="86"/>
      <c r="W889" s="39" t="e">
        <f>IF(OR(T889="他官署で調達手続きを実施のため",AC889=#REF!),"－",IF(V889&lt;&gt;"",ROUNDDOWN(V889/T889,3),(IFERROR(ROUNDDOWN(U889/T889,3),"－"))))</f>
        <v>#REF!</v>
      </c>
      <c r="X889" s="90"/>
      <c r="Y889" s="92"/>
      <c r="Z889" s="25"/>
      <c r="AA889" s="24"/>
      <c r="AB889" s="25"/>
      <c r="AC889" s="24"/>
      <c r="AD889" s="20"/>
      <c r="AE889" s="20"/>
      <c r="AF889" s="20"/>
      <c r="AG889" s="1"/>
      <c r="AH889" s="1"/>
      <c r="AI889" s="41"/>
      <c r="AJ889" s="41"/>
      <c r="AK889" s="41"/>
      <c r="AL889" s="41"/>
      <c r="AM889" s="41"/>
      <c r="AN889" s="1"/>
      <c r="AO889" s="1"/>
      <c r="AP889" s="1"/>
      <c r="AQ889" s="1"/>
      <c r="AR889" s="1"/>
      <c r="AS889" s="1"/>
      <c r="AT889" s="1"/>
      <c r="AU889" s="1"/>
      <c r="AV889" s="1"/>
      <c r="AW889" s="1"/>
      <c r="AX889" s="35"/>
      <c r="AY889" s="78"/>
      <c r="AZ889" s="37" t="e">
        <f>IF(AC889=#REF!,"年間支払金額",IF(AND(OR(COUNTIF(AE889,"*すべて*"),COUNTIF(AE889,"*全て*")),S889="●",OR(K889=#REF!,K889=#REF!)),"年間支払金額(全官署、契約相手方ごと)",IF(AND(OR(COUNTIF(AE889,"*すべて*"),COUNTIF(AE889,"*全て*")),S889="●"),"年間支払金額(契約相手方ごと)",IF(AND(OR(K889=#REF!,K889=#REF!),AC889=#REF!),"契約総額(全官署)",IF(AND(K889=#REF!,AC889=#REF!),"契約総額(自官署のみ)",IF(K889=#REF!,"年間支払金額(自官署のみ)",IF(AC889=#REF!,"契約総額",IF(AND(COUNTIF(BG889,"&lt;&gt;*単価*"),OR(K889=#REF!,K889=#REF!)),"全官署予定価格",IF(AND(COUNTIF(BG889,"*単価*"),OR(K889=#REF!,K889=#REF!)),"全官署支払金額",IF(COUNTIF(BG889,"*単価*"),"年間支払金額","予定価格"))))))))))</f>
        <v>#REF!</v>
      </c>
      <c r="BA889" s="37" t="str">
        <f>IF(T889="","×",IF(令和8年度契約状況調査票!T889&gt;_xlfn.XLOOKUP(令和8年度契約状況調査票!BF889,#REF!,#REF!),"○","×"))</f>
        <v>×</v>
      </c>
      <c r="BB889" s="37" t="str">
        <f>IF(Y889="","×",IF(令和8年度契約状況調査票!Y889&gt;_xlfn.XLOOKUP(令和8年度契約状況調査票!BF889,#REF!,#REF!),"○","×"))</f>
        <v>×</v>
      </c>
      <c r="BC889" s="37" t="str">
        <f t="shared" si="126"/>
        <v>×</v>
      </c>
      <c r="BD889" s="37" t="str">
        <f t="shared" si="131"/>
        <v>×</v>
      </c>
      <c r="BE889" s="79" t="str">
        <f t="shared" si="127"/>
        <v/>
      </c>
      <c r="BF889" s="38">
        <f t="shared" si="128"/>
        <v>0</v>
      </c>
      <c r="BG889" s="1" t="e">
        <f>IF(AC889=#REF!,"",IF(AND(K889&lt;&gt;"",ISTEXT(U889)),"分担契約/単価契約",IF(ISTEXT(U889),"単価契約",IF(K889&lt;&gt;"","分担契約",""))))</f>
        <v>#REF!</v>
      </c>
      <c r="BH889" s="80"/>
      <c r="BI889" s="81" t="e">
        <f>IF(COUNTIF(T889,"**"),"",IF(AND(T889&gt;=#REF!,OR(H889=#REF!,H889=#REF!)),1,IF(AND(T889&gt;=#REF!,H889&lt;&gt;#REF!,H889&lt;&gt;#REF!),1,"")))</f>
        <v>#REF!</v>
      </c>
      <c r="BJ889" s="82" t="str">
        <f t="shared" si="129"/>
        <v>○</v>
      </c>
      <c r="BK889" s="81" t="b">
        <f t="shared" si="132"/>
        <v>1</v>
      </c>
      <c r="BL889" s="81" t="b">
        <f t="shared" si="133"/>
        <v>1</v>
      </c>
    </row>
    <row r="890" spans="1:64" s="83" customFormat="1" ht="60.65" customHeight="1" x14ac:dyDescent="0.2">
      <c r="A890" s="77">
        <f t="shared" si="125"/>
        <v>885</v>
      </c>
      <c r="B890" s="77" t="str">
        <f t="shared" si="130"/>
        <v/>
      </c>
      <c r="C890" s="77" t="str">
        <f>IF(B890&lt;&gt;1,"",COUNTIF($B$6:B890,1))</f>
        <v/>
      </c>
      <c r="D890" s="77" t="str">
        <f>IF(B890&lt;&gt;2,"",COUNTIF($B$6:B890,2))</f>
        <v/>
      </c>
      <c r="E890" s="77" t="str">
        <f>IF(B890&lt;&gt;3,"",COUNTIF($B$6:B890,3))</f>
        <v/>
      </c>
      <c r="F890" s="77" t="str">
        <f>IF(B890&lt;&gt;4,"",COUNTIF($B$6:B890,4))</f>
        <v/>
      </c>
      <c r="G890" s="1"/>
      <c r="H890" s="20"/>
      <c r="I890" s="20"/>
      <c r="J890" s="20"/>
      <c r="K890" s="1"/>
      <c r="L890" s="1"/>
      <c r="M890" s="21"/>
      <c r="N890" s="20"/>
      <c r="O890" s="22"/>
      <c r="P890" s="26"/>
      <c r="Q890" s="27"/>
      <c r="R890" s="20"/>
      <c r="S890" s="1"/>
      <c r="T890" s="23"/>
      <c r="U890" s="84"/>
      <c r="V890" s="86"/>
      <c r="W890" s="39" t="e">
        <f>IF(OR(T890="他官署で調達手続きを実施のため",AC890=#REF!),"－",IF(V890&lt;&gt;"",ROUNDDOWN(V890/T890,3),(IFERROR(ROUNDDOWN(U890/T890,3),"－"))))</f>
        <v>#REF!</v>
      </c>
      <c r="X890" s="90"/>
      <c r="Y890" s="92"/>
      <c r="Z890" s="25"/>
      <c r="AA890" s="24"/>
      <c r="AB890" s="25"/>
      <c r="AC890" s="24"/>
      <c r="AD890" s="20"/>
      <c r="AE890" s="20"/>
      <c r="AF890" s="20"/>
      <c r="AG890" s="1"/>
      <c r="AH890" s="1"/>
      <c r="AI890" s="41"/>
      <c r="AJ890" s="41"/>
      <c r="AK890" s="41"/>
      <c r="AL890" s="41"/>
      <c r="AM890" s="41"/>
      <c r="AN890" s="1"/>
      <c r="AO890" s="1"/>
      <c r="AP890" s="1"/>
      <c r="AQ890" s="1"/>
      <c r="AR890" s="1"/>
      <c r="AS890" s="1"/>
      <c r="AT890" s="1"/>
      <c r="AU890" s="1"/>
      <c r="AV890" s="1"/>
      <c r="AW890" s="1"/>
      <c r="AX890" s="35"/>
      <c r="AY890" s="78"/>
      <c r="AZ890" s="37" t="e">
        <f>IF(AC890=#REF!,"年間支払金額",IF(AND(OR(COUNTIF(AE890,"*すべて*"),COUNTIF(AE890,"*全て*")),S890="●",OR(K890=#REF!,K890=#REF!)),"年間支払金額(全官署、契約相手方ごと)",IF(AND(OR(COUNTIF(AE890,"*すべて*"),COUNTIF(AE890,"*全て*")),S890="●"),"年間支払金額(契約相手方ごと)",IF(AND(OR(K890=#REF!,K890=#REF!),AC890=#REF!),"契約総額(全官署)",IF(AND(K890=#REF!,AC890=#REF!),"契約総額(自官署のみ)",IF(K890=#REF!,"年間支払金額(自官署のみ)",IF(AC890=#REF!,"契約総額",IF(AND(COUNTIF(BG890,"&lt;&gt;*単価*"),OR(K890=#REF!,K890=#REF!)),"全官署予定価格",IF(AND(COUNTIF(BG890,"*単価*"),OR(K890=#REF!,K890=#REF!)),"全官署支払金額",IF(COUNTIF(BG890,"*単価*"),"年間支払金額","予定価格"))))))))))</f>
        <v>#REF!</v>
      </c>
      <c r="BA890" s="37" t="str">
        <f>IF(T890="","×",IF(令和8年度契約状況調査票!T890&gt;_xlfn.XLOOKUP(令和8年度契約状況調査票!BF890,#REF!,#REF!),"○","×"))</f>
        <v>×</v>
      </c>
      <c r="BB890" s="37" t="str">
        <f>IF(Y890="","×",IF(令和8年度契約状況調査票!Y890&gt;_xlfn.XLOOKUP(令和8年度契約状況調査票!BF890,#REF!,#REF!),"○","×"))</f>
        <v>×</v>
      </c>
      <c r="BC890" s="37" t="str">
        <f t="shared" si="126"/>
        <v>×</v>
      </c>
      <c r="BD890" s="37" t="str">
        <f t="shared" si="131"/>
        <v>×</v>
      </c>
      <c r="BE890" s="79" t="str">
        <f t="shared" si="127"/>
        <v/>
      </c>
      <c r="BF890" s="38">
        <f t="shared" si="128"/>
        <v>0</v>
      </c>
      <c r="BG890" s="1" t="e">
        <f>IF(AC890=#REF!,"",IF(AND(K890&lt;&gt;"",ISTEXT(U890)),"分担契約/単価契約",IF(ISTEXT(U890),"単価契約",IF(K890&lt;&gt;"","分担契約",""))))</f>
        <v>#REF!</v>
      </c>
      <c r="BH890" s="80"/>
      <c r="BI890" s="81" t="e">
        <f>IF(COUNTIF(T890,"**"),"",IF(AND(T890&gt;=#REF!,OR(H890=#REF!,H890=#REF!)),1,IF(AND(T890&gt;=#REF!,H890&lt;&gt;#REF!,H890&lt;&gt;#REF!),1,"")))</f>
        <v>#REF!</v>
      </c>
      <c r="BJ890" s="82" t="str">
        <f t="shared" si="129"/>
        <v>○</v>
      </c>
      <c r="BK890" s="81" t="b">
        <f t="shared" si="132"/>
        <v>1</v>
      </c>
      <c r="BL890" s="81" t="b">
        <f t="shared" si="133"/>
        <v>1</v>
      </c>
    </row>
    <row r="891" spans="1:64" s="83" customFormat="1" ht="60.65" customHeight="1" x14ac:dyDescent="0.2">
      <c r="A891" s="77">
        <f t="shared" si="125"/>
        <v>886</v>
      </c>
      <c r="B891" s="77" t="str">
        <f t="shared" si="130"/>
        <v/>
      </c>
      <c r="C891" s="77" t="str">
        <f>IF(B891&lt;&gt;1,"",COUNTIF($B$6:B891,1))</f>
        <v/>
      </c>
      <c r="D891" s="77" t="str">
        <f>IF(B891&lt;&gt;2,"",COUNTIF($B$6:B891,2))</f>
        <v/>
      </c>
      <c r="E891" s="77" t="str">
        <f>IF(B891&lt;&gt;3,"",COUNTIF($B$6:B891,3))</f>
        <v/>
      </c>
      <c r="F891" s="77" t="str">
        <f>IF(B891&lt;&gt;4,"",COUNTIF($B$6:B891,4))</f>
        <v/>
      </c>
      <c r="G891" s="1"/>
      <c r="H891" s="20"/>
      <c r="I891" s="20"/>
      <c r="J891" s="20"/>
      <c r="K891" s="1"/>
      <c r="L891" s="1"/>
      <c r="M891" s="21"/>
      <c r="N891" s="20"/>
      <c r="O891" s="22"/>
      <c r="P891" s="26"/>
      <c r="Q891" s="27"/>
      <c r="R891" s="20"/>
      <c r="S891" s="1"/>
      <c r="T891" s="28"/>
      <c r="U891" s="85"/>
      <c r="V891" s="86"/>
      <c r="W891" s="39" t="e">
        <f>IF(OR(T891="他官署で調達手続きを実施のため",AC891=#REF!),"－",IF(V891&lt;&gt;"",ROUNDDOWN(V891/T891,3),(IFERROR(ROUNDDOWN(U891/T891,3),"－"))))</f>
        <v>#REF!</v>
      </c>
      <c r="X891" s="90"/>
      <c r="Y891" s="92"/>
      <c r="Z891" s="25"/>
      <c r="AA891" s="24"/>
      <c r="AB891" s="25"/>
      <c r="AC891" s="24"/>
      <c r="AD891" s="20"/>
      <c r="AE891" s="20"/>
      <c r="AF891" s="20"/>
      <c r="AG891" s="1"/>
      <c r="AH891" s="1"/>
      <c r="AI891" s="41"/>
      <c r="AJ891" s="41"/>
      <c r="AK891" s="41"/>
      <c r="AL891" s="41"/>
      <c r="AM891" s="41"/>
      <c r="AN891" s="1"/>
      <c r="AO891" s="1"/>
      <c r="AP891" s="1"/>
      <c r="AQ891" s="1"/>
      <c r="AR891" s="1"/>
      <c r="AS891" s="1"/>
      <c r="AT891" s="1"/>
      <c r="AU891" s="1"/>
      <c r="AV891" s="1"/>
      <c r="AW891" s="1"/>
      <c r="AX891" s="35"/>
      <c r="AY891" s="78"/>
      <c r="AZ891" s="37" t="e">
        <f>IF(AC891=#REF!,"年間支払金額",IF(AND(OR(COUNTIF(AE891,"*すべて*"),COUNTIF(AE891,"*全て*")),S891="●",OR(K891=#REF!,K891=#REF!)),"年間支払金額(全官署、契約相手方ごと)",IF(AND(OR(COUNTIF(AE891,"*すべて*"),COUNTIF(AE891,"*全て*")),S891="●"),"年間支払金額(契約相手方ごと)",IF(AND(OR(K891=#REF!,K891=#REF!),AC891=#REF!),"契約総額(全官署)",IF(AND(K891=#REF!,AC891=#REF!),"契約総額(自官署のみ)",IF(K891=#REF!,"年間支払金額(自官署のみ)",IF(AC891=#REF!,"契約総額",IF(AND(COUNTIF(BG891,"&lt;&gt;*単価*"),OR(K891=#REF!,K891=#REF!)),"全官署予定価格",IF(AND(COUNTIF(BG891,"*単価*"),OR(K891=#REF!,K891=#REF!)),"全官署支払金額",IF(COUNTIF(BG891,"*単価*"),"年間支払金額","予定価格"))))))))))</f>
        <v>#REF!</v>
      </c>
      <c r="BA891" s="37" t="str">
        <f>IF(T891="","×",IF(令和8年度契約状況調査票!T891&gt;_xlfn.XLOOKUP(令和8年度契約状況調査票!BF891,#REF!,#REF!),"○","×"))</f>
        <v>×</v>
      </c>
      <c r="BB891" s="37" t="str">
        <f>IF(Y891="","×",IF(令和8年度契約状況調査票!Y891&gt;_xlfn.XLOOKUP(令和8年度契約状況調査票!BF891,#REF!,#REF!),"○","×"))</f>
        <v>×</v>
      </c>
      <c r="BC891" s="37" t="str">
        <f t="shared" si="126"/>
        <v>×</v>
      </c>
      <c r="BD891" s="37" t="str">
        <f t="shared" si="131"/>
        <v>×</v>
      </c>
      <c r="BE891" s="79" t="str">
        <f t="shared" si="127"/>
        <v/>
      </c>
      <c r="BF891" s="38">
        <f t="shared" si="128"/>
        <v>0</v>
      </c>
      <c r="BG891" s="1" t="e">
        <f>IF(AC891=#REF!,"",IF(AND(K891&lt;&gt;"",ISTEXT(U891)),"分担契約/単価契約",IF(ISTEXT(U891),"単価契約",IF(K891&lt;&gt;"","分担契約",""))))</f>
        <v>#REF!</v>
      </c>
      <c r="BH891" s="80"/>
      <c r="BI891" s="81" t="e">
        <f>IF(COUNTIF(T891,"**"),"",IF(AND(T891&gt;=#REF!,OR(H891=#REF!,H891=#REF!)),1,IF(AND(T891&gt;=#REF!,H891&lt;&gt;#REF!,H891&lt;&gt;#REF!),1,"")))</f>
        <v>#REF!</v>
      </c>
      <c r="BJ891" s="82" t="str">
        <f t="shared" si="129"/>
        <v>○</v>
      </c>
      <c r="BK891" s="81" t="b">
        <f t="shared" si="132"/>
        <v>1</v>
      </c>
      <c r="BL891" s="81" t="b">
        <f t="shared" si="133"/>
        <v>1</v>
      </c>
    </row>
    <row r="892" spans="1:64" s="83" customFormat="1" ht="60.65" customHeight="1" x14ac:dyDescent="0.2">
      <c r="A892" s="77">
        <f t="shared" si="125"/>
        <v>887</v>
      </c>
      <c r="B892" s="77" t="str">
        <f t="shared" si="130"/>
        <v/>
      </c>
      <c r="C892" s="77" t="str">
        <f>IF(B892&lt;&gt;1,"",COUNTIF($B$6:B892,1))</f>
        <v/>
      </c>
      <c r="D892" s="77" t="str">
        <f>IF(B892&lt;&gt;2,"",COUNTIF($B$6:B892,2))</f>
        <v/>
      </c>
      <c r="E892" s="77" t="str">
        <f>IF(B892&lt;&gt;3,"",COUNTIF($B$6:B892,3))</f>
        <v/>
      </c>
      <c r="F892" s="77" t="str">
        <f>IF(B892&lt;&gt;4,"",COUNTIF($B$6:B892,4))</f>
        <v/>
      </c>
      <c r="G892" s="1"/>
      <c r="H892" s="20"/>
      <c r="I892" s="20"/>
      <c r="J892" s="20"/>
      <c r="K892" s="1"/>
      <c r="L892" s="1"/>
      <c r="M892" s="21"/>
      <c r="N892" s="20"/>
      <c r="O892" s="22"/>
      <c r="P892" s="26"/>
      <c r="Q892" s="27"/>
      <c r="R892" s="20"/>
      <c r="S892" s="1"/>
      <c r="T892" s="23"/>
      <c r="U892" s="84"/>
      <c r="V892" s="86"/>
      <c r="W892" s="39" t="e">
        <f>IF(OR(T892="他官署で調達手続きを実施のため",AC892=#REF!),"－",IF(V892&lt;&gt;"",ROUNDDOWN(V892/T892,3),(IFERROR(ROUNDDOWN(U892/T892,3),"－"))))</f>
        <v>#REF!</v>
      </c>
      <c r="X892" s="90"/>
      <c r="Y892" s="92"/>
      <c r="Z892" s="25"/>
      <c r="AA892" s="24"/>
      <c r="AB892" s="25"/>
      <c r="AC892" s="24"/>
      <c r="AD892" s="20"/>
      <c r="AE892" s="20"/>
      <c r="AF892" s="20"/>
      <c r="AG892" s="1"/>
      <c r="AH892" s="1"/>
      <c r="AI892" s="41"/>
      <c r="AJ892" s="41"/>
      <c r="AK892" s="41"/>
      <c r="AL892" s="41"/>
      <c r="AM892" s="41"/>
      <c r="AN892" s="1"/>
      <c r="AO892" s="1"/>
      <c r="AP892" s="1"/>
      <c r="AQ892" s="1"/>
      <c r="AR892" s="1"/>
      <c r="AS892" s="1"/>
      <c r="AT892" s="1"/>
      <c r="AU892" s="1"/>
      <c r="AV892" s="1"/>
      <c r="AW892" s="1"/>
      <c r="AX892" s="35"/>
      <c r="AY892" s="78"/>
      <c r="AZ892" s="37" t="e">
        <f>IF(AC892=#REF!,"年間支払金額",IF(AND(OR(COUNTIF(AE892,"*すべて*"),COUNTIF(AE892,"*全て*")),S892="●",OR(K892=#REF!,K892=#REF!)),"年間支払金額(全官署、契約相手方ごと)",IF(AND(OR(COUNTIF(AE892,"*すべて*"),COUNTIF(AE892,"*全て*")),S892="●"),"年間支払金額(契約相手方ごと)",IF(AND(OR(K892=#REF!,K892=#REF!),AC892=#REF!),"契約総額(全官署)",IF(AND(K892=#REF!,AC892=#REF!),"契約総額(自官署のみ)",IF(K892=#REF!,"年間支払金額(自官署のみ)",IF(AC892=#REF!,"契約総額",IF(AND(COUNTIF(BG892,"&lt;&gt;*単価*"),OR(K892=#REF!,K892=#REF!)),"全官署予定価格",IF(AND(COUNTIF(BG892,"*単価*"),OR(K892=#REF!,K892=#REF!)),"全官署支払金額",IF(COUNTIF(BG892,"*単価*"),"年間支払金額","予定価格"))))))))))</f>
        <v>#REF!</v>
      </c>
      <c r="BA892" s="37" t="str">
        <f>IF(T892="","×",IF(令和8年度契約状況調査票!T892&gt;_xlfn.XLOOKUP(令和8年度契約状況調査票!BF892,#REF!,#REF!),"○","×"))</f>
        <v>×</v>
      </c>
      <c r="BB892" s="37" t="str">
        <f>IF(Y892="","×",IF(令和8年度契約状況調査票!Y892&gt;_xlfn.XLOOKUP(令和8年度契約状況調査票!BF892,#REF!,#REF!),"○","×"))</f>
        <v>×</v>
      </c>
      <c r="BC892" s="37" t="str">
        <f t="shared" si="126"/>
        <v>×</v>
      </c>
      <c r="BD892" s="37" t="str">
        <f t="shared" si="131"/>
        <v>×</v>
      </c>
      <c r="BE892" s="79" t="str">
        <f t="shared" si="127"/>
        <v/>
      </c>
      <c r="BF892" s="38">
        <f t="shared" si="128"/>
        <v>0</v>
      </c>
      <c r="BG892" s="1" t="e">
        <f>IF(AC892=#REF!,"",IF(AND(K892&lt;&gt;"",ISTEXT(U892)),"分担契約/単価契約",IF(ISTEXT(U892),"単価契約",IF(K892&lt;&gt;"","分担契約",""))))</f>
        <v>#REF!</v>
      </c>
      <c r="BH892" s="80"/>
      <c r="BI892" s="81" t="e">
        <f>IF(COUNTIF(T892,"**"),"",IF(AND(T892&gt;=#REF!,OR(H892=#REF!,H892=#REF!)),1,IF(AND(T892&gt;=#REF!,H892&lt;&gt;#REF!,H892&lt;&gt;#REF!),1,"")))</f>
        <v>#REF!</v>
      </c>
      <c r="BJ892" s="82" t="str">
        <f t="shared" si="129"/>
        <v>○</v>
      </c>
      <c r="BK892" s="81" t="b">
        <f t="shared" si="132"/>
        <v>1</v>
      </c>
      <c r="BL892" s="81" t="b">
        <f t="shared" si="133"/>
        <v>1</v>
      </c>
    </row>
    <row r="893" spans="1:64" s="83" customFormat="1" ht="60.65" customHeight="1" x14ac:dyDescent="0.2">
      <c r="A893" s="77">
        <f t="shared" si="125"/>
        <v>888</v>
      </c>
      <c r="B893" s="77" t="str">
        <f t="shared" si="130"/>
        <v/>
      </c>
      <c r="C893" s="77" t="str">
        <f>IF(B893&lt;&gt;1,"",COUNTIF($B$6:B893,1))</f>
        <v/>
      </c>
      <c r="D893" s="77" t="str">
        <f>IF(B893&lt;&gt;2,"",COUNTIF($B$6:B893,2))</f>
        <v/>
      </c>
      <c r="E893" s="77" t="str">
        <f>IF(B893&lt;&gt;3,"",COUNTIF($B$6:B893,3))</f>
        <v/>
      </c>
      <c r="F893" s="77" t="str">
        <f>IF(B893&lt;&gt;4,"",COUNTIF($B$6:B893,4))</f>
        <v/>
      </c>
      <c r="G893" s="1"/>
      <c r="H893" s="20"/>
      <c r="I893" s="20"/>
      <c r="J893" s="20"/>
      <c r="K893" s="1"/>
      <c r="L893" s="1"/>
      <c r="M893" s="21"/>
      <c r="N893" s="20"/>
      <c r="O893" s="22"/>
      <c r="P893" s="26"/>
      <c r="Q893" s="27"/>
      <c r="R893" s="20"/>
      <c r="S893" s="1"/>
      <c r="T893" s="23"/>
      <c r="U893" s="84"/>
      <c r="V893" s="86"/>
      <c r="W893" s="39" t="e">
        <f>IF(OR(T893="他官署で調達手続きを実施のため",AC893=#REF!),"－",IF(V893&lt;&gt;"",ROUNDDOWN(V893/T893,3),(IFERROR(ROUNDDOWN(U893/T893,3),"－"))))</f>
        <v>#REF!</v>
      </c>
      <c r="X893" s="90"/>
      <c r="Y893" s="92"/>
      <c r="Z893" s="25"/>
      <c r="AA893" s="24"/>
      <c r="AB893" s="25"/>
      <c r="AC893" s="24"/>
      <c r="AD893" s="20"/>
      <c r="AE893" s="20"/>
      <c r="AF893" s="20"/>
      <c r="AG893" s="1"/>
      <c r="AH893" s="1"/>
      <c r="AI893" s="41"/>
      <c r="AJ893" s="41"/>
      <c r="AK893" s="41"/>
      <c r="AL893" s="41"/>
      <c r="AM893" s="41"/>
      <c r="AN893" s="1"/>
      <c r="AO893" s="1"/>
      <c r="AP893" s="1"/>
      <c r="AQ893" s="1"/>
      <c r="AR893" s="1"/>
      <c r="AS893" s="1"/>
      <c r="AT893" s="1"/>
      <c r="AU893" s="1"/>
      <c r="AV893" s="1"/>
      <c r="AW893" s="1"/>
      <c r="AX893" s="35"/>
      <c r="AY893" s="78"/>
      <c r="AZ893" s="37" t="e">
        <f>IF(AC893=#REF!,"年間支払金額",IF(AND(OR(COUNTIF(AE893,"*すべて*"),COUNTIF(AE893,"*全て*")),S893="●",OR(K893=#REF!,K893=#REF!)),"年間支払金額(全官署、契約相手方ごと)",IF(AND(OR(COUNTIF(AE893,"*すべて*"),COUNTIF(AE893,"*全て*")),S893="●"),"年間支払金額(契約相手方ごと)",IF(AND(OR(K893=#REF!,K893=#REF!),AC893=#REF!),"契約総額(全官署)",IF(AND(K893=#REF!,AC893=#REF!),"契約総額(自官署のみ)",IF(K893=#REF!,"年間支払金額(自官署のみ)",IF(AC893=#REF!,"契約総額",IF(AND(COUNTIF(BG893,"&lt;&gt;*単価*"),OR(K893=#REF!,K893=#REF!)),"全官署予定価格",IF(AND(COUNTIF(BG893,"*単価*"),OR(K893=#REF!,K893=#REF!)),"全官署支払金額",IF(COUNTIF(BG893,"*単価*"),"年間支払金額","予定価格"))))))))))</f>
        <v>#REF!</v>
      </c>
      <c r="BA893" s="37" t="str">
        <f>IF(T893="","×",IF(令和8年度契約状況調査票!T893&gt;_xlfn.XLOOKUP(令和8年度契約状況調査票!BF893,#REF!,#REF!),"○","×"))</f>
        <v>×</v>
      </c>
      <c r="BB893" s="37" t="str">
        <f>IF(Y893="","×",IF(令和8年度契約状況調査票!Y893&gt;_xlfn.XLOOKUP(令和8年度契約状況調査票!BF893,#REF!,#REF!),"○","×"))</f>
        <v>×</v>
      </c>
      <c r="BC893" s="37" t="str">
        <f t="shared" si="126"/>
        <v>×</v>
      </c>
      <c r="BD893" s="37" t="str">
        <f t="shared" si="131"/>
        <v>×</v>
      </c>
      <c r="BE893" s="79" t="str">
        <f t="shared" si="127"/>
        <v/>
      </c>
      <c r="BF893" s="38">
        <f t="shared" si="128"/>
        <v>0</v>
      </c>
      <c r="BG893" s="1" t="e">
        <f>IF(AC893=#REF!,"",IF(AND(K893&lt;&gt;"",ISTEXT(U893)),"分担契約/単価契約",IF(ISTEXT(U893),"単価契約",IF(K893&lt;&gt;"","分担契約",""))))</f>
        <v>#REF!</v>
      </c>
      <c r="BH893" s="80"/>
      <c r="BI893" s="81" t="e">
        <f>IF(COUNTIF(T893,"**"),"",IF(AND(T893&gt;=#REF!,OR(H893=#REF!,H893=#REF!)),1,IF(AND(T893&gt;=#REF!,H893&lt;&gt;#REF!,H893&lt;&gt;#REF!),1,"")))</f>
        <v>#REF!</v>
      </c>
      <c r="BJ893" s="82" t="str">
        <f t="shared" si="129"/>
        <v>○</v>
      </c>
      <c r="BK893" s="81" t="b">
        <f t="shared" si="132"/>
        <v>1</v>
      </c>
      <c r="BL893" s="81" t="b">
        <f t="shared" si="133"/>
        <v>1</v>
      </c>
    </row>
    <row r="894" spans="1:64" s="83" customFormat="1" ht="60.65" customHeight="1" x14ac:dyDescent="0.2">
      <c r="A894" s="77">
        <f t="shared" si="125"/>
        <v>889</v>
      </c>
      <c r="B894" s="77" t="str">
        <f t="shared" si="130"/>
        <v/>
      </c>
      <c r="C894" s="77" t="str">
        <f>IF(B894&lt;&gt;1,"",COUNTIF($B$6:B894,1))</f>
        <v/>
      </c>
      <c r="D894" s="77" t="str">
        <f>IF(B894&lt;&gt;2,"",COUNTIF($B$6:B894,2))</f>
        <v/>
      </c>
      <c r="E894" s="77" t="str">
        <f>IF(B894&lt;&gt;3,"",COUNTIF($B$6:B894,3))</f>
        <v/>
      </c>
      <c r="F894" s="77" t="str">
        <f>IF(B894&lt;&gt;4,"",COUNTIF($B$6:B894,4))</f>
        <v/>
      </c>
      <c r="G894" s="1"/>
      <c r="H894" s="20"/>
      <c r="I894" s="20"/>
      <c r="J894" s="20"/>
      <c r="K894" s="1"/>
      <c r="L894" s="1"/>
      <c r="M894" s="21"/>
      <c r="N894" s="20"/>
      <c r="O894" s="22"/>
      <c r="P894" s="26"/>
      <c r="Q894" s="27"/>
      <c r="R894" s="20"/>
      <c r="S894" s="1"/>
      <c r="T894" s="23"/>
      <c r="U894" s="84"/>
      <c r="V894" s="86"/>
      <c r="W894" s="39" t="e">
        <f>IF(OR(T894="他官署で調達手続きを実施のため",AC894=#REF!),"－",IF(V894&lt;&gt;"",ROUNDDOWN(V894/T894,3),(IFERROR(ROUNDDOWN(U894/T894,3),"－"))))</f>
        <v>#REF!</v>
      </c>
      <c r="X894" s="90"/>
      <c r="Y894" s="92"/>
      <c r="Z894" s="25"/>
      <c r="AA894" s="24"/>
      <c r="AB894" s="25"/>
      <c r="AC894" s="24"/>
      <c r="AD894" s="20"/>
      <c r="AE894" s="20"/>
      <c r="AF894" s="20"/>
      <c r="AG894" s="1"/>
      <c r="AH894" s="1"/>
      <c r="AI894" s="41"/>
      <c r="AJ894" s="41"/>
      <c r="AK894" s="41"/>
      <c r="AL894" s="41"/>
      <c r="AM894" s="41"/>
      <c r="AN894" s="1"/>
      <c r="AO894" s="1"/>
      <c r="AP894" s="1"/>
      <c r="AQ894" s="1"/>
      <c r="AR894" s="1"/>
      <c r="AS894" s="1"/>
      <c r="AT894" s="1"/>
      <c r="AU894" s="1"/>
      <c r="AV894" s="1"/>
      <c r="AW894" s="1"/>
      <c r="AX894" s="35"/>
      <c r="AY894" s="78"/>
      <c r="AZ894" s="37" t="e">
        <f>IF(AC894=#REF!,"年間支払金額",IF(AND(OR(COUNTIF(AE894,"*すべて*"),COUNTIF(AE894,"*全て*")),S894="●",OR(K894=#REF!,K894=#REF!)),"年間支払金額(全官署、契約相手方ごと)",IF(AND(OR(COUNTIF(AE894,"*すべて*"),COUNTIF(AE894,"*全て*")),S894="●"),"年間支払金額(契約相手方ごと)",IF(AND(OR(K894=#REF!,K894=#REF!),AC894=#REF!),"契約総額(全官署)",IF(AND(K894=#REF!,AC894=#REF!),"契約総額(自官署のみ)",IF(K894=#REF!,"年間支払金額(自官署のみ)",IF(AC894=#REF!,"契約総額",IF(AND(COUNTIF(BG894,"&lt;&gt;*単価*"),OR(K894=#REF!,K894=#REF!)),"全官署予定価格",IF(AND(COUNTIF(BG894,"*単価*"),OR(K894=#REF!,K894=#REF!)),"全官署支払金額",IF(COUNTIF(BG894,"*単価*"),"年間支払金額","予定価格"))))))))))</f>
        <v>#REF!</v>
      </c>
      <c r="BA894" s="37" t="str">
        <f>IF(T894="","×",IF(令和8年度契約状況調査票!T894&gt;_xlfn.XLOOKUP(令和8年度契約状況調査票!BF894,#REF!,#REF!),"○","×"))</f>
        <v>×</v>
      </c>
      <c r="BB894" s="37" t="str">
        <f>IF(Y894="","×",IF(令和8年度契約状況調査票!Y894&gt;_xlfn.XLOOKUP(令和8年度契約状況調査票!BF894,#REF!,#REF!),"○","×"))</f>
        <v>×</v>
      </c>
      <c r="BC894" s="37" t="str">
        <f t="shared" si="126"/>
        <v>×</v>
      </c>
      <c r="BD894" s="37" t="str">
        <f t="shared" si="131"/>
        <v>×</v>
      </c>
      <c r="BE894" s="79" t="str">
        <f t="shared" si="127"/>
        <v/>
      </c>
      <c r="BF894" s="38">
        <f t="shared" si="128"/>
        <v>0</v>
      </c>
      <c r="BG894" s="1" t="e">
        <f>IF(AC894=#REF!,"",IF(AND(K894&lt;&gt;"",ISTEXT(U894)),"分担契約/単価契約",IF(ISTEXT(U894),"単価契約",IF(K894&lt;&gt;"","分担契約",""))))</f>
        <v>#REF!</v>
      </c>
      <c r="BH894" s="80"/>
      <c r="BI894" s="81" t="e">
        <f>IF(COUNTIF(T894,"**"),"",IF(AND(T894&gt;=#REF!,OR(H894=#REF!,H894=#REF!)),1,IF(AND(T894&gt;=#REF!,H894&lt;&gt;#REF!,H894&lt;&gt;#REF!),1,"")))</f>
        <v>#REF!</v>
      </c>
      <c r="BJ894" s="82" t="str">
        <f t="shared" si="129"/>
        <v>○</v>
      </c>
      <c r="BK894" s="81" t="b">
        <f t="shared" si="132"/>
        <v>1</v>
      </c>
      <c r="BL894" s="81" t="b">
        <f t="shared" si="133"/>
        <v>1</v>
      </c>
    </row>
    <row r="895" spans="1:64" s="83" customFormat="1" ht="60.65" customHeight="1" x14ac:dyDescent="0.2">
      <c r="A895" s="77">
        <f t="shared" si="125"/>
        <v>890</v>
      </c>
      <c r="B895" s="77" t="str">
        <f t="shared" si="130"/>
        <v/>
      </c>
      <c r="C895" s="77" t="str">
        <f>IF(B895&lt;&gt;1,"",COUNTIF($B$6:B895,1))</f>
        <v/>
      </c>
      <c r="D895" s="77" t="str">
        <f>IF(B895&lt;&gt;2,"",COUNTIF($B$6:B895,2))</f>
        <v/>
      </c>
      <c r="E895" s="77" t="str">
        <f>IF(B895&lt;&gt;3,"",COUNTIF($B$6:B895,3))</f>
        <v/>
      </c>
      <c r="F895" s="77" t="str">
        <f>IF(B895&lt;&gt;4,"",COUNTIF($B$6:B895,4))</f>
        <v/>
      </c>
      <c r="G895" s="1"/>
      <c r="H895" s="20"/>
      <c r="I895" s="20"/>
      <c r="J895" s="20"/>
      <c r="K895" s="1"/>
      <c r="L895" s="1"/>
      <c r="M895" s="21"/>
      <c r="N895" s="20"/>
      <c r="O895" s="22"/>
      <c r="P895" s="26"/>
      <c r="Q895" s="27"/>
      <c r="R895" s="20"/>
      <c r="S895" s="1"/>
      <c r="T895" s="23"/>
      <c r="U895" s="84"/>
      <c r="V895" s="86"/>
      <c r="W895" s="39" t="e">
        <f>IF(OR(T895="他官署で調達手続きを実施のため",AC895=#REF!),"－",IF(V895&lt;&gt;"",ROUNDDOWN(V895/T895,3),(IFERROR(ROUNDDOWN(U895/T895,3),"－"))))</f>
        <v>#REF!</v>
      </c>
      <c r="X895" s="90"/>
      <c r="Y895" s="92"/>
      <c r="Z895" s="25"/>
      <c r="AA895" s="24"/>
      <c r="AB895" s="25"/>
      <c r="AC895" s="24"/>
      <c r="AD895" s="20"/>
      <c r="AE895" s="20"/>
      <c r="AF895" s="20"/>
      <c r="AG895" s="1"/>
      <c r="AH895" s="1"/>
      <c r="AI895" s="41"/>
      <c r="AJ895" s="41"/>
      <c r="AK895" s="41"/>
      <c r="AL895" s="41"/>
      <c r="AM895" s="41"/>
      <c r="AN895" s="1"/>
      <c r="AO895" s="1"/>
      <c r="AP895" s="1"/>
      <c r="AQ895" s="1"/>
      <c r="AR895" s="1"/>
      <c r="AS895" s="1"/>
      <c r="AT895" s="1"/>
      <c r="AU895" s="1"/>
      <c r="AV895" s="1"/>
      <c r="AW895" s="1"/>
      <c r="AX895" s="36"/>
      <c r="AY895" s="78"/>
      <c r="AZ895" s="37" t="e">
        <f>IF(AC895=#REF!,"年間支払金額",IF(AND(OR(COUNTIF(AE895,"*すべて*"),COUNTIF(AE895,"*全て*")),S895="●",OR(K895=#REF!,K895=#REF!)),"年間支払金額(全官署、契約相手方ごと)",IF(AND(OR(COUNTIF(AE895,"*すべて*"),COUNTIF(AE895,"*全て*")),S895="●"),"年間支払金額(契約相手方ごと)",IF(AND(OR(K895=#REF!,K895=#REF!),AC895=#REF!),"契約総額(全官署)",IF(AND(K895=#REF!,AC895=#REF!),"契約総額(自官署のみ)",IF(K895=#REF!,"年間支払金額(自官署のみ)",IF(AC895=#REF!,"契約総額",IF(AND(COUNTIF(BG895,"&lt;&gt;*単価*"),OR(K895=#REF!,K895=#REF!)),"全官署予定価格",IF(AND(COUNTIF(BG895,"*単価*"),OR(K895=#REF!,K895=#REF!)),"全官署支払金額",IF(COUNTIF(BG895,"*単価*"),"年間支払金額","予定価格"))))))))))</f>
        <v>#REF!</v>
      </c>
      <c r="BA895" s="37" t="str">
        <f>IF(T895="","×",IF(令和8年度契約状況調査票!T895&gt;_xlfn.XLOOKUP(令和8年度契約状況調査票!BF895,#REF!,#REF!),"○","×"))</f>
        <v>×</v>
      </c>
      <c r="BB895" s="37" t="str">
        <f>IF(Y895="","×",IF(令和8年度契約状況調査票!Y895&gt;_xlfn.XLOOKUP(令和8年度契約状況調査票!BF895,#REF!,#REF!),"○","×"))</f>
        <v>×</v>
      </c>
      <c r="BC895" s="37" t="str">
        <f t="shared" si="126"/>
        <v>×</v>
      </c>
      <c r="BD895" s="37" t="str">
        <f t="shared" si="131"/>
        <v>×</v>
      </c>
      <c r="BE895" s="79" t="str">
        <f t="shared" si="127"/>
        <v/>
      </c>
      <c r="BF895" s="38">
        <f t="shared" si="128"/>
        <v>0</v>
      </c>
      <c r="BG895" s="1" t="e">
        <f>IF(AC895=#REF!,"",IF(AND(K895&lt;&gt;"",ISTEXT(U895)),"分担契約/単価契約",IF(ISTEXT(U895),"単価契約",IF(K895&lt;&gt;"","分担契約",""))))</f>
        <v>#REF!</v>
      </c>
      <c r="BH895" s="80"/>
      <c r="BI895" s="81" t="e">
        <f>IF(COUNTIF(T895,"**"),"",IF(AND(T895&gt;=#REF!,OR(H895=#REF!,H895=#REF!)),1,IF(AND(T895&gt;=#REF!,H895&lt;&gt;#REF!,H895&lt;&gt;#REF!),1,"")))</f>
        <v>#REF!</v>
      </c>
      <c r="BJ895" s="82" t="str">
        <f t="shared" si="129"/>
        <v>○</v>
      </c>
      <c r="BK895" s="81" t="b">
        <f t="shared" si="132"/>
        <v>1</v>
      </c>
      <c r="BL895" s="81" t="b">
        <f t="shared" si="133"/>
        <v>1</v>
      </c>
    </row>
    <row r="896" spans="1:64" s="83" customFormat="1" ht="60.65" customHeight="1" x14ac:dyDescent="0.2">
      <c r="A896" s="77">
        <f t="shared" si="125"/>
        <v>891</v>
      </c>
      <c r="B896" s="77" t="str">
        <f t="shared" si="130"/>
        <v/>
      </c>
      <c r="C896" s="77" t="str">
        <f>IF(B896&lt;&gt;1,"",COUNTIF($B$6:B896,1))</f>
        <v/>
      </c>
      <c r="D896" s="77" t="str">
        <f>IF(B896&lt;&gt;2,"",COUNTIF($B$6:B896,2))</f>
        <v/>
      </c>
      <c r="E896" s="77" t="str">
        <f>IF(B896&lt;&gt;3,"",COUNTIF($B$6:B896,3))</f>
        <v/>
      </c>
      <c r="F896" s="77" t="str">
        <f>IF(B896&lt;&gt;4,"",COUNTIF($B$6:B896,4))</f>
        <v/>
      </c>
      <c r="G896" s="1"/>
      <c r="H896" s="20"/>
      <c r="I896" s="20"/>
      <c r="J896" s="20"/>
      <c r="K896" s="1"/>
      <c r="L896" s="1"/>
      <c r="M896" s="21"/>
      <c r="N896" s="20"/>
      <c r="O896" s="22"/>
      <c r="P896" s="26"/>
      <c r="Q896" s="27"/>
      <c r="R896" s="20"/>
      <c r="S896" s="1"/>
      <c r="T896" s="23"/>
      <c r="U896" s="84"/>
      <c r="V896" s="86"/>
      <c r="W896" s="39" t="e">
        <f>IF(OR(T896="他官署で調達手続きを実施のため",AC896=#REF!),"－",IF(V896&lt;&gt;"",ROUNDDOWN(V896/T896,3),(IFERROR(ROUNDDOWN(U896/T896,3),"－"))))</f>
        <v>#REF!</v>
      </c>
      <c r="X896" s="90"/>
      <c r="Y896" s="92"/>
      <c r="Z896" s="25"/>
      <c r="AA896" s="24"/>
      <c r="AB896" s="25"/>
      <c r="AC896" s="24"/>
      <c r="AD896" s="20"/>
      <c r="AE896" s="20"/>
      <c r="AF896" s="20"/>
      <c r="AG896" s="1"/>
      <c r="AH896" s="1"/>
      <c r="AI896" s="41"/>
      <c r="AJ896" s="41"/>
      <c r="AK896" s="41"/>
      <c r="AL896" s="41"/>
      <c r="AM896" s="41"/>
      <c r="AN896" s="1"/>
      <c r="AO896" s="1"/>
      <c r="AP896" s="1"/>
      <c r="AQ896" s="1"/>
      <c r="AR896" s="1"/>
      <c r="AS896" s="1"/>
      <c r="AT896" s="1"/>
      <c r="AU896" s="1"/>
      <c r="AV896" s="1"/>
      <c r="AW896" s="1"/>
      <c r="AX896" s="35"/>
      <c r="AY896" s="78"/>
      <c r="AZ896" s="37" t="e">
        <f>IF(AC896=#REF!,"年間支払金額",IF(AND(OR(COUNTIF(AE896,"*すべて*"),COUNTIF(AE896,"*全て*")),S896="●",OR(K896=#REF!,K896=#REF!)),"年間支払金額(全官署、契約相手方ごと)",IF(AND(OR(COUNTIF(AE896,"*すべて*"),COUNTIF(AE896,"*全て*")),S896="●"),"年間支払金額(契約相手方ごと)",IF(AND(OR(K896=#REF!,K896=#REF!),AC896=#REF!),"契約総額(全官署)",IF(AND(K896=#REF!,AC896=#REF!),"契約総額(自官署のみ)",IF(K896=#REF!,"年間支払金額(自官署のみ)",IF(AC896=#REF!,"契約総額",IF(AND(COUNTIF(BG896,"&lt;&gt;*単価*"),OR(K896=#REF!,K896=#REF!)),"全官署予定価格",IF(AND(COUNTIF(BG896,"*単価*"),OR(K896=#REF!,K896=#REF!)),"全官署支払金額",IF(COUNTIF(BG896,"*単価*"),"年間支払金額","予定価格"))))))))))</f>
        <v>#REF!</v>
      </c>
      <c r="BA896" s="37" t="str">
        <f>IF(T896="","×",IF(令和8年度契約状況調査票!T896&gt;_xlfn.XLOOKUP(令和8年度契約状況調査票!BF896,#REF!,#REF!),"○","×"))</f>
        <v>×</v>
      </c>
      <c r="BB896" s="37" t="str">
        <f>IF(Y896="","×",IF(令和8年度契約状況調査票!Y896&gt;_xlfn.XLOOKUP(令和8年度契約状況調査票!BF896,#REF!,#REF!),"○","×"))</f>
        <v>×</v>
      </c>
      <c r="BC896" s="37" t="str">
        <f t="shared" si="126"/>
        <v>×</v>
      </c>
      <c r="BD896" s="37" t="str">
        <f t="shared" si="131"/>
        <v>×</v>
      </c>
      <c r="BE896" s="79" t="str">
        <f t="shared" si="127"/>
        <v/>
      </c>
      <c r="BF896" s="38">
        <f t="shared" si="128"/>
        <v>0</v>
      </c>
      <c r="BG896" s="1" t="e">
        <f>IF(AC896=#REF!,"",IF(AND(K896&lt;&gt;"",ISTEXT(U896)),"分担契約/単価契約",IF(ISTEXT(U896),"単価契約",IF(K896&lt;&gt;"","分担契約",""))))</f>
        <v>#REF!</v>
      </c>
      <c r="BH896" s="80"/>
      <c r="BI896" s="81" t="e">
        <f>IF(COUNTIF(T896,"**"),"",IF(AND(T896&gt;=#REF!,OR(H896=#REF!,H896=#REF!)),1,IF(AND(T896&gt;=#REF!,H896&lt;&gt;#REF!,H896&lt;&gt;#REF!),1,"")))</f>
        <v>#REF!</v>
      </c>
      <c r="BJ896" s="82" t="str">
        <f t="shared" si="129"/>
        <v>○</v>
      </c>
      <c r="BK896" s="81" t="b">
        <f t="shared" si="132"/>
        <v>1</v>
      </c>
      <c r="BL896" s="81" t="b">
        <f t="shared" si="133"/>
        <v>1</v>
      </c>
    </row>
    <row r="897" spans="1:64" s="83" customFormat="1" ht="60.65" customHeight="1" x14ac:dyDescent="0.2">
      <c r="A897" s="77">
        <f t="shared" si="125"/>
        <v>892</v>
      </c>
      <c r="B897" s="77" t="str">
        <f t="shared" si="130"/>
        <v/>
      </c>
      <c r="C897" s="77" t="str">
        <f>IF(B897&lt;&gt;1,"",COUNTIF($B$6:B897,1))</f>
        <v/>
      </c>
      <c r="D897" s="77" t="str">
        <f>IF(B897&lt;&gt;2,"",COUNTIF($B$6:B897,2))</f>
        <v/>
      </c>
      <c r="E897" s="77" t="str">
        <f>IF(B897&lt;&gt;3,"",COUNTIF($B$6:B897,3))</f>
        <v/>
      </c>
      <c r="F897" s="77" t="str">
        <f>IF(B897&lt;&gt;4,"",COUNTIF($B$6:B897,4))</f>
        <v/>
      </c>
      <c r="G897" s="1"/>
      <c r="H897" s="20"/>
      <c r="I897" s="20"/>
      <c r="J897" s="20"/>
      <c r="K897" s="1"/>
      <c r="L897" s="1"/>
      <c r="M897" s="21"/>
      <c r="N897" s="20"/>
      <c r="O897" s="22"/>
      <c r="P897" s="26"/>
      <c r="Q897" s="27"/>
      <c r="R897" s="20"/>
      <c r="S897" s="1"/>
      <c r="T897" s="23"/>
      <c r="U897" s="84"/>
      <c r="V897" s="86"/>
      <c r="W897" s="39" t="e">
        <f>IF(OR(T897="他官署で調達手続きを実施のため",AC897=#REF!),"－",IF(V897&lt;&gt;"",ROUNDDOWN(V897/T897,3),(IFERROR(ROUNDDOWN(U897/T897,3),"－"))))</f>
        <v>#REF!</v>
      </c>
      <c r="X897" s="90"/>
      <c r="Y897" s="92"/>
      <c r="Z897" s="25"/>
      <c r="AA897" s="24"/>
      <c r="AB897" s="25"/>
      <c r="AC897" s="24"/>
      <c r="AD897" s="20"/>
      <c r="AE897" s="20"/>
      <c r="AF897" s="20"/>
      <c r="AG897" s="1"/>
      <c r="AH897" s="1"/>
      <c r="AI897" s="41"/>
      <c r="AJ897" s="41"/>
      <c r="AK897" s="41"/>
      <c r="AL897" s="41"/>
      <c r="AM897" s="41"/>
      <c r="AN897" s="1"/>
      <c r="AO897" s="1"/>
      <c r="AP897" s="1"/>
      <c r="AQ897" s="1"/>
      <c r="AR897" s="1"/>
      <c r="AS897" s="1"/>
      <c r="AT897" s="1"/>
      <c r="AU897" s="1"/>
      <c r="AV897" s="1"/>
      <c r="AW897" s="1"/>
      <c r="AX897" s="35"/>
      <c r="AY897" s="78"/>
      <c r="AZ897" s="37" t="e">
        <f>IF(AC897=#REF!,"年間支払金額",IF(AND(OR(COUNTIF(AE897,"*すべて*"),COUNTIF(AE897,"*全て*")),S897="●",OR(K897=#REF!,K897=#REF!)),"年間支払金額(全官署、契約相手方ごと)",IF(AND(OR(COUNTIF(AE897,"*すべて*"),COUNTIF(AE897,"*全て*")),S897="●"),"年間支払金額(契約相手方ごと)",IF(AND(OR(K897=#REF!,K897=#REF!),AC897=#REF!),"契約総額(全官署)",IF(AND(K897=#REF!,AC897=#REF!),"契約総額(自官署のみ)",IF(K897=#REF!,"年間支払金額(自官署のみ)",IF(AC897=#REF!,"契約総額",IF(AND(COUNTIF(BG897,"&lt;&gt;*単価*"),OR(K897=#REF!,K897=#REF!)),"全官署予定価格",IF(AND(COUNTIF(BG897,"*単価*"),OR(K897=#REF!,K897=#REF!)),"全官署支払金額",IF(COUNTIF(BG897,"*単価*"),"年間支払金額","予定価格"))))))))))</f>
        <v>#REF!</v>
      </c>
      <c r="BA897" s="37" t="str">
        <f>IF(T897="","×",IF(令和8年度契約状況調査票!T897&gt;_xlfn.XLOOKUP(令和8年度契約状況調査票!BF897,#REF!,#REF!),"○","×"))</f>
        <v>×</v>
      </c>
      <c r="BB897" s="37" t="str">
        <f>IF(Y897="","×",IF(令和8年度契約状況調査票!Y897&gt;_xlfn.XLOOKUP(令和8年度契約状況調査票!BF897,#REF!,#REF!),"○","×"))</f>
        <v>×</v>
      </c>
      <c r="BC897" s="37" t="str">
        <f t="shared" si="126"/>
        <v>×</v>
      </c>
      <c r="BD897" s="37" t="str">
        <f t="shared" si="131"/>
        <v>×</v>
      </c>
      <c r="BE897" s="79" t="str">
        <f t="shared" si="127"/>
        <v/>
      </c>
      <c r="BF897" s="38">
        <f t="shared" si="128"/>
        <v>0</v>
      </c>
      <c r="BG897" s="1" t="e">
        <f>IF(AC897=#REF!,"",IF(AND(K897&lt;&gt;"",ISTEXT(U897)),"分担契約/単価契約",IF(ISTEXT(U897),"単価契約",IF(K897&lt;&gt;"","分担契約",""))))</f>
        <v>#REF!</v>
      </c>
      <c r="BH897" s="80"/>
      <c r="BI897" s="81" t="e">
        <f>IF(COUNTIF(T897,"**"),"",IF(AND(T897&gt;=#REF!,OR(H897=#REF!,H897=#REF!)),1,IF(AND(T897&gt;=#REF!,H897&lt;&gt;#REF!,H897&lt;&gt;#REF!),1,"")))</f>
        <v>#REF!</v>
      </c>
      <c r="BJ897" s="82" t="str">
        <f t="shared" si="129"/>
        <v>○</v>
      </c>
      <c r="BK897" s="81" t="b">
        <f t="shared" si="132"/>
        <v>1</v>
      </c>
      <c r="BL897" s="81" t="b">
        <f t="shared" si="133"/>
        <v>1</v>
      </c>
    </row>
    <row r="898" spans="1:64" s="83" customFormat="1" ht="60.65" customHeight="1" x14ac:dyDescent="0.2">
      <c r="A898" s="77">
        <f t="shared" si="125"/>
        <v>893</v>
      </c>
      <c r="B898" s="77" t="str">
        <f t="shared" si="130"/>
        <v/>
      </c>
      <c r="C898" s="77" t="str">
        <f>IF(B898&lt;&gt;1,"",COUNTIF($B$6:B898,1))</f>
        <v/>
      </c>
      <c r="D898" s="77" t="str">
        <f>IF(B898&lt;&gt;2,"",COUNTIF($B$6:B898,2))</f>
        <v/>
      </c>
      <c r="E898" s="77" t="str">
        <f>IF(B898&lt;&gt;3,"",COUNTIF($B$6:B898,3))</f>
        <v/>
      </c>
      <c r="F898" s="77" t="str">
        <f>IF(B898&lt;&gt;4,"",COUNTIF($B$6:B898,4))</f>
        <v/>
      </c>
      <c r="G898" s="1"/>
      <c r="H898" s="20"/>
      <c r="I898" s="20"/>
      <c r="J898" s="20"/>
      <c r="K898" s="1"/>
      <c r="L898" s="1"/>
      <c r="M898" s="21"/>
      <c r="N898" s="20"/>
      <c r="O898" s="22"/>
      <c r="P898" s="26"/>
      <c r="Q898" s="27"/>
      <c r="R898" s="20"/>
      <c r="S898" s="1"/>
      <c r="T898" s="28"/>
      <c r="U898" s="85"/>
      <c r="V898" s="86"/>
      <c r="W898" s="39" t="e">
        <f>IF(OR(T898="他官署で調達手続きを実施のため",AC898=#REF!),"－",IF(V898&lt;&gt;"",ROUNDDOWN(V898/T898,3),(IFERROR(ROUNDDOWN(U898/T898,3),"－"))))</f>
        <v>#REF!</v>
      </c>
      <c r="X898" s="90"/>
      <c r="Y898" s="92"/>
      <c r="Z898" s="25"/>
      <c r="AA898" s="24"/>
      <c r="AB898" s="25"/>
      <c r="AC898" s="24"/>
      <c r="AD898" s="20"/>
      <c r="AE898" s="20"/>
      <c r="AF898" s="20"/>
      <c r="AG898" s="1"/>
      <c r="AH898" s="1"/>
      <c r="AI898" s="41"/>
      <c r="AJ898" s="41"/>
      <c r="AK898" s="41"/>
      <c r="AL898" s="41"/>
      <c r="AM898" s="41"/>
      <c r="AN898" s="1"/>
      <c r="AO898" s="1"/>
      <c r="AP898" s="1"/>
      <c r="AQ898" s="1"/>
      <c r="AR898" s="1"/>
      <c r="AS898" s="1"/>
      <c r="AT898" s="1"/>
      <c r="AU898" s="1"/>
      <c r="AV898" s="1"/>
      <c r="AW898" s="1"/>
      <c r="AX898" s="35"/>
      <c r="AY898" s="78"/>
      <c r="AZ898" s="37" t="e">
        <f>IF(AC898=#REF!,"年間支払金額",IF(AND(OR(COUNTIF(AE898,"*すべて*"),COUNTIF(AE898,"*全て*")),S898="●",OR(K898=#REF!,K898=#REF!)),"年間支払金額(全官署、契約相手方ごと)",IF(AND(OR(COUNTIF(AE898,"*すべて*"),COUNTIF(AE898,"*全て*")),S898="●"),"年間支払金額(契約相手方ごと)",IF(AND(OR(K898=#REF!,K898=#REF!),AC898=#REF!),"契約総額(全官署)",IF(AND(K898=#REF!,AC898=#REF!),"契約総額(自官署のみ)",IF(K898=#REF!,"年間支払金額(自官署のみ)",IF(AC898=#REF!,"契約総額",IF(AND(COUNTIF(BG898,"&lt;&gt;*単価*"),OR(K898=#REF!,K898=#REF!)),"全官署予定価格",IF(AND(COUNTIF(BG898,"*単価*"),OR(K898=#REF!,K898=#REF!)),"全官署支払金額",IF(COUNTIF(BG898,"*単価*"),"年間支払金額","予定価格"))))))))))</f>
        <v>#REF!</v>
      </c>
      <c r="BA898" s="37" t="str">
        <f>IF(T898="","×",IF(令和8年度契約状況調査票!T898&gt;_xlfn.XLOOKUP(令和8年度契約状況調査票!BF898,#REF!,#REF!),"○","×"))</f>
        <v>×</v>
      </c>
      <c r="BB898" s="37" t="str">
        <f>IF(Y898="","×",IF(令和8年度契約状況調査票!Y898&gt;_xlfn.XLOOKUP(令和8年度契約状況調査票!BF898,#REF!,#REF!),"○","×"))</f>
        <v>×</v>
      </c>
      <c r="BC898" s="37" t="str">
        <f t="shared" si="126"/>
        <v>×</v>
      </c>
      <c r="BD898" s="37" t="str">
        <f t="shared" si="131"/>
        <v>×</v>
      </c>
      <c r="BE898" s="79" t="str">
        <f t="shared" si="127"/>
        <v/>
      </c>
      <c r="BF898" s="38">
        <f t="shared" si="128"/>
        <v>0</v>
      </c>
      <c r="BG898" s="1" t="e">
        <f>IF(AC898=#REF!,"",IF(AND(K898&lt;&gt;"",ISTEXT(U898)),"分担契約/単価契約",IF(ISTEXT(U898),"単価契約",IF(K898&lt;&gt;"","分担契約",""))))</f>
        <v>#REF!</v>
      </c>
      <c r="BH898" s="80"/>
      <c r="BI898" s="81" t="e">
        <f>IF(COUNTIF(T898,"**"),"",IF(AND(T898&gt;=#REF!,OR(H898=#REF!,H898=#REF!)),1,IF(AND(T898&gt;=#REF!,H898&lt;&gt;#REF!,H898&lt;&gt;#REF!),1,"")))</f>
        <v>#REF!</v>
      </c>
      <c r="BJ898" s="82" t="str">
        <f t="shared" si="129"/>
        <v>○</v>
      </c>
      <c r="BK898" s="81" t="b">
        <f t="shared" si="132"/>
        <v>1</v>
      </c>
      <c r="BL898" s="81" t="b">
        <f t="shared" si="133"/>
        <v>1</v>
      </c>
    </row>
    <row r="899" spans="1:64" s="83" customFormat="1" ht="60.65" customHeight="1" x14ac:dyDescent="0.2">
      <c r="A899" s="77">
        <f t="shared" si="125"/>
        <v>894</v>
      </c>
      <c r="B899" s="77" t="str">
        <f t="shared" si="130"/>
        <v/>
      </c>
      <c r="C899" s="77" t="str">
        <f>IF(B899&lt;&gt;1,"",COUNTIF($B$6:B899,1))</f>
        <v/>
      </c>
      <c r="D899" s="77" t="str">
        <f>IF(B899&lt;&gt;2,"",COUNTIF($B$6:B899,2))</f>
        <v/>
      </c>
      <c r="E899" s="77" t="str">
        <f>IF(B899&lt;&gt;3,"",COUNTIF($B$6:B899,3))</f>
        <v/>
      </c>
      <c r="F899" s="77" t="str">
        <f>IF(B899&lt;&gt;4,"",COUNTIF($B$6:B899,4))</f>
        <v/>
      </c>
      <c r="G899" s="1"/>
      <c r="H899" s="20"/>
      <c r="I899" s="20"/>
      <c r="J899" s="20"/>
      <c r="K899" s="1"/>
      <c r="L899" s="1"/>
      <c r="M899" s="21"/>
      <c r="N899" s="20"/>
      <c r="O899" s="22"/>
      <c r="P899" s="26"/>
      <c r="Q899" s="27"/>
      <c r="R899" s="20"/>
      <c r="S899" s="1"/>
      <c r="T899" s="23"/>
      <c r="U899" s="84"/>
      <c r="V899" s="86"/>
      <c r="W899" s="39" t="e">
        <f>IF(OR(T899="他官署で調達手続きを実施のため",AC899=#REF!),"－",IF(V899&lt;&gt;"",ROUNDDOWN(V899/T899,3),(IFERROR(ROUNDDOWN(U899/T899,3),"－"))))</f>
        <v>#REF!</v>
      </c>
      <c r="X899" s="90"/>
      <c r="Y899" s="92"/>
      <c r="Z899" s="25"/>
      <c r="AA899" s="24"/>
      <c r="AB899" s="25"/>
      <c r="AC899" s="24"/>
      <c r="AD899" s="20"/>
      <c r="AE899" s="20"/>
      <c r="AF899" s="20"/>
      <c r="AG899" s="1"/>
      <c r="AH899" s="1"/>
      <c r="AI899" s="41"/>
      <c r="AJ899" s="41"/>
      <c r="AK899" s="41"/>
      <c r="AL899" s="41"/>
      <c r="AM899" s="41"/>
      <c r="AN899" s="1"/>
      <c r="AO899" s="1"/>
      <c r="AP899" s="1"/>
      <c r="AQ899" s="1"/>
      <c r="AR899" s="1"/>
      <c r="AS899" s="1"/>
      <c r="AT899" s="1"/>
      <c r="AU899" s="1"/>
      <c r="AV899" s="1"/>
      <c r="AW899" s="1"/>
      <c r="AX899" s="35"/>
      <c r="AY899" s="78"/>
      <c r="AZ899" s="37" t="e">
        <f>IF(AC899=#REF!,"年間支払金額",IF(AND(OR(COUNTIF(AE899,"*すべて*"),COUNTIF(AE899,"*全て*")),S899="●",OR(K899=#REF!,K899=#REF!)),"年間支払金額(全官署、契約相手方ごと)",IF(AND(OR(COUNTIF(AE899,"*すべて*"),COUNTIF(AE899,"*全て*")),S899="●"),"年間支払金額(契約相手方ごと)",IF(AND(OR(K899=#REF!,K899=#REF!),AC899=#REF!),"契約総額(全官署)",IF(AND(K899=#REF!,AC899=#REF!),"契約総額(自官署のみ)",IF(K899=#REF!,"年間支払金額(自官署のみ)",IF(AC899=#REF!,"契約総額",IF(AND(COUNTIF(BG899,"&lt;&gt;*単価*"),OR(K899=#REF!,K899=#REF!)),"全官署予定価格",IF(AND(COUNTIF(BG899,"*単価*"),OR(K899=#REF!,K899=#REF!)),"全官署支払金額",IF(COUNTIF(BG899,"*単価*"),"年間支払金額","予定価格"))))))))))</f>
        <v>#REF!</v>
      </c>
      <c r="BA899" s="37" t="str">
        <f>IF(T899="","×",IF(令和8年度契約状況調査票!T899&gt;_xlfn.XLOOKUP(令和8年度契約状況調査票!BF899,#REF!,#REF!),"○","×"))</f>
        <v>×</v>
      </c>
      <c r="BB899" s="37" t="str">
        <f>IF(Y899="","×",IF(令和8年度契約状況調査票!Y899&gt;_xlfn.XLOOKUP(令和8年度契約状況調査票!BF899,#REF!,#REF!),"○","×"))</f>
        <v>×</v>
      </c>
      <c r="BC899" s="37" t="str">
        <f t="shared" si="126"/>
        <v>×</v>
      </c>
      <c r="BD899" s="37" t="str">
        <f t="shared" si="131"/>
        <v>×</v>
      </c>
      <c r="BE899" s="79" t="str">
        <f t="shared" si="127"/>
        <v/>
      </c>
      <c r="BF899" s="38">
        <f t="shared" si="128"/>
        <v>0</v>
      </c>
      <c r="BG899" s="1" t="e">
        <f>IF(AC899=#REF!,"",IF(AND(K899&lt;&gt;"",ISTEXT(U899)),"分担契約/単価契約",IF(ISTEXT(U899),"単価契約",IF(K899&lt;&gt;"","分担契約",""))))</f>
        <v>#REF!</v>
      </c>
      <c r="BH899" s="80"/>
      <c r="BI899" s="81" t="e">
        <f>IF(COUNTIF(T899,"**"),"",IF(AND(T899&gt;=#REF!,OR(H899=#REF!,H899=#REF!)),1,IF(AND(T899&gt;=#REF!,H899&lt;&gt;#REF!,H899&lt;&gt;#REF!),1,"")))</f>
        <v>#REF!</v>
      </c>
      <c r="BJ899" s="82" t="str">
        <f t="shared" si="129"/>
        <v>○</v>
      </c>
      <c r="BK899" s="81" t="b">
        <f t="shared" si="132"/>
        <v>1</v>
      </c>
      <c r="BL899" s="81" t="b">
        <f t="shared" si="133"/>
        <v>1</v>
      </c>
    </row>
    <row r="900" spans="1:64" s="83" customFormat="1" ht="60.65" customHeight="1" x14ac:dyDescent="0.2">
      <c r="A900" s="77">
        <f t="shared" si="125"/>
        <v>895</v>
      </c>
      <c r="B900" s="77" t="str">
        <f t="shared" si="130"/>
        <v/>
      </c>
      <c r="C900" s="77" t="str">
        <f>IF(B900&lt;&gt;1,"",COUNTIF($B$6:B900,1))</f>
        <v/>
      </c>
      <c r="D900" s="77" t="str">
        <f>IF(B900&lt;&gt;2,"",COUNTIF($B$6:B900,2))</f>
        <v/>
      </c>
      <c r="E900" s="77" t="str">
        <f>IF(B900&lt;&gt;3,"",COUNTIF($B$6:B900,3))</f>
        <v/>
      </c>
      <c r="F900" s="77" t="str">
        <f>IF(B900&lt;&gt;4,"",COUNTIF($B$6:B900,4))</f>
        <v/>
      </c>
      <c r="G900" s="1"/>
      <c r="H900" s="20"/>
      <c r="I900" s="20"/>
      <c r="J900" s="20"/>
      <c r="K900" s="1"/>
      <c r="L900" s="1"/>
      <c r="M900" s="21"/>
      <c r="N900" s="20"/>
      <c r="O900" s="22"/>
      <c r="P900" s="26"/>
      <c r="Q900" s="27"/>
      <c r="R900" s="20"/>
      <c r="S900" s="1"/>
      <c r="T900" s="23"/>
      <c r="U900" s="84"/>
      <c r="V900" s="86"/>
      <c r="W900" s="39" t="e">
        <f>IF(OR(T900="他官署で調達手続きを実施のため",AC900=#REF!),"－",IF(V900&lt;&gt;"",ROUNDDOWN(V900/T900,3),(IFERROR(ROUNDDOWN(U900/T900,3),"－"))))</f>
        <v>#REF!</v>
      </c>
      <c r="X900" s="90"/>
      <c r="Y900" s="92"/>
      <c r="Z900" s="25"/>
      <c r="AA900" s="24"/>
      <c r="AB900" s="25"/>
      <c r="AC900" s="24"/>
      <c r="AD900" s="20"/>
      <c r="AE900" s="20"/>
      <c r="AF900" s="20"/>
      <c r="AG900" s="1"/>
      <c r="AH900" s="1"/>
      <c r="AI900" s="41"/>
      <c r="AJ900" s="41"/>
      <c r="AK900" s="41"/>
      <c r="AL900" s="41"/>
      <c r="AM900" s="41"/>
      <c r="AN900" s="1"/>
      <c r="AO900" s="1"/>
      <c r="AP900" s="1"/>
      <c r="AQ900" s="1"/>
      <c r="AR900" s="1"/>
      <c r="AS900" s="1"/>
      <c r="AT900" s="1"/>
      <c r="AU900" s="1"/>
      <c r="AV900" s="1"/>
      <c r="AW900" s="1"/>
      <c r="AX900" s="35"/>
      <c r="AY900" s="78"/>
      <c r="AZ900" s="37" t="e">
        <f>IF(AC900=#REF!,"年間支払金額",IF(AND(OR(COUNTIF(AE900,"*すべて*"),COUNTIF(AE900,"*全て*")),S900="●",OR(K900=#REF!,K900=#REF!)),"年間支払金額(全官署、契約相手方ごと)",IF(AND(OR(COUNTIF(AE900,"*すべて*"),COUNTIF(AE900,"*全て*")),S900="●"),"年間支払金額(契約相手方ごと)",IF(AND(OR(K900=#REF!,K900=#REF!),AC900=#REF!),"契約総額(全官署)",IF(AND(K900=#REF!,AC900=#REF!),"契約総額(自官署のみ)",IF(K900=#REF!,"年間支払金額(自官署のみ)",IF(AC900=#REF!,"契約総額",IF(AND(COUNTIF(BG900,"&lt;&gt;*単価*"),OR(K900=#REF!,K900=#REF!)),"全官署予定価格",IF(AND(COUNTIF(BG900,"*単価*"),OR(K900=#REF!,K900=#REF!)),"全官署支払金額",IF(COUNTIF(BG900,"*単価*"),"年間支払金額","予定価格"))))))))))</f>
        <v>#REF!</v>
      </c>
      <c r="BA900" s="37" t="str">
        <f>IF(T900="","×",IF(令和8年度契約状況調査票!T900&gt;_xlfn.XLOOKUP(令和8年度契約状況調査票!BF900,#REF!,#REF!),"○","×"))</f>
        <v>×</v>
      </c>
      <c r="BB900" s="37" t="str">
        <f>IF(Y900="","×",IF(令和8年度契約状況調査票!Y900&gt;_xlfn.XLOOKUP(令和8年度契約状況調査票!BF900,#REF!,#REF!),"○","×"))</f>
        <v>×</v>
      </c>
      <c r="BC900" s="37" t="str">
        <f t="shared" si="126"/>
        <v>×</v>
      </c>
      <c r="BD900" s="37" t="str">
        <f t="shared" si="131"/>
        <v>×</v>
      </c>
      <c r="BE900" s="79" t="str">
        <f t="shared" si="127"/>
        <v/>
      </c>
      <c r="BF900" s="38">
        <f t="shared" si="128"/>
        <v>0</v>
      </c>
      <c r="BG900" s="1" t="e">
        <f>IF(AC900=#REF!,"",IF(AND(K900&lt;&gt;"",ISTEXT(U900)),"分担契約/単価契約",IF(ISTEXT(U900),"単価契約",IF(K900&lt;&gt;"","分担契約",""))))</f>
        <v>#REF!</v>
      </c>
      <c r="BH900" s="80"/>
      <c r="BI900" s="81" t="e">
        <f>IF(COUNTIF(T900,"**"),"",IF(AND(T900&gt;=#REF!,OR(H900=#REF!,H900=#REF!)),1,IF(AND(T900&gt;=#REF!,H900&lt;&gt;#REF!,H900&lt;&gt;#REF!),1,"")))</f>
        <v>#REF!</v>
      </c>
      <c r="BJ900" s="82" t="str">
        <f t="shared" si="129"/>
        <v>○</v>
      </c>
      <c r="BK900" s="81" t="b">
        <f t="shared" si="132"/>
        <v>1</v>
      </c>
      <c r="BL900" s="81" t="b">
        <f t="shared" si="133"/>
        <v>1</v>
      </c>
    </row>
    <row r="901" spans="1:64" s="83" customFormat="1" ht="60.65" customHeight="1" x14ac:dyDescent="0.2">
      <c r="A901" s="77">
        <f t="shared" si="125"/>
        <v>896</v>
      </c>
      <c r="B901" s="77" t="str">
        <f t="shared" si="130"/>
        <v/>
      </c>
      <c r="C901" s="77" t="str">
        <f>IF(B901&lt;&gt;1,"",COUNTIF($B$6:B901,1))</f>
        <v/>
      </c>
      <c r="D901" s="77" t="str">
        <f>IF(B901&lt;&gt;2,"",COUNTIF($B$6:B901,2))</f>
        <v/>
      </c>
      <c r="E901" s="77" t="str">
        <f>IF(B901&lt;&gt;3,"",COUNTIF($B$6:B901,3))</f>
        <v/>
      </c>
      <c r="F901" s="77" t="str">
        <f>IF(B901&lt;&gt;4,"",COUNTIF($B$6:B901,4))</f>
        <v/>
      </c>
      <c r="G901" s="1"/>
      <c r="H901" s="20"/>
      <c r="I901" s="20"/>
      <c r="J901" s="20"/>
      <c r="K901" s="1"/>
      <c r="L901" s="1"/>
      <c r="M901" s="21"/>
      <c r="N901" s="20"/>
      <c r="O901" s="22"/>
      <c r="P901" s="26"/>
      <c r="Q901" s="27"/>
      <c r="R901" s="20"/>
      <c r="S901" s="1"/>
      <c r="T901" s="23"/>
      <c r="U901" s="84"/>
      <c r="V901" s="86"/>
      <c r="W901" s="39" t="e">
        <f>IF(OR(T901="他官署で調達手続きを実施のため",AC901=#REF!),"－",IF(V901&lt;&gt;"",ROUNDDOWN(V901/T901,3),(IFERROR(ROUNDDOWN(U901/T901,3),"－"))))</f>
        <v>#REF!</v>
      </c>
      <c r="X901" s="90"/>
      <c r="Y901" s="92"/>
      <c r="Z901" s="25"/>
      <c r="AA901" s="24"/>
      <c r="AB901" s="25"/>
      <c r="AC901" s="24"/>
      <c r="AD901" s="20"/>
      <c r="AE901" s="20"/>
      <c r="AF901" s="20"/>
      <c r="AG901" s="1"/>
      <c r="AH901" s="1"/>
      <c r="AI901" s="41"/>
      <c r="AJ901" s="41"/>
      <c r="AK901" s="41"/>
      <c r="AL901" s="41"/>
      <c r="AM901" s="41"/>
      <c r="AN901" s="1"/>
      <c r="AO901" s="1"/>
      <c r="AP901" s="1"/>
      <c r="AQ901" s="1"/>
      <c r="AR901" s="1"/>
      <c r="AS901" s="1"/>
      <c r="AT901" s="1"/>
      <c r="AU901" s="1"/>
      <c r="AV901" s="1"/>
      <c r="AW901" s="1"/>
      <c r="AX901" s="35"/>
      <c r="AY901" s="78"/>
      <c r="AZ901" s="37" t="e">
        <f>IF(AC901=#REF!,"年間支払金額",IF(AND(OR(COUNTIF(AE901,"*すべて*"),COUNTIF(AE901,"*全て*")),S901="●",OR(K901=#REF!,K901=#REF!)),"年間支払金額(全官署、契約相手方ごと)",IF(AND(OR(COUNTIF(AE901,"*すべて*"),COUNTIF(AE901,"*全て*")),S901="●"),"年間支払金額(契約相手方ごと)",IF(AND(OR(K901=#REF!,K901=#REF!),AC901=#REF!),"契約総額(全官署)",IF(AND(K901=#REF!,AC901=#REF!),"契約総額(自官署のみ)",IF(K901=#REF!,"年間支払金額(自官署のみ)",IF(AC901=#REF!,"契約総額",IF(AND(COUNTIF(BG901,"&lt;&gt;*単価*"),OR(K901=#REF!,K901=#REF!)),"全官署予定価格",IF(AND(COUNTIF(BG901,"*単価*"),OR(K901=#REF!,K901=#REF!)),"全官署支払金額",IF(COUNTIF(BG901,"*単価*"),"年間支払金額","予定価格"))))))))))</f>
        <v>#REF!</v>
      </c>
      <c r="BA901" s="37" t="str">
        <f>IF(T901="","×",IF(令和8年度契約状況調査票!T901&gt;_xlfn.XLOOKUP(令和8年度契約状況調査票!BF901,#REF!,#REF!),"○","×"))</f>
        <v>×</v>
      </c>
      <c r="BB901" s="37" t="str">
        <f>IF(Y901="","×",IF(令和8年度契約状況調査票!Y901&gt;_xlfn.XLOOKUP(令和8年度契約状況調査票!BF901,#REF!,#REF!),"○","×"))</f>
        <v>×</v>
      </c>
      <c r="BC901" s="37" t="str">
        <f t="shared" si="126"/>
        <v>×</v>
      </c>
      <c r="BD901" s="37" t="str">
        <f t="shared" si="131"/>
        <v>×</v>
      </c>
      <c r="BE901" s="79" t="str">
        <f t="shared" si="127"/>
        <v/>
      </c>
      <c r="BF901" s="38">
        <f t="shared" si="128"/>
        <v>0</v>
      </c>
      <c r="BG901" s="1" t="e">
        <f>IF(AC901=#REF!,"",IF(AND(K901&lt;&gt;"",ISTEXT(U901)),"分担契約/単価契約",IF(ISTEXT(U901),"単価契約",IF(K901&lt;&gt;"","分担契約",""))))</f>
        <v>#REF!</v>
      </c>
      <c r="BH901" s="80"/>
      <c r="BI901" s="81" t="e">
        <f>IF(COUNTIF(T901,"**"),"",IF(AND(T901&gt;=#REF!,OR(H901=#REF!,H901=#REF!)),1,IF(AND(T901&gt;=#REF!,H901&lt;&gt;#REF!,H901&lt;&gt;#REF!),1,"")))</f>
        <v>#REF!</v>
      </c>
      <c r="BJ901" s="82" t="str">
        <f t="shared" si="129"/>
        <v>○</v>
      </c>
      <c r="BK901" s="81" t="b">
        <f t="shared" si="132"/>
        <v>1</v>
      </c>
      <c r="BL901" s="81" t="b">
        <f t="shared" si="133"/>
        <v>1</v>
      </c>
    </row>
    <row r="902" spans="1:64" s="83" customFormat="1" ht="60.65" customHeight="1" x14ac:dyDescent="0.2">
      <c r="A902" s="77">
        <f t="shared" ref="A902:A965" si="134">ROW()-5</f>
        <v>897</v>
      </c>
      <c r="B902" s="77" t="str">
        <f t="shared" si="130"/>
        <v/>
      </c>
      <c r="C902" s="77" t="str">
        <f>IF(B902&lt;&gt;1,"",COUNTIF($B$6:B902,1))</f>
        <v/>
      </c>
      <c r="D902" s="77" t="str">
        <f>IF(B902&lt;&gt;2,"",COUNTIF($B$6:B902,2))</f>
        <v/>
      </c>
      <c r="E902" s="77" t="str">
        <f>IF(B902&lt;&gt;3,"",COUNTIF($B$6:B902,3))</f>
        <v/>
      </c>
      <c r="F902" s="77" t="str">
        <f>IF(B902&lt;&gt;4,"",COUNTIF($B$6:B902,4))</f>
        <v/>
      </c>
      <c r="G902" s="1"/>
      <c r="H902" s="20"/>
      <c r="I902" s="20"/>
      <c r="J902" s="20"/>
      <c r="K902" s="1"/>
      <c r="L902" s="1"/>
      <c r="M902" s="21"/>
      <c r="N902" s="20"/>
      <c r="O902" s="22"/>
      <c r="P902" s="26"/>
      <c r="Q902" s="27"/>
      <c r="R902" s="20"/>
      <c r="S902" s="1"/>
      <c r="T902" s="23"/>
      <c r="U902" s="84"/>
      <c r="V902" s="86"/>
      <c r="W902" s="39" t="e">
        <f>IF(OR(T902="他官署で調達手続きを実施のため",AC902=#REF!),"－",IF(V902&lt;&gt;"",ROUNDDOWN(V902/T902,3),(IFERROR(ROUNDDOWN(U902/T902,3),"－"))))</f>
        <v>#REF!</v>
      </c>
      <c r="X902" s="90"/>
      <c r="Y902" s="92"/>
      <c r="Z902" s="25"/>
      <c r="AA902" s="24"/>
      <c r="AB902" s="25"/>
      <c r="AC902" s="24"/>
      <c r="AD902" s="20"/>
      <c r="AE902" s="20"/>
      <c r="AF902" s="20"/>
      <c r="AG902" s="1"/>
      <c r="AH902" s="1"/>
      <c r="AI902" s="41"/>
      <c r="AJ902" s="41"/>
      <c r="AK902" s="41"/>
      <c r="AL902" s="41"/>
      <c r="AM902" s="41"/>
      <c r="AN902" s="1"/>
      <c r="AO902" s="1"/>
      <c r="AP902" s="1"/>
      <c r="AQ902" s="1"/>
      <c r="AR902" s="1"/>
      <c r="AS902" s="1"/>
      <c r="AT902" s="1"/>
      <c r="AU902" s="1"/>
      <c r="AV902" s="1"/>
      <c r="AW902" s="1"/>
      <c r="AX902" s="36"/>
      <c r="AY902" s="78"/>
      <c r="AZ902" s="37" t="e">
        <f>IF(AC902=#REF!,"年間支払金額",IF(AND(OR(COUNTIF(AE902,"*すべて*"),COUNTIF(AE902,"*全て*")),S902="●",OR(K902=#REF!,K902=#REF!)),"年間支払金額(全官署、契約相手方ごと)",IF(AND(OR(COUNTIF(AE902,"*すべて*"),COUNTIF(AE902,"*全て*")),S902="●"),"年間支払金額(契約相手方ごと)",IF(AND(OR(K902=#REF!,K902=#REF!),AC902=#REF!),"契約総額(全官署)",IF(AND(K902=#REF!,AC902=#REF!),"契約総額(自官署のみ)",IF(K902=#REF!,"年間支払金額(自官署のみ)",IF(AC902=#REF!,"契約総額",IF(AND(COUNTIF(BG902,"&lt;&gt;*単価*"),OR(K902=#REF!,K902=#REF!)),"全官署予定価格",IF(AND(COUNTIF(BG902,"*単価*"),OR(K902=#REF!,K902=#REF!)),"全官署支払金額",IF(COUNTIF(BG902,"*単価*"),"年間支払金額","予定価格"))))))))))</f>
        <v>#REF!</v>
      </c>
      <c r="BA902" s="37" t="str">
        <f>IF(T902="","×",IF(令和8年度契約状況調査票!T902&gt;_xlfn.XLOOKUP(令和8年度契約状況調査票!BF902,#REF!,#REF!),"○","×"))</f>
        <v>×</v>
      </c>
      <c r="BB902" s="37" t="str">
        <f>IF(Y902="","×",IF(令和8年度契約状況調査票!Y902&gt;_xlfn.XLOOKUP(令和8年度契約状況調査票!BF902,#REF!,#REF!),"○","×"))</f>
        <v>×</v>
      </c>
      <c r="BC902" s="37" t="str">
        <f t="shared" ref="BC902:BC965" si="135">IF(AND(L902="×",BD902="○"),"×",BD902)</f>
        <v>×</v>
      </c>
      <c r="BD902" s="37" t="str">
        <f t="shared" si="131"/>
        <v>×</v>
      </c>
      <c r="BE902" s="79" t="str">
        <f t="shared" ref="BE902:BE965" si="136">IF(BD902="○",X902,"")</f>
        <v/>
      </c>
      <c r="BF902" s="38">
        <f t="shared" ref="BF902:BF965" si="137">IF(H902="③情報システム",IF(COUNTIF(I902,"*借入*")+COUNTIF(I902,"*賃貸*")+COUNTIF(I902,"*リース*"),"⑨物品等賃借",IF(COUNTIF(I902,"*購入*")+COUNTIF(DJ902,"*調達*"),"⑦物品等購入",IF(COUNTIF(I902,"*製造*"),"⑧物品等製造","⑩役務"))),H902)</f>
        <v>0</v>
      </c>
      <c r="BG902" s="1" t="e">
        <f>IF(AC902=#REF!,"",IF(AND(K902&lt;&gt;"",ISTEXT(U902)),"分担契約/単価契約",IF(ISTEXT(U902),"単価契約",IF(K902&lt;&gt;"","分担契約",""))))</f>
        <v>#REF!</v>
      </c>
      <c r="BH902" s="80"/>
      <c r="BI902" s="81" t="e">
        <f>IF(COUNTIF(T902,"**"),"",IF(AND(T902&gt;=#REF!,OR(H902=#REF!,H902=#REF!)),1,IF(AND(T902&gt;=#REF!,H902&lt;&gt;#REF!,H902&lt;&gt;#REF!),1,"")))</f>
        <v>#REF!</v>
      </c>
      <c r="BJ902" s="82" t="str">
        <f t="shared" ref="BJ902:BJ965" si="138">IF(LEN(O902)=0,"○",IF(LEN(O902)=1,"○",IF(LEN(O902)=13,"○",IF(LEN(O902)=27,"○",IF(LEN(O902)=41,"○","×")))))</f>
        <v>○</v>
      </c>
      <c r="BK902" s="81" t="b">
        <f t="shared" si="132"/>
        <v>1</v>
      </c>
      <c r="BL902" s="81" t="b">
        <f t="shared" si="133"/>
        <v>1</v>
      </c>
    </row>
    <row r="903" spans="1:64" s="83" customFormat="1" ht="60.65" customHeight="1" x14ac:dyDescent="0.2">
      <c r="A903" s="77">
        <f t="shared" si="134"/>
        <v>898</v>
      </c>
      <c r="B903" s="77" t="str">
        <f t="shared" si="130"/>
        <v/>
      </c>
      <c r="C903" s="77" t="str">
        <f>IF(B903&lt;&gt;1,"",COUNTIF($B$6:B903,1))</f>
        <v/>
      </c>
      <c r="D903" s="77" t="str">
        <f>IF(B903&lt;&gt;2,"",COUNTIF($B$6:B903,2))</f>
        <v/>
      </c>
      <c r="E903" s="77" t="str">
        <f>IF(B903&lt;&gt;3,"",COUNTIF($B$6:B903,3))</f>
        <v/>
      </c>
      <c r="F903" s="77" t="str">
        <f>IF(B903&lt;&gt;4,"",COUNTIF($B$6:B903,4))</f>
        <v/>
      </c>
      <c r="G903" s="1"/>
      <c r="H903" s="20"/>
      <c r="I903" s="20"/>
      <c r="J903" s="20"/>
      <c r="K903" s="1"/>
      <c r="L903" s="1"/>
      <c r="M903" s="21"/>
      <c r="N903" s="20"/>
      <c r="O903" s="22"/>
      <c r="P903" s="26"/>
      <c r="Q903" s="27"/>
      <c r="R903" s="20"/>
      <c r="S903" s="1"/>
      <c r="T903" s="23"/>
      <c r="U903" s="84"/>
      <c r="V903" s="86"/>
      <c r="W903" s="39" t="e">
        <f>IF(OR(T903="他官署で調達手続きを実施のため",AC903=#REF!),"－",IF(V903&lt;&gt;"",ROUNDDOWN(V903/T903,3),(IFERROR(ROUNDDOWN(U903/T903,3),"－"))))</f>
        <v>#REF!</v>
      </c>
      <c r="X903" s="90"/>
      <c r="Y903" s="92"/>
      <c r="Z903" s="25"/>
      <c r="AA903" s="24"/>
      <c r="AB903" s="25"/>
      <c r="AC903" s="24"/>
      <c r="AD903" s="20"/>
      <c r="AE903" s="20"/>
      <c r="AF903" s="20"/>
      <c r="AG903" s="1"/>
      <c r="AH903" s="1"/>
      <c r="AI903" s="41"/>
      <c r="AJ903" s="41"/>
      <c r="AK903" s="41"/>
      <c r="AL903" s="41"/>
      <c r="AM903" s="41"/>
      <c r="AN903" s="1"/>
      <c r="AO903" s="1"/>
      <c r="AP903" s="1"/>
      <c r="AQ903" s="1"/>
      <c r="AR903" s="1"/>
      <c r="AS903" s="1"/>
      <c r="AT903" s="1"/>
      <c r="AU903" s="1"/>
      <c r="AV903" s="1"/>
      <c r="AW903" s="1"/>
      <c r="AX903" s="35"/>
      <c r="AY903" s="78"/>
      <c r="AZ903" s="37" t="e">
        <f>IF(AC903=#REF!,"年間支払金額",IF(AND(OR(COUNTIF(AE903,"*すべて*"),COUNTIF(AE903,"*全て*")),S903="●",OR(K903=#REF!,K903=#REF!)),"年間支払金額(全官署、契約相手方ごと)",IF(AND(OR(COUNTIF(AE903,"*すべて*"),COUNTIF(AE903,"*全て*")),S903="●"),"年間支払金額(契約相手方ごと)",IF(AND(OR(K903=#REF!,K903=#REF!),AC903=#REF!),"契約総額(全官署)",IF(AND(K903=#REF!,AC903=#REF!),"契約総額(自官署のみ)",IF(K903=#REF!,"年間支払金額(自官署のみ)",IF(AC903=#REF!,"契約総額",IF(AND(COUNTIF(BG903,"&lt;&gt;*単価*"),OR(K903=#REF!,K903=#REF!)),"全官署予定価格",IF(AND(COUNTIF(BG903,"*単価*"),OR(K903=#REF!,K903=#REF!)),"全官署支払金額",IF(COUNTIF(BG903,"*単価*"),"年間支払金額","予定価格"))))))))))</f>
        <v>#REF!</v>
      </c>
      <c r="BA903" s="37" t="str">
        <f>IF(T903="","×",IF(令和8年度契約状況調査票!T903&gt;_xlfn.XLOOKUP(令和8年度契約状況調査票!BF903,#REF!,#REF!),"○","×"))</f>
        <v>×</v>
      </c>
      <c r="BB903" s="37" t="str">
        <f>IF(Y903="","×",IF(令和8年度契約状況調査票!Y903&gt;_xlfn.XLOOKUP(令和8年度契約状況調査票!BF903,#REF!,#REF!),"○","×"))</f>
        <v>×</v>
      </c>
      <c r="BC903" s="37" t="str">
        <f t="shared" si="135"/>
        <v>×</v>
      </c>
      <c r="BD903" s="37" t="str">
        <f t="shared" si="131"/>
        <v>×</v>
      </c>
      <c r="BE903" s="79" t="str">
        <f t="shared" si="136"/>
        <v/>
      </c>
      <c r="BF903" s="38">
        <f t="shared" si="137"/>
        <v>0</v>
      </c>
      <c r="BG903" s="1" t="e">
        <f>IF(AC903=#REF!,"",IF(AND(K903&lt;&gt;"",ISTEXT(U903)),"分担契約/単価契約",IF(ISTEXT(U903),"単価契約",IF(K903&lt;&gt;"","分担契約",""))))</f>
        <v>#REF!</v>
      </c>
      <c r="BH903" s="80"/>
      <c r="BI903" s="81" t="e">
        <f>IF(COUNTIF(T903,"**"),"",IF(AND(T903&gt;=#REF!,OR(H903=#REF!,H903=#REF!)),1,IF(AND(T903&gt;=#REF!,H903&lt;&gt;#REF!,H903&lt;&gt;#REF!),1,"")))</f>
        <v>#REF!</v>
      </c>
      <c r="BJ903" s="82" t="str">
        <f t="shared" si="138"/>
        <v>○</v>
      </c>
      <c r="BK903" s="81" t="b">
        <f t="shared" si="132"/>
        <v>1</v>
      </c>
      <c r="BL903" s="81" t="b">
        <f t="shared" si="133"/>
        <v>1</v>
      </c>
    </row>
    <row r="904" spans="1:64" s="83" customFormat="1" ht="60.65" customHeight="1" x14ac:dyDescent="0.2">
      <c r="A904" s="77">
        <f t="shared" si="134"/>
        <v>899</v>
      </c>
      <c r="B904" s="77" t="str">
        <f t="shared" si="130"/>
        <v/>
      </c>
      <c r="C904" s="77" t="str">
        <f>IF(B904&lt;&gt;1,"",COUNTIF($B$6:B904,1))</f>
        <v/>
      </c>
      <c r="D904" s="77" t="str">
        <f>IF(B904&lt;&gt;2,"",COUNTIF($B$6:B904,2))</f>
        <v/>
      </c>
      <c r="E904" s="77" t="str">
        <f>IF(B904&lt;&gt;3,"",COUNTIF($B$6:B904,3))</f>
        <v/>
      </c>
      <c r="F904" s="77" t="str">
        <f>IF(B904&lt;&gt;4,"",COUNTIF($B$6:B904,4))</f>
        <v/>
      </c>
      <c r="G904" s="1"/>
      <c r="H904" s="20"/>
      <c r="I904" s="20"/>
      <c r="J904" s="20"/>
      <c r="K904" s="1"/>
      <c r="L904" s="1"/>
      <c r="M904" s="21"/>
      <c r="N904" s="20"/>
      <c r="O904" s="22"/>
      <c r="P904" s="26"/>
      <c r="Q904" s="27"/>
      <c r="R904" s="20"/>
      <c r="S904" s="1"/>
      <c r="T904" s="23"/>
      <c r="U904" s="84"/>
      <c r="V904" s="86"/>
      <c r="W904" s="39" t="e">
        <f>IF(OR(T904="他官署で調達手続きを実施のため",AC904=#REF!),"－",IF(V904&lt;&gt;"",ROUNDDOWN(V904/T904,3),(IFERROR(ROUNDDOWN(U904/T904,3),"－"))))</f>
        <v>#REF!</v>
      </c>
      <c r="X904" s="90"/>
      <c r="Y904" s="92"/>
      <c r="Z904" s="25"/>
      <c r="AA904" s="24"/>
      <c r="AB904" s="25"/>
      <c r="AC904" s="24"/>
      <c r="AD904" s="20"/>
      <c r="AE904" s="20"/>
      <c r="AF904" s="20"/>
      <c r="AG904" s="1"/>
      <c r="AH904" s="1"/>
      <c r="AI904" s="41"/>
      <c r="AJ904" s="41"/>
      <c r="AK904" s="41"/>
      <c r="AL904" s="41"/>
      <c r="AM904" s="41"/>
      <c r="AN904" s="1"/>
      <c r="AO904" s="1"/>
      <c r="AP904" s="1"/>
      <c r="AQ904" s="1"/>
      <c r="AR904" s="1"/>
      <c r="AS904" s="1"/>
      <c r="AT904" s="1"/>
      <c r="AU904" s="1"/>
      <c r="AV904" s="1"/>
      <c r="AW904" s="1"/>
      <c r="AX904" s="35"/>
      <c r="AY904" s="78"/>
      <c r="AZ904" s="37" t="e">
        <f>IF(AC904=#REF!,"年間支払金額",IF(AND(OR(COUNTIF(AE904,"*すべて*"),COUNTIF(AE904,"*全て*")),S904="●",OR(K904=#REF!,K904=#REF!)),"年間支払金額(全官署、契約相手方ごと)",IF(AND(OR(COUNTIF(AE904,"*すべて*"),COUNTIF(AE904,"*全て*")),S904="●"),"年間支払金額(契約相手方ごと)",IF(AND(OR(K904=#REF!,K904=#REF!),AC904=#REF!),"契約総額(全官署)",IF(AND(K904=#REF!,AC904=#REF!),"契約総額(自官署のみ)",IF(K904=#REF!,"年間支払金額(自官署のみ)",IF(AC904=#REF!,"契約総額",IF(AND(COUNTIF(BG904,"&lt;&gt;*単価*"),OR(K904=#REF!,K904=#REF!)),"全官署予定価格",IF(AND(COUNTIF(BG904,"*単価*"),OR(K904=#REF!,K904=#REF!)),"全官署支払金額",IF(COUNTIF(BG904,"*単価*"),"年間支払金額","予定価格"))))))))))</f>
        <v>#REF!</v>
      </c>
      <c r="BA904" s="37" t="str">
        <f>IF(T904="","×",IF(令和8年度契約状況調査票!T904&gt;_xlfn.XLOOKUP(令和8年度契約状況調査票!BF904,#REF!,#REF!),"○","×"))</f>
        <v>×</v>
      </c>
      <c r="BB904" s="37" t="str">
        <f>IF(Y904="","×",IF(令和8年度契約状況調査票!Y904&gt;_xlfn.XLOOKUP(令和8年度契約状況調査票!BF904,#REF!,#REF!),"○","×"))</f>
        <v>×</v>
      </c>
      <c r="BC904" s="37" t="str">
        <f t="shared" si="135"/>
        <v>×</v>
      </c>
      <c r="BD904" s="37" t="str">
        <f t="shared" si="131"/>
        <v>×</v>
      </c>
      <c r="BE904" s="79" t="str">
        <f t="shared" si="136"/>
        <v/>
      </c>
      <c r="BF904" s="38">
        <f t="shared" si="137"/>
        <v>0</v>
      </c>
      <c r="BG904" s="1" t="e">
        <f>IF(AC904=#REF!,"",IF(AND(K904&lt;&gt;"",ISTEXT(U904)),"分担契約/単価契約",IF(ISTEXT(U904),"単価契約",IF(K904&lt;&gt;"","分担契約",""))))</f>
        <v>#REF!</v>
      </c>
      <c r="BH904" s="80"/>
      <c r="BI904" s="81" t="e">
        <f>IF(COUNTIF(T904,"**"),"",IF(AND(T904&gt;=#REF!,OR(H904=#REF!,H904=#REF!)),1,IF(AND(T904&gt;=#REF!,H904&lt;&gt;#REF!,H904&lt;&gt;#REF!),1,"")))</f>
        <v>#REF!</v>
      </c>
      <c r="BJ904" s="82" t="str">
        <f t="shared" si="138"/>
        <v>○</v>
      </c>
      <c r="BK904" s="81" t="b">
        <f t="shared" si="132"/>
        <v>1</v>
      </c>
      <c r="BL904" s="81" t="b">
        <f t="shared" si="133"/>
        <v>1</v>
      </c>
    </row>
    <row r="905" spans="1:64" s="83" customFormat="1" ht="60.65" customHeight="1" x14ac:dyDescent="0.2">
      <c r="A905" s="77">
        <f t="shared" si="134"/>
        <v>900</v>
      </c>
      <c r="B905" s="77" t="str">
        <f t="shared" si="130"/>
        <v/>
      </c>
      <c r="C905" s="77" t="str">
        <f>IF(B905&lt;&gt;1,"",COUNTIF($B$6:B905,1))</f>
        <v/>
      </c>
      <c r="D905" s="77" t="str">
        <f>IF(B905&lt;&gt;2,"",COUNTIF($B$6:B905,2))</f>
        <v/>
      </c>
      <c r="E905" s="77" t="str">
        <f>IF(B905&lt;&gt;3,"",COUNTIF($B$6:B905,3))</f>
        <v/>
      </c>
      <c r="F905" s="77" t="str">
        <f>IF(B905&lt;&gt;4,"",COUNTIF($B$6:B905,4))</f>
        <v/>
      </c>
      <c r="G905" s="1"/>
      <c r="H905" s="20"/>
      <c r="I905" s="20"/>
      <c r="J905" s="20"/>
      <c r="K905" s="1"/>
      <c r="L905" s="1"/>
      <c r="M905" s="21"/>
      <c r="N905" s="20"/>
      <c r="O905" s="22"/>
      <c r="P905" s="26"/>
      <c r="Q905" s="27"/>
      <c r="R905" s="20"/>
      <c r="S905" s="1"/>
      <c r="T905" s="28"/>
      <c r="U905" s="85"/>
      <c r="V905" s="86"/>
      <c r="W905" s="39" t="e">
        <f>IF(OR(T905="他官署で調達手続きを実施のため",AC905=#REF!),"－",IF(V905&lt;&gt;"",ROUNDDOWN(V905/T905,3),(IFERROR(ROUNDDOWN(U905/T905,3),"－"))))</f>
        <v>#REF!</v>
      </c>
      <c r="X905" s="90"/>
      <c r="Y905" s="92"/>
      <c r="Z905" s="25"/>
      <c r="AA905" s="24"/>
      <c r="AB905" s="25"/>
      <c r="AC905" s="24"/>
      <c r="AD905" s="20"/>
      <c r="AE905" s="20"/>
      <c r="AF905" s="20"/>
      <c r="AG905" s="1"/>
      <c r="AH905" s="1"/>
      <c r="AI905" s="41"/>
      <c r="AJ905" s="41"/>
      <c r="AK905" s="41"/>
      <c r="AL905" s="41"/>
      <c r="AM905" s="41"/>
      <c r="AN905" s="1"/>
      <c r="AO905" s="1"/>
      <c r="AP905" s="1"/>
      <c r="AQ905" s="1"/>
      <c r="AR905" s="1"/>
      <c r="AS905" s="1"/>
      <c r="AT905" s="1"/>
      <c r="AU905" s="1"/>
      <c r="AV905" s="1"/>
      <c r="AW905" s="1"/>
      <c r="AX905" s="35"/>
      <c r="AY905" s="78"/>
      <c r="AZ905" s="37" t="e">
        <f>IF(AC905=#REF!,"年間支払金額",IF(AND(OR(COUNTIF(AE905,"*すべて*"),COUNTIF(AE905,"*全て*")),S905="●",OR(K905=#REF!,K905=#REF!)),"年間支払金額(全官署、契約相手方ごと)",IF(AND(OR(COUNTIF(AE905,"*すべて*"),COUNTIF(AE905,"*全て*")),S905="●"),"年間支払金額(契約相手方ごと)",IF(AND(OR(K905=#REF!,K905=#REF!),AC905=#REF!),"契約総額(全官署)",IF(AND(K905=#REF!,AC905=#REF!),"契約総額(自官署のみ)",IF(K905=#REF!,"年間支払金額(自官署のみ)",IF(AC905=#REF!,"契約総額",IF(AND(COUNTIF(BG905,"&lt;&gt;*単価*"),OR(K905=#REF!,K905=#REF!)),"全官署予定価格",IF(AND(COUNTIF(BG905,"*単価*"),OR(K905=#REF!,K905=#REF!)),"全官署支払金額",IF(COUNTIF(BG905,"*単価*"),"年間支払金額","予定価格"))))))))))</f>
        <v>#REF!</v>
      </c>
      <c r="BA905" s="37" t="str">
        <f>IF(T905="","×",IF(令和8年度契約状況調査票!T905&gt;_xlfn.XLOOKUP(令和8年度契約状況調査票!BF905,#REF!,#REF!),"○","×"))</f>
        <v>×</v>
      </c>
      <c r="BB905" s="37" t="str">
        <f>IF(Y905="","×",IF(令和8年度契約状況調査票!Y905&gt;_xlfn.XLOOKUP(令和8年度契約状況調査票!BF905,#REF!,#REF!),"○","×"))</f>
        <v>×</v>
      </c>
      <c r="BC905" s="37" t="str">
        <f t="shared" si="135"/>
        <v>×</v>
      </c>
      <c r="BD905" s="37" t="str">
        <f t="shared" si="131"/>
        <v>×</v>
      </c>
      <c r="BE905" s="79" t="str">
        <f t="shared" si="136"/>
        <v/>
      </c>
      <c r="BF905" s="38">
        <f t="shared" si="137"/>
        <v>0</v>
      </c>
      <c r="BG905" s="1" t="e">
        <f>IF(AC905=#REF!,"",IF(AND(K905&lt;&gt;"",ISTEXT(U905)),"分担契約/単価契約",IF(ISTEXT(U905),"単価契約",IF(K905&lt;&gt;"","分担契約",""))))</f>
        <v>#REF!</v>
      </c>
      <c r="BH905" s="80"/>
      <c r="BI905" s="81" t="e">
        <f>IF(COUNTIF(T905,"**"),"",IF(AND(T905&gt;=#REF!,OR(H905=#REF!,H905=#REF!)),1,IF(AND(T905&gt;=#REF!,H905&lt;&gt;#REF!,H905&lt;&gt;#REF!),1,"")))</f>
        <v>#REF!</v>
      </c>
      <c r="BJ905" s="82" t="str">
        <f t="shared" si="138"/>
        <v>○</v>
      </c>
      <c r="BK905" s="81" t="b">
        <f t="shared" si="132"/>
        <v>1</v>
      </c>
      <c r="BL905" s="81" t="b">
        <f t="shared" si="133"/>
        <v>1</v>
      </c>
    </row>
    <row r="906" spans="1:64" s="83" customFormat="1" ht="60.65" customHeight="1" x14ac:dyDescent="0.2">
      <c r="A906" s="77">
        <f t="shared" si="134"/>
        <v>901</v>
      </c>
      <c r="B906" s="77" t="str">
        <f t="shared" si="130"/>
        <v/>
      </c>
      <c r="C906" s="77" t="str">
        <f>IF(B906&lt;&gt;1,"",COUNTIF($B$6:B906,1))</f>
        <v/>
      </c>
      <c r="D906" s="77" t="str">
        <f>IF(B906&lt;&gt;2,"",COUNTIF($B$6:B906,2))</f>
        <v/>
      </c>
      <c r="E906" s="77" t="str">
        <f>IF(B906&lt;&gt;3,"",COUNTIF($B$6:B906,3))</f>
        <v/>
      </c>
      <c r="F906" s="77" t="str">
        <f>IF(B906&lt;&gt;4,"",COUNTIF($B$6:B906,4))</f>
        <v/>
      </c>
      <c r="G906" s="1"/>
      <c r="H906" s="20"/>
      <c r="I906" s="20"/>
      <c r="J906" s="20"/>
      <c r="K906" s="1"/>
      <c r="L906" s="1"/>
      <c r="M906" s="21"/>
      <c r="N906" s="20"/>
      <c r="O906" s="22"/>
      <c r="P906" s="26"/>
      <c r="Q906" s="27"/>
      <c r="R906" s="20"/>
      <c r="S906" s="1"/>
      <c r="T906" s="23"/>
      <c r="U906" s="84"/>
      <c r="V906" s="86"/>
      <c r="W906" s="39" t="e">
        <f>IF(OR(T906="他官署で調達手続きを実施のため",AC906=#REF!),"－",IF(V906&lt;&gt;"",ROUNDDOWN(V906/T906,3),(IFERROR(ROUNDDOWN(U906/T906,3),"－"))))</f>
        <v>#REF!</v>
      </c>
      <c r="X906" s="90"/>
      <c r="Y906" s="92"/>
      <c r="Z906" s="25"/>
      <c r="AA906" s="24"/>
      <c r="AB906" s="25"/>
      <c r="AC906" s="24"/>
      <c r="AD906" s="20"/>
      <c r="AE906" s="20"/>
      <c r="AF906" s="20"/>
      <c r="AG906" s="1"/>
      <c r="AH906" s="1"/>
      <c r="AI906" s="41"/>
      <c r="AJ906" s="41"/>
      <c r="AK906" s="41"/>
      <c r="AL906" s="41"/>
      <c r="AM906" s="41"/>
      <c r="AN906" s="1"/>
      <c r="AO906" s="1"/>
      <c r="AP906" s="1"/>
      <c r="AQ906" s="1"/>
      <c r="AR906" s="1"/>
      <c r="AS906" s="1"/>
      <c r="AT906" s="1"/>
      <c r="AU906" s="1"/>
      <c r="AV906" s="1"/>
      <c r="AW906" s="1"/>
      <c r="AX906" s="35"/>
      <c r="AY906" s="78"/>
      <c r="AZ906" s="37" t="e">
        <f>IF(AC906=#REF!,"年間支払金額",IF(AND(OR(COUNTIF(AE906,"*すべて*"),COUNTIF(AE906,"*全て*")),S906="●",OR(K906=#REF!,K906=#REF!)),"年間支払金額(全官署、契約相手方ごと)",IF(AND(OR(COUNTIF(AE906,"*すべて*"),COUNTIF(AE906,"*全て*")),S906="●"),"年間支払金額(契約相手方ごと)",IF(AND(OR(K906=#REF!,K906=#REF!),AC906=#REF!),"契約総額(全官署)",IF(AND(K906=#REF!,AC906=#REF!),"契約総額(自官署のみ)",IF(K906=#REF!,"年間支払金額(自官署のみ)",IF(AC906=#REF!,"契約総額",IF(AND(COUNTIF(BG906,"&lt;&gt;*単価*"),OR(K906=#REF!,K906=#REF!)),"全官署予定価格",IF(AND(COUNTIF(BG906,"*単価*"),OR(K906=#REF!,K906=#REF!)),"全官署支払金額",IF(COUNTIF(BG906,"*単価*"),"年間支払金額","予定価格"))))))))))</f>
        <v>#REF!</v>
      </c>
      <c r="BA906" s="37" t="str">
        <f>IF(T906="","×",IF(令和8年度契約状況調査票!T906&gt;_xlfn.XLOOKUP(令和8年度契約状況調査票!BF906,#REF!,#REF!),"○","×"))</f>
        <v>×</v>
      </c>
      <c r="BB906" s="37" t="str">
        <f>IF(Y906="","×",IF(令和8年度契約状況調査票!Y906&gt;_xlfn.XLOOKUP(令和8年度契約状況調査票!BF906,#REF!,#REF!),"○","×"))</f>
        <v>×</v>
      </c>
      <c r="BC906" s="37" t="str">
        <f t="shared" si="135"/>
        <v>×</v>
      </c>
      <c r="BD906" s="37" t="str">
        <f t="shared" si="131"/>
        <v>×</v>
      </c>
      <c r="BE906" s="79" t="str">
        <f t="shared" si="136"/>
        <v/>
      </c>
      <c r="BF906" s="38">
        <f t="shared" si="137"/>
        <v>0</v>
      </c>
      <c r="BG906" s="1" t="e">
        <f>IF(AC906=#REF!,"",IF(AND(K906&lt;&gt;"",ISTEXT(U906)),"分担契約/単価契約",IF(ISTEXT(U906),"単価契約",IF(K906&lt;&gt;"","分担契約",""))))</f>
        <v>#REF!</v>
      </c>
      <c r="BH906" s="80"/>
      <c r="BI906" s="81" t="e">
        <f>IF(COUNTIF(T906,"**"),"",IF(AND(T906&gt;=#REF!,OR(H906=#REF!,H906=#REF!)),1,IF(AND(T906&gt;=#REF!,H906&lt;&gt;#REF!,H906&lt;&gt;#REF!),1,"")))</f>
        <v>#REF!</v>
      </c>
      <c r="BJ906" s="82" t="str">
        <f t="shared" si="138"/>
        <v>○</v>
      </c>
      <c r="BK906" s="81" t="b">
        <f t="shared" si="132"/>
        <v>1</v>
      </c>
      <c r="BL906" s="81" t="b">
        <f t="shared" si="133"/>
        <v>1</v>
      </c>
    </row>
    <row r="907" spans="1:64" s="83" customFormat="1" ht="60.65" customHeight="1" x14ac:dyDescent="0.2">
      <c r="A907" s="77">
        <f t="shared" si="134"/>
        <v>902</v>
      </c>
      <c r="B907" s="77" t="str">
        <f t="shared" si="130"/>
        <v/>
      </c>
      <c r="C907" s="77" t="str">
        <f>IF(B907&lt;&gt;1,"",COUNTIF($B$6:B907,1))</f>
        <v/>
      </c>
      <c r="D907" s="77" t="str">
        <f>IF(B907&lt;&gt;2,"",COUNTIF($B$6:B907,2))</f>
        <v/>
      </c>
      <c r="E907" s="77" t="str">
        <f>IF(B907&lt;&gt;3,"",COUNTIF($B$6:B907,3))</f>
        <v/>
      </c>
      <c r="F907" s="77" t="str">
        <f>IF(B907&lt;&gt;4,"",COUNTIF($B$6:B907,4))</f>
        <v/>
      </c>
      <c r="G907" s="1"/>
      <c r="H907" s="20"/>
      <c r="I907" s="20"/>
      <c r="J907" s="20"/>
      <c r="K907" s="1"/>
      <c r="L907" s="1"/>
      <c r="M907" s="21"/>
      <c r="N907" s="20"/>
      <c r="O907" s="22"/>
      <c r="P907" s="26"/>
      <c r="Q907" s="27"/>
      <c r="R907" s="20"/>
      <c r="S907" s="1"/>
      <c r="T907" s="23"/>
      <c r="U907" s="84"/>
      <c r="V907" s="86"/>
      <c r="W907" s="39" t="e">
        <f>IF(OR(T907="他官署で調達手続きを実施のため",AC907=#REF!),"－",IF(V907&lt;&gt;"",ROUNDDOWN(V907/T907,3),(IFERROR(ROUNDDOWN(U907/T907,3),"－"))))</f>
        <v>#REF!</v>
      </c>
      <c r="X907" s="90"/>
      <c r="Y907" s="92"/>
      <c r="Z907" s="25"/>
      <c r="AA907" s="24"/>
      <c r="AB907" s="25"/>
      <c r="AC907" s="24"/>
      <c r="AD907" s="20"/>
      <c r="AE907" s="20"/>
      <c r="AF907" s="20"/>
      <c r="AG907" s="1"/>
      <c r="AH907" s="1"/>
      <c r="AI907" s="41"/>
      <c r="AJ907" s="41"/>
      <c r="AK907" s="41"/>
      <c r="AL907" s="41"/>
      <c r="AM907" s="41"/>
      <c r="AN907" s="1"/>
      <c r="AO907" s="1"/>
      <c r="AP907" s="1"/>
      <c r="AQ907" s="1"/>
      <c r="AR907" s="1"/>
      <c r="AS907" s="1"/>
      <c r="AT907" s="1"/>
      <c r="AU907" s="1"/>
      <c r="AV907" s="1"/>
      <c r="AW907" s="1"/>
      <c r="AX907" s="35"/>
      <c r="AY907" s="78"/>
      <c r="AZ907" s="37" t="e">
        <f>IF(AC907=#REF!,"年間支払金額",IF(AND(OR(COUNTIF(AE907,"*すべて*"),COUNTIF(AE907,"*全て*")),S907="●",OR(K907=#REF!,K907=#REF!)),"年間支払金額(全官署、契約相手方ごと)",IF(AND(OR(COUNTIF(AE907,"*すべて*"),COUNTIF(AE907,"*全て*")),S907="●"),"年間支払金額(契約相手方ごと)",IF(AND(OR(K907=#REF!,K907=#REF!),AC907=#REF!),"契約総額(全官署)",IF(AND(K907=#REF!,AC907=#REF!),"契約総額(自官署のみ)",IF(K907=#REF!,"年間支払金額(自官署のみ)",IF(AC907=#REF!,"契約総額",IF(AND(COUNTIF(BG907,"&lt;&gt;*単価*"),OR(K907=#REF!,K907=#REF!)),"全官署予定価格",IF(AND(COUNTIF(BG907,"*単価*"),OR(K907=#REF!,K907=#REF!)),"全官署支払金額",IF(COUNTIF(BG907,"*単価*"),"年間支払金額","予定価格"))))))))))</f>
        <v>#REF!</v>
      </c>
      <c r="BA907" s="37" t="str">
        <f>IF(T907="","×",IF(令和8年度契約状況調査票!T907&gt;_xlfn.XLOOKUP(令和8年度契約状況調査票!BF907,#REF!,#REF!),"○","×"))</f>
        <v>×</v>
      </c>
      <c r="BB907" s="37" t="str">
        <f>IF(Y907="","×",IF(令和8年度契約状況調査票!Y907&gt;_xlfn.XLOOKUP(令和8年度契約状況調査票!BF907,#REF!,#REF!),"○","×"))</f>
        <v>×</v>
      </c>
      <c r="BC907" s="37" t="str">
        <f t="shared" si="135"/>
        <v>×</v>
      </c>
      <c r="BD907" s="37" t="str">
        <f t="shared" si="131"/>
        <v>×</v>
      </c>
      <c r="BE907" s="79" t="str">
        <f t="shared" si="136"/>
        <v/>
      </c>
      <c r="BF907" s="38">
        <f t="shared" si="137"/>
        <v>0</v>
      </c>
      <c r="BG907" s="1" t="e">
        <f>IF(AC907=#REF!,"",IF(AND(K907&lt;&gt;"",ISTEXT(U907)),"分担契約/単価契約",IF(ISTEXT(U907),"単価契約",IF(K907&lt;&gt;"","分担契約",""))))</f>
        <v>#REF!</v>
      </c>
      <c r="BH907" s="80"/>
      <c r="BI907" s="81" t="e">
        <f>IF(COUNTIF(T907,"**"),"",IF(AND(T907&gt;=#REF!,OR(H907=#REF!,H907=#REF!)),1,IF(AND(T907&gt;=#REF!,H907&lt;&gt;#REF!,H907&lt;&gt;#REF!),1,"")))</f>
        <v>#REF!</v>
      </c>
      <c r="BJ907" s="82" t="str">
        <f t="shared" si="138"/>
        <v>○</v>
      </c>
      <c r="BK907" s="81" t="b">
        <f t="shared" si="132"/>
        <v>1</v>
      </c>
      <c r="BL907" s="81" t="b">
        <f t="shared" si="133"/>
        <v>1</v>
      </c>
    </row>
    <row r="908" spans="1:64" s="83" customFormat="1" ht="60.65" customHeight="1" x14ac:dyDescent="0.2">
      <c r="A908" s="77">
        <f t="shared" si="134"/>
        <v>903</v>
      </c>
      <c r="B908" s="77" t="str">
        <f t="shared" si="130"/>
        <v/>
      </c>
      <c r="C908" s="77" t="str">
        <f>IF(B908&lt;&gt;1,"",COUNTIF($B$6:B908,1))</f>
        <v/>
      </c>
      <c r="D908" s="77" t="str">
        <f>IF(B908&lt;&gt;2,"",COUNTIF($B$6:B908,2))</f>
        <v/>
      </c>
      <c r="E908" s="77" t="str">
        <f>IF(B908&lt;&gt;3,"",COUNTIF($B$6:B908,3))</f>
        <v/>
      </c>
      <c r="F908" s="77" t="str">
        <f>IF(B908&lt;&gt;4,"",COUNTIF($B$6:B908,4))</f>
        <v/>
      </c>
      <c r="G908" s="1"/>
      <c r="H908" s="20"/>
      <c r="I908" s="20"/>
      <c r="J908" s="20"/>
      <c r="K908" s="1"/>
      <c r="L908" s="1"/>
      <c r="M908" s="21"/>
      <c r="N908" s="20"/>
      <c r="O908" s="22"/>
      <c r="P908" s="26"/>
      <c r="Q908" s="27"/>
      <c r="R908" s="20"/>
      <c r="S908" s="1"/>
      <c r="T908" s="23"/>
      <c r="U908" s="84"/>
      <c r="V908" s="86"/>
      <c r="W908" s="39" t="e">
        <f>IF(OR(T908="他官署で調達手続きを実施のため",AC908=#REF!),"－",IF(V908&lt;&gt;"",ROUNDDOWN(V908/T908,3),(IFERROR(ROUNDDOWN(U908/T908,3),"－"))))</f>
        <v>#REF!</v>
      </c>
      <c r="X908" s="90"/>
      <c r="Y908" s="92"/>
      <c r="Z908" s="25"/>
      <c r="AA908" s="24"/>
      <c r="AB908" s="25"/>
      <c r="AC908" s="24"/>
      <c r="AD908" s="20"/>
      <c r="AE908" s="20"/>
      <c r="AF908" s="20"/>
      <c r="AG908" s="1"/>
      <c r="AH908" s="1"/>
      <c r="AI908" s="41"/>
      <c r="AJ908" s="41"/>
      <c r="AK908" s="41"/>
      <c r="AL908" s="41"/>
      <c r="AM908" s="41"/>
      <c r="AN908" s="1"/>
      <c r="AO908" s="1"/>
      <c r="AP908" s="1"/>
      <c r="AQ908" s="1"/>
      <c r="AR908" s="1"/>
      <c r="AS908" s="1"/>
      <c r="AT908" s="1"/>
      <c r="AU908" s="1"/>
      <c r="AV908" s="1"/>
      <c r="AW908" s="1"/>
      <c r="AX908" s="35"/>
      <c r="AY908" s="78"/>
      <c r="AZ908" s="37" t="e">
        <f>IF(AC908=#REF!,"年間支払金額",IF(AND(OR(COUNTIF(AE908,"*すべて*"),COUNTIF(AE908,"*全て*")),S908="●",OR(K908=#REF!,K908=#REF!)),"年間支払金額(全官署、契約相手方ごと)",IF(AND(OR(COUNTIF(AE908,"*すべて*"),COUNTIF(AE908,"*全て*")),S908="●"),"年間支払金額(契約相手方ごと)",IF(AND(OR(K908=#REF!,K908=#REF!),AC908=#REF!),"契約総額(全官署)",IF(AND(K908=#REF!,AC908=#REF!),"契約総額(自官署のみ)",IF(K908=#REF!,"年間支払金額(自官署のみ)",IF(AC908=#REF!,"契約総額",IF(AND(COUNTIF(BG908,"&lt;&gt;*単価*"),OR(K908=#REF!,K908=#REF!)),"全官署予定価格",IF(AND(COUNTIF(BG908,"*単価*"),OR(K908=#REF!,K908=#REF!)),"全官署支払金額",IF(COUNTIF(BG908,"*単価*"),"年間支払金額","予定価格"))))))))))</f>
        <v>#REF!</v>
      </c>
      <c r="BA908" s="37" t="str">
        <f>IF(T908="","×",IF(令和8年度契約状況調査票!T908&gt;_xlfn.XLOOKUP(令和8年度契約状況調査票!BF908,#REF!,#REF!),"○","×"))</f>
        <v>×</v>
      </c>
      <c r="BB908" s="37" t="str">
        <f>IF(Y908="","×",IF(令和8年度契約状況調査票!Y908&gt;_xlfn.XLOOKUP(令和8年度契約状況調査票!BF908,#REF!,#REF!),"○","×"))</f>
        <v>×</v>
      </c>
      <c r="BC908" s="37" t="str">
        <f t="shared" si="135"/>
        <v>×</v>
      </c>
      <c r="BD908" s="37" t="str">
        <f t="shared" si="131"/>
        <v>×</v>
      </c>
      <c r="BE908" s="79" t="str">
        <f t="shared" si="136"/>
        <v/>
      </c>
      <c r="BF908" s="38">
        <f t="shared" si="137"/>
        <v>0</v>
      </c>
      <c r="BG908" s="1" t="e">
        <f>IF(AC908=#REF!,"",IF(AND(K908&lt;&gt;"",ISTEXT(U908)),"分担契約/単価契約",IF(ISTEXT(U908),"単価契約",IF(K908&lt;&gt;"","分担契約",""))))</f>
        <v>#REF!</v>
      </c>
      <c r="BH908" s="80"/>
      <c r="BI908" s="81" t="e">
        <f>IF(COUNTIF(T908,"**"),"",IF(AND(T908&gt;=#REF!,OR(H908=#REF!,H908=#REF!)),1,IF(AND(T908&gt;=#REF!,H908&lt;&gt;#REF!,H908&lt;&gt;#REF!),1,"")))</f>
        <v>#REF!</v>
      </c>
      <c r="BJ908" s="82" t="str">
        <f t="shared" si="138"/>
        <v>○</v>
      </c>
      <c r="BK908" s="81" t="b">
        <f t="shared" si="132"/>
        <v>1</v>
      </c>
      <c r="BL908" s="81" t="b">
        <f t="shared" si="133"/>
        <v>1</v>
      </c>
    </row>
    <row r="909" spans="1:64" s="83" customFormat="1" ht="60.65" customHeight="1" x14ac:dyDescent="0.2">
      <c r="A909" s="77">
        <f t="shared" si="134"/>
        <v>904</v>
      </c>
      <c r="B909" s="77" t="str">
        <f t="shared" si="130"/>
        <v/>
      </c>
      <c r="C909" s="77" t="str">
        <f>IF(B909&lt;&gt;1,"",COUNTIF($B$6:B909,1))</f>
        <v/>
      </c>
      <c r="D909" s="77" t="str">
        <f>IF(B909&lt;&gt;2,"",COUNTIF($B$6:B909,2))</f>
        <v/>
      </c>
      <c r="E909" s="77" t="str">
        <f>IF(B909&lt;&gt;3,"",COUNTIF($B$6:B909,3))</f>
        <v/>
      </c>
      <c r="F909" s="77" t="str">
        <f>IF(B909&lt;&gt;4,"",COUNTIF($B$6:B909,4))</f>
        <v/>
      </c>
      <c r="G909" s="1"/>
      <c r="H909" s="20"/>
      <c r="I909" s="20"/>
      <c r="J909" s="20"/>
      <c r="K909" s="1"/>
      <c r="L909" s="1"/>
      <c r="M909" s="21"/>
      <c r="N909" s="20"/>
      <c r="O909" s="22"/>
      <c r="P909" s="26"/>
      <c r="Q909" s="27"/>
      <c r="R909" s="20"/>
      <c r="S909" s="1"/>
      <c r="T909" s="23"/>
      <c r="U909" s="84"/>
      <c r="V909" s="86"/>
      <c r="W909" s="39" t="e">
        <f>IF(OR(T909="他官署で調達手続きを実施のため",AC909=#REF!),"－",IF(V909&lt;&gt;"",ROUNDDOWN(V909/T909,3),(IFERROR(ROUNDDOWN(U909/T909,3),"－"))))</f>
        <v>#REF!</v>
      </c>
      <c r="X909" s="90"/>
      <c r="Y909" s="92"/>
      <c r="Z909" s="25"/>
      <c r="AA909" s="24"/>
      <c r="AB909" s="25"/>
      <c r="AC909" s="24"/>
      <c r="AD909" s="20"/>
      <c r="AE909" s="20"/>
      <c r="AF909" s="20"/>
      <c r="AG909" s="1"/>
      <c r="AH909" s="1"/>
      <c r="AI909" s="41"/>
      <c r="AJ909" s="41"/>
      <c r="AK909" s="41"/>
      <c r="AL909" s="41"/>
      <c r="AM909" s="41"/>
      <c r="AN909" s="1"/>
      <c r="AO909" s="1"/>
      <c r="AP909" s="1"/>
      <c r="AQ909" s="1"/>
      <c r="AR909" s="1"/>
      <c r="AS909" s="1"/>
      <c r="AT909" s="1"/>
      <c r="AU909" s="1"/>
      <c r="AV909" s="1"/>
      <c r="AW909" s="1"/>
      <c r="AX909" s="36"/>
      <c r="AY909" s="78"/>
      <c r="AZ909" s="37" t="e">
        <f>IF(AC909=#REF!,"年間支払金額",IF(AND(OR(COUNTIF(AE909,"*すべて*"),COUNTIF(AE909,"*全て*")),S909="●",OR(K909=#REF!,K909=#REF!)),"年間支払金額(全官署、契約相手方ごと)",IF(AND(OR(COUNTIF(AE909,"*すべて*"),COUNTIF(AE909,"*全て*")),S909="●"),"年間支払金額(契約相手方ごと)",IF(AND(OR(K909=#REF!,K909=#REF!),AC909=#REF!),"契約総額(全官署)",IF(AND(K909=#REF!,AC909=#REF!),"契約総額(自官署のみ)",IF(K909=#REF!,"年間支払金額(自官署のみ)",IF(AC909=#REF!,"契約総額",IF(AND(COUNTIF(BG909,"&lt;&gt;*単価*"),OR(K909=#REF!,K909=#REF!)),"全官署予定価格",IF(AND(COUNTIF(BG909,"*単価*"),OR(K909=#REF!,K909=#REF!)),"全官署支払金額",IF(COUNTIF(BG909,"*単価*"),"年間支払金額","予定価格"))))))))))</f>
        <v>#REF!</v>
      </c>
      <c r="BA909" s="37" t="str">
        <f>IF(T909="","×",IF(令和8年度契約状況調査票!T909&gt;_xlfn.XLOOKUP(令和8年度契約状況調査票!BF909,#REF!,#REF!),"○","×"))</f>
        <v>×</v>
      </c>
      <c r="BB909" s="37" t="str">
        <f>IF(Y909="","×",IF(令和8年度契約状況調査票!Y909&gt;_xlfn.XLOOKUP(令和8年度契約状況調査票!BF909,#REF!,#REF!),"○","×"))</f>
        <v>×</v>
      </c>
      <c r="BC909" s="37" t="str">
        <f t="shared" si="135"/>
        <v>×</v>
      </c>
      <c r="BD909" s="37" t="str">
        <f t="shared" si="131"/>
        <v>×</v>
      </c>
      <c r="BE909" s="79" t="str">
        <f t="shared" si="136"/>
        <v/>
      </c>
      <c r="BF909" s="38">
        <f t="shared" si="137"/>
        <v>0</v>
      </c>
      <c r="BG909" s="1" t="e">
        <f>IF(AC909=#REF!,"",IF(AND(K909&lt;&gt;"",ISTEXT(U909)),"分担契約/単価契約",IF(ISTEXT(U909),"単価契約",IF(K909&lt;&gt;"","分担契約",""))))</f>
        <v>#REF!</v>
      </c>
      <c r="BH909" s="80"/>
      <c r="BI909" s="81" t="e">
        <f>IF(COUNTIF(T909,"**"),"",IF(AND(T909&gt;=#REF!,OR(H909=#REF!,H909=#REF!)),1,IF(AND(T909&gt;=#REF!,H909&lt;&gt;#REF!,H909&lt;&gt;#REF!),1,"")))</f>
        <v>#REF!</v>
      </c>
      <c r="BJ909" s="82" t="str">
        <f t="shared" si="138"/>
        <v>○</v>
      </c>
      <c r="BK909" s="81" t="b">
        <f t="shared" si="132"/>
        <v>1</v>
      </c>
      <c r="BL909" s="81" t="b">
        <f t="shared" si="133"/>
        <v>1</v>
      </c>
    </row>
    <row r="910" spans="1:64" s="83" customFormat="1" ht="60.65" customHeight="1" x14ac:dyDescent="0.2">
      <c r="A910" s="77">
        <f t="shared" si="134"/>
        <v>905</v>
      </c>
      <c r="B910" s="77" t="str">
        <f t="shared" si="130"/>
        <v/>
      </c>
      <c r="C910" s="77" t="str">
        <f>IF(B910&lt;&gt;1,"",COUNTIF($B$6:B910,1))</f>
        <v/>
      </c>
      <c r="D910" s="77" t="str">
        <f>IF(B910&lt;&gt;2,"",COUNTIF($B$6:B910,2))</f>
        <v/>
      </c>
      <c r="E910" s="77" t="str">
        <f>IF(B910&lt;&gt;3,"",COUNTIF($B$6:B910,3))</f>
        <v/>
      </c>
      <c r="F910" s="77" t="str">
        <f>IF(B910&lt;&gt;4,"",COUNTIF($B$6:B910,4))</f>
        <v/>
      </c>
      <c r="G910" s="1"/>
      <c r="H910" s="20"/>
      <c r="I910" s="20"/>
      <c r="J910" s="20"/>
      <c r="K910" s="1"/>
      <c r="L910" s="1"/>
      <c r="M910" s="21"/>
      <c r="N910" s="20"/>
      <c r="O910" s="22"/>
      <c r="P910" s="26"/>
      <c r="Q910" s="27"/>
      <c r="R910" s="20"/>
      <c r="S910" s="1"/>
      <c r="T910" s="23"/>
      <c r="U910" s="84"/>
      <c r="V910" s="86"/>
      <c r="W910" s="39" t="e">
        <f>IF(OR(T910="他官署で調達手続きを実施のため",AC910=#REF!),"－",IF(V910&lt;&gt;"",ROUNDDOWN(V910/T910,3),(IFERROR(ROUNDDOWN(U910/T910,3),"－"))))</f>
        <v>#REF!</v>
      </c>
      <c r="X910" s="90"/>
      <c r="Y910" s="92"/>
      <c r="Z910" s="25"/>
      <c r="AA910" s="24"/>
      <c r="AB910" s="25"/>
      <c r="AC910" s="24"/>
      <c r="AD910" s="20"/>
      <c r="AE910" s="20"/>
      <c r="AF910" s="20"/>
      <c r="AG910" s="1"/>
      <c r="AH910" s="1"/>
      <c r="AI910" s="41"/>
      <c r="AJ910" s="41"/>
      <c r="AK910" s="41"/>
      <c r="AL910" s="41"/>
      <c r="AM910" s="41"/>
      <c r="AN910" s="1"/>
      <c r="AO910" s="1"/>
      <c r="AP910" s="1"/>
      <c r="AQ910" s="1"/>
      <c r="AR910" s="1"/>
      <c r="AS910" s="1"/>
      <c r="AT910" s="1"/>
      <c r="AU910" s="1"/>
      <c r="AV910" s="1"/>
      <c r="AW910" s="1"/>
      <c r="AX910" s="35"/>
      <c r="AY910" s="78"/>
      <c r="AZ910" s="37" t="e">
        <f>IF(AC910=#REF!,"年間支払金額",IF(AND(OR(COUNTIF(AE910,"*すべて*"),COUNTIF(AE910,"*全て*")),S910="●",OR(K910=#REF!,K910=#REF!)),"年間支払金額(全官署、契約相手方ごと)",IF(AND(OR(COUNTIF(AE910,"*すべて*"),COUNTIF(AE910,"*全て*")),S910="●"),"年間支払金額(契約相手方ごと)",IF(AND(OR(K910=#REF!,K910=#REF!),AC910=#REF!),"契約総額(全官署)",IF(AND(K910=#REF!,AC910=#REF!),"契約総額(自官署のみ)",IF(K910=#REF!,"年間支払金額(自官署のみ)",IF(AC910=#REF!,"契約総額",IF(AND(COUNTIF(BG910,"&lt;&gt;*単価*"),OR(K910=#REF!,K910=#REF!)),"全官署予定価格",IF(AND(COUNTIF(BG910,"*単価*"),OR(K910=#REF!,K910=#REF!)),"全官署支払金額",IF(COUNTIF(BG910,"*単価*"),"年間支払金額","予定価格"))))))))))</f>
        <v>#REF!</v>
      </c>
      <c r="BA910" s="37" t="str">
        <f>IF(T910="","×",IF(令和8年度契約状況調査票!T910&gt;_xlfn.XLOOKUP(令和8年度契約状況調査票!BF910,#REF!,#REF!),"○","×"))</f>
        <v>×</v>
      </c>
      <c r="BB910" s="37" t="str">
        <f>IF(Y910="","×",IF(令和8年度契約状況調査票!Y910&gt;_xlfn.XLOOKUP(令和8年度契約状況調査票!BF910,#REF!,#REF!),"○","×"))</f>
        <v>×</v>
      </c>
      <c r="BC910" s="37" t="str">
        <f t="shared" si="135"/>
        <v>×</v>
      </c>
      <c r="BD910" s="37" t="str">
        <f t="shared" si="131"/>
        <v>×</v>
      </c>
      <c r="BE910" s="79" t="str">
        <f t="shared" si="136"/>
        <v/>
      </c>
      <c r="BF910" s="38">
        <f t="shared" si="137"/>
        <v>0</v>
      </c>
      <c r="BG910" s="1" t="e">
        <f>IF(AC910=#REF!,"",IF(AND(K910&lt;&gt;"",ISTEXT(U910)),"分担契約/単価契約",IF(ISTEXT(U910),"単価契約",IF(K910&lt;&gt;"","分担契約",""))))</f>
        <v>#REF!</v>
      </c>
      <c r="BH910" s="80"/>
      <c r="BI910" s="81" t="e">
        <f>IF(COUNTIF(T910,"**"),"",IF(AND(T910&gt;=#REF!,OR(H910=#REF!,H910=#REF!)),1,IF(AND(T910&gt;=#REF!,H910&lt;&gt;#REF!,H910&lt;&gt;#REF!),1,"")))</f>
        <v>#REF!</v>
      </c>
      <c r="BJ910" s="82" t="str">
        <f t="shared" si="138"/>
        <v>○</v>
      </c>
      <c r="BK910" s="81" t="b">
        <f t="shared" si="132"/>
        <v>1</v>
      </c>
      <c r="BL910" s="81" t="b">
        <f t="shared" si="133"/>
        <v>1</v>
      </c>
    </row>
    <row r="911" spans="1:64" s="83" customFormat="1" ht="60.65" customHeight="1" x14ac:dyDescent="0.2">
      <c r="A911" s="77">
        <f t="shared" si="134"/>
        <v>906</v>
      </c>
      <c r="B911" s="77" t="str">
        <f t="shared" si="130"/>
        <v/>
      </c>
      <c r="C911" s="77" t="str">
        <f>IF(B911&lt;&gt;1,"",COUNTIF($B$6:B911,1))</f>
        <v/>
      </c>
      <c r="D911" s="77" t="str">
        <f>IF(B911&lt;&gt;2,"",COUNTIF($B$6:B911,2))</f>
        <v/>
      </c>
      <c r="E911" s="77" t="str">
        <f>IF(B911&lt;&gt;3,"",COUNTIF($B$6:B911,3))</f>
        <v/>
      </c>
      <c r="F911" s="77" t="str">
        <f>IF(B911&lt;&gt;4,"",COUNTIF($B$6:B911,4))</f>
        <v/>
      </c>
      <c r="G911" s="1"/>
      <c r="H911" s="20"/>
      <c r="I911" s="20"/>
      <c r="J911" s="20"/>
      <c r="K911" s="1"/>
      <c r="L911" s="1"/>
      <c r="M911" s="21"/>
      <c r="N911" s="20"/>
      <c r="O911" s="22"/>
      <c r="P911" s="26"/>
      <c r="Q911" s="27"/>
      <c r="R911" s="20"/>
      <c r="S911" s="1"/>
      <c r="T911" s="23"/>
      <c r="U911" s="84"/>
      <c r="V911" s="86"/>
      <c r="W911" s="39" t="e">
        <f>IF(OR(T911="他官署で調達手続きを実施のため",AC911=#REF!),"－",IF(V911&lt;&gt;"",ROUNDDOWN(V911/T911,3),(IFERROR(ROUNDDOWN(U911/T911,3),"－"))))</f>
        <v>#REF!</v>
      </c>
      <c r="X911" s="90"/>
      <c r="Y911" s="92"/>
      <c r="Z911" s="25"/>
      <c r="AA911" s="24"/>
      <c r="AB911" s="25"/>
      <c r="AC911" s="24"/>
      <c r="AD911" s="20"/>
      <c r="AE911" s="20"/>
      <c r="AF911" s="20"/>
      <c r="AG911" s="1"/>
      <c r="AH911" s="1"/>
      <c r="AI911" s="41"/>
      <c r="AJ911" s="41"/>
      <c r="AK911" s="41"/>
      <c r="AL911" s="41"/>
      <c r="AM911" s="41"/>
      <c r="AN911" s="1"/>
      <c r="AO911" s="1"/>
      <c r="AP911" s="1"/>
      <c r="AQ911" s="1"/>
      <c r="AR911" s="1"/>
      <c r="AS911" s="1"/>
      <c r="AT911" s="1"/>
      <c r="AU911" s="1"/>
      <c r="AV911" s="1"/>
      <c r="AW911" s="1"/>
      <c r="AX911" s="35"/>
      <c r="AY911" s="78"/>
      <c r="AZ911" s="37" t="e">
        <f>IF(AC911=#REF!,"年間支払金額",IF(AND(OR(COUNTIF(AE911,"*すべて*"),COUNTIF(AE911,"*全て*")),S911="●",OR(K911=#REF!,K911=#REF!)),"年間支払金額(全官署、契約相手方ごと)",IF(AND(OR(COUNTIF(AE911,"*すべて*"),COUNTIF(AE911,"*全て*")),S911="●"),"年間支払金額(契約相手方ごと)",IF(AND(OR(K911=#REF!,K911=#REF!),AC911=#REF!),"契約総額(全官署)",IF(AND(K911=#REF!,AC911=#REF!),"契約総額(自官署のみ)",IF(K911=#REF!,"年間支払金額(自官署のみ)",IF(AC911=#REF!,"契約総額",IF(AND(COUNTIF(BG911,"&lt;&gt;*単価*"),OR(K911=#REF!,K911=#REF!)),"全官署予定価格",IF(AND(COUNTIF(BG911,"*単価*"),OR(K911=#REF!,K911=#REF!)),"全官署支払金額",IF(COUNTIF(BG911,"*単価*"),"年間支払金額","予定価格"))))))))))</f>
        <v>#REF!</v>
      </c>
      <c r="BA911" s="37" t="str">
        <f>IF(T911="","×",IF(令和8年度契約状況調査票!T911&gt;_xlfn.XLOOKUP(令和8年度契約状況調査票!BF911,#REF!,#REF!),"○","×"))</f>
        <v>×</v>
      </c>
      <c r="BB911" s="37" t="str">
        <f>IF(Y911="","×",IF(令和8年度契約状況調査票!Y911&gt;_xlfn.XLOOKUP(令和8年度契約状況調査票!BF911,#REF!,#REF!),"○","×"))</f>
        <v>×</v>
      </c>
      <c r="BC911" s="37" t="str">
        <f t="shared" si="135"/>
        <v>×</v>
      </c>
      <c r="BD911" s="37" t="str">
        <f t="shared" si="131"/>
        <v>×</v>
      </c>
      <c r="BE911" s="79" t="str">
        <f t="shared" si="136"/>
        <v/>
      </c>
      <c r="BF911" s="38">
        <f t="shared" si="137"/>
        <v>0</v>
      </c>
      <c r="BG911" s="1" t="e">
        <f>IF(AC911=#REF!,"",IF(AND(K911&lt;&gt;"",ISTEXT(U911)),"分担契約/単価契約",IF(ISTEXT(U911),"単価契約",IF(K911&lt;&gt;"","分担契約",""))))</f>
        <v>#REF!</v>
      </c>
      <c r="BH911" s="80"/>
      <c r="BI911" s="81" t="e">
        <f>IF(COUNTIF(T911,"**"),"",IF(AND(T911&gt;=#REF!,OR(H911=#REF!,H911=#REF!)),1,IF(AND(T911&gt;=#REF!,H911&lt;&gt;#REF!,H911&lt;&gt;#REF!),1,"")))</f>
        <v>#REF!</v>
      </c>
      <c r="BJ911" s="82" t="str">
        <f t="shared" si="138"/>
        <v>○</v>
      </c>
      <c r="BK911" s="81" t="b">
        <f t="shared" si="132"/>
        <v>1</v>
      </c>
      <c r="BL911" s="81" t="b">
        <f t="shared" si="133"/>
        <v>1</v>
      </c>
    </row>
    <row r="912" spans="1:64" s="83" customFormat="1" ht="60.65" customHeight="1" x14ac:dyDescent="0.2">
      <c r="A912" s="77">
        <f t="shared" si="134"/>
        <v>907</v>
      </c>
      <c r="B912" s="77" t="str">
        <f t="shared" si="130"/>
        <v/>
      </c>
      <c r="C912" s="77" t="str">
        <f>IF(B912&lt;&gt;1,"",COUNTIF($B$6:B912,1))</f>
        <v/>
      </c>
      <c r="D912" s="77" t="str">
        <f>IF(B912&lt;&gt;2,"",COUNTIF($B$6:B912,2))</f>
        <v/>
      </c>
      <c r="E912" s="77" t="str">
        <f>IF(B912&lt;&gt;3,"",COUNTIF($B$6:B912,3))</f>
        <v/>
      </c>
      <c r="F912" s="77" t="str">
        <f>IF(B912&lt;&gt;4,"",COUNTIF($B$6:B912,4))</f>
        <v/>
      </c>
      <c r="G912" s="1"/>
      <c r="H912" s="20"/>
      <c r="I912" s="20"/>
      <c r="J912" s="20"/>
      <c r="K912" s="1"/>
      <c r="L912" s="1"/>
      <c r="M912" s="21"/>
      <c r="N912" s="20"/>
      <c r="O912" s="22"/>
      <c r="P912" s="26"/>
      <c r="Q912" s="27"/>
      <c r="R912" s="20"/>
      <c r="S912" s="1"/>
      <c r="T912" s="28"/>
      <c r="U912" s="85"/>
      <c r="V912" s="86"/>
      <c r="W912" s="39" t="e">
        <f>IF(OR(T912="他官署で調達手続きを実施のため",AC912=#REF!),"－",IF(V912&lt;&gt;"",ROUNDDOWN(V912/T912,3),(IFERROR(ROUNDDOWN(U912/T912,3),"－"))))</f>
        <v>#REF!</v>
      </c>
      <c r="X912" s="90"/>
      <c r="Y912" s="92"/>
      <c r="Z912" s="25"/>
      <c r="AA912" s="24"/>
      <c r="AB912" s="25"/>
      <c r="AC912" s="24"/>
      <c r="AD912" s="20"/>
      <c r="AE912" s="20"/>
      <c r="AF912" s="20"/>
      <c r="AG912" s="1"/>
      <c r="AH912" s="1"/>
      <c r="AI912" s="41"/>
      <c r="AJ912" s="41"/>
      <c r="AK912" s="41"/>
      <c r="AL912" s="41"/>
      <c r="AM912" s="41"/>
      <c r="AN912" s="1"/>
      <c r="AO912" s="1"/>
      <c r="AP912" s="1"/>
      <c r="AQ912" s="1"/>
      <c r="AR912" s="1"/>
      <c r="AS912" s="1"/>
      <c r="AT912" s="1"/>
      <c r="AU912" s="1"/>
      <c r="AV912" s="1"/>
      <c r="AW912" s="1"/>
      <c r="AX912" s="35"/>
      <c r="AY912" s="78"/>
      <c r="AZ912" s="37" t="e">
        <f>IF(AC912=#REF!,"年間支払金額",IF(AND(OR(COUNTIF(AE912,"*すべて*"),COUNTIF(AE912,"*全て*")),S912="●",OR(K912=#REF!,K912=#REF!)),"年間支払金額(全官署、契約相手方ごと)",IF(AND(OR(COUNTIF(AE912,"*すべて*"),COUNTIF(AE912,"*全て*")),S912="●"),"年間支払金額(契約相手方ごと)",IF(AND(OR(K912=#REF!,K912=#REF!),AC912=#REF!),"契約総額(全官署)",IF(AND(K912=#REF!,AC912=#REF!),"契約総額(自官署のみ)",IF(K912=#REF!,"年間支払金額(自官署のみ)",IF(AC912=#REF!,"契約総額",IF(AND(COUNTIF(BG912,"&lt;&gt;*単価*"),OR(K912=#REF!,K912=#REF!)),"全官署予定価格",IF(AND(COUNTIF(BG912,"*単価*"),OR(K912=#REF!,K912=#REF!)),"全官署支払金額",IF(COUNTIF(BG912,"*単価*"),"年間支払金額","予定価格"))))))))))</f>
        <v>#REF!</v>
      </c>
      <c r="BA912" s="37" t="str">
        <f>IF(T912="","×",IF(令和8年度契約状況調査票!T912&gt;_xlfn.XLOOKUP(令和8年度契約状況調査票!BF912,#REF!,#REF!),"○","×"))</f>
        <v>×</v>
      </c>
      <c r="BB912" s="37" t="str">
        <f>IF(Y912="","×",IF(令和8年度契約状況調査票!Y912&gt;_xlfn.XLOOKUP(令和8年度契約状況調査票!BF912,#REF!,#REF!),"○","×"))</f>
        <v>×</v>
      </c>
      <c r="BC912" s="37" t="str">
        <f t="shared" si="135"/>
        <v>×</v>
      </c>
      <c r="BD912" s="37" t="str">
        <f t="shared" si="131"/>
        <v>×</v>
      </c>
      <c r="BE912" s="79" t="str">
        <f t="shared" si="136"/>
        <v/>
      </c>
      <c r="BF912" s="38">
        <f t="shared" si="137"/>
        <v>0</v>
      </c>
      <c r="BG912" s="1" t="e">
        <f>IF(AC912=#REF!,"",IF(AND(K912&lt;&gt;"",ISTEXT(U912)),"分担契約/単価契約",IF(ISTEXT(U912),"単価契約",IF(K912&lt;&gt;"","分担契約",""))))</f>
        <v>#REF!</v>
      </c>
      <c r="BH912" s="80"/>
      <c r="BI912" s="81" t="e">
        <f>IF(COUNTIF(T912,"**"),"",IF(AND(T912&gt;=#REF!,OR(H912=#REF!,H912=#REF!)),1,IF(AND(T912&gt;=#REF!,H912&lt;&gt;#REF!,H912&lt;&gt;#REF!),1,"")))</f>
        <v>#REF!</v>
      </c>
      <c r="BJ912" s="82" t="str">
        <f t="shared" si="138"/>
        <v>○</v>
      </c>
      <c r="BK912" s="81" t="b">
        <f t="shared" si="132"/>
        <v>1</v>
      </c>
      <c r="BL912" s="81" t="b">
        <f t="shared" si="133"/>
        <v>1</v>
      </c>
    </row>
    <row r="913" spans="1:64" s="83" customFormat="1" ht="60.65" customHeight="1" x14ac:dyDescent="0.2">
      <c r="A913" s="77">
        <f t="shared" si="134"/>
        <v>908</v>
      </c>
      <c r="B913" s="77" t="str">
        <f t="shared" si="130"/>
        <v/>
      </c>
      <c r="C913" s="77" t="str">
        <f>IF(B913&lt;&gt;1,"",COUNTIF($B$6:B913,1))</f>
        <v/>
      </c>
      <c r="D913" s="77" t="str">
        <f>IF(B913&lt;&gt;2,"",COUNTIF($B$6:B913,2))</f>
        <v/>
      </c>
      <c r="E913" s="77" t="str">
        <f>IF(B913&lt;&gt;3,"",COUNTIF($B$6:B913,3))</f>
        <v/>
      </c>
      <c r="F913" s="77" t="str">
        <f>IF(B913&lt;&gt;4,"",COUNTIF($B$6:B913,4))</f>
        <v/>
      </c>
      <c r="G913" s="1"/>
      <c r="H913" s="20"/>
      <c r="I913" s="20"/>
      <c r="J913" s="20"/>
      <c r="K913" s="1"/>
      <c r="L913" s="1"/>
      <c r="M913" s="21"/>
      <c r="N913" s="20"/>
      <c r="O913" s="22"/>
      <c r="P913" s="26"/>
      <c r="Q913" s="27"/>
      <c r="R913" s="20"/>
      <c r="S913" s="1"/>
      <c r="T913" s="23"/>
      <c r="U913" s="84"/>
      <c r="V913" s="86"/>
      <c r="W913" s="39" t="e">
        <f>IF(OR(T913="他官署で調達手続きを実施のため",AC913=#REF!),"－",IF(V913&lt;&gt;"",ROUNDDOWN(V913/T913,3),(IFERROR(ROUNDDOWN(U913/T913,3),"－"))))</f>
        <v>#REF!</v>
      </c>
      <c r="X913" s="90"/>
      <c r="Y913" s="92"/>
      <c r="Z913" s="25"/>
      <c r="AA913" s="24"/>
      <c r="AB913" s="25"/>
      <c r="AC913" s="24"/>
      <c r="AD913" s="20"/>
      <c r="AE913" s="20"/>
      <c r="AF913" s="20"/>
      <c r="AG913" s="1"/>
      <c r="AH913" s="1"/>
      <c r="AI913" s="41"/>
      <c r="AJ913" s="41"/>
      <c r="AK913" s="41"/>
      <c r="AL913" s="41"/>
      <c r="AM913" s="41"/>
      <c r="AN913" s="1"/>
      <c r="AO913" s="1"/>
      <c r="AP913" s="1"/>
      <c r="AQ913" s="1"/>
      <c r="AR913" s="1"/>
      <c r="AS913" s="1"/>
      <c r="AT913" s="1"/>
      <c r="AU913" s="1"/>
      <c r="AV913" s="1"/>
      <c r="AW913" s="1"/>
      <c r="AX913" s="35"/>
      <c r="AY913" s="78"/>
      <c r="AZ913" s="37" t="e">
        <f>IF(AC913=#REF!,"年間支払金額",IF(AND(OR(COUNTIF(AE913,"*すべて*"),COUNTIF(AE913,"*全て*")),S913="●",OR(K913=#REF!,K913=#REF!)),"年間支払金額(全官署、契約相手方ごと)",IF(AND(OR(COUNTIF(AE913,"*すべて*"),COUNTIF(AE913,"*全て*")),S913="●"),"年間支払金額(契約相手方ごと)",IF(AND(OR(K913=#REF!,K913=#REF!),AC913=#REF!),"契約総額(全官署)",IF(AND(K913=#REF!,AC913=#REF!),"契約総額(自官署のみ)",IF(K913=#REF!,"年間支払金額(自官署のみ)",IF(AC913=#REF!,"契約総額",IF(AND(COUNTIF(BG913,"&lt;&gt;*単価*"),OR(K913=#REF!,K913=#REF!)),"全官署予定価格",IF(AND(COUNTIF(BG913,"*単価*"),OR(K913=#REF!,K913=#REF!)),"全官署支払金額",IF(COUNTIF(BG913,"*単価*"),"年間支払金額","予定価格"))))))))))</f>
        <v>#REF!</v>
      </c>
      <c r="BA913" s="37" t="str">
        <f>IF(T913="","×",IF(令和8年度契約状況調査票!T913&gt;_xlfn.XLOOKUP(令和8年度契約状況調査票!BF913,#REF!,#REF!),"○","×"))</f>
        <v>×</v>
      </c>
      <c r="BB913" s="37" t="str">
        <f>IF(Y913="","×",IF(令和8年度契約状況調査票!Y913&gt;_xlfn.XLOOKUP(令和8年度契約状況調査票!BF913,#REF!,#REF!),"○","×"))</f>
        <v>×</v>
      </c>
      <c r="BC913" s="37" t="str">
        <f t="shared" si="135"/>
        <v>×</v>
      </c>
      <c r="BD913" s="37" t="str">
        <f t="shared" si="131"/>
        <v>×</v>
      </c>
      <c r="BE913" s="79" t="str">
        <f t="shared" si="136"/>
        <v/>
      </c>
      <c r="BF913" s="38">
        <f t="shared" si="137"/>
        <v>0</v>
      </c>
      <c r="BG913" s="1" t="e">
        <f>IF(AC913=#REF!,"",IF(AND(K913&lt;&gt;"",ISTEXT(U913)),"分担契約/単価契約",IF(ISTEXT(U913),"単価契約",IF(K913&lt;&gt;"","分担契約",""))))</f>
        <v>#REF!</v>
      </c>
      <c r="BH913" s="80"/>
      <c r="BI913" s="81" t="e">
        <f>IF(COUNTIF(T913,"**"),"",IF(AND(T913&gt;=#REF!,OR(H913=#REF!,H913=#REF!)),1,IF(AND(T913&gt;=#REF!,H913&lt;&gt;#REF!,H913&lt;&gt;#REF!),1,"")))</f>
        <v>#REF!</v>
      </c>
      <c r="BJ913" s="82" t="str">
        <f t="shared" si="138"/>
        <v>○</v>
      </c>
      <c r="BK913" s="81" t="b">
        <f t="shared" si="132"/>
        <v>1</v>
      </c>
      <c r="BL913" s="81" t="b">
        <f t="shared" si="133"/>
        <v>1</v>
      </c>
    </row>
    <row r="914" spans="1:64" s="83" customFormat="1" ht="60.65" customHeight="1" x14ac:dyDescent="0.2">
      <c r="A914" s="77">
        <f t="shared" si="134"/>
        <v>909</v>
      </c>
      <c r="B914" s="77" t="str">
        <f t="shared" si="130"/>
        <v/>
      </c>
      <c r="C914" s="77" t="str">
        <f>IF(B914&lt;&gt;1,"",COUNTIF($B$6:B914,1))</f>
        <v/>
      </c>
      <c r="D914" s="77" t="str">
        <f>IF(B914&lt;&gt;2,"",COUNTIF($B$6:B914,2))</f>
        <v/>
      </c>
      <c r="E914" s="77" t="str">
        <f>IF(B914&lt;&gt;3,"",COUNTIF($B$6:B914,3))</f>
        <v/>
      </c>
      <c r="F914" s="77" t="str">
        <f>IF(B914&lt;&gt;4,"",COUNTIF($B$6:B914,4))</f>
        <v/>
      </c>
      <c r="G914" s="1"/>
      <c r="H914" s="20"/>
      <c r="I914" s="20"/>
      <c r="J914" s="20"/>
      <c r="K914" s="1"/>
      <c r="L914" s="1"/>
      <c r="M914" s="21"/>
      <c r="N914" s="20"/>
      <c r="O914" s="22"/>
      <c r="P914" s="26"/>
      <c r="Q914" s="27"/>
      <c r="R914" s="20"/>
      <c r="S914" s="1"/>
      <c r="T914" s="23"/>
      <c r="U914" s="84"/>
      <c r="V914" s="86"/>
      <c r="W914" s="39" t="e">
        <f>IF(OR(T914="他官署で調達手続きを実施のため",AC914=#REF!),"－",IF(V914&lt;&gt;"",ROUNDDOWN(V914/T914,3),(IFERROR(ROUNDDOWN(U914/T914,3),"－"))))</f>
        <v>#REF!</v>
      </c>
      <c r="X914" s="90"/>
      <c r="Y914" s="92"/>
      <c r="Z914" s="25"/>
      <c r="AA914" s="24"/>
      <c r="AB914" s="25"/>
      <c r="AC914" s="24"/>
      <c r="AD914" s="20"/>
      <c r="AE914" s="20"/>
      <c r="AF914" s="20"/>
      <c r="AG914" s="1"/>
      <c r="AH914" s="1"/>
      <c r="AI914" s="41"/>
      <c r="AJ914" s="41"/>
      <c r="AK914" s="41"/>
      <c r="AL914" s="41"/>
      <c r="AM914" s="41"/>
      <c r="AN914" s="1"/>
      <c r="AO914" s="1"/>
      <c r="AP914" s="1"/>
      <c r="AQ914" s="1"/>
      <c r="AR914" s="1"/>
      <c r="AS914" s="1"/>
      <c r="AT914" s="1"/>
      <c r="AU914" s="1"/>
      <c r="AV914" s="1"/>
      <c r="AW914" s="1"/>
      <c r="AX914" s="35"/>
      <c r="AY914" s="78"/>
      <c r="AZ914" s="37" t="e">
        <f>IF(AC914=#REF!,"年間支払金額",IF(AND(OR(COUNTIF(AE914,"*すべて*"),COUNTIF(AE914,"*全て*")),S914="●",OR(K914=#REF!,K914=#REF!)),"年間支払金額(全官署、契約相手方ごと)",IF(AND(OR(COUNTIF(AE914,"*すべて*"),COUNTIF(AE914,"*全て*")),S914="●"),"年間支払金額(契約相手方ごと)",IF(AND(OR(K914=#REF!,K914=#REF!),AC914=#REF!),"契約総額(全官署)",IF(AND(K914=#REF!,AC914=#REF!),"契約総額(自官署のみ)",IF(K914=#REF!,"年間支払金額(自官署のみ)",IF(AC914=#REF!,"契約総額",IF(AND(COUNTIF(BG914,"&lt;&gt;*単価*"),OR(K914=#REF!,K914=#REF!)),"全官署予定価格",IF(AND(COUNTIF(BG914,"*単価*"),OR(K914=#REF!,K914=#REF!)),"全官署支払金額",IF(COUNTIF(BG914,"*単価*"),"年間支払金額","予定価格"))))))))))</f>
        <v>#REF!</v>
      </c>
      <c r="BA914" s="37" t="str">
        <f>IF(T914="","×",IF(令和8年度契約状況調査票!T914&gt;_xlfn.XLOOKUP(令和8年度契約状況調査票!BF914,#REF!,#REF!),"○","×"))</f>
        <v>×</v>
      </c>
      <c r="BB914" s="37" t="str">
        <f>IF(Y914="","×",IF(令和8年度契約状況調査票!Y914&gt;_xlfn.XLOOKUP(令和8年度契約状況調査票!BF914,#REF!,#REF!),"○","×"))</f>
        <v>×</v>
      </c>
      <c r="BC914" s="37" t="str">
        <f t="shared" si="135"/>
        <v>×</v>
      </c>
      <c r="BD914" s="37" t="str">
        <f t="shared" si="131"/>
        <v>×</v>
      </c>
      <c r="BE914" s="79" t="str">
        <f t="shared" si="136"/>
        <v/>
      </c>
      <c r="BF914" s="38">
        <f t="shared" si="137"/>
        <v>0</v>
      </c>
      <c r="BG914" s="1" t="e">
        <f>IF(AC914=#REF!,"",IF(AND(K914&lt;&gt;"",ISTEXT(U914)),"分担契約/単価契約",IF(ISTEXT(U914),"単価契約",IF(K914&lt;&gt;"","分担契約",""))))</f>
        <v>#REF!</v>
      </c>
      <c r="BH914" s="80"/>
      <c r="BI914" s="81" t="e">
        <f>IF(COUNTIF(T914,"**"),"",IF(AND(T914&gt;=#REF!,OR(H914=#REF!,H914=#REF!)),1,IF(AND(T914&gt;=#REF!,H914&lt;&gt;#REF!,H914&lt;&gt;#REF!),1,"")))</f>
        <v>#REF!</v>
      </c>
      <c r="BJ914" s="82" t="str">
        <f t="shared" si="138"/>
        <v>○</v>
      </c>
      <c r="BK914" s="81" t="b">
        <f t="shared" si="132"/>
        <v>1</v>
      </c>
      <c r="BL914" s="81" t="b">
        <f t="shared" si="133"/>
        <v>1</v>
      </c>
    </row>
    <row r="915" spans="1:64" s="83" customFormat="1" ht="60.65" customHeight="1" x14ac:dyDescent="0.2">
      <c r="A915" s="77">
        <f t="shared" si="134"/>
        <v>910</v>
      </c>
      <c r="B915" s="77" t="str">
        <f t="shared" si="130"/>
        <v/>
      </c>
      <c r="C915" s="77" t="str">
        <f>IF(B915&lt;&gt;1,"",COUNTIF($B$6:B915,1))</f>
        <v/>
      </c>
      <c r="D915" s="77" t="str">
        <f>IF(B915&lt;&gt;2,"",COUNTIF($B$6:B915,2))</f>
        <v/>
      </c>
      <c r="E915" s="77" t="str">
        <f>IF(B915&lt;&gt;3,"",COUNTIF($B$6:B915,3))</f>
        <v/>
      </c>
      <c r="F915" s="77" t="str">
        <f>IF(B915&lt;&gt;4,"",COUNTIF($B$6:B915,4))</f>
        <v/>
      </c>
      <c r="G915" s="1"/>
      <c r="H915" s="20"/>
      <c r="I915" s="20"/>
      <c r="J915" s="20"/>
      <c r="K915" s="1"/>
      <c r="L915" s="1"/>
      <c r="M915" s="21"/>
      <c r="N915" s="20"/>
      <c r="O915" s="22"/>
      <c r="P915" s="26"/>
      <c r="Q915" s="27"/>
      <c r="R915" s="20"/>
      <c r="S915" s="1"/>
      <c r="T915" s="23"/>
      <c r="U915" s="84"/>
      <c r="V915" s="86"/>
      <c r="W915" s="39" t="e">
        <f>IF(OR(T915="他官署で調達手続きを実施のため",AC915=#REF!),"－",IF(V915&lt;&gt;"",ROUNDDOWN(V915/T915,3),(IFERROR(ROUNDDOWN(U915/T915,3),"－"))))</f>
        <v>#REF!</v>
      </c>
      <c r="X915" s="90"/>
      <c r="Y915" s="92"/>
      <c r="Z915" s="25"/>
      <c r="AA915" s="24"/>
      <c r="AB915" s="25"/>
      <c r="AC915" s="24"/>
      <c r="AD915" s="20"/>
      <c r="AE915" s="20"/>
      <c r="AF915" s="20"/>
      <c r="AG915" s="1"/>
      <c r="AH915" s="1"/>
      <c r="AI915" s="41"/>
      <c r="AJ915" s="41"/>
      <c r="AK915" s="41"/>
      <c r="AL915" s="41"/>
      <c r="AM915" s="41"/>
      <c r="AN915" s="1"/>
      <c r="AO915" s="1"/>
      <c r="AP915" s="1"/>
      <c r="AQ915" s="1"/>
      <c r="AR915" s="1"/>
      <c r="AS915" s="1"/>
      <c r="AT915" s="1"/>
      <c r="AU915" s="1"/>
      <c r="AV915" s="1"/>
      <c r="AW915" s="1"/>
      <c r="AX915" s="35"/>
      <c r="AY915" s="78"/>
      <c r="AZ915" s="37" t="e">
        <f>IF(AC915=#REF!,"年間支払金額",IF(AND(OR(COUNTIF(AE915,"*すべて*"),COUNTIF(AE915,"*全て*")),S915="●",OR(K915=#REF!,K915=#REF!)),"年間支払金額(全官署、契約相手方ごと)",IF(AND(OR(COUNTIF(AE915,"*すべて*"),COUNTIF(AE915,"*全て*")),S915="●"),"年間支払金額(契約相手方ごと)",IF(AND(OR(K915=#REF!,K915=#REF!),AC915=#REF!),"契約総額(全官署)",IF(AND(K915=#REF!,AC915=#REF!),"契約総額(自官署のみ)",IF(K915=#REF!,"年間支払金額(自官署のみ)",IF(AC915=#REF!,"契約総額",IF(AND(COUNTIF(BG915,"&lt;&gt;*単価*"),OR(K915=#REF!,K915=#REF!)),"全官署予定価格",IF(AND(COUNTIF(BG915,"*単価*"),OR(K915=#REF!,K915=#REF!)),"全官署支払金額",IF(COUNTIF(BG915,"*単価*"),"年間支払金額","予定価格"))))))))))</f>
        <v>#REF!</v>
      </c>
      <c r="BA915" s="37" t="str">
        <f>IF(T915="","×",IF(令和8年度契約状況調査票!T915&gt;_xlfn.XLOOKUP(令和8年度契約状況調査票!BF915,#REF!,#REF!),"○","×"))</f>
        <v>×</v>
      </c>
      <c r="BB915" s="37" t="str">
        <f>IF(Y915="","×",IF(令和8年度契約状況調査票!Y915&gt;_xlfn.XLOOKUP(令和8年度契約状況調査票!BF915,#REF!,#REF!),"○","×"))</f>
        <v>×</v>
      </c>
      <c r="BC915" s="37" t="str">
        <f t="shared" si="135"/>
        <v>×</v>
      </c>
      <c r="BD915" s="37" t="str">
        <f t="shared" si="131"/>
        <v>×</v>
      </c>
      <c r="BE915" s="79" t="str">
        <f t="shared" si="136"/>
        <v/>
      </c>
      <c r="BF915" s="38">
        <f t="shared" si="137"/>
        <v>0</v>
      </c>
      <c r="BG915" s="1" t="e">
        <f>IF(AC915=#REF!,"",IF(AND(K915&lt;&gt;"",ISTEXT(U915)),"分担契約/単価契約",IF(ISTEXT(U915),"単価契約",IF(K915&lt;&gt;"","分担契約",""))))</f>
        <v>#REF!</v>
      </c>
      <c r="BH915" s="80"/>
      <c r="BI915" s="81" t="e">
        <f>IF(COUNTIF(T915,"**"),"",IF(AND(T915&gt;=#REF!,OR(H915=#REF!,H915=#REF!)),1,IF(AND(T915&gt;=#REF!,H915&lt;&gt;#REF!,H915&lt;&gt;#REF!),1,"")))</f>
        <v>#REF!</v>
      </c>
      <c r="BJ915" s="82" t="str">
        <f t="shared" si="138"/>
        <v>○</v>
      </c>
      <c r="BK915" s="81" t="b">
        <f t="shared" si="132"/>
        <v>1</v>
      </c>
      <c r="BL915" s="81" t="b">
        <f t="shared" si="133"/>
        <v>1</v>
      </c>
    </row>
    <row r="916" spans="1:64" s="83" customFormat="1" ht="60.65" customHeight="1" x14ac:dyDescent="0.2">
      <c r="A916" s="77">
        <f t="shared" si="134"/>
        <v>911</v>
      </c>
      <c r="B916" s="77" t="str">
        <f t="shared" si="130"/>
        <v/>
      </c>
      <c r="C916" s="77" t="str">
        <f>IF(B916&lt;&gt;1,"",COUNTIF($B$6:B916,1))</f>
        <v/>
      </c>
      <c r="D916" s="77" t="str">
        <f>IF(B916&lt;&gt;2,"",COUNTIF($B$6:B916,2))</f>
        <v/>
      </c>
      <c r="E916" s="77" t="str">
        <f>IF(B916&lt;&gt;3,"",COUNTIF($B$6:B916,3))</f>
        <v/>
      </c>
      <c r="F916" s="77" t="str">
        <f>IF(B916&lt;&gt;4,"",COUNTIF($B$6:B916,4))</f>
        <v/>
      </c>
      <c r="G916" s="1"/>
      <c r="H916" s="20"/>
      <c r="I916" s="20"/>
      <c r="J916" s="20"/>
      <c r="K916" s="1"/>
      <c r="L916" s="1"/>
      <c r="M916" s="21"/>
      <c r="N916" s="20"/>
      <c r="O916" s="22"/>
      <c r="P916" s="26"/>
      <c r="Q916" s="27"/>
      <c r="R916" s="20"/>
      <c r="S916" s="1"/>
      <c r="T916" s="23"/>
      <c r="U916" s="84"/>
      <c r="V916" s="86"/>
      <c r="W916" s="39" t="e">
        <f>IF(OR(T916="他官署で調達手続きを実施のため",AC916=#REF!),"－",IF(V916&lt;&gt;"",ROUNDDOWN(V916/T916,3),(IFERROR(ROUNDDOWN(U916/T916,3),"－"))))</f>
        <v>#REF!</v>
      </c>
      <c r="X916" s="90"/>
      <c r="Y916" s="92"/>
      <c r="Z916" s="25"/>
      <c r="AA916" s="24"/>
      <c r="AB916" s="25"/>
      <c r="AC916" s="24"/>
      <c r="AD916" s="20"/>
      <c r="AE916" s="20"/>
      <c r="AF916" s="20"/>
      <c r="AG916" s="1"/>
      <c r="AH916" s="1"/>
      <c r="AI916" s="41"/>
      <c r="AJ916" s="41"/>
      <c r="AK916" s="41"/>
      <c r="AL916" s="41"/>
      <c r="AM916" s="41"/>
      <c r="AN916" s="1"/>
      <c r="AO916" s="1"/>
      <c r="AP916" s="1"/>
      <c r="AQ916" s="1"/>
      <c r="AR916" s="1"/>
      <c r="AS916" s="1"/>
      <c r="AT916" s="1"/>
      <c r="AU916" s="1"/>
      <c r="AV916" s="1"/>
      <c r="AW916" s="1"/>
      <c r="AX916" s="36"/>
      <c r="AY916" s="78"/>
      <c r="AZ916" s="37" t="e">
        <f>IF(AC916=#REF!,"年間支払金額",IF(AND(OR(COUNTIF(AE916,"*すべて*"),COUNTIF(AE916,"*全て*")),S916="●",OR(K916=#REF!,K916=#REF!)),"年間支払金額(全官署、契約相手方ごと)",IF(AND(OR(COUNTIF(AE916,"*すべて*"),COUNTIF(AE916,"*全て*")),S916="●"),"年間支払金額(契約相手方ごと)",IF(AND(OR(K916=#REF!,K916=#REF!),AC916=#REF!),"契約総額(全官署)",IF(AND(K916=#REF!,AC916=#REF!),"契約総額(自官署のみ)",IF(K916=#REF!,"年間支払金額(自官署のみ)",IF(AC916=#REF!,"契約総額",IF(AND(COUNTIF(BG916,"&lt;&gt;*単価*"),OR(K916=#REF!,K916=#REF!)),"全官署予定価格",IF(AND(COUNTIF(BG916,"*単価*"),OR(K916=#REF!,K916=#REF!)),"全官署支払金額",IF(COUNTIF(BG916,"*単価*"),"年間支払金額","予定価格"))))))))))</f>
        <v>#REF!</v>
      </c>
      <c r="BA916" s="37" t="str">
        <f>IF(T916="","×",IF(令和8年度契約状況調査票!T916&gt;_xlfn.XLOOKUP(令和8年度契約状況調査票!BF916,#REF!,#REF!),"○","×"))</f>
        <v>×</v>
      </c>
      <c r="BB916" s="37" t="str">
        <f>IF(Y916="","×",IF(令和8年度契約状況調査票!Y916&gt;_xlfn.XLOOKUP(令和8年度契約状況調査票!BF916,#REF!,#REF!),"○","×"))</f>
        <v>×</v>
      </c>
      <c r="BC916" s="37" t="str">
        <f t="shared" si="135"/>
        <v>×</v>
      </c>
      <c r="BD916" s="37" t="str">
        <f t="shared" si="131"/>
        <v>×</v>
      </c>
      <c r="BE916" s="79" t="str">
        <f t="shared" si="136"/>
        <v/>
      </c>
      <c r="BF916" s="38">
        <f t="shared" si="137"/>
        <v>0</v>
      </c>
      <c r="BG916" s="1" t="e">
        <f>IF(AC916=#REF!,"",IF(AND(K916&lt;&gt;"",ISTEXT(U916)),"分担契約/単価契約",IF(ISTEXT(U916),"単価契約",IF(K916&lt;&gt;"","分担契約",""))))</f>
        <v>#REF!</v>
      </c>
      <c r="BH916" s="80"/>
      <c r="BI916" s="81" t="e">
        <f>IF(COUNTIF(T916,"**"),"",IF(AND(T916&gt;=#REF!,OR(H916=#REF!,H916=#REF!)),1,IF(AND(T916&gt;=#REF!,H916&lt;&gt;#REF!,H916&lt;&gt;#REF!),1,"")))</f>
        <v>#REF!</v>
      </c>
      <c r="BJ916" s="82" t="str">
        <f t="shared" si="138"/>
        <v>○</v>
      </c>
      <c r="BK916" s="81" t="b">
        <f t="shared" si="132"/>
        <v>1</v>
      </c>
      <c r="BL916" s="81" t="b">
        <f t="shared" si="133"/>
        <v>1</v>
      </c>
    </row>
    <row r="917" spans="1:64" s="83" customFormat="1" ht="60.65" customHeight="1" x14ac:dyDescent="0.2">
      <c r="A917" s="77">
        <f t="shared" si="134"/>
        <v>912</v>
      </c>
      <c r="B917" s="77" t="str">
        <f t="shared" ref="B917:B980" si="139">IF(AND(COUNTIF(H917,"*工事*"),COUNTIF(R917,"*入札*")),1,IF(AND(COUNTIF(H917,"*工事*"),COUNTIF(R917,"*随意契約*")),2,IF(AND(R917&lt;&gt;"*工事*",COUNTIF(R917,"*入札*")),3,IF(AND(H917&lt;&gt;"*工事*",COUNTIF(R917,"*随意契約*")),4,""))))</f>
        <v/>
      </c>
      <c r="C917" s="77" t="str">
        <f>IF(B917&lt;&gt;1,"",COUNTIF($B$6:B917,1))</f>
        <v/>
      </c>
      <c r="D917" s="77" t="str">
        <f>IF(B917&lt;&gt;2,"",COUNTIF($B$6:B917,2))</f>
        <v/>
      </c>
      <c r="E917" s="77" t="str">
        <f>IF(B917&lt;&gt;3,"",COUNTIF($B$6:B917,3))</f>
        <v/>
      </c>
      <c r="F917" s="77" t="str">
        <f>IF(B917&lt;&gt;4,"",COUNTIF($B$6:B917,4))</f>
        <v/>
      </c>
      <c r="G917" s="1"/>
      <c r="H917" s="20"/>
      <c r="I917" s="20"/>
      <c r="J917" s="20"/>
      <c r="K917" s="1"/>
      <c r="L917" s="1"/>
      <c r="M917" s="21"/>
      <c r="N917" s="20"/>
      <c r="O917" s="22"/>
      <c r="P917" s="26"/>
      <c r="Q917" s="27"/>
      <c r="R917" s="20"/>
      <c r="S917" s="1"/>
      <c r="T917" s="23"/>
      <c r="U917" s="84"/>
      <c r="V917" s="86"/>
      <c r="W917" s="39" t="e">
        <f>IF(OR(T917="他官署で調達手続きを実施のため",AC917=#REF!),"－",IF(V917&lt;&gt;"",ROUNDDOWN(V917/T917,3),(IFERROR(ROUNDDOWN(U917/T917,3),"－"))))</f>
        <v>#REF!</v>
      </c>
      <c r="X917" s="90"/>
      <c r="Y917" s="92"/>
      <c r="Z917" s="25"/>
      <c r="AA917" s="24"/>
      <c r="AB917" s="25"/>
      <c r="AC917" s="24"/>
      <c r="AD917" s="20"/>
      <c r="AE917" s="20"/>
      <c r="AF917" s="20"/>
      <c r="AG917" s="1"/>
      <c r="AH917" s="1"/>
      <c r="AI917" s="41"/>
      <c r="AJ917" s="41"/>
      <c r="AK917" s="41"/>
      <c r="AL917" s="41"/>
      <c r="AM917" s="41"/>
      <c r="AN917" s="1"/>
      <c r="AO917" s="1"/>
      <c r="AP917" s="1"/>
      <c r="AQ917" s="1"/>
      <c r="AR917" s="1"/>
      <c r="AS917" s="1"/>
      <c r="AT917" s="1"/>
      <c r="AU917" s="1"/>
      <c r="AV917" s="1"/>
      <c r="AW917" s="1"/>
      <c r="AX917" s="35"/>
      <c r="AY917" s="78"/>
      <c r="AZ917" s="37" t="e">
        <f>IF(AC917=#REF!,"年間支払金額",IF(AND(OR(COUNTIF(AE917,"*すべて*"),COUNTIF(AE917,"*全て*")),S917="●",OR(K917=#REF!,K917=#REF!)),"年間支払金額(全官署、契約相手方ごと)",IF(AND(OR(COUNTIF(AE917,"*すべて*"),COUNTIF(AE917,"*全て*")),S917="●"),"年間支払金額(契約相手方ごと)",IF(AND(OR(K917=#REF!,K917=#REF!),AC917=#REF!),"契約総額(全官署)",IF(AND(K917=#REF!,AC917=#REF!),"契約総額(自官署のみ)",IF(K917=#REF!,"年間支払金額(自官署のみ)",IF(AC917=#REF!,"契約総額",IF(AND(COUNTIF(BG917,"&lt;&gt;*単価*"),OR(K917=#REF!,K917=#REF!)),"全官署予定価格",IF(AND(COUNTIF(BG917,"*単価*"),OR(K917=#REF!,K917=#REF!)),"全官署支払金額",IF(COUNTIF(BG917,"*単価*"),"年間支払金額","予定価格"))))))))))</f>
        <v>#REF!</v>
      </c>
      <c r="BA917" s="37" t="str">
        <f>IF(T917="","×",IF(令和8年度契約状況調査票!T917&gt;_xlfn.XLOOKUP(令和8年度契約状況調査票!BF917,#REF!,#REF!),"○","×"))</f>
        <v>×</v>
      </c>
      <c r="BB917" s="37" t="str">
        <f>IF(Y917="","×",IF(令和8年度契約状況調査票!Y917&gt;_xlfn.XLOOKUP(令和8年度契約状況調査票!BF917,#REF!,#REF!),"○","×"))</f>
        <v>×</v>
      </c>
      <c r="BC917" s="37" t="str">
        <f t="shared" si="135"/>
        <v>×</v>
      </c>
      <c r="BD917" s="37" t="str">
        <f t="shared" si="131"/>
        <v>×</v>
      </c>
      <c r="BE917" s="79" t="str">
        <f t="shared" si="136"/>
        <v/>
      </c>
      <c r="BF917" s="38">
        <f t="shared" si="137"/>
        <v>0</v>
      </c>
      <c r="BG917" s="1" t="e">
        <f>IF(AC917=#REF!,"",IF(AND(K917&lt;&gt;"",ISTEXT(U917)),"分担契約/単価契約",IF(ISTEXT(U917),"単価契約",IF(K917&lt;&gt;"","分担契約",""))))</f>
        <v>#REF!</v>
      </c>
      <c r="BH917" s="80"/>
      <c r="BI917" s="81" t="e">
        <f>IF(COUNTIF(T917,"**"),"",IF(AND(T917&gt;=#REF!,OR(H917=#REF!,H917=#REF!)),1,IF(AND(T917&gt;=#REF!,H917&lt;&gt;#REF!,H917&lt;&gt;#REF!),1,"")))</f>
        <v>#REF!</v>
      </c>
      <c r="BJ917" s="82" t="str">
        <f t="shared" si="138"/>
        <v>○</v>
      </c>
      <c r="BK917" s="81" t="b">
        <f t="shared" si="132"/>
        <v>1</v>
      </c>
      <c r="BL917" s="81" t="b">
        <f t="shared" si="133"/>
        <v>1</v>
      </c>
    </row>
    <row r="918" spans="1:64" s="83" customFormat="1" ht="60.65" customHeight="1" x14ac:dyDescent="0.2">
      <c r="A918" s="77">
        <f t="shared" si="134"/>
        <v>913</v>
      </c>
      <c r="B918" s="77" t="str">
        <f t="shared" si="139"/>
        <v/>
      </c>
      <c r="C918" s="77" t="str">
        <f>IF(B918&lt;&gt;1,"",COUNTIF($B$6:B918,1))</f>
        <v/>
      </c>
      <c r="D918" s="77" t="str">
        <f>IF(B918&lt;&gt;2,"",COUNTIF($B$6:B918,2))</f>
        <v/>
      </c>
      <c r="E918" s="77" t="str">
        <f>IF(B918&lt;&gt;3,"",COUNTIF($B$6:B918,3))</f>
        <v/>
      </c>
      <c r="F918" s="77" t="str">
        <f>IF(B918&lt;&gt;4,"",COUNTIF($B$6:B918,4))</f>
        <v/>
      </c>
      <c r="G918" s="1"/>
      <c r="H918" s="20"/>
      <c r="I918" s="20"/>
      <c r="J918" s="20"/>
      <c r="K918" s="1"/>
      <c r="L918" s="1"/>
      <c r="M918" s="21"/>
      <c r="N918" s="20"/>
      <c r="O918" s="22"/>
      <c r="P918" s="26"/>
      <c r="Q918" s="27"/>
      <c r="R918" s="20"/>
      <c r="S918" s="1"/>
      <c r="T918" s="23"/>
      <c r="U918" s="84"/>
      <c r="V918" s="86"/>
      <c r="W918" s="39" t="e">
        <f>IF(OR(T918="他官署で調達手続きを実施のため",AC918=#REF!),"－",IF(V918&lt;&gt;"",ROUNDDOWN(V918/T918,3),(IFERROR(ROUNDDOWN(U918/T918,3),"－"))))</f>
        <v>#REF!</v>
      </c>
      <c r="X918" s="90"/>
      <c r="Y918" s="92"/>
      <c r="Z918" s="25"/>
      <c r="AA918" s="24"/>
      <c r="AB918" s="25"/>
      <c r="AC918" s="24"/>
      <c r="AD918" s="20"/>
      <c r="AE918" s="20"/>
      <c r="AF918" s="20"/>
      <c r="AG918" s="1"/>
      <c r="AH918" s="1"/>
      <c r="AI918" s="41"/>
      <c r="AJ918" s="41"/>
      <c r="AK918" s="41"/>
      <c r="AL918" s="41"/>
      <c r="AM918" s="41"/>
      <c r="AN918" s="1"/>
      <c r="AO918" s="1"/>
      <c r="AP918" s="1"/>
      <c r="AQ918" s="1"/>
      <c r="AR918" s="1"/>
      <c r="AS918" s="1"/>
      <c r="AT918" s="1"/>
      <c r="AU918" s="1"/>
      <c r="AV918" s="1"/>
      <c r="AW918" s="1"/>
      <c r="AX918" s="35"/>
      <c r="AY918" s="78"/>
      <c r="AZ918" s="37" t="e">
        <f>IF(AC918=#REF!,"年間支払金額",IF(AND(OR(COUNTIF(AE918,"*すべて*"),COUNTIF(AE918,"*全て*")),S918="●",OR(K918=#REF!,K918=#REF!)),"年間支払金額(全官署、契約相手方ごと)",IF(AND(OR(COUNTIF(AE918,"*すべて*"),COUNTIF(AE918,"*全て*")),S918="●"),"年間支払金額(契約相手方ごと)",IF(AND(OR(K918=#REF!,K918=#REF!),AC918=#REF!),"契約総額(全官署)",IF(AND(K918=#REF!,AC918=#REF!),"契約総額(自官署のみ)",IF(K918=#REF!,"年間支払金額(自官署のみ)",IF(AC918=#REF!,"契約総額",IF(AND(COUNTIF(BG918,"&lt;&gt;*単価*"),OR(K918=#REF!,K918=#REF!)),"全官署予定価格",IF(AND(COUNTIF(BG918,"*単価*"),OR(K918=#REF!,K918=#REF!)),"全官署支払金額",IF(COUNTIF(BG918,"*単価*"),"年間支払金額","予定価格"))))))))))</f>
        <v>#REF!</v>
      </c>
      <c r="BA918" s="37" t="str">
        <f>IF(T918="","×",IF(令和8年度契約状況調査票!T918&gt;_xlfn.XLOOKUP(令和8年度契約状況調査票!BF918,#REF!,#REF!),"○","×"))</f>
        <v>×</v>
      </c>
      <c r="BB918" s="37" t="str">
        <f>IF(Y918="","×",IF(令和8年度契約状況調査票!Y918&gt;_xlfn.XLOOKUP(令和8年度契約状況調査票!BF918,#REF!,#REF!),"○","×"))</f>
        <v>×</v>
      </c>
      <c r="BC918" s="37" t="str">
        <f t="shared" si="135"/>
        <v>×</v>
      </c>
      <c r="BD918" s="37" t="str">
        <f t="shared" si="131"/>
        <v>×</v>
      </c>
      <c r="BE918" s="79" t="str">
        <f t="shared" si="136"/>
        <v/>
      </c>
      <c r="BF918" s="38">
        <f t="shared" si="137"/>
        <v>0</v>
      </c>
      <c r="BG918" s="1" t="e">
        <f>IF(AC918=#REF!,"",IF(AND(K918&lt;&gt;"",ISTEXT(U918)),"分担契約/単価契約",IF(ISTEXT(U918),"単価契約",IF(K918&lt;&gt;"","分担契約",""))))</f>
        <v>#REF!</v>
      </c>
      <c r="BH918" s="80"/>
      <c r="BI918" s="81" t="e">
        <f>IF(COUNTIF(T918,"**"),"",IF(AND(T918&gt;=#REF!,OR(H918=#REF!,H918=#REF!)),1,IF(AND(T918&gt;=#REF!,H918&lt;&gt;#REF!,H918&lt;&gt;#REF!),1,"")))</f>
        <v>#REF!</v>
      </c>
      <c r="BJ918" s="82" t="str">
        <f t="shared" si="138"/>
        <v>○</v>
      </c>
      <c r="BK918" s="81" t="b">
        <f t="shared" si="132"/>
        <v>1</v>
      </c>
      <c r="BL918" s="81" t="b">
        <f t="shared" si="133"/>
        <v>1</v>
      </c>
    </row>
    <row r="919" spans="1:64" s="83" customFormat="1" ht="60.65" customHeight="1" x14ac:dyDescent="0.2">
      <c r="A919" s="77">
        <f t="shared" si="134"/>
        <v>914</v>
      </c>
      <c r="B919" s="77" t="str">
        <f t="shared" si="139"/>
        <v/>
      </c>
      <c r="C919" s="77" t="str">
        <f>IF(B919&lt;&gt;1,"",COUNTIF($B$6:B919,1))</f>
        <v/>
      </c>
      <c r="D919" s="77" t="str">
        <f>IF(B919&lt;&gt;2,"",COUNTIF($B$6:B919,2))</f>
        <v/>
      </c>
      <c r="E919" s="77" t="str">
        <f>IF(B919&lt;&gt;3,"",COUNTIF($B$6:B919,3))</f>
        <v/>
      </c>
      <c r="F919" s="77" t="str">
        <f>IF(B919&lt;&gt;4,"",COUNTIF($B$6:B919,4))</f>
        <v/>
      </c>
      <c r="G919" s="1"/>
      <c r="H919" s="20"/>
      <c r="I919" s="20"/>
      <c r="J919" s="20"/>
      <c r="K919" s="1"/>
      <c r="L919" s="1"/>
      <c r="M919" s="21"/>
      <c r="N919" s="20"/>
      <c r="O919" s="22"/>
      <c r="P919" s="26"/>
      <c r="Q919" s="27"/>
      <c r="R919" s="20"/>
      <c r="S919" s="1"/>
      <c r="T919" s="28"/>
      <c r="U919" s="85"/>
      <c r="V919" s="86"/>
      <c r="W919" s="39" t="e">
        <f>IF(OR(T919="他官署で調達手続きを実施のため",AC919=#REF!),"－",IF(V919&lt;&gt;"",ROUNDDOWN(V919/T919,3),(IFERROR(ROUNDDOWN(U919/T919,3),"－"))))</f>
        <v>#REF!</v>
      </c>
      <c r="X919" s="90"/>
      <c r="Y919" s="92"/>
      <c r="Z919" s="25"/>
      <c r="AA919" s="24"/>
      <c r="AB919" s="25"/>
      <c r="AC919" s="24"/>
      <c r="AD919" s="20"/>
      <c r="AE919" s="20"/>
      <c r="AF919" s="20"/>
      <c r="AG919" s="1"/>
      <c r="AH919" s="1"/>
      <c r="AI919" s="41"/>
      <c r="AJ919" s="41"/>
      <c r="AK919" s="41"/>
      <c r="AL919" s="41"/>
      <c r="AM919" s="41"/>
      <c r="AN919" s="1"/>
      <c r="AO919" s="1"/>
      <c r="AP919" s="1"/>
      <c r="AQ919" s="1"/>
      <c r="AR919" s="1"/>
      <c r="AS919" s="1"/>
      <c r="AT919" s="1"/>
      <c r="AU919" s="1"/>
      <c r="AV919" s="1"/>
      <c r="AW919" s="1"/>
      <c r="AX919" s="35"/>
      <c r="AY919" s="78"/>
      <c r="AZ919" s="37" t="e">
        <f>IF(AC919=#REF!,"年間支払金額",IF(AND(OR(COUNTIF(AE919,"*すべて*"),COUNTIF(AE919,"*全て*")),S919="●",OR(K919=#REF!,K919=#REF!)),"年間支払金額(全官署、契約相手方ごと)",IF(AND(OR(COUNTIF(AE919,"*すべて*"),COUNTIF(AE919,"*全て*")),S919="●"),"年間支払金額(契約相手方ごと)",IF(AND(OR(K919=#REF!,K919=#REF!),AC919=#REF!),"契約総額(全官署)",IF(AND(K919=#REF!,AC919=#REF!),"契約総額(自官署のみ)",IF(K919=#REF!,"年間支払金額(自官署のみ)",IF(AC919=#REF!,"契約総額",IF(AND(COUNTIF(BG919,"&lt;&gt;*単価*"),OR(K919=#REF!,K919=#REF!)),"全官署予定価格",IF(AND(COUNTIF(BG919,"*単価*"),OR(K919=#REF!,K919=#REF!)),"全官署支払金額",IF(COUNTIF(BG919,"*単価*"),"年間支払金額","予定価格"))))))))))</f>
        <v>#REF!</v>
      </c>
      <c r="BA919" s="37" t="str">
        <f>IF(T919="","×",IF(令和8年度契約状況調査票!T919&gt;_xlfn.XLOOKUP(令和8年度契約状況調査票!BF919,#REF!,#REF!),"○","×"))</f>
        <v>×</v>
      </c>
      <c r="BB919" s="37" t="str">
        <f>IF(Y919="","×",IF(令和8年度契約状況調査票!Y919&gt;_xlfn.XLOOKUP(令和8年度契約状況調査票!BF919,#REF!,#REF!),"○","×"))</f>
        <v>×</v>
      </c>
      <c r="BC919" s="37" t="str">
        <f t="shared" si="135"/>
        <v>×</v>
      </c>
      <c r="BD919" s="37" t="str">
        <f t="shared" si="131"/>
        <v>×</v>
      </c>
      <c r="BE919" s="79" t="str">
        <f t="shared" si="136"/>
        <v/>
      </c>
      <c r="BF919" s="38">
        <f t="shared" si="137"/>
        <v>0</v>
      </c>
      <c r="BG919" s="1" t="e">
        <f>IF(AC919=#REF!,"",IF(AND(K919&lt;&gt;"",ISTEXT(U919)),"分担契約/単価契約",IF(ISTEXT(U919),"単価契約",IF(K919&lt;&gt;"","分担契約",""))))</f>
        <v>#REF!</v>
      </c>
      <c r="BH919" s="80"/>
      <c r="BI919" s="81" t="e">
        <f>IF(COUNTIF(T919,"**"),"",IF(AND(T919&gt;=#REF!,OR(H919=#REF!,H919=#REF!)),1,IF(AND(T919&gt;=#REF!,H919&lt;&gt;#REF!,H919&lt;&gt;#REF!),1,"")))</f>
        <v>#REF!</v>
      </c>
      <c r="BJ919" s="82" t="str">
        <f t="shared" si="138"/>
        <v>○</v>
      </c>
      <c r="BK919" s="81" t="b">
        <f t="shared" si="132"/>
        <v>1</v>
      </c>
      <c r="BL919" s="81" t="b">
        <f t="shared" si="133"/>
        <v>1</v>
      </c>
    </row>
    <row r="920" spans="1:64" s="83" customFormat="1" ht="60.65" customHeight="1" x14ac:dyDescent="0.2">
      <c r="A920" s="77">
        <f t="shared" si="134"/>
        <v>915</v>
      </c>
      <c r="B920" s="77" t="str">
        <f t="shared" si="139"/>
        <v/>
      </c>
      <c r="C920" s="77" t="str">
        <f>IF(B920&lt;&gt;1,"",COUNTIF($B$6:B920,1))</f>
        <v/>
      </c>
      <c r="D920" s="77" t="str">
        <f>IF(B920&lt;&gt;2,"",COUNTIF($B$6:B920,2))</f>
        <v/>
      </c>
      <c r="E920" s="77" t="str">
        <f>IF(B920&lt;&gt;3,"",COUNTIF($B$6:B920,3))</f>
        <v/>
      </c>
      <c r="F920" s="77" t="str">
        <f>IF(B920&lt;&gt;4,"",COUNTIF($B$6:B920,4))</f>
        <v/>
      </c>
      <c r="G920" s="1"/>
      <c r="H920" s="20"/>
      <c r="I920" s="20"/>
      <c r="J920" s="20"/>
      <c r="K920" s="1"/>
      <c r="L920" s="1"/>
      <c r="M920" s="21"/>
      <c r="N920" s="20"/>
      <c r="O920" s="22"/>
      <c r="P920" s="26"/>
      <c r="Q920" s="27"/>
      <c r="R920" s="20"/>
      <c r="S920" s="1"/>
      <c r="T920" s="23"/>
      <c r="U920" s="84"/>
      <c r="V920" s="86"/>
      <c r="W920" s="39" t="e">
        <f>IF(OR(T920="他官署で調達手続きを実施のため",AC920=#REF!),"－",IF(V920&lt;&gt;"",ROUNDDOWN(V920/T920,3),(IFERROR(ROUNDDOWN(U920/T920,3),"－"))))</f>
        <v>#REF!</v>
      </c>
      <c r="X920" s="90"/>
      <c r="Y920" s="92"/>
      <c r="Z920" s="25"/>
      <c r="AA920" s="24"/>
      <c r="AB920" s="25"/>
      <c r="AC920" s="24"/>
      <c r="AD920" s="20"/>
      <c r="AE920" s="20"/>
      <c r="AF920" s="20"/>
      <c r="AG920" s="1"/>
      <c r="AH920" s="1"/>
      <c r="AI920" s="41"/>
      <c r="AJ920" s="41"/>
      <c r="AK920" s="41"/>
      <c r="AL920" s="41"/>
      <c r="AM920" s="41"/>
      <c r="AN920" s="1"/>
      <c r="AO920" s="1"/>
      <c r="AP920" s="1"/>
      <c r="AQ920" s="1"/>
      <c r="AR920" s="1"/>
      <c r="AS920" s="1"/>
      <c r="AT920" s="1"/>
      <c r="AU920" s="1"/>
      <c r="AV920" s="1"/>
      <c r="AW920" s="1"/>
      <c r="AX920" s="35"/>
      <c r="AY920" s="78"/>
      <c r="AZ920" s="37" t="e">
        <f>IF(AC920=#REF!,"年間支払金額",IF(AND(OR(COUNTIF(AE920,"*すべて*"),COUNTIF(AE920,"*全て*")),S920="●",OR(K920=#REF!,K920=#REF!)),"年間支払金額(全官署、契約相手方ごと)",IF(AND(OR(COUNTIF(AE920,"*すべて*"),COUNTIF(AE920,"*全て*")),S920="●"),"年間支払金額(契約相手方ごと)",IF(AND(OR(K920=#REF!,K920=#REF!),AC920=#REF!),"契約総額(全官署)",IF(AND(K920=#REF!,AC920=#REF!),"契約総額(自官署のみ)",IF(K920=#REF!,"年間支払金額(自官署のみ)",IF(AC920=#REF!,"契約総額",IF(AND(COUNTIF(BG920,"&lt;&gt;*単価*"),OR(K920=#REF!,K920=#REF!)),"全官署予定価格",IF(AND(COUNTIF(BG920,"*単価*"),OR(K920=#REF!,K920=#REF!)),"全官署支払金額",IF(COUNTIF(BG920,"*単価*"),"年間支払金額","予定価格"))))))))))</f>
        <v>#REF!</v>
      </c>
      <c r="BA920" s="37" t="str">
        <f>IF(T920="","×",IF(令和8年度契約状況調査票!T920&gt;_xlfn.XLOOKUP(令和8年度契約状況調査票!BF920,#REF!,#REF!),"○","×"))</f>
        <v>×</v>
      </c>
      <c r="BB920" s="37" t="str">
        <f>IF(Y920="","×",IF(令和8年度契約状況調査票!Y920&gt;_xlfn.XLOOKUP(令和8年度契約状況調査票!BF920,#REF!,#REF!),"○","×"))</f>
        <v>×</v>
      </c>
      <c r="BC920" s="37" t="str">
        <f t="shared" si="135"/>
        <v>×</v>
      </c>
      <c r="BD920" s="37" t="str">
        <f t="shared" si="131"/>
        <v>×</v>
      </c>
      <c r="BE920" s="79" t="str">
        <f t="shared" si="136"/>
        <v/>
      </c>
      <c r="BF920" s="38">
        <f t="shared" si="137"/>
        <v>0</v>
      </c>
      <c r="BG920" s="1" t="e">
        <f>IF(AC920=#REF!,"",IF(AND(K920&lt;&gt;"",ISTEXT(U920)),"分担契約/単価契約",IF(ISTEXT(U920),"単価契約",IF(K920&lt;&gt;"","分担契約",""))))</f>
        <v>#REF!</v>
      </c>
      <c r="BH920" s="80"/>
      <c r="BI920" s="81" t="e">
        <f>IF(COUNTIF(T920,"**"),"",IF(AND(T920&gt;=#REF!,OR(H920=#REF!,H920=#REF!)),1,IF(AND(T920&gt;=#REF!,H920&lt;&gt;#REF!,H920&lt;&gt;#REF!),1,"")))</f>
        <v>#REF!</v>
      </c>
      <c r="BJ920" s="82" t="str">
        <f t="shared" si="138"/>
        <v>○</v>
      </c>
      <c r="BK920" s="81" t="b">
        <f t="shared" si="132"/>
        <v>1</v>
      </c>
      <c r="BL920" s="81" t="b">
        <f t="shared" si="133"/>
        <v>1</v>
      </c>
    </row>
    <row r="921" spans="1:64" s="83" customFormat="1" ht="60.65" customHeight="1" x14ac:dyDescent="0.2">
      <c r="A921" s="77">
        <f t="shared" si="134"/>
        <v>916</v>
      </c>
      <c r="B921" s="77" t="str">
        <f t="shared" si="139"/>
        <v/>
      </c>
      <c r="C921" s="77" t="str">
        <f>IF(B921&lt;&gt;1,"",COUNTIF($B$6:B921,1))</f>
        <v/>
      </c>
      <c r="D921" s="77" t="str">
        <f>IF(B921&lt;&gt;2,"",COUNTIF($B$6:B921,2))</f>
        <v/>
      </c>
      <c r="E921" s="77" t="str">
        <f>IF(B921&lt;&gt;3,"",COUNTIF($B$6:B921,3))</f>
        <v/>
      </c>
      <c r="F921" s="77" t="str">
        <f>IF(B921&lt;&gt;4,"",COUNTIF($B$6:B921,4))</f>
        <v/>
      </c>
      <c r="G921" s="1"/>
      <c r="H921" s="20"/>
      <c r="I921" s="20"/>
      <c r="J921" s="20"/>
      <c r="K921" s="1"/>
      <c r="L921" s="1"/>
      <c r="M921" s="21"/>
      <c r="N921" s="20"/>
      <c r="O921" s="22"/>
      <c r="P921" s="26"/>
      <c r="Q921" s="27"/>
      <c r="R921" s="20"/>
      <c r="S921" s="1"/>
      <c r="T921" s="23"/>
      <c r="U921" s="84"/>
      <c r="V921" s="86"/>
      <c r="W921" s="39" t="e">
        <f>IF(OR(T921="他官署で調達手続きを実施のため",AC921=#REF!),"－",IF(V921&lt;&gt;"",ROUNDDOWN(V921/T921,3),(IFERROR(ROUNDDOWN(U921/T921,3),"－"))))</f>
        <v>#REF!</v>
      </c>
      <c r="X921" s="90"/>
      <c r="Y921" s="92"/>
      <c r="Z921" s="25"/>
      <c r="AA921" s="24"/>
      <c r="AB921" s="25"/>
      <c r="AC921" s="24"/>
      <c r="AD921" s="20"/>
      <c r="AE921" s="20"/>
      <c r="AF921" s="20"/>
      <c r="AG921" s="1"/>
      <c r="AH921" s="1"/>
      <c r="AI921" s="41"/>
      <c r="AJ921" s="41"/>
      <c r="AK921" s="41"/>
      <c r="AL921" s="41"/>
      <c r="AM921" s="41"/>
      <c r="AN921" s="1"/>
      <c r="AO921" s="1"/>
      <c r="AP921" s="1"/>
      <c r="AQ921" s="1"/>
      <c r="AR921" s="1"/>
      <c r="AS921" s="1"/>
      <c r="AT921" s="1"/>
      <c r="AU921" s="1"/>
      <c r="AV921" s="1"/>
      <c r="AW921" s="1"/>
      <c r="AX921" s="35"/>
      <c r="AY921" s="78"/>
      <c r="AZ921" s="37" t="e">
        <f>IF(AC921=#REF!,"年間支払金額",IF(AND(OR(COUNTIF(AE921,"*すべて*"),COUNTIF(AE921,"*全て*")),S921="●",OR(K921=#REF!,K921=#REF!)),"年間支払金額(全官署、契約相手方ごと)",IF(AND(OR(COUNTIF(AE921,"*すべて*"),COUNTIF(AE921,"*全て*")),S921="●"),"年間支払金額(契約相手方ごと)",IF(AND(OR(K921=#REF!,K921=#REF!),AC921=#REF!),"契約総額(全官署)",IF(AND(K921=#REF!,AC921=#REF!),"契約総額(自官署のみ)",IF(K921=#REF!,"年間支払金額(自官署のみ)",IF(AC921=#REF!,"契約総額",IF(AND(COUNTIF(BG921,"&lt;&gt;*単価*"),OR(K921=#REF!,K921=#REF!)),"全官署予定価格",IF(AND(COUNTIF(BG921,"*単価*"),OR(K921=#REF!,K921=#REF!)),"全官署支払金額",IF(COUNTIF(BG921,"*単価*"),"年間支払金額","予定価格"))))))))))</f>
        <v>#REF!</v>
      </c>
      <c r="BA921" s="37" t="str">
        <f>IF(T921="","×",IF(令和8年度契約状況調査票!T921&gt;_xlfn.XLOOKUP(令和8年度契約状況調査票!BF921,#REF!,#REF!),"○","×"))</f>
        <v>×</v>
      </c>
      <c r="BB921" s="37" t="str">
        <f>IF(Y921="","×",IF(令和8年度契約状況調査票!Y921&gt;_xlfn.XLOOKUP(令和8年度契約状況調査票!BF921,#REF!,#REF!),"○","×"))</f>
        <v>×</v>
      </c>
      <c r="BC921" s="37" t="str">
        <f t="shared" si="135"/>
        <v>×</v>
      </c>
      <c r="BD921" s="37" t="str">
        <f t="shared" si="131"/>
        <v>×</v>
      </c>
      <c r="BE921" s="79" t="str">
        <f t="shared" si="136"/>
        <v/>
      </c>
      <c r="BF921" s="38">
        <f t="shared" si="137"/>
        <v>0</v>
      </c>
      <c r="BG921" s="1" t="e">
        <f>IF(AC921=#REF!,"",IF(AND(K921&lt;&gt;"",ISTEXT(U921)),"分担契約/単価契約",IF(ISTEXT(U921),"単価契約",IF(K921&lt;&gt;"","分担契約",""))))</f>
        <v>#REF!</v>
      </c>
      <c r="BH921" s="80"/>
      <c r="BI921" s="81" t="e">
        <f>IF(COUNTIF(T921,"**"),"",IF(AND(T921&gt;=#REF!,OR(H921=#REF!,H921=#REF!)),1,IF(AND(T921&gt;=#REF!,H921&lt;&gt;#REF!,H921&lt;&gt;#REF!),1,"")))</f>
        <v>#REF!</v>
      </c>
      <c r="BJ921" s="82" t="str">
        <f t="shared" si="138"/>
        <v>○</v>
      </c>
      <c r="BK921" s="81" t="b">
        <f t="shared" si="132"/>
        <v>1</v>
      </c>
      <c r="BL921" s="81" t="b">
        <f t="shared" si="133"/>
        <v>1</v>
      </c>
    </row>
    <row r="922" spans="1:64" s="83" customFormat="1" ht="60.65" customHeight="1" x14ac:dyDescent="0.2">
      <c r="A922" s="77">
        <f t="shared" si="134"/>
        <v>917</v>
      </c>
      <c r="B922" s="77" t="str">
        <f t="shared" si="139"/>
        <v/>
      </c>
      <c r="C922" s="77" t="str">
        <f>IF(B922&lt;&gt;1,"",COUNTIF($B$6:B922,1))</f>
        <v/>
      </c>
      <c r="D922" s="77" t="str">
        <f>IF(B922&lt;&gt;2,"",COUNTIF($B$6:B922,2))</f>
        <v/>
      </c>
      <c r="E922" s="77" t="str">
        <f>IF(B922&lt;&gt;3,"",COUNTIF($B$6:B922,3))</f>
        <v/>
      </c>
      <c r="F922" s="77" t="str">
        <f>IF(B922&lt;&gt;4,"",COUNTIF($B$6:B922,4))</f>
        <v/>
      </c>
      <c r="G922" s="1"/>
      <c r="H922" s="20"/>
      <c r="I922" s="20"/>
      <c r="J922" s="20"/>
      <c r="K922" s="1"/>
      <c r="L922" s="1"/>
      <c r="M922" s="21"/>
      <c r="N922" s="20"/>
      <c r="O922" s="22"/>
      <c r="P922" s="26"/>
      <c r="Q922" s="27"/>
      <c r="R922" s="20"/>
      <c r="S922" s="1"/>
      <c r="T922" s="23"/>
      <c r="U922" s="84"/>
      <c r="V922" s="86"/>
      <c r="W922" s="39" t="e">
        <f>IF(OR(T922="他官署で調達手続きを実施のため",AC922=#REF!),"－",IF(V922&lt;&gt;"",ROUNDDOWN(V922/T922,3),(IFERROR(ROUNDDOWN(U922/T922,3),"－"))))</f>
        <v>#REF!</v>
      </c>
      <c r="X922" s="90"/>
      <c r="Y922" s="92"/>
      <c r="Z922" s="25"/>
      <c r="AA922" s="24"/>
      <c r="AB922" s="25"/>
      <c r="AC922" s="24"/>
      <c r="AD922" s="20"/>
      <c r="AE922" s="20"/>
      <c r="AF922" s="20"/>
      <c r="AG922" s="1"/>
      <c r="AH922" s="1"/>
      <c r="AI922" s="41"/>
      <c r="AJ922" s="41"/>
      <c r="AK922" s="41"/>
      <c r="AL922" s="41"/>
      <c r="AM922" s="41"/>
      <c r="AN922" s="1"/>
      <c r="AO922" s="1"/>
      <c r="AP922" s="1"/>
      <c r="AQ922" s="1"/>
      <c r="AR922" s="1"/>
      <c r="AS922" s="1"/>
      <c r="AT922" s="1"/>
      <c r="AU922" s="1"/>
      <c r="AV922" s="1"/>
      <c r="AW922" s="1"/>
      <c r="AX922" s="35"/>
      <c r="AY922" s="78"/>
      <c r="AZ922" s="37" t="e">
        <f>IF(AC922=#REF!,"年間支払金額",IF(AND(OR(COUNTIF(AE922,"*すべて*"),COUNTIF(AE922,"*全て*")),S922="●",OR(K922=#REF!,K922=#REF!)),"年間支払金額(全官署、契約相手方ごと)",IF(AND(OR(COUNTIF(AE922,"*すべて*"),COUNTIF(AE922,"*全て*")),S922="●"),"年間支払金額(契約相手方ごと)",IF(AND(OR(K922=#REF!,K922=#REF!),AC922=#REF!),"契約総額(全官署)",IF(AND(K922=#REF!,AC922=#REF!),"契約総額(自官署のみ)",IF(K922=#REF!,"年間支払金額(自官署のみ)",IF(AC922=#REF!,"契約総額",IF(AND(COUNTIF(BG922,"&lt;&gt;*単価*"),OR(K922=#REF!,K922=#REF!)),"全官署予定価格",IF(AND(COUNTIF(BG922,"*単価*"),OR(K922=#REF!,K922=#REF!)),"全官署支払金額",IF(COUNTIF(BG922,"*単価*"),"年間支払金額","予定価格"))))))))))</f>
        <v>#REF!</v>
      </c>
      <c r="BA922" s="37" t="str">
        <f>IF(T922="","×",IF(令和8年度契約状況調査票!T922&gt;_xlfn.XLOOKUP(令和8年度契約状況調査票!BF922,#REF!,#REF!),"○","×"))</f>
        <v>×</v>
      </c>
      <c r="BB922" s="37" t="str">
        <f>IF(Y922="","×",IF(令和8年度契約状況調査票!Y922&gt;_xlfn.XLOOKUP(令和8年度契約状況調査票!BF922,#REF!,#REF!),"○","×"))</f>
        <v>×</v>
      </c>
      <c r="BC922" s="37" t="str">
        <f t="shared" si="135"/>
        <v>×</v>
      </c>
      <c r="BD922" s="37" t="str">
        <f t="shared" si="131"/>
        <v>×</v>
      </c>
      <c r="BE922" s="79" t="str">
        <f t="shared" si="136"/>
        <v/>
      </c>
      <c r="BF922" s="38">
        <f t="shared" si="137"/>
        <v>0</v>
      </c>
      <c r="BG922" s="1" t="e">
        <f>IF(AC922=#REF!,"",IF(AND(K922&lt;&gt;"",ISTEXT(U922)),"分担契約/単価契約",IF(ISTEXT(U922),"単価契約",IF(K922&lt;&gt;"","分担契約",""))))</f>
        <v>#REF!</v>
      </c>
      <c r="BH922" s="80"/>
      <c r="BI922" s="81" t="e">
        <f>IF(COUNTIF(T922,"**"),"",IF(AND(T922&gt;=#REF!,OR(H922=#REF!,H922=#REF!)),1,IF(AND(T922&gt;=#REF!,H922&lt;&gt;#REF!,H922&lt;&gt;#REF!),1,"")))</f>
        <v>#REF!</v>
      </c>
      <c r="BJ922" s="82" t="str">
        <f t="shared" si="138"/>
        <v>○</v>
      </c>
      <c r="BK922" s="81" t="b">
        <f t="shared" si="132"/>
        <v>1</v>
      </c>
      <c r="BL922" s="81" t="b">
        <f t="shared" si="133"/>
        <v>1</v>
      </c>
    </row>
    <row r="923" spans="1:64" s="83" customFormat="1" ht="60.65" customHeight="1" x14ac:dyDescent="0.2">
      <c r="A923" s="77">
        <f t="shared" si="134"/>
        <v>918</v>
      </c>
      <c r="B923" s="77" t="str">
        <f t="shared" si="139"/>
        <v/>
      </c>
      <c r="C923" s="77" t="str">
        <f>IF(B923&lt;&gt;1,"",COUNTIF($B$6:B923,1))</f>
        <v/>
      </c>
      <c r="D923" s="77" t="str">
        <f>IF(B923&lt;&gt;2,"",COUNTIF($B$6:B923,2))</f>
        <v/>
      </c>
      <c r="E923" s="77" t="str">
        <f>IF(B923&lt;&gt;3,"",COUNTIF($B$6:B923,3))</f>
        <v/>
      </c>
      <c r="F923" s="77" t="str">
        <f>IF(B923&lt;&gt;4,"",COUNTIF($B$6:B923,4))</f>
        <v/>
      </c>
      <c r="G923" s="1"/>
      <c r="H923" s="20"/>
      <c r="I923" s="20"/>
      <c r="J923" s="20"/>
      <c r="K923" s="1"/>
      <c r="L923" s="1"/>
      <c r="M923" s="21"/>
      <c r="N923" s="20"/>
      <c r="O923" s="22"/>
      <c r="P923" s="26"/>
      <c r="Q923" s="27"/>
      <c r="R923" s="20"/>
      <c r="S923" s="1"/>
      <c r="T923" s="23"/>
      <c r="U923" s="84"/>
      <c r="V923" s="86"/>
      <c r="W923" s="39" t="e">
        <f>IF(OR(T923="他官署で調達手続きを実施のため",AC923=#REF!),"－",IF(V923&lt;&gt;"",ROUNDDOWN(V923/T923,3),(IFERROR(ROUNDDOWN(U923/T923,3),"－"))))</f>
        <v>#REF!</v>
      </c>
      <c r="X923" s="90"/>
      <c r="Y923" s="92"/>
      <c r="Z923" s="25"/>
      <c r="AA923" s="24"/>
      <c r="AB923" s="25"/>
      <c r="AC923" s="24"/>
      <c r="AD923" s="20"/>
      <c r="AE923" s="20"/>
      <c r="AF923" s="20"/>
      <c r="AG923" s="1"/>
      <c r="AH923" s="1"/>
      <c r="AI923" s="41"/>
      <c r="AJ923" s="41"/>
      <c r="AK923" s="41"/>
      <c r="AL923" s="41"/>
      <c r="AM923" s="41"/>
      <c r="AN923" s="1"/>
      <c r="AO923" s="1"/>
      <c r="AP923" s="1"/>
      <c r="AQ923" s="1"/>
      <c r="AR923" s="1"/>
      <c r="AS923" s="1"/>
      <c r="AT923" s="1"/>
      <c r="AU923" s="1"/>
      <c r="AV923" s="1"/>
      <c r="AW923" s="1"/>
      <c r="AX923" s="36"/>
      <c r="AY923" s="78"/>
      <c r="AZ923" s="37" t="e">
        <f>IF(AC923=#REF!,"年間支払金額",IF(AND(OR(COUNTIF(AE923,"*すべて*"),COUNTIF(AE923,"*全て*")),S923="●",OR(K923=#REF!,K923=#REF!)),"年間支払金額(全官署、契約相手方ごと)",IF(AND(OR(COUNTIF(AE923,"*すべて*"),COUNTIF(AE923,"*全て*")),S923="●"),"年間支払金額(契約相手方ごと)",IF(AND(OR(K923=#REF!,K923=#REF!),AC923=#REF!),"契約総額(全官署)",IF(AND(K923=#REF!,AC923=#REF!),"契約総額(自官署のみ)",IF(K923=#REF!,"年間支払金額(自官署のみ)",IF(AC923=#REF!,"契約総額",IF(AND(COUNTIF(BG923,"&lt;&gt;*単価*"),OR(K923=#REF!,K923=#REF!)),"全官署予定価格",IF(AND(COUNTIF(BG923,"*単価*"),OR(K923=#REF!,K923=#REF!)),"全官署支払金額",IF(COUNTIF(BG923,"*単価*"),"年間支払金額","予定価格"))))))))))</f>
        <v>#REF!</v>
      </c>
      <c r="BA923" s="37" t="str">
        <f>IF(T923="","×",IF(令和8年度契約状況調査票!T923&gt;_xlfn.XLOOKUP(令和8年度契約状況調査票!BF923,#REF!,#REF!),"○","×"))</f>
        <v>×</v>
      </c>
      <c r="BB923" s="37" t="str">
        <f>IF(Y923="","×",IF(令和8年度契約状況調査票!Y923&gt;_xlfn.XLOOKUP(令和8年度契約状況調査票!BF923,#REF!,#REF!),"○","×"))</f>
        <v>×</v>
      </c>
      <c r="BC923" s="37" t="str">
        <f t="shared" si="135"/>
        <v>×</v>
      </c>
      <c r="BD923" s="37" t="str">
        <f t="shared" ref="BD923:BD986" si="140">IF(AY923&lt;&gt;"",AY923,IF(COUNTIF(AZ923,"*予定価格*"),BA923,BB923))</f>
        <v>×</v>
      </c>
      <c r="BE923" s="79" t="str">
        <f t="shared" si="136"/>
        <v/>
      </c>
      <c r="BF923" s="38">
        <f t="shared" si="137"/>
        <v>0</v>
      </c>
      <c r="BG923" s="1" t="e">
        <f>IF(AC923=#REF!,"",IF(AND(K923&lt;&gt;"",ISTEXT(U923)),"分担契約/単価契約",IF(ISTEXT(U923),"単価契約",IF(K923&lt;&gt;"","分担契約",""))))</f>
        <v>#REF!</v>
      </c>
      <c r="BH923" s="80"/>
      <c r="BI923" s="81" t="e">
        <f>IF(COUNTIF(T923,"**"),"",IF(AND(T923&gt;=#REF!,OR(H923=#REF!,H923=#REF!)),1,IF(AND(T923&gt;=#REF!,H923&lt;&gt;#REF!,H923&lt;&gt;#REF!),1,"")))</f>
        <v>#REF!</v>
      </c>
      <c r="BJ923" s="82" t="str">
        <f t="shared" si="138"/>
        <v>○</v>
      </c>
      <c r="BK923" s="81" t="b">
        <f t="shared" ref="BK923:BK986" si="141">_xlfn.ISFORMULA(BF923)</f>
        <v>1</v>
      </c>
      <c r="BL923" s="81" t="b">
        <f t="shared" ref="BL923:BL986" si="142">_xlfn.ISFORMULA(BG923)</f>
        <v>1</v>
      </c>
    </row>
    <row r="924" spans="1:64" s="83" customFormat="1" ht="60.65" customHeight="1" x14ac:dyDescent="0.2">
      <c r="A924" s="77">
        <f t="shared" si="134"/>
        <v>919</v>
      </c>
      <c r="B924" s="77" t="str">
        <f t="shared" si="139"/>
        <v/>
      </c>
      <c r="C924" s="77" t="str">
        <f>IF(B924&lt;&gt;1,"",COUNTIF($B$6:B924,1))</f>
        <v/>
      </c>
      <c r="D924" s="77" t="str">
        <f>IF(B924&lt;&gt;2,"",COUNTIF($B$6:B924,2))</f>
        <v/>
      </c>
      <c r="E924" s="77" t="str">
        <f>IF(B924&lt;&gt;3,"",COUNTIF($B$6:B924,3))</f>
        <v/>
      </c>
      <c r="F924" s="77" t="str">
        <f>IF(B924&lt;&gt;4,"",COUNTIF($B$6:B924,4))</f>
        <v/>
      </c>
      <c r="G924" s="1"/>
      <c r="H924" s="20"/>
      <c r="I924" s="20"/>
      <c r="J924" s="20"/>
      <c r="K924" s="1"/>
      <c r="L924" s="1"/>
      <c r="M924" s="21"/>
      <c r="N924" s="20"/>
      <c r="O924" s="22"/>
      <c r="P924" s="26"/>
      <c r="Q924" s="27"/>
      <c r="R924" s="20"/>
      <c r="S924" s="1"/>
      <c r="T924" s="23"/>
      <c r="U924" s="84"/>
      <c r="V924" s="86"/>
      <c r="W924" s="39" t="e">
        <f>IF(OR(T924="他官署で調達手続きを実施のため",AC924=#REF!),"－",IF(V924&lt;&gt;"",ROUNDDOWN(V924/T924,3),(IFERROR(ROUNDDOWN(U924/T924,3),"－"))))</f>
        <v>#REF!</v>
      </c>
      <c r="X924" s="90"/>
      <c r="Y924" s="92"/>
      <c r="Z924" s="25"/>
      <c r="AA924" s="24"/>
      <c r="AB924" s="25"/>
      <c r="AC924" s="24"/>
      <c r="AD924" s="20"/>
      <c r="AE924" s="20"/>
      <c r="AF924" s="20"/>
      <c r="AG924" s="1"/>
      <c r="AH924" s="1"/>
      <c r="AI924" s="41"/>
      <c r="AJ924" s="41"/>
      <c r="AK924" s="41"/>
      <c r="AL924" s="41"/>
      <c r="AM924" s="41"/>
      <c r="AN924" s="1"/>
      <c r="AO924" s="1"/>
      <c r="AP924" s="1"/>
      <c r="AQ924" s="1"/>
      <c r="AR924" s="1"/>
      <c r="AS924" s="1"/>
      <c r="AT924" s="1"/>
      <c r="AU924" s="1"/>
      <c r="AV924" s="1"/>
      <c r="AW924" s="1"/>
      <c r="AX924" s="35"/>
      <c r="AY924" s="78"/>
      <c r="AZ924" s="37" t="e">
        <f>IF(AC924=#REF!,"年間支払金額",IF(AND(OR(COUNTIF(AE924,"*すべて*"),COUNTIF(AE924,"*全て*")),S924="●",OR(K924=#REF!,K924=#REF!)),"年間支払金額(全官署、契約相手方ごと)",IF(AND(OR(COUNTIF(AE924,"*すべて*"),COUNTIF(AE924,"*全て*")),S924="●"),"年間支払金額(契約相手方ごと)",IF(AND(OR(K924=#REF!,K924=#REF!),AC924=#REF!),"契約総額(全官署)",IF(AND(K924=#REF!,AC924=#REF!),"契約総額(自官署のみ)",IF(K924=#REF!,"年間支払金額(自官署のみ)",IF(AC924=#REF!,"契約総額",IF(AND(COUNTIF(BG924,"&lt;&gt;*単価*"),OR(K924=#REF!,K924=#REF!)),"全官署予定価格",IF(AND(COUNTIF(BG924,"*単価*"),OR(K924=#REF!,K924=#REF!)),"全官署支払金額",IF(COUNTIF(BG924,"*単価*"),"年間支払金額","予定価格"))))))))))</f>
        <v>#REF!</v>
      </c>
      <c r="BA924" s="37" t="str">
        <f>IF(T924="","×",IF(令和8年度契約状況調査票!T924&gt;_xlfn.XLOOKUP(令和8年度契約状況調査票!BF924,#REF!,#REF!),"○","×"))</f>
        <v>×</v>
      </c>
      <c r="BB924" s="37" t="str">
        <f>IF(Y924="","×",IF(令和8年度契約状況調査票!Y924&gt;_xlfn.XLOOKUP(令和8年度契約状況調査票!BF924,#REF!,#REF!),"○","×"))</f>
        <v>×</v>
      </c>
      <c r="BC924" s="37" t="str">
        <f t="shared" si="135"/>
        <v>×</v>
      </c>
      <c r="BD924" s="37" t="str">
        <f t="shared" si="140"/>
        <v>×</v>
      </c>
      <c r="BE924" s="79" t="str">
        <f t="shared" si="136"/>
        <v/>
      </c>
      <c r="BF924" s="38">
        <f t="shared" si="137"/>
        <v>0</v>
      </c>
      <c r="BG924" s="1" t="e">
        <f>IF(AC924=#REF!,"",IF(AND(K924&lt;&gt;"",ISTEXT(U924)),"分担契約/単価契約",IF(ISTEXT(U924),"単価契約",IF(K924&lt;&gt;"","分担契約",""))))</f>
        <v>#REF!</v>
      </c>
      <c r="BH924" s="80"/>
      <c r="BI924" s="81" t="e">
        <f>IF(COUNTIF(T924,"**"),"",IF(AND(T924&gt;=#REF!,OR(H924=#REF!,H924=#REF!)),1,IF(AND(T924&gt;=#REF!,H924&lt;&gt;#REF!,H924&lt;&gt;#REF!),1,"")))</f>
        <v>#REF!</v>
      </c>
      <c r="BJ924" s="82" t="str">
        <f t="shared" si="138"/>
        <v>○</v>
      </c>
      <c r="BK924" s="81" t="b">
        <f t="shared" si="141"/>
        <v>1</v>
      </c>
      <c r="BL924" s="81" t="b">
        <f t="shared" si="142"/>
        <v>1</v>
      </c>
    </row>
    <row r="925" spans="1:64" s="83" customFormat="1" ht="60.65" customHeight="1" x14ac:dyDescent="0.2">
      <c r="A925" s="77">
        <f t="shared" si="134"/>
        <v>920</v>
      </c>
      <c r="B925" s="77" t="str">
        <f t="shared" si="139"/>
        <v/>
      </c>
      <c r="C925" s="77" t="str">
        <f>IF(B925&lt;&gt;1,"",COUNTIF($B$6:B925,1))</f>
        <v/>
      </c>
      <c r="D925" s="77" t="str">
        <f>IF(B925&lt;&gt;2,"",COUNTIF($B$6:B925,2))</f>
        <v/>
      </c>
      <c r="E925" s="77" t="str">
        <f>IF(B925&lt;&gt;3,"",COUNTIF($B$6:B925,3))</f>
        <v/>
      </c>
      <c r="F925" s="77" t="str">
        <f>IF(B925&lt;&gt;4,"",COUNTIF($B$6:B925,4))</f>
        <v/>
      </c>
      <c r="G925" s="1"/>
      <c r="H925" s="20"/>
      <c r="I925" s="20"/>
      <c r="J925" s="20"/>
      <c r="K925" s="1"/>
      <c r="L925" s="1"/>
      <c r="M925" s="21"/>
      <c r="N925" s="20"/>
      <c r="O925" s="22"/>
      <c r="P925" s="26"/>
      <c r="Q925" s="27"/>
      <c r="R925" s="20"/>
      <c r="S925" s="1"/>
      <c r="T925" s="23"/>
      <c r="U925" s="84"/>
      <c r="V925" s="86"/>
      <c r="W925" s="39" t="e">
        <f>IF(OR(T925="他官署で調達手続きを実施のため",AC925=#REF!),"－",IF(V925&lt;&gt;"",ROUNDDOWN(V925/T925,3),(IFERROR(ROUNDDOWN(U925/T925,3),"－"))))</f>
        <v>#REF!</v>
      </c>
      <c r="X925" s="90"/>
      <c r="Y925" s="92"/>
      <c r="Z925" s="25"/>
      <c r="AA925" s="24"/>
      <c r="AB925" s="25"/>
      <c r="AC925" s="24"/>
      <c r="AD925" s="20"/>
      <c r="AE925" s="20"/>
      <c r="AF925" s="20"/>
      <c r="AG925" s="1"/>
      <c r="AH925" s="1"/>
      <c r="AI925" s="41"/>
      <c r="AJ925" s="41"/>
      <c r="AK925" s="41"/>
      <c r="AL925" s="41"/>
      <c r="AM925" s="41"/>
      <c r="AN925" s="1"/>
      <c r="AO925" s="1"/>
      <c r="AP925" s="1"/>
      <c r="AQ925" s="1"/>
      <c r="AR925" s="1"/>
      <c r="AS925" s="1"/>
      <c r="AT925" s="1"/>
      <c r="AU925" s="1"/>
      <c r="AV925" s="1"/>
      <c r="AW925" s="1"/>
      <c r="AX925" s="35"/>
      <c r="AY925" s="78"/>
      <c r="AZ925" s="37" t="e">
        <f>IF(AC925=#REF!,"年間支払金額",IF(AND(OR(COUNTIF(AE925,"*すべて*"),COUNTIF(AE925,"*全て*")),S925="●",OR(K925=#REF!,K925=#REF!)),"年間支払金額(全官署、契約相手方ごと)",IF(AND(OR(COUNTIF(AE925,"*すべて*"),COUNTIF(AE925,"*全て*")),S925="●"),"年間支払金額(契約相手方ごと)",IF(AND(OR(K925=#REF!,K925=#REF!),AC925=#REF!),"契約総額(全官署)",IF(AND(K925=#REF!,AC925=#REF!),"契約総額(自官署のみ)",IF(K925=#REF!,"年間支払金額(自官署のみ)",IF(AC925=#REF!,"契約総額",IF(AND(COUNTIF(BG925,"&lt;&gt;*単価*"),OR(K925=#REF!,K925=#REF!)),"全官署予定価格",IF(AND(COUNTIF(BG925,"*単価*"),OR(K925=#REF!,K925=#REF!)),"全官署支払金額",IF(COUNTIF(BG925,"*単価*"),"年間支払金額","予定価格"))))))))))</f>
        <v>#REF!</v>
      </c>
      <c r="BA925" s="37" t="str">
        <f>IF(T925="","×",IF(令和8年度契約状況調査票!T925&gt;_xlfn.XLOOKUP(令和8年度契約状況調査票!BF925,#REF!,#REF!),"○","×"))</f>
        <v>×</v>
      </c>
      <c r="BB925" s="37" t="str">
        <f>IF(Y925="","×",IF(令和8年度契約状況調査票!Y925&gt;_xlfn.XLOOKUP(令和8年度契約状況調査票!BF925,#REF!,#REF!),"○","×"))</f>
        <v>×</v>
      </c>
      <c r="BC925" s="37" t="str">
        <f t="shared" si="135"/>
        <v>×</v>
      </c>
      <c r="BD925" s="37" t="str">
        <f t="shared" si="140"/>
        <v>×</v>
      </c>
      <c r="BE925" s="79" t="str">
        <f t="shared" si="136"/>
        <v/>
      </c>
      <c r="BF925" s="38">
        <f t="shared" si="137"/>
        <v>0</v>
      </c>
      <c r="BG925" s="1" t="e">
        <f>IF(AC925=#REF!,"",IF(AND(K925&lt;&gt;"",ISTEXT(U925)),"分担契約/単価契約",IF(ISTEXT(U925),"単価契約",IF(K925&lt;&gt;"","分担契約",""))))</f>
        <v>#REF!</v>
      </c>
      <c r="BH925" s="80"/>
      <c r="BI925" s="81" t="e">
        <f>IF(COUNTIF(T925,"**"),"",IF(AND(T925&gt;=#REF!,OR(H925=#REF!,H925=#REF!)),1,IF(AND(T925&gt;=#REF!,H925&lt;&gt;#REF!,H925&lt;&gt;#REF!),1,"")))</f>
        <v>#REF!</v>
      </c>
      <c r="BJ925" s="82" t="str">
        <f t="shared" si="138"/>
        <v>○</v>
      </c>
      <c r="BK925" s="81" t="b">
        <f t="shared" si="141"/>
        <v>1</v>
      </c>
      <c r="BL925" s="81" t="b">
        <f t="shared" si="142"/>
        <v>1</v>
      </c>
    </row>
    <row r="926" spans="1:64" s="83" customFormat="1" ht="60.65" customHeight="1" x14ac:dyDescent="0.2">
      <c r="A926" s="77">
        <f t="shared" si="134"/>
        <v>921</v>
      </c>
      <c r="B926" s="77" t="str">
        <f t="shared" si="139"/>
        <v/>
      </c>
      <c r="C926" s="77" t="str">
        <f>IF(B926&lt;&gt;1,"",COUNTIF($B$6:B926,1))</f>
        <v/>
      </c>
      <c r="D926" s="77" t="str">
        <f>IF(B926&lt;&gt;2,"",COUNTIF($B$6:B926,2))</f>
        <v/>
      </c>
      <c r="E926" s="77" t="str">
        <f>IF(B926&lt;&gt;3,"",COUNTIF($B$6:B926,3))</f>
        <v/>
      </c>
      <c r="F926" s="77" t="str">
        <f>IF(B926&lt;&gt;4,"",COUNTIF($B$6:B926,4))</f>
        <v/>
      </c>
      <c r="G926" s="1"/>
      <c r="H926" s="20"/>
      <c r="I926" s="20"/>
      <c r="J926" s="20"/>
      <c r="K926" s="1"/>
      <c r="L926" s="1"/>
      <c r="M926" s="21"/>
      <c r="N926" s="20"/>
      <c r="O926" s="22"/>
      <c r="P926" s="26"/>
      <c r="Q926" s="27"/>
      <c r="R926" s="20"/>
      <c r="S926" s="1"/>
      <c r="T926" s="28"/>
      <c r="U926" s="85"/>
      <c r="V926" s="86"/>
      <c r="W926" s="39" t="e">
        <f>IF(OR(T926="他官署で調達手続きを実施のため",AC926=#REF!),"－",IF(V926&lt;&gt;"",ROUNDDOWN(V926/T926,3),(IFERROR(ROUNDDOWN(U926/T926,3),"－"))))</f>
        <v>#REF!</v>
      </c>
      <c r="X926" s="90"/>
      <c r="Y926" s="92"/>
      <c r="Z926" s="25"/>
      <c r="AA926" s="24"/>
      <c r="AB926" s="25"/>
      <c r="AC926" s="24"/>
      <c r="AD926" s="20"/>
      <c r="AE926" s="20"/>
      <c r="AF926" s="20"/>
      <c r="AG926" s="1"/>
      <c r="AH926" s="1"/>
      <c r="AI926" s="41"/>
      <c r="AJ926" s="41"/>
      <c r="AK926" s="41"/>
      <c r="AL926" s="41"/>
      <c r="AM926" s="41"/>
      <c r="AN926" s="1"/>
      <c r="AO926" s="1"/>
      <c r="AP926" s="1"/>
      <c r="AQ926" s="1"/>
      <c r="AR926" s="1"/>
      <c r="AS926" s="1"/>
      <c r="AT926" s="1"/>
      <c r="AU926" s="1"/>
      <c r="AV926" s="1"/>
      <c r="AW926" s="1"/>
      <c r="AX926" s="35"/>
      <c r="AY926" s="78"/>
      <c r="AZ926" s="37" t="e">
        <f>IF(AC926=#REF!,"年間支払金額",IF(AND(OR(COUNTIF(AE926,"*すべて*"),COUNTIF(AE926,"*全て*")),S926="●",OR(K926=#REF!,K926=#REF!)),"年間支払金額(全官署、契約相手方ごと)",IF(AND(OR(COUNTIF(AE926,"*すべて*"),COUNTIF(AE926,"*全て*")),S926="●"),"年間支払金額(契約相手方ごと)",IF(AND(OR(K926=#REF!,K926=#REF!),AC926=#REF!),"契約総額(全官署)",IF(AND(K926=#REF!,AC926=#REF!),"契約総額(自官署のみ)",IF(K926=#REF!,"年間支払金額(自官署のみ)",IF(AC926=#REF!,"契約総額",IF(AND(COUNTIF(BG926,"&lt;&gt;*単価*"),OR(K926=#REF!,K926=#REF!)),"全官署予定価格",IF(AND(COUNTIF(BG926,"*単価*"),OR(K926=#REF!,K926=#REF!)),"全官署支払金額",IF(COUNTIF(BG926,"*単価*"),"年間支払金額","予定価格"))))))))))</f>
        <v>#REF!</v>
      </c>
      <c r="BA926" s="37" t="str">
        <f>IF(T926="","×",IF(令和8年度契約状況調査票!T926&gt;_xlfn.XLOOKUP(令和8年度契約状況調査票!BF926,#REF!,#REF!),"○","×"))</f>
        <v>×</v>
      </c>
      <c r="BB926" s="37" t="str">
        <f>IF(Y926="","×",IF(令和8年度契約状況調査票!Y926&gt;_xlfn.XLOOKUP(令和8年度契約状況調査票!BF926,#REF!,#REF!),"○","×"))</f>
        <v>×</v>
      </c>
      <c r="BC926" s="37" t="str">
        <f t="shared" si="135"/>
        <v>×</v>
      </c>
      <c r="BD926" s="37" t="str">
        <f t="shared" si="140"/>
        <v>×</v>
      </c>
      <c r="BE926" s="79" t="str">
        <f t="shared" si="136"/>
        <v/>
      </c>
      <c r="BF926" s="38">
        <f t="shared" si="137"/>
        <v>0</v>
      </c>
      <c r="BG926" s="1" t="e">
        <f>IF(AC926=#REF!,"",IF(AND(K926&lt;&gt;"",ISTEXT(U926)),"分担契約/単価契約",IF(ISTEXT(U926),"単価契約",IF(K926&lt;&gt;"","分担契約",""))))</f>
        <v>#REF!</v>
      </c>
      <c r="BH926" s="80"/>
      <c r="BI926" s="81" t="e">
        <f>IF(COUNTIF(T926,"**"),"",IF(AND(T926&gt;=#REF!,OR(H926=#REF!,H926=#REF!)),1,IF(AND(T926&gt;=#REF!,H926&lt;&gt;#REF!,H926&lt;&gt;#REF!),1,"")))</f>
        <v>#REF!</v>
      </c>
      <c r="BJ926" s="82" t="str">
        <f t="shared" si="138"/>
        <v>○</v>
      </c>
      <c r="BK926" s="81" t="b">
        <f t="shared" si="141"/>
        <v>1</v>
      </c>
      <c r="BL926" s="81" t="b">
        <f t="shared" si="142"/>
        <v>1</v>
      </c>
    </row>
    <row r="927" spans="1:64" s="83" customFormat="1" ht="60.65" customHeight="1" x14ac:dyDescent="0.2">
      <c r="A927" s="77">
        <f t="shared" si="134"/>
        <v>922</v>
      </c>
      <c r="B927" s="77" t="str">
        <f t="shared" si="139"/>
        <v/>
      </c>
      <c r="C927" s="77" t="str">
        <f>IF(B927&lt;&gt;1,"",COUNTIF($B$6:B927,1))</f>
        <v/>
      </c>
      <c r="D927" s="77" t="str">
        <f>IF(B927&lt;&gt;2,"",COUNTIF($B$6:B927,2))</f>
        <v/>
      </c>
      <c r="E927" s="77" t="str">
        <f>IF(B927&lt;&gt;3,"",COUNTIF($B$6:B927,3))</f>
        <v/>
      </c>
      <c r="F927" s="77" t="str">
        <f>IF(B927&lt;&gt;4,"",COUNTIF($B$6:B927,4))</f>
        <v/>
      </c>
      <c r="G927" s="1"/>
      <c r="H927" s="20"/>
      <c r="I927" s="20"/>
      <c r="J927" s="20"/>
      <c r="K927" s="1"/>
      <c r="L927" s="1"/>
      <c r="M927" s="21"/>
      <c r="N927" s="20"/>
      <c r="O927" s="22"/>
      <c r="P927" s="26"/>
      <c r="Q927" s="27"/>
      <c r="R927" s="20"/>
      <c r="S927" s="1"/>
      <c r="T927" s="23"/>
      <c r="U927" s="84"/>
      <c r="V927" s="86"/>
      <c r="W927" s="39" t="e">
        <f>IF(OR(T927="他官署で調達手続きを実施のため",AC927=#REF!),"－",IF(V927&lt;&gt;"",ROUNDDOWN(V927/T927,3),(IFERROR(ROUNDDOWN(U927/T927,3),"－"))))</f>
        <v>#REF!</v>
      </c>
      <c r="X927" s="90"/>
      <c r="Y927" s="92"/>
      <c r="Z927" s="25"/>
      <c r="AA927" s="24"/>
      <c r="AB927" s="25"/>
      <c r="AC927" s="24"/>
      <c r="AD927" s="20"/>
      <c r="AE927" s="20"/>
      <c r="AF927" s="20"/>
      <c r="AG927" s="1"/>
      <c r="AH927" s="1"/>
      <c r="AI927" s="41"/>
      <c r="AJ927" s="41"/>
      <c r="AK927" s="41"/>
      <c r="AL927" s="41"/>
      <c r="AM927" s="41"/>
      <c r="AN927" s="1"/>
      <c r="AO927" s="1"/>
      <c r="AP927" s="1"/>
      <c r="AQ927" s="1"/>
      <c r="AR927" s="1"/>
      <c r="AS927" s="1"/>
      <c r="AT927" s="1"/>
      <c r="AU927" s="1"/>
      <c r="AV927" s="1"/>
      <c r="AW927" s="1"/>
      <c r="AX927" s="35"/>
      <c r="AY927" s="78"/>
      <c r="AZ927" s="37" t="e">
        <f>IF(AC927=#REF!,"年間支払金額",IF(AND(OR(COUNTIF(AE927,"*すべて*"),COUNTIF(AE927,"*全て*")),S927="●",OR(K927=#REF!,K927=#REF!)),"年間支払金額(全官署、契約相手方ごと)",IF(AND(OR(COUNTIF(AE927,"*すべて*"),COUNTIF(AE927,"*全て*")),S927="●"),"年間支払金額(契約相手方ごと)",IF(AND(OR(K927=#REF!,K927=#REF!),AC927=#REF!),"契約総額(全官署)",IF(AND(K927=#REF!,AC927=#REF!),"契約総額(自官署のみ)",IF(K927=#REF!,"年間支払金額(自官署のみ)",IF(AC927=#REF!,"契約総額",IF(AND(COUNTIF(BG927,"&lt;&gt;*単価*"),OR(K927=#REF!,K927=#REF!)),"全官署予定価格",IF(AND(COUNTIF(BG927,"*単価*"),OR(K927=#REF!,K927=#REF!)),"全官署支払金額",IF(COUNTIF(BG927,"*単価*"),"年間支払金額","予定価格"))))))))))</f>
        <v>#REF!</v>
      </c>
      <c r="BA927" s="37" t="str">
        <f>IF(T927="","×",IF(令和8年度契約状況調査票!T927&gt;_xlfn.XLOOKUP(令和8年度契約状況調査票!BF927,#REF!,#REF!),"○","×"))</f>
        <v>×</v>
      </c>
      <c r="BB927" s="37" t="str">
        <f>IF(Y927="","×",IF(令和8年度契約状況調査票!Y927&gt;_xlfn.XLOOKUP(令和8年度契約状況調査票!BF927,#REF!,#REF!),"○","×"))</f>
        <v>×</v>
      </c>
      <c r="BC927" s="37" t="str">
        <f t="shared" si="135"/>
        <v>×</v>
      </c>
      <c r="BD927" s="37" t="str">
        <f t="shared" si="140"/>
        <v>×</v>
      </c>
      <c r="BE927" s="79" t="str">
        <f t="shared" si="136"/>
        <v/>
      </c>
      <c r="BF927" s="38">
        <f t="shared" si="137"/>
        <v>0</v>
      </c>
      <c r="BG927" s="1" t="e">
        <f>IF(AC927=#REF!,"",IF(AND(K927&lt;&gt;"",ISTEXT(U927)),"分担契約/単価契約",IF(ISTEXT(U927),"単価契約",IF(K927&lt;&gt;"","分担契約",""))))</f>
        <v>#REF!</v>
      </c>
      <c r="BH927" s="80"/>
      <c r="BI927" s="81" t="e">
        <f>IF(COUNTIF(T927,"**"),"",IF(AND(T927&gt;=#REF!,OR(H927=#REF!,H927=#REF!)),1,IF(AND(T927&gt;=#REF!,H927&lt;&gt;#REF!,H927&lt;&gt;#REF!),1,"")))</f>
        <v>#REF!</v>
      </c>
      <c r="BJ927" s="82" t="str">
        <f t="shared" si="138"/>
        <v>○</v>
      </c>
      <c r="BK927" s="81" t="b">
        <f t="shared" si="141"/>
        <v>1</v>
      </c>
      <c r="BL927" s="81" t="b">
        <f t="shared" si="142"/>
        <v>1</v>
      </c>
    </row>
    <row r="928" spans="1:64" s="83" customFormat="1" ht="60.65" customHeight="1" x14ac:dyDescent="0.2">
      <c r="A928" s="77">
        <f t="shared" si="134"/>
        <v>923</v>
      </c>
      <c r="B928" s="77" t="str">
        <f t="shared" si="139"/>
        <v/>
      </c>
      <c r="C928" s="77" t="str">
        <f>IF(B928&lt;&gt;1,"",COUNTIF($B$6:B928,1))</f>
        <v/>
      </c>
      <c r="D928" s="77" t="str">
        <f>IF(B928&lt;&gt;2,"",COUNTIF($B$6:B928,2))</f>
        <v/>
      </c>
      <c r="E928" s="77" t="str">
        <f>IF(B928&lt;&gt;3,"",COUNTIF($B$6:B928,3))</f>
        <v/>
      </c>
      <c r="F928" s="77" t="str">
        <f>IF(B928&lt;&gt;4,"",COUNTIF($B$6:B928,4))</f>
        <v/>
      </c>
      <c r="G928" s="1"/>
      <c r="H928" s="20"/>
      <c r="I928" s="20"/>
      <c r="J928" s="20"/>
      <c r="K928" s="1"/>
      <c r="L928" s="1"/>
      <c r="M928" s="21"/>
      <c r="N928" s="20"/>
      <c r="O928" s="22"/>
      <c r="P928" s="26"/>
      <c r="Q928" s="27"/>
      <c r="R928" s="20"/>
      <c r="S928" s="1"/>
      <c r="T928" s="23"/>
      <c r="U928" s="84"/>
      <c r="V928" s="86"/>
      <c r="W928" s="39" t="e">
        <f>IF(OR(T928="他官署で調達手続きを実施のため",AC928=#REF!),"－",IF(V928&lt;&gt;"",ROUNDDOWN(V928/T928,3),(IFERROR(ROUNDDOWN(U928/T928,3),"－"))))</f>
        <v>#REF!</v>
      </c>
      <c r="X928" s="90"/>
      <c r="Y928" s="92"/>
      <c r="Z928" s="25"/>
      <c r="AA928" s="24"/>
      <c r="AB928" s="25"/>
      <c r="AC928" s="24"/>
      <c r="AD928" s="20"/>
      <c r="AE928" s="20"/>
      <c r="AF928" s="20"/>
      <c r="AG928" s="1"/>
      <c r="AH928" s="1"/>
      <c r="AI928" s="41"/>
      <c r="AJ928" s="41"/>
      <c r="AK928" s="41"/>
      <c r="AL928" s="41"/>
      <c r="AM928" s="41"/>
      <c r="AN928" s="1"/>
      <c r="AO928" s="1"/>
      <c r="AP928" s="1"/>
      <c r="AQ928" s="1"/>
      <c r="AR928" s="1"/>
      <c r="AS928" s="1"/>
      <c r="AT928" s="1"/>
      <c r="AU928" s="1"/>
      <c r="AV928" s="1"/>
      <c r="AW928" s="1"/>
      <c r="AX928" s="35"/>
      <c r="AY928" s="78"/>
      <c r="AZ928" s="37" t="e">
        <f>IF(AC928=#REF!,"年間支払金額",IF(AND(OR(COUNTIF(AE928,"*すべて*"),COUNTIF(AE928,"*全て*")),S928="●",OR(K928=#REF!,K928=#REF!)),"年間支払金額(全官署、契約相手方ごと)",IF(AND(OR(COUNTIF(AE928,"*すべて*"),COUNTIF(AE928,"*全て*")),S928="●"),"年間支払金額(契約相手方ごと)",IF(AND(OR(K928=#REF!,K928=#REF!),AC928=#REF!),"契約総額(全官署)",IF(AND(K928=#REF!,AC928=#REF!),"契約総額(自官署のみ)",IF(K928=#REF!,"年間支払金額(自官署のみ)",IF(AC928=#REF!,"契約総額",IF(AND(COUNTIF(BG928,"&lt;&gt;*単価*"),OR(K928=#REF!,K928=#REF!)),"全官署予定価格",IF(AND(COUNTIF(BG928,"*単価*"),OR(K928=#REF!,K928=#REF!)),"全官署支払金額",IF(COUNTIF(BG928,"*単価*"),"年間支払金額","予定価格"))))))))))</f>
        <v>#REF!</v>
      </c>
      <c r="BA928" s="37" t="str">
        <f>IF(T928="","×",IF(令和8年度契約状況調査票!T928&gt;_xlfn.XLOOKUP(令和8年度契約状況調査票!BF928,#REF!,#REF!),"○","×"))</f>
        <v>×</v>
      </c>
      <c r="BB928" s="37" t="str">
        <f>IF(Y928="","×",IF(令和8年度契約状況調査票!Y928&gt;_xlfn.XLOOKUP(令和8年度契約状況調査票!BF928,#REF!,#REF!),"○","×"))</f>
        <v>×</v>
      </c>
      <c r="BC928" s="37" t="str">
        <f t="shared" si="135"/>
        <v>×</v>
      </c>
      <c r="BD928" s="37" t="str">
        <f t="shared" si="140"/>
        <v>×</v>
      </c>
      <c r="BE928" s="79" t="str">
        <f t="shared" si="136"/>
        <v/>
      </c>
      <c r="BF928" s="38">
        <f t="shared" si="137"/>
        <v>0</v>
      </c>
      <c r="BG928" s="1" t="e">
        <f>IF(AC928=#REF!,"",IF(AND(K928&lt;&gt;"",ISTEXT(U928)),"分担契約/単価契約",IF(ISTEXT(U928),"単価契約",IF(K928&lt;&gt;"","分担契約",""))))</f>
        <v>#REF!</v>
      </c>
      <c r="BH928" s="80"/>
      <c r="BI928" s="81" t="e">
        <f>IF(COUNTIF(T928,"**"),"",IF(AND(T928&gt;=#REF!,OR(H928=#REF!,H928=#REF!)),1,IF(AND(T928&gt;=#REF!,H928&lt;&gt;#REF!,H928&lt;&gt;#REF!),1,"")))</f>
        <v>#REF!</v>
      </c>
      <c r="BJ928" s="82" t="str">
        <f t="shared" si="138"/>
        <v>○</v>
      </c>
      <c r="BK928" s="81" t="b">
        <f t="shared" si="141"/>
        <v>1</v>
      </c>
      <c r="BL928" s="81" t="b">
        <f t="shared" si="142"/>
        <v>1</v>
      </c>
    </row>
    <row r="929" spans="1:64" s="83" customFormat="1" ht="60.65" customHeight="1" x14ac:dyDescent="0.2">
      <c r="A929" s="77">
        <f t="shared" si="134"/>
        <v>924</v>
      </c>
      <c r="B929" s="77" t="str">
        <f t="shared" si="139"/>
        <v/>
      </c>
      <c r="C929" s="77" t="str">
        <f>IF(B929&lt;&gt;1,"",COUNTIF($B$6:B929,1))</f>
        <v/>
      </c>
      <c r="D929" s="77" t="str">
        <f>IF(B929&lt;&gt;2,"",COUNTIF($B$6:B929,2))</f>
        <v/>
      </c>
      <c r="E929" s="77" t="str">
        <f>IF(B929&lt;&gt;3,"",COUNTIF($B$6:B929,3))</f>
        <v/>
      </c>
      <c r="F929" s="77" t="str">
        <f>IF(B929&lt;&gt;4,"",COUNTIF($B$6:B929,4))</f>
        <v/>
      </c>
      <c r="G929" s="1"/>
      <c r="H929" s="20"/>
      <c r="I929" s="20"/>
      <c r="J929" s="20"/>
      <c r="K929" s="1"/>
      <c r="L929" s="1"/>
      <c r="M929" s="21"/>
      <c r="N929" s="20"/>
      <c r="O929" s="22"/>
      <c r="P929" s="26"/>
      <c r="Q929" s="27"/>
      <c r="R929" s="20"/>
      <c r="S929" s="1"/>
      <c r="T929" s="23"/>
      <c r="U929" s="84"/>
      <c r="V929" s="86"/>
      <c r="W929" s="39" t="e">
        <f>IF(OR(T929="他官署で調達手続きを実施のため",AC929=#REF!),"－",IF(V929&lt;&gt;"",ROUNDDOWN(V929/T929,3),(IFERROR(ROUNDDOWN(U929/T929,3),"－"))))</f>
        <v>#REF!</v>
      </c>
      <c r="X929" s="90"/>
      <c r="Y929" s="92"/>
      <c r="Z929" s="25"/>
      <c r="AA929" s="24"/>
      <c r="AB929" s="25"/>
      <c r="AC929" s="24"/>
      <c r="AD929" s="20"/>
      <c r="AE929" s="20"/>
      <c r="AF929" s="20"/>
      <c r="AG929" s="1"/>
      <c r="AH929" s="1"/>
      <c r="AI929" s="41"/>
      <c r="AJ929" s="41"/>
      <c r="AK929" s="41"/>
      <c r="AL929" s="41"/>
      <c r="AM929" s="41"/>
      <c r="AN929" s="1"/>
      <c r="AO929" s="1"/>
      <c r="AP929" s="1"/>
      <c r="AQ929" s="1"/>
      <c r="AR929" s="1"/>
      <c r="AS929" s="1"/>
      <c r="AT929" s="1"/>
      <c r="AU929" s="1"/>
      <c r="AV929" s="1"/>
      <c r="AW929" s="1"/>
      <c r="AX929" s="35"/>
      <c r="AY929" s="78"/>
      <c r="AZ929" s="37" t="e">
        <f>IF(AC929=#REF!,"年間支払金額",IF(AND(OR(COUNTIF(AE929,"*すべて*"),COUNTIF(AE929,"*全て*")),S929="●",OR(K929=#REF!,K929=#REF!)),"年間支払金額(全官署、契約相手方ごと)",IF(AND(OR(COUNTIF(AE929,"*すべて*"),COUNTIF(AE929,"*全て*")),S929="●"),"年間支払金額(契約相手方ごと)",IF(AND(OR(K929=#REF!,K929=#REF!),AC929=#REF!),"契約総額(全官署)",IF(AND(K929=#REF!,AC929=#REF!),"契約総額(自官署のみ)",IF(K929=#REF!,"年間支払金額(自官署のみ)",IF(AC929=#REF!,"契約総額",IF(AND(COUNTIF(BG929,"&lt;&gt;*単価*"),OR(K929=#REF!,K929=#REF!)),"全官署予定価格",IF(AND(COUNTIF(BG929,"*単価*"),OR(K929=#REF!,K929=#REF!)),"全官署支払金額",IF(COUNTIF(BG929,"*単価*"),"年間支払金額","予定価格"))))))))))</f>
        <v>#REF!</v>
      </c>
      <c r="BA929" s="37" t="str">
        <f>IF(T929="","×",IF(令和8年度契約状況調査票!T929&gt;_xlfn.XLOOKUP(令和8年度契約状況調査票!BF929,#REF!,#REF!),"○","×"))</f>
        <v>×</v>
      </c>
      <c r="BB929" s="37" t="str">
        <f>IF(Y929="","×",IF(令和8年度契約状況調査票!Y929&gt;_xlfn.XLOOKUP(令和8年度契約状況調査票!BF929,#REF!,#REF!),"○","×"))</f>
        <v>×</v>
      </c>
      <c r="BC929" s="37" t="str">
        <f t="shared" si="135"/>
        <v>×</v>
      </c>
      <c r="BD929" s="37" t="str">
        <f t="shared" si="140"/>
        <v>×</v>
      </c>
      <c r="BE929" s="79" t="str">
        <f t="shared" si="136"/>
        <v/>
      </c>
      <c r="BF929" s="38">
        <f t="shared" si="137"/>
        <v>0</v>
      </c>
      <c r="BG929" s="1" t="e">
        <f>IF(AC929=#REF!,"",IF(AND(K929&lt;&gt;"",ISTEXT(U929)),"分担契約/単価契約",IF(ISTEXT(U929),"単価契約",IF(K929&lt;&gt;"","分担契約",""))))</f>
        <v>#REF!</v>
      </c>
      <c r="BH929" s="80"/>
      <c r="BI929" s="81" t="e">
        <f>IF(COUNTIF(T929,"**"),"",IF(AND(T929&gt;=#REF!,OR(H929=#REF!,H929=#REF!)),1,IF(AND(T929&gt;=#REF!,H929&lt;&gt;#REF!,H929&lt;&gt;#REF!),1,"")))</f>
        <v>#REF!</v>
      </c>
      <c r="BJ929" s="82" t="str">
        <f t="shared" si="138"/>
        <v>○</v>
      </c>
      <c r="BK929" s="81" t="b">
        <f t="shared" si="141"/>
        <v>1</v>
      </c>
      <c r="BL929" s="81" t="b">
        <f t="shared" si="142"/>
        <v>1</v>
      </c>
    </row>
    <row r="930" spans="1:64" s="83" customFormat="1" ht="60.65" customHeight="1" x14ac:dyDescent="0.2">
      <c r="A930" s="77">
        <f t="shared" si="134"/>
        <v>925</v>
      </c>
      <c r="B930" s="77" t="str">
        <f t="shared" si="139"/>
        <v/>
      </c>
      <c r="C930" s="77" t="str">
        <f>IF(B930&lt;&gt;1,"",COUNTIF($B$6:B930,1))</f>
        <v/>
      </c>
      <c r="D930" s="77" t="str">
        <f>IF(B930&lt;&gt;2,"",COUNTIF($B$6:B930,2))</f>
        <v/>
      </c>
      <c r="E930" s="77" t="str">
        <f>IF(B930&lt;&gt;3,"",COUNTIF($B$6:B930,3))</f>
        <v/>
      </c>
      <c r="F930" s="77" t="str">
        <f>IF(B930&lt;&gt;4,"",COUNTIF($B$6:B930,4))</f>
        <v/>
      </c>
      <c r="G930" s="1"/>
      <c r="H930" s="20"/>
      <c r="I930" s="20"/>
      <c r="J930" s="20"/>
      <c r="K930" s="1"/>
      <c r="L930" s="1"/>
      <c r="M930" s="21"/>
      <c r="N930" s="20"/>
      <c r="O930" s="22"/>
      <c r="P930" s="26"/>
      <c r="Q930" s="27"/>
      <c r="R930" s="20"/>
      <c r="S930" s="1"/>
      <c r="T930" s="23"/>
      <c r="U930" s="84"/>
      <c r="V930" s="86"/>
      <c r="W930" s="39" t="e">
        <f>IF(OR(T930="他官署で調達手続きを実施のため",AC930=#REF!),"－",IF(V930&lt;&gt;"",ROUNDDOWN(V930/T930,3),(IFERROR(ROUNDDOWN(U930/T930,3),"－"))))</f>
        <v>#REF!</v>
      </c>
      <c r="X930" s="90"/>
      <c r="Y930" s="92"/>
      <c r="Z930" s="25"/>
      <c r="AA930" s="24"/>
      <c r="AB930" s="25"/>
      <c r="AC930" s="24"/>
      <c r="AD930" s="20"/>
      <c r="AE930" s="20"/>
      <c r="AF930" s="20"/>
      <c r="AG930" s="1"/>
      <c r="AH930" s="1"/>
      <c r="AI930" s="41"/>
      <c r="AJ930" s="41"/>
      <c r="AK930" s="41"/>
      <c r="AL930" s="41"/>
      <c r="AM930" s="41"/>
      <c r="AN930" s="1"/>
      <c r="AO930" s="1"/>
      <c r="AP930" s="1"/>
      <c r="AQ930" s="1"/>
      <c r="AR930" s="1"/>
      <c r="AS930" s="1"/>
      <c r="AT930" s="1"/>
      <c r="AU930" s="1"/>
      <c r="AV930" s="1"/>
      <c r="AW930" s="1"/>
      <c r="AX930" s="36"/>
      <c r="AY930" s="78"/>
      <c r="AZ930" s="37" t="e">
        <f>IF(AC930=#REF!,"年間支払金額",IF(AND(OR(COUNTIF(AE930,"*すべて*"),COUNTIF(AE930,"*全て*")),S930="●",OR(K930=#REF!,K930=#REF!)),"年間支払金額(全官署、契約相手方ごと)",IF(AND(OR(COUNTIF(AE930,"*すべて*"),COUNTIF(AE930,"*全て*")),S930="●"),"年間支払金額(契約相手方ごと)",IF(AND(OR(K930=#REF!,K930=#REF!),AC930=#REF!),"契約総額(全官署)",IF(AND(K930=#REF!,AC930=#REF!),"契約総額(自官署のみ)",IF(K930=#REF!,"年間支払金額(自官署のみ)",IF(AC930=#REF!,"契約総額",IF(AND(COUNTIF(BG930,"&lt;&gt;*単価*"),OR(K930=#REF!,K930=#REF!)),"全官署予定価格",IF(AND(COUNTIF(BG930,"*単価*"),OR(K930=#REF!,K930=#REF!)),"全官署支払金額",IF(COUNTIF(BG930,"*単価*"),"年間支払金額","予定価格"))))))))))</f>
        <v>#REF!</v>
      </c>
      <c r="BA930" s="37" t="str">
        <f>IF(T930="","×",IF(令和8年度契約状況調査票!T930&gt;_xlfn.XLOOKUP(令和8年度契約状況調査票!BF930,#REF!,#REF!),"○","×"))</f>
        <v>×</v>
      </c>
      <c r="BB930" s="37" t="str">
        <f>IF(Y930="","×",IF(令和8年度契約状況調査票!Y930&gt;_xlfn.XLOOKUP(令和8年度契約状況調査票!BF930,#REF!,#REF!),"○","×"))</f>
        <v>×</v>
      </c>
      <c r="BC930" s="37" t="str">
        <f t="shared" si="135"/>
        <v>×</v>
      </c>
      <c r="BD930" s="37" t="str">
        <f t="shared" si="140"/>
        <v>×</v>
      </c>
      <c r="BE930" s="79" t="str">
        <f t="shared" si="136"/>
        <v/>
      </c>
      <c r="BF930" s="38">
        <f t="shared" si="137"/>
        <v>0</v>
      </c>
      <c r="BG930" s="1" t="e">
        <f>IF(AC930=#REF!,"",IF(AND(K930&lt;&gt;"",ISTEXT(U930)),"分担契約/単価契約",IF(ISTEXT(U930),"単価契約",IF(K930&lt;&gt;"","分担契約",""))))</f>
        <v>#REF!</v>
      </c>
      <c r="BH930" s="80"/>
      <c r="BI930" s="81" t="e">
        <f>IF(COUNTIF(T930,"**"),"",IF(AND(T930&gt;=#REF!,OR(H930=#REF!,H930=#REF!)),1,IF(AND(T930&gt;=#REF!,H930&lt;&gt;#REF!,H930&lt;&gt;#REF!),1,"")))</f>
        <v>#REF!</v>
      </c>
      <c r="BJ930" s="82" t="str">
        <f t="shared" si="138"/>
        <v>○</v>
      </c>
      <c r="BK930" s="81" t="b">
        <f t="shared" si="141"/>
        <v>1</v>
      </c>
      <c r="BL930" s="81" t="b">
        <f t="shared" si="142"/>
        <v>1</v>
      </c>
    </row>
    <row r="931" spans="1:64" s="83" customFormat="1" ht="60.65" customHeight="1" x14ac:dyDescent="0.2">
      <c r="A931" s="77">
        <f t="shared" si="134"/>
        <v>926</v>
      </c>
      <c r="B931" s="77" t="str">
        <f t="shared" si="139"/>
        <v/>
      </c>
      <c r="C931" s="77" t="str">
        <f>IF(B931&lt;&gt;1,"",COUNTIF($B$6:B931,1))</f>
        <v/>
      </c>
      <c r="D931" s="77" t="str">
        <f>IF(B931&lt;&gt;2,"",COUNTIF($B$6:B931,2))</f>
        <v/>
      </c>
      <c r="E931" s="77" t="str">
        <f>IF(B931&lt;&gt;3,"",COUNTIF($B$6:B931,3))</f>
        <v/>
      </c>
      <c r="F931" s="77" t="str">
        <f>IF(B931&lt;&gt;4,"",COUNTIF($B$6:B931,4))</f>
        <v/>
      </c>
      <c r="G931" s="1"/>
      <c r="H931" s="20"/>
      <c r="I931" s="20"/>
      <c r="J931" s="20"/>
      <c r="K931" s="1"/>
      <c r="L931" s="1"/>
      <c r="M931" s="21"/>
      <c r="N931" s="20"/>
      <c r="O931" s="22"/>
      <c r="P931" s="26"/>
      <c r="Q931" s="27"/>
      <c r="R931" s="20"/>
      <c r="S931" s="1"/>
      <c r="T931" s="23"/>
      <c r="U931" s="84"/>
      <c r="V931" s="86"/>
      <c r="W931" s="39" t="e">
        <f>IF(OR(T931="他官署で調達手続きを実施のため",AC931=#REF!),"－",IF(V931&lt;&gt;"",ROUNDDOWN(V931/T931,3),(IFERROR(ROUNDDOWN(U931/T931,3),"－"))))</f>
        <v>#REF!</v>
      </c>
      <c r="X931" s="90"/>
      <c r="Y931" s="92"/>
      <c r="Z931" s="25"/>
      <c r="AA931" s="24"/>
      <c r="AB931" s="25"/>
      <c r="AC931" s="24"/>
      <c r="AD931" s="20"/>
      <c r="AE931" s="20"/>
      <c r="AF931" s="20"/>
      <c r="AG931" s="1"/>
      <c r="AH931" s="1"/>
      <c r="AI931" s="41"/>
      <c r="AJ931" s="41"/>
      <c r="AK931" s="41"/>
      <c r="AL931" s="41"/>
      <c r="AM931" s="41"/>
      <c r="AN931" s="1"/>
      <c r="AO931" s="1"/>
      <c r="AP931" s="1"/>
      <c r="AQ931" s="1"/>
      <c r="AR931" s="1"/>
      <c r="AS931" s="1"/>
      <c r="AT931" s="1"/>
      <c r="AU931" s="1"/>
      <c r="AV931" s="1"/>
      <c r="AW931" s="1"/>
      <c r="AX931" s="35"/>
      <c r="AY931" s="78"/>
      <c r="AZ931" s="37" t="e">
        <f>IF(AC931=#REF!,"年間支払金額",IF(AND(OR(COUNTIF(AE931,"*すべて*"),COUNTIF(AE931,"*全て*")),S931="●",OR(K931=#REF!,K931=#REF!)),"年間支払金額(全官署、契約相手方ごと)",IF(AND(OR(COUNTIF(AE931,"*すべて*"),COUNTIF(AE931,"*全て*")),S931="●"),"年間支払金額(契約相手方ごと)",IF(AND(OR(K931=#REF!,K931=#REF!),AC931=#REF!),"契約総額(全官署)",IF(AND(K931=#REF!,AC931=#REF!),"契約総額(自官署のみ)",IF(K931=#REF!,"年間支払金額(自官署のみ)",IF(AC931=#REF!,"契約総額",IF(AND(COUNTIF(BG931,"&lt;&gt;*単価*"),OR(K931=#REF!,K931=#REF!)),"全官署予定価格",IF(AND(COUNTIF(BG931,"*単価*"),OR(K931=#REF!,K931=#REF!)),"全官署支払金額",IF(COUNTIF(BG931,"*単価*"),"年間支払金額","予定価格"))))))))))</f>
        <v>#REF!</v>
      </c>
      <c r="BA931" s="37" t="str">
        <f>IF(T931="","×",IF(令和8年度契約状況調査票!T931&gt;_xlfn.XLOOKUP(令和8年度契約状況調査票!BF931,#REF!,#REF!),"○","×"))</f>
        <v>×</v>
      </c>
      <c r="BB931" s="37" t="str">
        <f>IF(Y931="","×",IF(令和8年度契約状況調査票!Y931&gt;_xlfn.XLOOKUP(令和8年度契約状況調査票!BF931,#REF!,#REF!),"○","×"))</f>
        <v>×</v>
      </c>
      <c r="BC931" s="37" t="str">
        <f t="shared" si="135"/>
        <v>×</v>
      </c>
      <c r="BD931" s="37" t="str">
        <f t="shared" si="140"/>
        <v>×</v>
      </c>
      <c r="BE931" s="79" t="str">
        <f t="shared" si="136"/>
        <v/>
      </c>
      <c r="BF931" s="38">
        <f t="shared" si="137"/>
        <v>0</v>
      </c>
      <c r="BG931" s="1" t="e">
        <f>IF(AC931=#REF!,"",IF(AND(K931&lt;&gt;"",ISTEXT(U931)),"分担契約/単価契約",IF(ISTEXT(U931),"単価契約",IF(K931&lt;&gt;"","分担契約",""))))</f>
        <v>#REF!</v>
      </c>
      <c r="BH931" s="80"/>
      <c r="BI931" s="81" t="e">
        <f>IF(COUNTIF(T931,"**"),"",IF(AND(T931&gt;=#REF!,OR(H931=#REF!,H931=#REF!)),1,IF(AND(T931&gt;=#REF!,H931&lt;&gt;#REF!,H931&lt;&gt;#REF!),1,"")))</f>
        <v>#REF!</v>
      </c>
      <c r="BJ931" s="82" t="str">
        <f t="shared" si="138"/>
        <v>○</v>
      </c>
      <c r="BK931" s="81" t="b">
        <f t="shared" si="141"/>
        <v>1</v>
      </c>
      <c r="BL931" s="81" t="b">
        <f t="shared" si="142"/>
        <v>1</v>
      </c>
    </row>
    <row r="932" spans="1:64" s="83" customFormat="1" ht="60.65" customHeight="1" x14ac:dyDescent="0.2">
      <c r="A932" s="77">
        <f t="shared" si="134"/>
        <v>927</v>
      </c>
      <c r="B932" s="77" t="str">
        <f t="shared" si="139"/>
        <v/>
      </c>
      <c r="C932" s="77" t="str">
        <f>IF(B932&lt;&gt;1,"",COUNTIF($B$6:B932,1))</f>
        <v/>
      </c>
      <c r="D932" s="77" t="str">
        <f>IF(B932&lt;&gt;2,"",COUNTIF($B$6:B932,2))</f>
        <v/>
      </c>
      <c r="E932" s="77" t="str">
        <f>IF(B932&lt;&gt;3,"",COUNTIF($B$6:B932,3))</f>
        <v/>
      </c>
      <c r="F932" s="77" t="str">
        <f>IF(B932&lt;&gt;4,"",COUNTIF($B$6:B932,4))</f>
        <v/>
      </c>
      <c r="G932" s="1"/>
      <c r="H932" s="20"/>
      <c r="I932" s="20"/>
      <c r="J932" s="20"/>
      <c r="K932" s="1"/>
      <c r="L932" s="1"/>
      <c r="M932" s="21"/>
      <c r="N932" s="20"/>
      <c r="O932" s="22"/>
      <c r="P932" s="26"/>
      <c r="Q932" s="27"/>
      <c r="R932" s="20"/>
      <c r="S932" s="1"/>
      <c r="T932" s="23"/>
      <c r="U932" s="84"/>
      <c r="V932" s="86"/>
      <c r="W932" s="39" t="e">
        <f>IF(OR(T932="他官署で調達手続きを実施のため",AC932=#REF!),"－",IF(V932&lt;&gt;"",ROUNDDOWN(V932/T932,3),(IFERROR(ROUNDDOWN(U932/T932,3),"－"))))</f>
        <v>#REF!</v>
      </c>
      <c r="X932" s="90"/>
      <c r="Y932" s="92"/>
      <c r="Z932" s="25"/>
      <c r="AA932" s="24"/>
      <c r="AB932" s="25"/>
      <c r="AC932" s="24"/>
      <c r="AD932" s="20"/>
      <c r="AE932" s="20"/>
      <c r="AF932" s="20"/>
      <c r="AG932" s="1"/>
      <c r="AH932" s="1"/>
      <c r="AI932" s="41"/>
      <c r="AJ932" s="41"/>
      <c r="AK932" s="41"/>
      <c r="AL932" s="41"/>
      <c r="AM932" s="41"/>
      <c r="AN932" s="1"/>
      <c r="AO932" s="1"/>
      <c r="AP932" s="1"/>
      <c r="AQ932" s="1"/>
      <c r="AR932" s="1"/>
      <c r="AS932" s="1"/>
      <c r="AT932" s="1"/>
      <c r="AU932" s="1"/>
      <c r="AV932" s="1"/>
      <c r="AW932" s="1"/>
      <c r="AX932" s="35"/>
      <c r="AY932" s="78"/>
      <c r="AZ932" s="37" t="e">
        <f>IF(AC932=#REF!,"年間支払金額",IF(AND(OR(COUNTIF(AE932,"*すべて*"),COUNTIF(AE932,"*全て*")),S932="●",OR(K932=#REF!,K932=#REF!)),"年間支払金額(全官署、契約相手方ごと)",IF(AND(OR(COUNTIF(AE932,"*すべて*"),COUNTIF(AE932,"*全て*")),S932="●"),"年間支払金額(契約相手方ごと)",IF(AND(OR(K932=#REF!,K932=#REF!),AC932=#REF!),"契約総額(全官署)",IF(AND(K932=#REF!,AC932=#REF!),"契約総額(自官署のみ)",IF(K932=#REF!,"年間支払金額(自官署のみ)",IF(AC932=#REF!,"契約総額",IF(AND(COUNTIF(BG932,"&lt;&gt;*単価*"),OR(K932=#REF!,K932=#REF!)),"全官署予定価格",IF(AND(COUNTIF(BG932,"*単価*"),OR(K932=#REF!,K932=#REF!)),"全官署支払金額",IF(COUNTIF(BG932,"*単価*"),"年間支払金額","予定価格"))))))))))</f>
        <v>#REF!</v>
      </c>
      <c r="BA932" s="37" t="str">
        <f>IF(T932="","×",IF(令和8年度契約状況調査票!T932&gt;_xlfn.XLOOKUP(令和8年度契約状況調査票!BF932,#REF!,#REF!),"○","×"))</f>
        <v>×</v>
      </c>
      <c r="BB932" s="37" t="str">
        <f>IF(Y932="","×",IF(令和8年度契約状況調査票!Y932&gt;_xlfn.XLOOKUP(令和8年度契約状況調査票!BF932,#REF!,#REF!),"○","×"))</f>
        <v>×</v>
      </c>
      <c r="BC932" s="37" t="str">
        <f t="shared" si="135"/>
        <v>×</v>
      </c>
      <c r="BD932" s="37" t="str">
        <f t="shared" si="140"/>
        <v>×</v>
      </c>
      <c r="BE932" s="79" t="str">
        <f t="shared" si="136"/>
        <v/>
      </c>
      <c r="BF932" s="38">
        <f t="shared" si="137"/>
        <v>0</v>
      </c>
      <c r="BG932" s="1" t="e">
        <f>IF(AC932=#REF!,"",IF(AND(K932&lt;&gt;"",ISTEXT(U932)),"分担契約/単価契約",IF(ISTEXT(U932),"単価契約",IF(K932&lt;&gt;"","分担契約",""))))</f>
        <v>#REF!</v>
      </c>
      <c r="BH932" s="80"/>
      <c r="BI932" s="81" t="e">
        <f>IF(COUNTIF(T932,"**"),"",IF(AND(T932&gt;=#REF!,OR(H932=#REF!,H932=#REF!)),1,IF(AND(T932&gt;=#REF!,H932&lt;&gt;#REF!,H932&lt;&gt;#REF!),1,"")))</f>
        <v>#REF!</v>
      </c>
      <c r="BJ932" s="82" t="str">
        <f t="shared" si="138"/>
        <v>○</v>
      </c>
      <c r="BK932" s="81" t="b">
        <f t="shared" si="141"/>
        <v>1</v>
      </c>
      <c r="BL932" s="81" t="b">
        <f t="shared" si="142"/>
        <v>1</v>
      </c>
    </row>
    <row r="933" spans="1:64" s="83" customFormat="1" ht="60.65" customHeight="1" x14ac:dyDescent="0.2">
      <c r="A933" s="77">
        <f t="shared" si="134"/>
        <v>928</v>
      </c>
      <c r="B933" s="77" t="str">
        <f t="shared" si="139"/>
        <v/>
      </c>
      <c r="C933" s="77" t="str">
        <f>IF(B933&lt;&gt;1,"",COUNTIF($B$6:B933,1))</f>
        <v/>
      </c>
      <c r="D933" s="77" t="str">
        <f>IF(B933&lt;&gt;2,"",COUNTIF($B$6:B933,2))</f>
        <v/>
      </c>
      <c r="E933" s="77" t="str">
        <f>IF(B933&lt;&gt;3,"",COUNTIF($B$6:B933,3))</f>
        <v/>
      </c>
      <c r="F933" s="77" t="str">
        <f>IF(B933&lt;&gt;4,"",COUNTIF($B$6:B933,4))</f>
        <v/>
      </c>
      <c r="G933" s="1"/>
      <c r="H933" s="20"/>
      <c r="I933" s="20"/>
      <c r="J933" s="20"/>
      <c r="K933" s="1"/>
      <c r="L933" s="1"/>
      <c r="M933" s="21"/>
      <c r="N933" s="20"/>
      <c r="O933" s="22"/>
      <c r="P933" s="26"/>
      <c r="Q933" s="27"/>
      <c r="R933" s="20"/>
      <c r="S933" s="1"/>
      <c r="T933" s="28"/>
      <c r="U933" s="85"/>
      <c r="V933" s="86"/>
      <c r="W933" s="39" t="e">
        <f>IF(OR(T933="他官署で調達手続きを実施のため",AC933=#REF!),"－",IF(V933&lt;&gt;"",ROUNDDOWN(V933/T933,3),(IFERROR(ROUNDDOWN(U933/T933,3),"－"))))</f>
        <v>#REF!</v>
      </c>
      <c r="X933" s="90"/>
      <c r="Y933" s="92"/>
      <c r="Z933" s="25"/>
      <c r="AA933" s="24"/>
      <c r="AB933" s="25"/>
      <c r="AC933" s="24"/>
      <c r="AD933" s="20"/>
      <c r="AE933" s="20"/>
      <c r="AF933" s="20"/>
      <c r="AG933" s="1"/>
      <c r="AH933" s="1"/>
      <c r="AI933" s="41"/>
      <c r="AJ933" s="41"/>
      <c r="AK933" s="41"/>
      <c r="AL933" s="41"/>
      <c r="AM933" s="41"/>
      <c r="AN933" s="1"/>
      <c r="AO933" s="1"/>
      <c r="AP933" s="1"/>
      <c r="AQ933" s="1"/>
      <c r="AR933" s="1"/>
      <c r="AS933" s="1"/>
      <c r="AT933" s="1"/>
      <c r="AU933" s="1"/>
      <c r="AV933" s="1"/>
      <c r="AW933" s="1"/>
      <c r="AX933" s="35"/>
      <c r="AY933" s="78"/>
      <c r="AZ933" s="37" t="e">
        <f>IF(AC933=#REF!,"年間支払金額",IF(AND(OR(COUNTIF(AE933,"*すべて*"),COUNTIF(AE933,"*全て*")),S933="●",OR(K933=#REF!,K933=#REF!)),"年間支払金額(全官署、契約相手方ごと)",IF(AND(OR(COUNTIF(AE933,"*すべて*"),COUNTIF(AE933,"*全て*")),S933="●"),"年間支払金額(契約相手方ごと)",IF(AND(OR(K933=#REF!,K933=#REF!),AC933=#REF!),"契約総額(全官署)",IF(AND(K933=#REF!,AC933=#REF!),"契約総額(自官署のみ)",IF(K933=#REF!,"年間支払金額(自官署のみ)",IF(AC933=#REF!,"契約総額",IF(AND(COUNTIF(BG933,"&lt;&gt;*単価*"),OR(K933=#REF!,K933=#REF!)),"全官署予定価格",IF(AND(COUNTIF(BG933,"*単価*"),OR(K933=#REF!,K933=#REF!)),"全官署支払金額",IF(COUNTIF(BG933,"*単価*"),"年間支払金額","予定価格"))))))))))</f>
        <v>#REF!</v>
      </c>
      <c r="BA933" s="37" t="str">
        <f>IF(T933="","×",IF(令和8年度契約状況調査票!T933&gt;_xlfn.XLOOKUP(令和8年度契約状況調査票!BF933,#REF!,#REF!),"○","×"))</f>
        <v>×</v>
      </c>
      <c r="BB933" s="37" t="str">
        <f>IF(Y933="","×",IF(令和8年度契約状況調査票!Y933&gt;_xlfn.XLOOKUP(令和8年度契約状況調査票!BF933,#REF!,#REF!),"○","×"))</f>
        <v>×</v>
      </c>
      <c r="BC933" s="37" t="str">
        <f t="shared" si="135"/>
        <v>×</v>
      </c>
      <c r="BD933" s="37" t="str">
        <f t="shared" si="140"/>
        <v>×</v>
      </c>
      <c r="BE933" s="79" t="str">
        <f t="shared" si="136"/>
        <v/>
      </c>
      <c r="BF933" s="38">
        <f t="shared" si="137"/>
        <v>0</v>
      </c>
      <c r="BG933" s="1" t="e">
        <f>IF(AC933=#REF!,"",IF(AND(K933&lt;&gt;"",ISTEXT(U933)),"分担契約/単価契約",IF(ISTEXT(U933),"単価契約",IF(K933&lt;&gt;"","分担契約",""))))</f>
        <v>#REF!</v>
      </c>
      <c r="BH933" s="80"/>
      <c r="BI933" s="81" t="e">
        <f>IF(COUNTIF(T933,"**"),"",IF(AND(T933&gt;=#REF!,OR(H933=#REF!,H933=#REF!)),1,IF(AND(T933&gt;=#REF!,H933&lt;&gt;#REF!,H933&lt;&gt;#REF!),1,"")))</f>
        <v>#REF!</v>
      </c>
      <c r="BJ933" s="82" t="str">
        <f t="shared" si="138"/>
        <v>○</v>
      </c>
      <c r="BK933" s="81" t="b">
        <f t="shared" si="141"/>
        <v>1</v>
      </c>
      <c r="BL933" s="81" t="b">
        <f t="shared" si="142"/>
        <v>1</v>
      </c>
    </row>
    <row r="934" spans="1:64" s="83" customFormat="1" ht="60.65" customHeight="1" x14ac:dyDescent="0.2">
      <c r="A934" s="77">
        <f t="shared" si="134"/>
        <v>929</v>
      </c>
      <c r="B934" s="77" t="str">
        <f t="shared" si="139"/>
        <v/>
      </c>
      <c r="C934" s="77" t="str">
        <f>IF(B934&lt;&gt;1,"",COUNTIF($B$6:B934,1))</f>
        <v/>
      </c>
      <c r="D934" s="77" t="str">
        <f>IF(B934&lt;&gt;2,"",COUNTIF($B$6:B934,2))</f>
        <v/>
      </c>
      <c r="E934" s="77" t="str">
        <f>IF(B934&lt;&gt;3,"",COUNTIF($B$6:B934,3))</f>
        <v/>
      </c>
      <c r="F934" s="77" t="str">
        <f>IF(B934&lt;&gt;4,"",COUNTIF($B$6:B934,4))</f>
        <v/>
      </c>
      <c r="G934" s="1"/>
      <c r="H934" s="20"/>
      <c r="I934" s="20"/>
      <c r="J934" s="20"/>
      <c r="K934" s="1"/>
      <c r="L934" s="1"/>
      <c r="M934" s="21"/>
      <c r="N934" s="20"/>
      <c r="O934" s="22"/>
      <c r="P934" s="26"/>
      <c r="Q934" s="27"/>
      <c r="R934" s="20"/>
      <c r="S934" s="1"/>
      <c r="T934" s="23"/>
      <c r="U934" s="84"/>
      <c r="V934" s="86"/>
      <c r="W934" s="39" t="e">
        <f>IF(OR(T934="他官署で調達手続きを実施のため",AC934=#REF!),"－",IF(V934&lt;&gt;"",ROUNDDOWN(V934/T934,3),(IFERROR(ROUNDDOWN(U934/T934,3),"－"))))</f>
        <v>#REF!</v>
      </c>
      <c r="X934" s="90"/>
      <c r="Y934" s="92"/>
      <c r="Z934" s="25"/>
      <c r="AA934" s="24"/>
      <c r="AB934" s="25"/>
      <c r="AC934" s="24"/>
      <c r="AD934" s="20"/>
      <c r="AE934" s="20"/>
      <c r="AF934" s="20"/>
      <c r="AG934" s="1"/>
      <c r="AH934" s="1"/>
      <c r="AI934" s="41"/>
      <c r="AJ934" s="41"/>
      <c r="AK934" s="41"/>
      <c r="AL934" s="41"/>
      <c r="AM934" s="41"/>
      <c r="AN934" s="1"/>
      <c r="AO934" s="1"/>
      <c r="AP934" s="1"/>
      <c r="AQ934" s="1"/>
      <c r="AR934" s="1"/>
      <c r="AS934" s="1"/>
      <c r="AT934" s="1"/>
      <c r="AU934" s="1"/>
      <c r="AV934" s="1"/>
      <c r="AW934" s="1"/>
      <c r="AX934" s="35"/>
      <c r="AY934" s="78"/>
      <c r="AZ934" s="37" t="e">
        <f>IF(AC934=#REF!,"年間支払金額",IF(AND(OR(COUNTIF(AE934,"*すべて*"),COUNTIF(AE934,"*全て*")),S934="●",OR(K934=#REF!,K934=#REF!)),"年間支払金額(全官署、契約相手方ごと)",IF(AND(OR(COUNTIF(AE934,"*すべて*"),COUNTIF(AE934,"*全て*")),S934="●"),"年間支払金額(契約相手方ごと)",IF(AND(OR(K934=#REF!,K934=#REF!),AC934=#REF!),"契約総額(全官署)",IF(AND(K934=#REF!,AC934=#REF!),"契約総額(自官署のみ)",IF(K934=#REF!,"年間支払金額(自官署のみ)",IF(AC934=#REF!,"契約総額",IF(AND(COUNTIF(BG934,"&lt;&gt;*単価*"),OR(K934=#REF!,K934=#REF!)),"全官署予定価格",IF(AND(COUNTIF(BG934,"*単価*"),OR(K934=#REF!,K934=#REF!)),"全官署支払金額",IF(COUNTIF(BG934,"*単価*"),"年間支払金額","予定価格"))))))))))</f>
        <v>#REF!</v>
      </c>
      <c r="BA934" s="37" t="str">
        <f>IF(T934="","×",IF(令和8年度契約状況調査票!T934&gt;_xlfn.XLOOKUP(令和8年度契約状況調査票!BF934,#REF!,#REF!),"○","×"))</f>
        <v>×</v>
      </c>
      <c r="BB934" s="37" t="str">
        <f>IF(Y934="","×",IF(令和8年度契約状況調査票!Y934&gt;_xlfn.XLOOKUP(令和8年度契約状況調査票!BF934,#REF!,#REF!),"○","×"))</f>
        <v>×</v>
      </c>
      <c r="BC934" s="37" t="str">
        <f t="shared" si="135"/>
        <v>×</v>
      </c>
      <c r="BD934" s="37" t="str">
        <f t="shared" si="140"/>
        <v>×</v>
      </c>
      <c r="BE934" s="79" t="str">
        <f t="shared" si="136"/>
        <v/>
      </c>
      <c r="BF934" s="38">
        <f t="shared" si="137"/>
        <v>0</v>
      </c>
      <c r="BG934" s="1" t="e">
        <f>IF(AC934=#REF!,"",IF(AND(K934&lt;&gt;"",ISTEXT(U934)),"分担契約/単価契約",IF(ISTEXT(U934),"単価契約",IF(K934&lt;&gt;"","分担契約",""))))</f>
        <v>#REF!</v>
      </c>
      <c r="BH934" s="80"/>
      <c r="BI934" s="81" t="e">
        <f>IF(COUNTIF(T934,"**"),"",IF(AND(T934&gt;=#REF!,OR(H934=#REF!,H934=#REF!)),1,IF(AND(T934&gt;=#REF!,H934&lt;&gt;#REF!,H934&lt;&gt;#REF!),1,"")))</f>
        <v>#REF!</v>
      </c>
      <c r="BJ934" s="82" t="str">
        <f t="shared" si="138"/>
        <v>○</v>
      </c>
      <c r="BK934" s="81" t="b">
        <f t="shared" si="141"/>
        <v>1</v>
      </c>
      <c r="BL934" s="81" t="b">
        <f t="shared" si="142"/>
        <v>1</v>
      </c>
    </row>
    <row r="935" spans="1:64" s="83" customFormat="1" ht="60.65" customHeight="1" x14ac:dyDescent="0.2">
      <c r="A935" s="77">
        <f t="shared" si="134"/>
        <v>930</v>
      </c>
      <c r="B935" s="77" t="str">
        <f t="shared" si="139"/>
        <v/>
      </c>
      <c r="C935" s="77" t="str">
        <f>IF(B935&lt;&gt;1,"",COUNTIF($B$6:B935,1))</f>
        <v/>
      </c>
      <c r="D935" s="77" t="str">
        <f>IF(B935&lt;&gt;2,"",COUNTIF($B$6:B935,2))</f>
        <v/>
      </c>
      <c r="E935" s="77" t="str">
        <f>IF(B935&lt;&gt;3,"",COUNTIF($B$6:B935,3))</f>
        <v/>
      </c>
      <c r="F935" s="77" t="str">
        <f>IF(B935&lt;&gt;4,"",COUNTIF($B$6:B935,4))</f>
        <v/>
      </c>
      <c r="G935" s="1"/>
      <c r="H935" s="20"/>
      <c r="I935" s="20"/>
      <c r="J935" s="20"/>
      <c r="K935" s="1"/>
      <c r="L935" s="1"/>
      <c r="M935" s="21"/>
      <c r="N935" s="20"/>
      <c r="O935" s="22"/>
      <c r="P935" s="26"/>
      <c r="Q935" s="27"/>
      <c r="R935" s="20"/>
      <c r="S935" s="1"/>
      <c r="T935" s="23"/>
      <c r="U935" s="84"/>
      <c r="V935" s="86"/>
      <c r="W935" s="39" t="e">
        <f>IF(OR(T935="他官署で調達手続きを実施のため",AC935=#REF!),"－",IF(V935&lt;&gt;"",ROUNDDOWN(V935/T935,3),(IFERROR(ROUNDDOWN(U935/T935,3),"－"))))</f>
        <v>#REF!</v>
      </c>
      <c r="X935" s="90"/>
      <c r="Y935" s="92"/>
      <c r="Z935" s="25"/>
      <c r="AA935" s="24"/>
      <c r="AB935" s="25"/>
      <c r="AC935" s="24"/>
      <c r="AD935" s="20"/>
      <c r="AE935" s="20"/>
      <c r="AF935" s="20"/>
      <c r="AG935" s="1"/>
      <c r="AH935" s="1"/>
      <c r="AI935" s="41"/>
      <c r="AJ935" s="41"/>
      <c r="AK935" s="41"/>
      <c r="AL935" s="41"/>
      <c r="AM935" s="41"/>
      <c r="AN935" s="1"/>
      <c r="AO935" s="1"/>
      <c r="AP935" s="1"/>
      <c r="AQ935" s="1"/>
      <c r="AR935" s="1"/>
      <c r="AS935" s="1"/>
      <c r="AT935" s="1"/>
      <c r="AU935" s="1"/>
      <c r="AV935" s="1"/>
      <c r="AW935" s="1"/>
      <c r="AX935" s="35"/>
      <c r="AY935" s="78"/>
      <c r="AZ935" s="37" t="e">
        <f>IF(AC935=#REF!,"年間支払金額",IF(AND(OR(COUNTIF(AE935,"*すべて*"),COUNTIF(AE935,"*全て*")),S935="●",OR(K935=#REF!,K935=#REF!)),"年間支払金額(全官署、契約相手方ごと)",IF(AND(OR(COUNTIF(AE935,"*すべて*"),COUNTIF(AE935,"*全て*")),S935="●"),"年間支払金額(契約相手方ごと)",IF(AND(OR(K935=#REF!,K935=#REF!),AC935=#REF!),"契約総額(全官署)",IF(AND(K935=#REF!,AC935=#REF!),"契約総額(自官署のみ)",IF(K935=#REF!,"年間支払金額(自官署のみ)",IF(AC935=#REF!,"契約総額",IF(AND(COUNTIF(BG935,"&lt;&gt;*単価*"),OR(K935=#REF!,K935=#REF!)),"全官署予定価格",IF(AND(COUNTIF(BG935,"*単価*"),OR(K935=#REF!,K935=#REF!)),"全官署支払金額",IF(COUNTIF(BG935,"*単価*"),"年間支払金額","予定価格"))))))))))</f>
        <v>#REF!</v>
      </c>
      <c r="BA935" s="37" t="str">
        <f>IF(T935="","×",IF(令和8年度契約状況調査票!T935&gt;_xlfn.XLOOKUP(令和8年度契約状況調査票!BF935,#REF!,#REF!),"○","×"))</f>
        <v>×</v>
      </c>
      <c r="BB935" s="37" t="str">
        <f>IF(Y935="","×",IF(令和8年度契約状況調査票!Y935&gt;_xlfn.XLOOKUP(令和8年度契約状況調査票!BF935,#REF!,#REF!),"○","×"))</f>
        <v>×</v>
      </c>
      <c r="BC935" s="37" t="str">
        <f t="shared" si="135"/>
        <v>×</v>
      </c>
      <c r="BD935" s="37" t="str">
        <f t="shared" si="140"/>
        <v>×</v>
      </c>
      <c r="BE935" s="79" t="str">
        <f t="shared" si="136"/>
        <v/>
      </c>
      <c r="BF935" s="38">
        <f t="shared" si="137"/>
        <v>0</v>
      </c>
      <c r="BG935" s="1" t="e">
        <f>IF(AC935=#REF!,"",IF(AND(K935&lt;&gt;"",ISTEXT(U935)),"分担契約/単価契約",IF(ISTEXT(U935),"単価契約",IF(K935&lt;&gt;"","分担契約",""))))</f>
        <v>#REF!</v>
      </c>
      <c r="BH935" s="80"/>
      <c r="BI935" s="81" t="e">
        <f>IF(COUNTIF(T935,"**"),"",IF(AND(T935&gt;=#REF!,OR(H935=#REF!,H935=#REF!)),1,IF(AND(T935&gt;=#REF!,H935&lt;&gt;#REF!,H935&lt;&gt;#REF!),1,"")))</f>
        <v>#REF!</v>
      </c>
      <c r="BJ935" s="82" t="str">
        <f t="shared" si="138"/>
        <v>○</v>
      </c>
      <c r="BK935" s="81" t="b">
        <f t="shared" si="141"/>
        <v>1</v>
      </c>
      <c r="BL935" s="81" t="b">
        <f t="shared" si="142"/>
        <v>1</v>
      </c>
    </row>
    <row r="936" spans="1:64" s="83" customFormat="1" ht="60.65" customHeight="1" x14ac:dyDescent="0.2">
      <c r="A936" s="77">
        <f t="shared" si="134"/>
        <v>931</v>
      </c>
      <c r="B936" s="77" t="str">
        <f t="shared" si="139"/>
        <v/>
      </c>
      <c r="C936" s="77" t="str">
        <f>IF(B936&lt;&gt;1,"",COUNTIF($B$6:B936,1))</f>
        <v/>
      </c>
      <c r="D936" s="77" t="str">
        <f>IF(B936&lt;&gt;2,"",COUNTIF($B$6:B936,2))</f>
        <v/>
      </c>
      <c r="E936" s="77" t="str">
        <f>IF(B936&lt;&gt;3,"",COUNTIF($B$6:B936,3))</f>
        <v/>
      </c>
      <c r="F936" s="77" t="str">
        <f>IF(B936&lt;&gt;4,"",COUNTIF($B$6:B936,4))</f>
        <v/>
      </c>
      <c r="G936" s="1"/>
      <c r="H936" s="20"/>
      <c r="I936" s="20"/>
      <c r="J936" s="20"/>
      <c r="K936" s="1"/>
      <c r="L936" s="1"/>
      <c r="M936" s="21"/>
      <c r="N936" s="20"/>
      <c r="O936" s="22"/>
      <c r="P936" s="26"/>
      <c r="Q936" s="27"/>
      <c r="R936" s="20"/>
      <c r="S936" s="1"/>
      <c r="T936" s="23"/>
      <c r="U936" s="84"/>
      <c r="V936" s="86"/>
      <c r="W936" s="39" t="e">
        <f>IF(OR(T936="他官署で調達手続きを実施のため",AC936=#REF!),"－",IF(V936&lt;&gt;"",ROUNDDOWN(V936/T936,3),(IFERROR(ROUNDDOWN(U936/T936,3),"－"))))</f>
        <v>#REF!</v>
      </c>
      <c r="X936" s="90"/>
      <c r="Y936" s="92"/>
      <c r="Z936" s="25"/>
      <c r="AA936" s="24"/>
      <c r="AB936" s="25"/>
      <c r="AC936" s="24"/>
      <c r="AD936" s="20"/>
      <c r="AE936" s="20"/>
      <c r="AF936" s="20"/>
      <c r="AG936" s="1"/>
      <c r="AH936" s="1"/>
      <c r="AI936" s="41"/>
      <c r="AJ936" s="41"/>
      <c r="AK936" s="41"/>
      <c r="AL936" s="41"/>
      <c r="AM936" s="41"/>
      <c r="AN936" s="1"/>
      <c r="AO936" s="1"/>
      <c r="AP936" s="1"/>
      <c r="AQ936" s="1"/>
      <c r="AR936" s="1"/>
      <c r="AS936" s="1"/>
      <c r="AT936" s="1"/>
      <c r="AU936" s="1"/>
      <c r="AV936" s="1"/>
      <c r="AW936" s="1"/>
      <c r="AX936" s="35"/>
      <c r="AY936" s="78"/>
      <c r="AZ936" s="37" t="e">
        <f>IF(AC936=#REF!,"年間支払金額",IF(AND(OR(COUNTIF(AE936,"*すべて*"),COUNTIF(AE936,"*全て*")),S936="●",OR(K936=#REF!,K936=#REF!)),"年間支払金額(全官署、契約相手方ごと)",IF(AND(OR(COUNTIF(AE936,"*すべて*"),COUNTIF(AE936,"*全て*")),S936="●"),"年間支払金額(契約相手方ごと)",IF(AND(OR(K936=#REF!,K936=#REF!),AC936=#REF!),"契約総額(全官署)",IF(AND(K936=#REF!,AC936=#REF!),"契約総額(自官署のみ)",IF(K936=#REF!,"年間支払金額(自官署のみ)",IF(AC936=#REF!,"契約総額",IF(AND(COUNTIF(BG936,"&lt;&gt;*単価*"),OR(K936=#REF!,K936=#REF!)),"全官署予定価格",IF(AND(COUNTIF(BG936,"*単価*"),OR(K936=#REF!,K936=#REF!)),"全官署支払金額",IF(COUNTIF(BG936,"*単価*"),"年間支払金額","予定価格"))))))))))</f>
        <v>#REF!</v>
      </c>
      <c r="BA936" s="37" t="str">
        <f>IF(T936="","×",IF(令和8年度契約状況調査票!T936&gt;_xlfn.XLOOKUP(令和8年度契約状況調査票!BF936,#REF!,#REF!),"○","×"))</f>
        <v>×</v>
      </c>
      <c r="BB936" s="37" t="str">
        <f>IF(Y936="","×",IF(令和8年度契約状況調査票!Y936&gt;_xlfn.XLOOKUP(令和8年度契約状況調査票!BF936,#REF!,#REF!),"○","×"))</f>
        <v>×</v>
      </c>
      <c r="BC936" s="37" t="str">
        <f t="shared" si="135"/>
        <v>×</v>
      </c>
      <c r="BD936" s="37" t="str">
        <f t="shared" si="140"/>
        <v>×</v>
      </c>
      <c r="BE936" s="79" t="str">
        <f t="shared" si="136"/>
        <v/>
      </c>
      <c r="BF936" s="38">
        <f t="shared" si="137"/>
        <v>0</v>
      </c>
      <c r="BG936" s="1" t="e">
        <f>IF(AC936=#REF!,"",IF(AND(K936&lt;&gt;"",ISTEXT(U936)),"分担契約/単価契約",IF(ISTEXT(U936),"単価契約",IF(K936&lt;&gt;"","分担契約",""))))</f>
        <v>#REF!</v>
      </c>
      <c r="BH936" s="80"/>
      <c r="BI936" s="81" t="e">
        <f>IF(COUNTIF(T936,"**"),"",IF(AND(T936&gt;=#REF!,OR(H936=#REF!,H936=#REF!)),1,IF(AND(T936&gt;=#REF!,H936&lt;&gt;#REF!,H936&lt;&gt;#REF!),1,"")))</f>
        <v>#REF!</v>
      </c>
      <c r="BJ936" s="82" t="str">
        <f t="shared" si="138"/>
        <v>○</v>
      </c>
      <c r="BK936" s="81" t="b">
        <f t="shared" si="141"/>
        <v>1</v>
      </c>
      <c r="BL936" s="81" t="b">
        <f t="shared" si="142"/>
        <v>1</v>
      </c>
    </row>
    <row r="937" spans="1:64" s="83" customFormat="1" ht="60.65" customHeight="1" x14ac:dyDescent="0.2">
      <c r="A937" s="77">
        <f t="shared" si="134"/>
        <v>932</v>
      </c>
      <c r="B937" s="77" t="str">
        <f t="shared" si="139"/>
        <v/>
      </c>
      <c r="C937" s="77" t="str">
        <f>IF(B937&lt;&gt;1,"",COUNTIF($B$6:B937,1))</f>
        <v/>
      </c>
      <c r="D937" s="77" t="str">
        <f>IF(B937&lt;&gt;2,"",COUNTIF($B$6:B937,2))</f>
        <v/>
      </c>
      <c r="E937" s="77" t="str">
        <f>IF(B937&lt;&gt;3,"",COUNTIF($B$6:B937,3))</f>
        <v/>
      </c>
      <c r="F937" s="77" t="str">
        <f>IF(B937&lt;&gt;4,"",COUNTIF($B$6:B937,4))</f>
        <v/>
      </c>
      <c r="G937" s="1"/>
      <c r="H937" s="20"/>
      <c r="I937" s="20"/>
      <c r="J937" s="20"/>
      <c r="K937" s="1"/>
      <c r="L937" s="1"/>
      <c r="M937" s="21"/>
      <c r="N937" s="20"/>
      <c r="O937" s="22"/>
      <c r="P937" s="26"/>
      <c r="Q937" s="27"/>
      <c r="R937" s="20"/>
      <c r="S937" s="1"/>
      <c r="T937" s="23"/>
      <c r="U937" s="84"/>
      <c r="V937" s="86"/>
      <c r="W937" s="39" t="e">
        <f>IF(OR(T937="他官署で調達手続きを実施のため",AC937=#REF!),"－",IF(V937&lt;&gt;"",ROUNDDOWN(V937/T937,3),(IFERROR(ROUNDDOWN(U937/T937,3),"－"))))</f>
        <v>#REF!</v>
      </c>
      <c r="X937" s="90"/>
      <c r="Y937" s="92"/>
      <c r="Z937" s="25"/>
      <c r="AA937" s="24"/>
      <c r="AB937" s="25"/>
      <c r="AC937" s="24"/>
      <c r="AD937" s="20"/>
      <c r="AE937" s="20"/>
      <c r="AF937" s="20"/>
      <c r="AG937" s="1"/>
      <c r="AH937" s="1"/>
      <c r="AI937" s="41"/>
      <c r="AJ937" s="41"/>
      <c r="AK937" s="41"/>
      <c r="AL937" s="41"/>
      <c r="AM937" s="41"/>
      <c r="AN937" s="1"/>
      <c r="AO937" s="1"/>
      <c r="AP937" s="1"/>
      <c r="AQ937" s="1"/>
      <c r="AR937" s="1"/>
      <c r="AS937" s="1"/>
      <c r="AT937" s="1"/>
      <c r="AU937" s="1"/>
      <c r="AV937" s="1"/>
      <c r="AW937" s="1"/>
      <c r="AX937" s="36"/>
      <c r="AY937" s="78"/>
      <c r="AZ937" s="37" t="e">
        <f>IF(AC937=#REF!,"年間支払金額",IF(AND(OR(COUNTIF(AE937,"*すべて*"),COUNTIF(AE937,"*全て*")),S937="●",OR(K937=#REF!,K937=#REF!)),"年間支払金額(全官署、契約相手方ごと)",IF(AND(OR(COUNTIF(AE937,"*すべて*"),COUNTIF(AE937,"*全て*")),S937="●"),"年間支払金額(契約相手方ごと)",IF(AND(OR(K937=#REF!,K937=#REF!),AC937=#REF!),"契約総額(全官署)",IF(AND(K937=#REF!,AC937=#REF!),"契約総額(自官署のみ)",IF(K937=#REF!,"年間支払金額(自官署のみ)",IF(AC937=#REF!,"契約総額",IF(AND(COUNTIF(BG937,"&lt;&gt;*単価*"),OR(K937=#REF!,K937=#REF!)),"全官署予定価格",IF(AND(COUNTIF(BG937,"*単価*"),OR(K937=#REF!,K937=#REF!)),"全官署支払金額",IF(COUNTIF(BG937,"*単価*"),"年間支払金額","予定価格"))))))))))</f>
        <v>#REF!</v>
      </c>
      <c r="BA937" s="37" t="str">
        <f>IF(T937="","×",IF(令和8年度契約状況調査票!T937&gt;_xlfn.XLOOKUP(令和8年度契約状況調査票!BF937,#REF!,#REF!),"○","×"))</f>
        <v>×</v>
      </c>
      <c r="BB937" s="37" t="str">
        <f>IF(Y937="","×",IF(令和8年度契約状況調査票!Y937&gt;_xlfn.XLOOKUP(令和8年度契約状況調査票!BF937,#REF!,#REF!),"○","×"))</f>
        <v>×</v>
      </c>
      <c r="BC937" s="37" t="str">
        <f t="shared" si="135"/>
        <v>×</v>
      </c>
      <c r="BD937" s="37" t="str">
        <f t="shared" si="140"/>
        <v>×</v>
      </c>
      <c r="BE937" s="79" t="str">
        <f t="shared" si="136"/>
        <v/>
      </c>
      <c r="BF937" s="38">
        <f t="shared" si="137"/>
        <v>0</v>
      </c>
      <c r="BG937" s="1" t="e">
        <f>IF(AC937=#REF!,"",IF(AND(K937&lt;&gt;"",ISTEXT(U937)),"分担契約/単価契約",IF(ISTEXT(U937),"単価契約",IF(K937&lt;&gt;"","分担契約",""))))</f>
        <v>#REF!</v>
      </c>
      <c r="BH937" s="80"/>
      <c r="BI937" s="81" t="e">
        <f>IF(COUNTIF(T937,"**"),"",IF(AND(T937&gt;=#REF!,OR(H937=#REF!,H937=#REF!)),1,IF(AND(T937&gt;=#REF!,H937&lt;&gt;#REF!,H937&lt;&gt;#REF!),1,"")))</f>
        <v>#REF!</v>
      </c>
      <c r="BJ937" s="82" t="str">
        <f t="shared" si="138"/>
        <v>○</v>
      </c>
      <c r="BK937" s="81" t="b">
        <f t="shared" si="141"/>
        <v>1</v>
      </c>
      <c r="BL937" s="81" t="b">
        <f t="shared" si="142"/>
        <v>1</v>
      </c>
    </row>
    <row r="938" spans="1:64" s="83" customFormat="1" ht="60.65" customHeight="1" x14ac:dyDescent="0.2">
      <c r="A938" s="77">
        <f t="shared" si="134"/>
        <v>933</v>
      </c>
      <c r="B938" s="77" t="str">
        <f t="shared" si="139"/>
        <v/>
      </c>
      <c r="C938" s="77" t="str">
        <f>IF(B938&lt;&gt;1,"",COUNTIF($B$6:B938,1))</f>
        <v/>
      </c>
      <c r="D938" s="77" t="str">
        <f>IF(B938&lt;&gt;2,"",COUNTIF($B$6:B938,2))</f>
        <v/>
      </c>
      <c r="E938" s="77" t="str">
        <f>IF(B938&lt;&gt;3,"",COUNTIF($B$6:B938,3))</f>
        <v/>
      </c>
      <c r="F938" s="77" t="str">
        <f>IF(B938&lt;&gt;4,"",COUNTIF($B$6:B938,4))</f>
        <v/>
      </c>
      <c r="G938" s="1"/>
      <c r="H938" s="20"/>
      <c r="I938" s="20"/>
      <c r="J938" s="20"/>
      <c r="K938" s="1"/>
      <c r="L938" s="1"/>
      <c r="M938" s="21"/>
      <c r="N938" s="20"/>
      <c r="O938" s="22"/>
      <c r="P938" s="26"/>
      <c r="Q938" s="27"/>
      <c r="R938" s="20"/>
      <c r="S938" s="1"/>
      <c r="T938" s="23"/>
      <c r="U938" s="84"/>
      <c r="V938" s="86"/>
      <c r="W938" s="39" t="e">
        <f>IF(OR(T938="他官署で調達手続きを実施のため",AC938=#REF!),"－",IF(V938&lt;&gt;"",ROUNDDOWN(V938/T938,3),(IFERROR(ROUNDDOWN(U938/T938,3),"－"))))</f>
        <v>#REF!</v>
      </c>
      <c r="X938" s="90"/>
      <c r="Y938" s="92"/>
      <c r="Z938" s="25"/>
      <c r="AA938" s="24"/>
      <c r="AB938" s="25"/>
      <c r="AC938" s="24"/>
      <c r="AD938" s="20"/>
      <c r="AE938" s="20"/>
      <c r="AF938" s="20"/>
      <c r="AG938" s="1"/>
      <c r="AH938" s="1"/>
      <c r="AI938" s="41"/>
      <c r="AJ938" s="41"/>
      <c r="AK938" s="41"/>
      <c r="AL938" s="41"/>
      <c r="AM938" s="41"/>
      <c r="AN938" s="1"/>
      <c r="AO938" s="1"/>
      <c r="AP938" s="1"/>
      <c r="AQ938" s="1"/>
      <c r="AR938" s="1"/>
      <c r="AS938" s="1"/>
      <c r="AT938" s="1"/>
      <c r="AU938" s="1"/>
      <c r="AV938" s="1"/>
      <c r="AW938" s="1"/>
      <c r="AX938" s="35"/>
      <c r="AY938" s="78"/>
      <c r="AZ938" s="37" t="e">
        <f>IF(AC938=#REF!,"年間支払金額",IF(AND(OR(COUNTIF(AE938,"*すべて*"),COUNTIF(AE938,"*全て*")),S938="●",OR(K938=#REF!,K938=#REF!)),"年間支払金額(全官署、契約相手方ごと)",IF(AND(OR(COUNTIF(AE938,"*すべて*"),COUNTIF(AE938,"*全て*")),S938="●"),"年間支払金額(契約相手方ごと)",IF(AND(OR(K938=#REF!,K938=#REF!),AC938=#REF!),"契約総額(全官署)",IF(AND(K938=#REF!,AC938=#REF!),"契約総額(自官署のみ)",IF(K938=#REF!,"年間支払金額(自官署のみ)",IF(AC938=#REF!,"契約総額",IF(AND(COUNTIF(BG938,"&lt;&gt;*単価*"),OR(K938=#REF!,K938=#REF!)),"全官署予定価格",IF(AND(COUNTIF(BG938,"*単価*"),OR(K938=#REF!,K938=#REF!)),"全官署支払金額",IF(COUNTIF(BG938,"*単価*"),"年間支払金額","予定価格"))))))))))</f>
        <v>#REF!</v>
      </c>
      <c r="BA938" s="37" t="str">
        <f>IF(T938="","×",IF(令和8年度契約状況調査票!T938&gt;_xlfn.XLOOKUP(令和8年度契約状況調査票!BF938,#REF!,#REF!),"○","×"))</f>
        <v>×</v>
      </c>
      <c r="BB938" s="37" t="str">
        <f>IF(Y938="","×",IF(令和8年度契約状況調査票!Y938&gt;_xlfn.XLOOKUP(令和8年度契約状況調査票!BF938,#REF!,#REF!),"○","×"))</f>
        <v>×</v>
      </c>
      <c r="BC938" s="37" t="str">
        <f t="shared" si="135"/>
        <v>×</v>
      </c>
      <c r="BD938" s="37" t="str">
        <f t="shared" si="140"/>
        <v>×</v>
      </c>
      <c r="BE938" s="79" t="str">
        <f t="shared" si="136"/>
        <v/>
      </c>
      <c r="BF938" s="38">
        <f t="shared" si="137"/>
        <v>0</v>
      </c>
      <c r="BG938" s="1" t="e">
        <f>IF(AC938=#REF!,"",IF(AND(K938&lt;&gt;"",ISTEXT(U938)),"分担契約/単価契約",IF(ISTEXT(U938),"単価契約",IF(K938&lt;&gt;"","分担契約",""))))</f>
        <v>#REF!</v>
      </c>
      <c r="BH938" s="80"/>
      <c r="BI938" s="81" t="e">
        <f>IF(COUNTIF(T938,"**"),"",IF(AND(T938&gt;=#REF!,OR(H938=#REF!,H938=#REF!)),1,IF(AND(T938&gt;=#REF!,H938&lt;&gt;#REF!,H938&lt;&gt;#REF!),1,"")))</f>
        <v>#REF!</v>
      </c>
      <c r="BJ938" s="82" t="str">
        <f t="shared" si="138"/>
        <v>○</v>
      </c>
      <c r="BK938" s="81" t="b">
        <f t="shared" si="141"/>
        <v>1</v>
      </c>
      <c r="BL938" s="81" t="b">
        <f t="shared" si="142"/>
        <v>1</v>
      </c>
    </row>
    <row r="939" spans="1:64" s="83" customFormat="1" ht="60.65" customHeight="1" x14ac:dyDescent="0.2">
      <c r="A939" s="77">
        <f t="shared" si="134"/>
        <v>934</v>
      </c>
      <c r="B939" s="77" t="str">
        <f t="shared" si="139"/>
        <v/>
      </c>
      <c r="C939" s="77" t="str">
        <f>IF(B939&lt;&gt;1,"",COUNTIF($B$6:B939,1))</f>
        <v/>
      </c>
      <c r="D939" s="77" t="str">
        <f>IF(B939&lt;&gt;2,"",COUNTIF($B$6:B939,2))</f>
        <v/>
      </c>
      <c r="E939" s="77" t="str">
        <f>IF(B939&lt;&gt;3,"",COUNTIF($B$6:B939,3))</f>
        <v/>
      </c>
      <c r="F939" s="77" t="str">
        <f>IF(B939&lt;&gt;4,"",COUNTIF($B$6:B939,4))</f>
        <v/>
      </c>
      <c r="G939" s="1"/>
      <c r="H939" s="20"/>
      <c r="I939" s="20"/>
      <c r="J939" s="20"/>
      <c r="K939" s="1"/>
      <c r="L939" s="1"/>
      <c r="M939" s="21"/>
      <c r="N939" s="20"/>
      <c r="O939" s="22"/>
      <c r="P939" s="26"/>
      <c r="Q939" s="27"/>
      <c r="R939" s="20"/>
      <c r="S939" s="1"/>
      <c r="T939" s="23"/>
      <c r="U939" s="84"/>
      <c r="V939" s="86"/>
      <c r="W939" s="39" t="e">
        <f>IF(OR(T939="他官署で調達手続きを実施のため",AC939=#REF!),"－",IF(V939&lt;&gt;"",ROUNDDOWN(V939/T939,3),(IFERROR(ROUNDDOWN(U939/T939,3),"－"))))</f>
        <v>#REF!</v>
      </c>
      <c r="X939" s="90"/>
      <c r="Y939" s="92"/>
      <c r="Z939" s="25"/>
      <c r="AA939" s="24"/>
      <c r="AB939" s="25"/>
      <c r="AC939" s="24"/>
      <c r="AD939" s="20"/>
      <c r="AE939" s="20"/>
      <c r="AF939" s="20"/>
      <c r="AG939" s="1"/>
      <c r="AH939" s="1"/>
      <c r="AI939" s="41"/>
      <c r="AJ939" s="41"/>
      <c r="AK939" s="41"/>
      <c r="AL939" s="41"/>
      <c r="AM939" s="41"/>
      <c r="AN939" s="1"/>
      <c r="AO939" s="1"/>
      <c r="AP939" s="1"/>
      <c r="AQ939" s="1"/>
      <c r="AR939" s="1"/>
      <c r="AS939" s="1"/>
      <c r="AT939" s="1"/>
      <c r="AU939" s="1"/>
      <c r="AV939" s="1"/>
      <c r="AW939" s="1"/>
      <c r="AX939" s="35"/>
      <c r="AY939" s="78"/>
      <c r="AZ939" s="37" t="e">
        <f>IF(AC939=#REF!,"年間支払金額",IF(AND(OR(COUNTIF(AE939,"*すべて*"),COUNTIF(AE939,"*全て*")),S939="●",OR(K939=#REF!,K939=#REF!)),"年間支払金額(全官署、契約相手方ごと)",IF(AND(OR(COUNTIF(AE939,"*すべて*"),COUNTIF(AE939,"*全て*")),S939="●"),"年間支払金額(契約相手方ごと)",IF(AND(OR(K939=#REF!,K939=#REF!),AC939=#REF!),"契約総額(全官署)",IF(AND(K939=#REF!,AC939=#REF!),"契約総額(自官署のみ)",IF(K939=#REF!,"年間支払金額(自官署のみ)",IF(AC939=#REF!,"契約総額",IF(AND(COUNTIF(BG939,"&lt;&gt;*単価*"),OR(K939=#REF!,K939=#REF!)),"全官署予定価格",IF(AND(COUNTIF(BG939,"*単価*"),OR(K939=#REF!,K939=#REF!)),"全官署支払金額",IF(COUNTIF(BG939,"*単価*"),"年間支払金額","予定価格"))))))))))</f>
        <v>#REF!</v>
      </c>
      <c r="BA939" s="37" t="str">
        <f>IF(T939="","×",IF(令和8年度契約状況調査票!T939&gt;_xlfn.XLOOKUP(令和8年度契約状況調査票!BF939,#REF!,#REF!),"○","×"))</f>
        <v>×</v>
      </c>
      <c r="BB939" s="37" t="str">
        <f>IF(Y939="","×",IF(令和8年度契約状況調査票!Y939&gt;_xlfn.XLOOKUP(令和8年度契約状況調査票!BF939,#REF!,#REF!),"○","×"))</f>
        <v>×</v>
      </c>
      <c r="BC939" s="37" t="str">
        <f t="shared" si="135"/>
        <v>×</v>
      </c>
      <c r="BD939" s="37" t="str">
        <f t="shared" si="140"/>
        <v>×</v>
      </c>
      <c r="BE939" s="79" t="str">
        <f t="shared" si="136"/>
        <v/>
      </c>
      <c r="BF939" s="38">
        <f t="shared" si="137"/>
        <v>0</v>
      </c>
      <c r="BG939" s="1" t="e">
        <f>IF(AC939=#REF!,"",IF(AND(K939&lt;&gt;"",ISTEXT(U939)),"分担契約/単価契約",IF(ISTEXT(U939),"単価契約",IF(K939&lt;&gt;"","分担契約",""))))</f>
        <v>#REF!</v>
      </c>
      <c r="BH939" s="80"/>
      <c r="BI939" s="81" t="e">
        <f>IF(COUNTIF(T939,"**"),"",IF(AND(T939&gt;=#REF!,OR(H939=#REF!,H939=#REF!)),1,IF(AND(T939&gt;=#REF!,H939&lt;&gt;#REF!,H939&lt;&gt;#REF!),1,"")))</f>
        <v>#REF!</v>
      </c>
      <c r="BJ939" s="82" t="str">
        <f t="shared" si="138"/>
        <v>○</v>
      </c>
      <c r="BK939" s="81" t="b">
        <f t="shared" si="141"/>
        <v>1</v>
      </c>
      <c r="BL939" s="81" t="b">
        <f t="shared" si="142"/>
        <v>1</v>
      </c>
    </row>
    <row r="940" spans="1:64" s="83" customFormat="1" ht="60.65" customHeight="1" x14ac:dyDescent="0.2">
      <c r="A940" s="77">
        <f t="shared" si="134"/>
        <v>935</v>
      </c>
      <c r="B940" s="77" t="str">
        <f t="shared" si="139"/>
        <v/>
      </c>
      <c r="C940" s="77" t="str">
        <f>IF(B940&lt;&gt;1,"",COUNTIF($B$6:B940,1))</f>
        <v/>
      </c>
      <c r="D940" s="77" t="str">
        <f>IF(B940&lt;&gt;2,"",COUNTIF($B$6:B940,2))</f>
        <v/>
      </c>
      <c r="E940" s="77" t="str">
        <f>IF(B940&lt;&gt;3,"",COUNTIF($B$6:B940,3))</f>
        <v/>
      </c>
      <c r="F940" s="77" t="str">
        <f>IF(B940&lt;&gt;4,"",COUNTIF($B$6:B940,4))</f>
        <v/>
      </c>
      <c r="G940" s="1"/>
      <c r="H940" s="20"/>
      <c r="I940" s="20"/>
      <c r="J940" s="20"/>
      <c r="K940" s="1"/>
      <c r="L940" s="1"/>
      <c r="M940" s="21"/>
      <c r="N940" s="20"/>
      <c r="O940" s="22"/>
      <c r="P940" s="26"/>
      <c r="Q940" s="27"/>
      <c r="R940" s="20"/>
      <c r="S940" s="1"/>
      <c r="T940" s="28"/>
      <c r="U940" s="85"/>
      <c r="V940" s="86"/>
      <c r="W940" s="39" t="e">
        <f>IF(OR(T940="他官署で調達手続きを実施のため",AC940=#REF!),"－",IF(V940&lt;&gt;"",ROUNDDOWN(V940/T940,3),(IFERROR(ROUNDDOWN(U940/T940,3),"－"))))</f>
        <v>#REF!</v>
      </c>
      <c r="X940" s="90"/>
      <c r="Y940" s="92"/>
      <c r="Z940" s="25"/>
      <c r="AA940" s="24"/>
      <c r="AB940" s="25"/>
      <c r="AC940" s="24"/>
      <c r="AD940" s="20"/>
      <c r="AE940" s="20"/>
      <c r="AF940" s="20"/>
      <c r="AG940" s="1"/>
      <c r="AH940" s="1"/>
      <c r="AI940" s="41"/>
      <c r="AJ940" s="41"/>
      <c r="AK940" s="41"/>
      <c r="AL940" s="41"/>
      <c r="AM940" s="41"/>
      <c r="AN940" s="1"/>
      <c r="AO940" s="1"/>
      <c r="AP940" s="1"/>
      <c r="AQ940" s="1"/>
      <c r="AR940" s="1"/>
      <c r="AS940" s="1"/>
      <c r="AT940" s="1"/>
      <c r="AU940" s="1"/>
      <c r="AV940" s="1"/>
      <c r="AW940" s="1"/>
      <c r="AX940" s="35"/>
      <c r="AY940" s="78"/>
      <c r="AZ940" s="37" t="e">
        <f>IF(AC940=#REF!,"年間支払金額",IF(AND(OR(COUNTIF(AE940,"*すべて*"),COUNTIF(AE940,"*全て*")),S940="●",OR(K940=#REF!,K940=#REF!)),"年間支払金額(全官署、契約相手方ごと)",IF(AND(OR(COUNTIF(AE940,"*すべて*"),COUNTIF(AE940,"*全て*")),S940="●"),"年間支払金額(契約相手方ごと)",IF(AND(OR(K940=#REF!,K940=#REF!),AC940=#REF!),"契約総額(全官署)",IF(AND(K940=#REF!,AC940=#REF!),"契約総額(自官署のみ)",IF(K940=#REF!,"年間支払金額(自官署のみ)",IF(AC940=#REF!,"契約総額",IF(AND(COUNTIF(BG940,"&lt;&gt;*単価*"),OR(K940=#REF!,K940=#REF!)),"全官署予定価格",IF(AND(COUNTIF(BG940,"*単価*"),OR(K940=#REF!,K940=#REF!)),"全官署支払金額",IF(COUNTIF(BG940,"*単価*"),"年間支払金額","予定価格"))))))))))</f>
        <v>#REF!</v>
      </c>
      <c r="BA940" s="37" t="str">
        <f>IF(T940="","×",IF(令和8年度契約状況調査票!T940&gt;_xlfn.XLOOKUP(令和8年度契約状況調査票!BF940,#REF!,#REF!),"○","×"))</f>
        <v>×</v>
      </c>
      <c r="BB940" s="37" t="str">
        <f>IF(Y940="","×",IF(令和8年度契約状況調査票!Y940&gt;_xlfn.XLOOKUP(令和8年度契約状況調査票!BF940,#REF!,#REF!),"○","×"))</f>
        <v>×</v>
      </c>
      <c r="BC940" s="37" t="str">
        <f t="shared" si="135"/>
        <v>×</v>
      </c>
      <c r="BD940" s="37" t="str">
        <f t="shared" si="140"/>
        <v>×</v>
      </c>
      <c r="BE940" s="79" t="str">
        <f t="shared" si="136"/>
        <v/>
      </c>
      <c r="BF940" s="38">
        <f t="shared" si="137"/>
        <v>0</v>
      </c>
      <c r="BG940" s="1" t="e">
        <f>IF(AC940=#REF!,"",IF(AND(K940&lt;&gt;"",ISTEXT(U940)),"分担契約/単価契約",IF(ISTEXT(U940),"単価契約",IF(K940&lt;&gt;"","分担契約",""))))</f>
        <v>#REF!</v>
      </c>
      <c r="BH940" s="80"/>
      <c r="BI940" s="81" t="e">
        <f>IF(COUNTIF(T940,"**"),"",IF(AND(T940&gt;=#REF!,OR(H940=#REF!,H940=#REF!)),1,IF(AND(T940&gt;=#REF!,H940&lt;&gt;#REF!,H940&lt;&gt;#REF!),1,"")))</f>
        <v>#REF!</v>
      </c>
      <c r="BJ940" s="82" t="str">
        <f t="shared" si="138"/>
        <v>○</v>
      </c>
      <c r="BK940" s="81" t="b">
        <f t="shared" si="141"/>
        <v>1</v>
      </c>
      <c r="BL940" s="81" t="b">
        <f t="shared" si="142"/>
        <v>1</v>
      </c>
    </row>
    <row r="941" spans="1:64" s="83" customFormat="1" ht="60.65" customHeight="1" x14ac:dyDescent="0.2">
      <c r="A941" s="77">
        <f t="shared" si="134"/>
        <v>936</v>
      </c>
      <c r="B941" s="77" t="str">
        <f t="shared" si="139"/>
        <v/>
      </c>
      <c r="C941" s="77" t="str">
        <f>IF(B941&lt;&gt;1,"",COUNTIF($B$6:B941,1))</f>
        <v/>
      </c>
      <c r="D941" s="77" t="str">
        <f>IF(B941&lt;&gt;2,"",COUNTIF($B$6:B941,2))</f>
        <v/>
      </c>
      <c r="E941" s="77" t="str">
        <f>IF(B941&lt;&gt;3,"",COUNTIF($B$6:B941,3))</f>
        <v/>
      </c>
      <c r="F941" s="77" t="str">
        <f>IF(B941&lt;&gt;4,"",COUNTIF($B$6:B941,4))</f>
        <v/>
      </c>
      <c r="G941" s="1"/>
      <c r="H941" s="20"/>
      <c r="I941" s="20"/>
      <c r="J941" s="20"/>
      <c r="K941" s="1"/>
      <c r="L941" s="1"/>
      <c r="M941" s="21"/>
      <c r="N941" s="20"/>
      <c r="O941" s="22"/>
      <c r="P941" s="26"/>
      <c r="Q941" s="27"/>
      <c r="R941" s="20"/>
      <c r="S941" s="1"/>
      <c r="T941" s="23"/>
      <c r="U941" s="84"/>
      <c r="V941" s="86"/>
      <c r="W941" s="39" t="e">
        <f>IF(OR(T941="他官署で調達手続きを実施のため",AC941=#REF!),"－",IF(V941&lt;&gt;"",ROUNDDOWN(V941/T941,3),(IFERROR(ROUNDDOWN(U941/T941,3),"－"))))</f>
        <v>#REF!</v>
      </c>
      <c r="X941" s="90"/>
      <c r="Y941" s="92"/>
      <c r="Z941" s="25"/>
      <c r="AA941" s="24"/>
      <c r="AB941" s="25"/>
      <c r="AC941" s="24"/>
      <c r="AD941" s="20"/>
      <c r="AE941" s="20"/>
      <c r="AF941" s="20"/>
      <c r="AG941" s="1"/>
      <c r="AH941" s="1"/>
      <c r="AI941" s="41"/>
      <c r="AJ941" s="41"/>
      <c r="AK941" s="41"/>
      <c r="AL941" s="41"/>
      <c r="AM941" s="41"/>
      <c r="AN941" s="1"/>
      <c r="AO941" s="1"/>
      <c r="AP941" s="1"/>
      <c r="AQ941" s="1"/>
      <c r="AR941" s="1"/>
      <c r="AS941" s="1"/>
      <c r="AT941" s="1"/>
      <c r="AU941" s="1"/>
      <c r="AV941" s="1"/>
      <c r="AW941" s="1"/>
      <c r="AX941" s="35"/>
      <c r="AY941" s="78"/>
      <c r="AZ941" s="37" t="e">
        <f>IF(AC941=#REF!,"年間支払金額",IF(AND(OR(COUNTIF(AE941,"*すべて*"),COUNTIF(AE941,"*全て*")),S941="●",OR(K941=#REF!,K941=#REF!)),"年間支払金額(全官署、契約相手方ごと)",IF(AND(OR(COUNTIF(AE941,"*すべて*"),COUNTIF(AE941,"*全て*")),S941="●"),"年間支払金額(契約相手方ごと)",IF(AND(OR(K941=#REF!,K941=#REF!),AC941=#REF!),"契約総額(全官署)",IF(AND(K941=#REF!,AC941=#REF!),"契約総額(自官署のみ)",IF(K941=#REF!,"年間支払金額(自官署のみ)",IF(AC941=#REF!,"契約総額",IF(AND(COUNTIF(BG941,"&lt;&gt;*単価*"),OR(K941=#REF!,K941=#REF!)),"全官署予定価格",IF(AND(COUNTIF(BG941,"*単価*"),OR(K941=#REF!,K941=#REF!)),"全官署支払金額",IF(COUNTIF(BG941,"*単価*"),"年間支払金額","予定価格"))))))))))</f>
        <v>#REF!</v>
      </c>
      <c r="BA941" s="37" t="str">
        <f>IF(T941="","×",IF(令和8年度契約状況調査票!T941&gt;_xlfn.XLOOKUP(令和8年度契約状況調査票!BF941,#REF!,#REF!),"○","×"))</f>
        <v>×</v>
      </c>
      <c r="BB941" s="37" t="str">
        <f>IF(Y941="","×",IF(令和8年度契約状況調査票!Y941&gt;_xlfn.XLOOKUP(令和8年度契約状況調査票!BF941,#REF!,#REF!),"○","×"))</f>
        <v>×</v>
      </c>
      <c r="BC941" s="37" t="str">
        <f t="shared" si="135"/>
        <v>×</v>
      </c>
      <c r="BD941" s="37" t="str">
        <f t="shared" si="140"/>
        <v>×</v>
      </c>
      <c r="BE941" s="79" t="str">
        <f t="shared" si="136"/>
        <v/>
      </c>
      <c r="BF941" s="38">
        <f t="shared" si="137"/>
        <v>0</v>
      </c>
      <c r="BG941" s="1" t="e">
        <f>IF(AC941=#REF!,"",IF(AND(K941&lt;&gt;"",ISTEXT(U941)),"分担契約/単価契約",IF(ISTEXT(U941),"単価契約",IF(K941&lt;&gt;"","分担契約",""))))</f>
        <v>#REF!</v>
      </c>
      <c r="BH941" s="80"/>
      <c r="BI941" s="81" t="e">
        <f>IF(COUNTIF(T941,"**"),"",IF(AND(T941&gt;=#REF!,OR(H941=#REF!,H941=#REF!)),1,IF(AND(T941&gt;=#REF!,H941&lt;&gt;#REF!,H941&lt;&gt;#REF!),1,"")))</f>
        <v>#REF!</v>
      </c>
      <c r="BJ941" s="82" t="str">
        <f t="shared" si="138"/>
        <v>○</v>
      </c>
      <c r="BK941" s="81" t="b">
        <f t="shared" si="141"/>
        <v>1</v>
      </c>
      <c r="BL941" s="81" t="b">
        <f t="shared" si="142"/>
        <v>1</v>
      </c>
    </row>
    <row r="942" spans="1:64" s="83" customFormat="1" ht="60.65" customHeight="1" x14ac:dyDescent="0.2">
      <c r="A942" s="77">
        <f t="shared" si="134"/>
        <v>937</v>
      </c>
      <c r="B942" s="77" t="str">
        <f t="shared" si="139"/>
        <v/>
      </c>
      <c r="C942" s="77" t="str">
        <f>IF(B942&lt;&gt;1,"",COUNTIF($B$6:B942,1))</f>
        <v/>
      </c>
      <c r="D942" s="77" t="str">
        <f>IF(B942&lt;&gt;2,"",COUNTIF($B$6:B942,2))</f>
        <v/>
      </c>
      <c r="E942" s="77" t="str">
        <f>IF(B942&lt;&gt;3,"",COUNTIF($B$6:B942,3))</f>
        <v/>
      </c>
      <c r="F942" s="77" t="str">
        <f>IF(B942&lt;&gt;4,"",COUNTIF($B$6:B942,4))</f>
        <v/>
      </c>
      <c r="G942" s="1"/>
      <c r="H942" s="20"/>
      <c r="I942" s="20"/>
      <c r="J942" s="20"/>
      <c r="K942" s="1"/>
      <c r="L942" s="1"/>
      <c r="M942" s="21"/>
      <c r="N942" s="20"/>
      <c r="O942" s="22"/>
      <c r="P942" s="26"/>
      <c r="Q942" s="27"/>
      <c r="R942" s="20"/>
      <c r="S942" s="1"/>
      <c r="T942" s="23"/>
      <c r="U942" s="84"/>
      <c r="V942" s="86"/>
      <c r="W942" s="39" t="e">
        <f>IF(OR(T942="他官署で調達手続きを実施のため",AC942=#REF!),"－",IF(V942&lt;&gt;"",ROUNDDOWN(V942/T942,3),(IFERROR(ROUNDDOWN(U942/T942,3),"－"))))</f>
        <v>#REF!</v>
      </c>
      <c r="X942" s="90"/>
      <c r="Y942" s="92"/>
      <c r="Z942" s="25"/>
      <c r="AA942" s="24"/>
      <c r="AB942" s="25"/>
      <c r="AC942" s="24"/>
      <c r="AD942" s="20"/>
      <c r="AE942" s="20"/>
      <c r="AF942" s="20"/>
      <c r="AG942" s="1"/>
      <c r="AH942" s="1"/>
      <c r="AI942" s="41"/>
      <c r="AJ942" s="41"/>
      <c r="AK942" s="41"/>
      <c r="AL942" s="41"/>
      <c r="AM942" s="41"/>
      <c r="AN942" s="1"/>
      <c r="AO942" s="1"/>
      <c r="AP942" s="1"/>
      <c r="AQ942" s="1"/>
      <c r="AR942" s="1"/>
      <c r="AS942" s="1"/>
      <c r="AT942" s="1"/>
      <c r="AU942" s="1"/>
      <c r="AV942" s="1"/>
      <c r="AW942" s="1"/>
      <c r="AX942" s="35"/>
      <c r="AY942" s="78"/>
      <c r="AZ942" s="37" t="e">
        <f>IF(AC942=#REF!,"年間支払金額",IF(AND(OR(COUNTIF(AE942,"*すべて*"),COUNTIF(AE942,"*全て*")),S942="●",OR(K942=#REF!,K942=#REF!)),"年間支払金額(全官署、契約相手方ごと)",IF(AND(OR(COUNTIF(AE942,"*すべて*"),COUNTIF(AE942,"*全て*")),S942="●"),"年間支払金額(契約相手方ごと)",IF(AND(OR(K942=#REF!,K942=#REF!),AC942=#REF!),"契約総額(全官署)",IF(AND(K942=#REF!,AC942=#REF!),"契約総額(自官署のみ)",IF(K942=#REF!,"年間支払金額(自官署のみ)",IF(AC942=#REF!,"契約総額",IF(AND(COUNTIF(BG942,"&lt;&gt;*単価*"),OR(K942=#REF!,K942=#REF!)),"全官署予定価格",IF(AND(COUNTIF(BG942,"*単価*"),OR(K942=#REF!,K942=#REF!)),"全官署支払金額",IF(COUNTIF(BG942,"*単価*"),"年間支払金額","予定価格"))))))))))</f>
        <v>#REF!</v>
      </c>
      <c r="BA942" s="37" t="str">
        <f>IF(T942="","×",IF(令和8年度契約状況調査票!T942&gt;_xlfn.XLOOKUP(令和8年度契約状況調査票!BF942,#REF!,#REF!),"○","×"))</f>
        <v>×</v>
      </c>
      <c r="BB942" s="37" t="str">
        <f>IF(Y942="","×",IF(令和8年度契約状況調査票!Y942&gt;_xlfn.XLOOKUP(令和8年度契約状況調査票!BF942,#REF!,#REF!),"○","×"))</f>
        <v>×</v>
      </c>
      <c r="BC942" s="37" t="str">
        <f t="shared" si="135"/>
        <v>×</v>
      </c>
      <c r="BD942" s="37" t="str">
        <f t="shared" si="140"/>
        <v>×</v>
      </c>
      <c r="BE942" s="79" t="str">
        <f t="shared" si="136"/>
        <v/>
      </c>
      <c r="BF942" s="38">
        <f t="shared" si="137"/>
        <v>0</v>
      </c>
      <c r="BG942" s="1" t="e">
        <f>IF(AC942=#REF!,"",IF(AND(K942&lt;&gt;"",ISTEXT(U942)),"分担契約/単価契約",IF(ISTEXT(U942),"単価契約",IF(K942&lt;&gt;"","分担契約",""))))</f>
        <v>#REF!</v>
      </c>
      <c r="BH942" s="80"/>
      <c r="BI942" s="81" t="e">
        <f>IF(COUNTIF(T942,"**"),"",IF(AND(T942&gt;=#REF!,OR(H942=#REF!,H942=#REF!)),1,IF(AND(T942&gt;=#REF!,H942&lt;&gt;#REF!,H942&lt;&gt;#REF!),1,"")))</f>
        <v>#REF!</v>
      </c>
      <c r="BJ942" s="82" t="str">
        <f t="shared" si="138"/>
        <v>○</v>
      </c>
      <c r="BK942" s="81" t="b">
        <f t="shared" si="141"/>
        <v>1</v>
      </c>
      <c r="BL942" s="81" t="b">
        <f t="shared" si="142"/>
        <v>1</v>
      </c>
    </row>
    <row r="943" spans="1:64" s="83" customFormat="1" ht="60.65" customHeight="1" x14ac:dyDescent="0.2">
      <c r="A943" s="77">
        <f t="shared" si="134"/>
        <v>938</v>
      </c>
      <c r="B943" s="77" t="str">
        <f t="shared" si="139"/>
        <v/>
      </c>
      <c r="C943" s="77" t="str">
        <f>IF(B943&lt;&gt;1,"",COUNTIF($B$6:B943,1))</f>
        <v/>
      </c>
      <c r="D943" s="77" t="str">
        <f>IF(B943&lt;&gt;2,"",COUNTIF($B$6:B943,2))</f>
        <v/>
      </c>
      <c r="E943" s="77" t="str">
        <f>IF(B943&lt;&gt;3,"",COUNTIF($B$6:B943,3))</f>
        <v/>
      </c>
      <c r="F943" s="77" t="str">
        <f>IF(B943&lt;&gt;4,"",COUNTIF($B$6:B943,4))</f>
        <v/>
      </c>
      <c r="G943" s="1"/>
      <c r="H943" s="20"/>
      <c r="I943" s="20"/>
      <c r="J943" s="20"/>
      <c r="K943" s="1"/>
      <c r="L943" s="1"/>
      <c r="M943" s="21"/>
      <c r="N943" s="20"/>
      <c r="O943" s="22"/>
      <c r="P943" s="26"/>
      <c r="Q943" s="27"/>
      <c r="R943" s="20"/>
      <c r="S943" s="1"/>
      <c r="T943" s="23"/>
      <c r="U943" s="84"/>
      <c r="V943" s="86"/>
      <c r="W943" s="39" t="e">
        <f>IF(OR(T943="他官署で調達手続きを実施のため",AC943=#REF!),"－",IF(V943&lt;&gt;"",ROUNDDOWN(V943/T943,3),(IFERROR(ROUNDDOWN(U943/T943,3),"－"))))</f>
        <v>#REF!</v>
      </c>
      <c r="X943" s="90"/>
      <c r="Y943" s="92"/>
      <c r="Z943" s="25"/>
      <c r="AA943" s="24"/>
      <c r="AB943" s="25"/>
      <c r="AC943" s="24"/>
      <c r="AD943" s="20"/>
      <c r="AE943" s="20"/>
      <c r="AF943" s="20"/>
      <c r="AG943" s="1"/>
      <c r="AH943" s="1"/>
      <c r="AI943" s="41"/>
      <c r="AJ943" s="41"/>
      <c r="AK943" s="41"/>
      <c r="AL943" s="41"/>
      <c r="AM943" s="41"/>
      <c r="AN943" s="1"/>
      <c r="AO943" s="1"/>
      <c r="AP943" s="1"/>
      <c r="AQ943" s="1"/>
      <c r="AR943" s="1"/>
      <c r="AS943" s="1"/>
      <c r="AT943" s="1"/>
      <c r="AU943" s="1"/>
      <c r="AV943" s="1"/>
      <c r="AW943" s="1"/>
      <c r="AX943" s="35"/>
      <c r="AY943" s="78"/>
      <c r="AZ943" s="37" t="e">
        <f>IF(AC943=#REF!,"年間支払金額",IF(AND(OR(COUNTIF(AE943,"*すべて*"),COUNTIF(AE943,"*全て*")),S943="●",OR(K943=#REF!,K943=#REF!)),"年間支払金額(全官署、契約相手方ごと)",IF(AND(OR(COUNTIF(AE943,"*すべて*"),COUNTIF(AE943,"*全て*")),S943="●"),"年間支払金額(契約相手方ごと)",IF(AND(OR(K943=#REF!,K943=#REF!),AC943=#REF!),"契約総額(全官署)",IF(AND(K943=#REF!,AC943=#REF!),"契約総額(自官署のみ)",IF(K943=#REF!,"年間支払金額(自官署のみ)",IF(AC943=#REF!,"契約総額",IF(AND(COUNTIF(BG943,"&lt;&gt;*単価*"),OR(K943=#REF!,K943=#REF!)),"全官署予定価格",IF(AND(COUNTIF(BG943,"*単価*"),OR(K943=#REF!,K943=#REF!)),"全官署支払金額",IF(COUNTIF(BG943,"*単価*"),"年間支払金額","予定価格"))))))))))</f>
        <v>#REF!</v>
      </c>
      <c r="BA943" s="37" t="str">
        <f>IF(T943="","×",IF(令和8年度契約状況調査票!T943&gt;_xlfn.XLOOKUP(令和8年度契約状況調査票!BF943,#REF!,#REF!),"○","×"))</f>
        <v>×</v>
      </c>
      <c r="BB943" s="37" t="str">
        <f>IF(Y943="","×",IF(令和8年度契約状況調査票!Y943&gt;_xlfn.XLOOKUP(令和8年度契約状況調査票!BF943,#REF!,#REF!),"○","×"))</f>
        <v>×</v>
      </c>
      <c r="BC943" s="37" t="str">
        <f t="shared" si="135"/>
        <v>×</v>
      </c>
      <c r="BD943" s="37" t="str">
        <f t="shared" si="140"/>
        <v>×</v>
      </c>
      <c r="BE943" s="79" t="str">
        <f t="shared" si="136"/>
        <v/>
      </c>
      <c r="BF943" s="38">
        <f t="shared" si="137"/>
        <v>0</v>
      </c>
      <c r="BG943" s="1" t="e">
        <f>IF(AC943=#REF!,"",IF(AND(K943&lt;&gt;"",ISTEXT(U943)),"分担契約/単価契約",IF(ISTEXT(U943),"単価契約",IF(K943&lt;&gt;"","分担契約",""))))</f>
        <v>#REF!</v>
      </c>
      <c r="BH943" s="80"/>
      <c r="BI943" s="81" t="e">
        <f>IF(COUNTIF(T943,"**"),"",IF(AND(T943&gt;=#REF!,OR(H943=#REF!,H943=#REF!)),1,IF(AND(T943&gt;=#REF!,H943&lt;&gt;#REF!,H943&lt;&gt;#REF!),1,"")))</f>
        <v>#REF!</v>
      </c>
      <c r="BJ943" s="82" t="str">
        <f t="shared" si="138"/>
        <v>○</v>
      </c>
      <c r="BK943" s="81" t="b">
        <f t="shared" si="141"/>
        <v>1</v>
      </c>
      <c r="BL943" s="81" t="b">
        <f t="shared" si="142"/>
        <v>1</v>
      </c>
    </row>
    <row r="944" spans="1:64" s="83" customFormat="1" ht="60.65" customHeight="1" x14ac:dyDescent="0.2">
      <c r="A944" s="77">
        <f t="shared" si="134"/>
        <v>939</v>
      </c>
      <c r="B944" s="77" t="str">
        <f t="shared" si="139"/>
        <v/>
      </c>
      <c r="C944" s="77" t="str">
        <f>IF(B944&lt;&gt;1,"",COUNTIF($B$6:B944,1))</f>
        <v/>
      </c>
      <c r="D944" s="77" t="str">
        <f>IF(B944&lt;&gt;2,"",COUNTIF($B$6:B944,2))</f>
        <v/>
      </c>
      <c r="E944" s="77" t="str">
        <f>IF(B944&lt;&gt;3,"",COUNTIF($B$6:B944,3))</f>
        <v/>
      </c>
      <c r="F944" s="77" t="str">
        <f>IF(B944&lt;&gt;4,"",COUNTIF($B$6:B944,4))</f>
        <v/>
      </c>
      <c r="G944" s="1"/>
      <c r="H944" s="20"/>
      <c r="I944" s="20"/>
      <c r="J944" s="20"/>
      <c r="K944" s="1"/>
      <c r="L944" s="1"/>
      <c r="M944" s="21"/>
      <c r="N944" s="20"/>
      <c r="O944" s="22"/>
      <c r="P944" s="26"/>
      <c r="Q944" s="27"/>
      <c r="R944" s="20"/>
      <c r="S944" s="1"/>
      <c r="T944" s="23"/>
      <c r="U944" s="84"/>
      <c r="V944" s="86"/>
      <c r="W944" s="39" t="e">
        <f>IF(OR(T944="他官署で調達手続きを実施のため",AC944=#REF!),"－",IF(V944&lt;&gt;"",ROUNDDOWN(V944/T944,3),(IFERROR(ROUNDDOWN(U944/T944,3),"－"))))</f>
        <v>#REF!</v>
      </c>
      <c r="X944" s="90"/>
      <c r="Y944" s="92"/>
      <c r="Z944" s="25"/>
      <c r="AA944" s="24"/>
      <c r="AB944" s="25"/>
      <c r="AC944" s="24"/>
      <c r="AD944" s="20"/>
      <c r="AE944" s="20"/>
      <c r="AF944" s="20"/>
      <c r="AG944" s="1"/>
      <c r="AH944" s="1"/>
      <c r="AI944" s="41"/>
      <c r="AJ944" s="41"/>
      <c r="AK944" s="41"/>
      <c r="AL944" s="41"/>
      <c r="AM944" s="41"/>
      <c r="AN944" s="1"/>
      <c r="AO944" s="1"/>
      <c r="AP944" s="1"/>
      <c r="AQ944" s="1"/>
      <c r="AR944" s="1"/>
      <c r="AS944" s="1"/>
      <c r="AT944" s="1"/>
      <c r="AU944" s="1"/>
      <c r="AV944" s="1"/>
      <c r="AW944" s="1"/>
      <c r="AX944" s="36"/>
      <c r="AY944" s="78"/>
      <c r="AZ944" s="37" t="e">
        <f>IF(AC944=#REF!,"年間支払金額",IF(AND(OR(COUNTIF(AE944,"*すべて*"),COUNTIF(AE944,"*全て*")),S944="●",OR(K944=#REF!,K944=#REF!)),"年間支払金額(全官署、契約相手方ごと)",IF(AND(OR(COUNTIF(AE944,"*すべて*"),COUNTIF(AE944,"*全て*")),S944="●"),"年間支払金額(契約相手方ごと)",IF(AND(OR(K944=#REF!,K944=#REF!),AC944=#REF!),"契約総額(全官署)",IF(AND(K944=#REF!,AC944=#REF!),"契約総額(自官署のみ)",IF(K944=#REF!,"年間支払金額(自官署のみ)",IF(AC944=#REF!,"契約総額",IF(AND(COUNTIF(BG944,"&lt;&gt;*単価*"),OR(K944=#REF!,K944=#REF!)),"全官署予定価格",IF(AND(COUNTIF(BG944,"*単価*"),OR(K944=#REF!,K944=#REF!)),"全官署支払金額",IF(COUNTIF(BG944,"*単価*"),"年間支払金額","予定価格"))))))))))</f>
        <v>#REF!</v>
      </c>
      <c r="BA944" s="37" t="str">
        <f>IF(T944="","×",IF(令和8年度契約状況調査票!T944&gt;_xlfn.XLOOKUP(令和8年度契約状況調査票!BF944,#REF!,#REF!),"○","×"))</f>
        <v>×</v>
      </c>
      <c r="BB944" s="37" t="str">
        <f>IF(Y944="","×",IF(令和8年度契約状況調査票!Y944&gt;_xlfn.XLOOKUP(令和8年度契約状況調査票!BF944,#REF!,#REF!),"○","×"))</f>
        <v>×</v>
      </c>
      <c r="BC944" s="37" t="str">
        <f t="shared" si="135"/>
        <v>×</v>
      </c>
      <c r="BD944" s="37" t="str">
        <f t="shared" si="140"/>
        <v>×</v>
      </c>
      <c r="BE944" s="79" t="str">
        <f t="shared" si="136"/>
        <v/>
      </c>
      <c r="BF944" s="38">
        <f t="shared" si="137"/>
        <v>0</v>
      </c>
      <c r="BG944" s="1" t="e">
        <f>IF(AC944=#REF!,"",IF(AND(K944&lt;&gt;"",ISTEXT(U944)),"分担契約/単価契約",IF(ISTEXT(U944),"単価契約",IF(K944&lt;&gt;"","分担契約",""))))</f>
        <v>#REF!</v>
      </c>
      <c r="BH944" s="80"/>
      <c r="BI944" s="81" t="e">
        <f>IF(COUNTIF(T944,"**"),"",IF(AND(T944&gt;=#REF!,OR(H944=#REF!,H944=#REF!)),1,IF(AND(T944&gt;=#REF!,H944&lt;&gt;#REF!,H944&lt;&gt;#REF!),1,"")))</f>
        <v>#REF!</v>
      </c>
      <c r="BJ944" s="82" t="str">
        <f t="shared" si="138"/>
        <v>○</v>
      </c>
      <c r="BK944" s="81" t="b">
        <f t="shared" si="141"/>
        <v>1</v>
      </c>
      <c r="BL944" s="81" t="b">
        <f t="shared" si="142"/>
        <v>1</v>
      </c>
    </row>
    <row r="945" spans="1:64" s="83" customFormat="1" ht="60.65" customHeight="1" x14ac:dyDescent="0.2">
      <c r="A945" s="77">
        <f t="shared" si="134"/>
        <v>940</v>
      </c>
      <c r="B945" s="77" t="str">
        <f t="shared" si="139"/>
        <v/>
      </c>
      <c r="C945" s="77" t="str">
        <f>IF(B945&lt;&gt;1,"",COUNTIF($B$6:B945,1))</f>
        <v/>
      </c>
      <c r="D945" s="77" t="str">
        <f>IF(B945&lt;&gt;2,"",COUNTIF($B$6:B945,2))</f>
        <v/>
      </c>
      <c r="E945" s="77" t="str">
        <f>IF(B945&lt;&gt;3,"",COUNTIF($B$6:B945,3))</f>
        <v/>
      </c>
      <c r="F945" s="77" t="str">
        <f>IF(B945&lt;&gt;4,"",COUNTIF($B$6:B945,4))</f>
        <v/>
      </c>
      <c r="G945" s="1"/>
      <c r="H945" s="20"/>
      <c r="I945" s="20"/>
      <c r="J945" s="20"/>
      <c r="K945" s="1"/>
      <c r="L945" s="1"/>
      <c r="M945" s="21"/>
      <c r="N945" s="20"/>
      <c r="O945" s="22"/>
      <c r="P945" s="26"/>
      <c r="Q945" s="27"/>
      <c r="R945" s="20"/>
      <c r="S945" s="1"/>
      <c r="T945" s="23"/>
      <c r="U945" s="84"/>
      <c r="V945" s="86"/>
      <c r="W945" s="39" t="e">
        <f>IF(OR(T945="他官署で調達手続きを実施のため",AC945=#REF!),"－",IF(V945&lt;&gt;"",ROUNDDOWN(V945/T945,3),(IFERROR(ROUNDDOWN(U945/T945,3),"－"))))</f>
        <v>#REF!</v>
      </c>
      <c r="X945" s="90"/>
      <c r="Y945" s="92"/>
      <c r="Z945" s="25"/>
      <c r="AA945" s="24"/>
      <c r="AB945" s="25"/>
      <c r="AC945" s="24"/>
      <c r="AD945" s="20"/>
      <c r="AE945" s="20"/>
      <c r="AF945" s="20"/>
      <c r="AG945" s="1"/>
      <c r="AH945" s="1"/>
      <c r="AI945" s="41"/>
      <c r="AJ945" s="41"/>
      <c r="AK945" s="41"/>
      <c r="AL945" s="41"/>
      <c r="AM945" s="41"/>
      <c r="AN945" s="1"/>
      <c r="AO945" s="1"/>
      <c r="AP945" s="1"/>
      <c r="AQ945" s="1"/>
      <c r="AR945" s="1"/>
      <c r="AS945" s="1"/>
      <c r="AT945" s="1"/>
      <c r="AU945" s="1"/>
      <c r="AV945" s="1"/>
      <c r="AW945" s="1"/>
      <c r="AX945" s="35"/>
      <c r="AY945" s="78"/>
      <c r="AZ945" s="37" t="e">
        <f>IF(AC945=#REF!,"年間支払金額",IF(AND(OR(COUNTIF(AE945,"*すべて*"),COUNTIF(AE945,"*全て*")),S945="●",OR(K945=#REF!,K945=#REF!)),"年間支払金額(全官署、契約相手方ごと)",IF(AND(OR(COUNTIF(AE945,"*すべて*"),COUNTIF(AE945,"*全て*")),S945="●"),"年間支払金額(契約相手方ごと)",IF(AND(OR(K945=#REF!,K945=#REF!),AC945=#REF!),"契約総額(全官署)",IF(AND(K945=#REF!,AC945=#REF!),"契約総額(自官署のみ)",IF(K945=#REF!,"年間支払金額(自官署のみ)",IF(AC945=#REF!,"契約総額",IF(AND(COUNTIF(BG945,"&lt;&gt;*単価*"),OR(K945=#REF!,K945=#REF!)),"全官署予定価格",IF(AND(COUNTIF(BG945,"*単価*"),OR(K945=#REF!,K945=#REF!)),"全官署支払金額",IF(COUNTIF(BG945,"*単価*"),"年間支払金額","予定価格"))))))))))</f>
        <v>#REF!</v>
      </c>
      <c r="BA945" s="37" t="str">
        <f>IF(T945="","×",IF(令和8年度契約状況調査票!T945&gt;_xlfn.XLOOKUP(令和8年度契約状況調査票!BF945,#REF!,#REF!),"○","×"))</f>
        <v>×</v>
      </c>
      <c r="BB945" s="37" t="str">
        <f>IF(Y945="","×",IF(令和8年度契約状況調査票!Y945&gt;_xlfn.XLOOKUP(令和8年度契約状況調査票!BF945,#REF!,#REF!),"○","×"))</f>
        <v>×</v>
      </c>
      <c r="BC945" s="37" t="str">
        <f t="shared" si="135"/>
        <v>×</v>
      </c>
      <c r="BD945" s="37" t="str">
        <f t="shared" si="140"/>
        <v>×</v>
      </c>
      <c r="BE945" s="79" t="str">
        <f t="shared" si="136"/>
        <v/>
      </c>
      <c r="BF945" s="38">
        <f t="shared" si="137"/>
        <v>0</v>
      </c>
      <c r="BG945" s="1" t="e">
        <f>IF(AC945=#REF!,"",IF(AND(K945&lt;&gt;"",ISTEXT(U945)),"分担契約/単価契約",IF(ISTEXT(U945),"単価契約",IF(K945&lt;&gt;"","分担契約",""))))</f>
        <v>#REF!</v>
      </c>
      <c r="BH945" s="80"/>
      <c r="BI945" s="81" t="e">
        <f>IF(COUNTIF(T945,"**"),"",IF(AND(T945&gt;=#REF!,OR(H945=#REF!,H945=#REF!)),1,IF(AND(T945&gt;=#REF!,H945&lt;&gt;#REF!,H945&lt;&gt;#REF!),1,"")))</f>
        <v>#REF!</v>
      </c>
      <c r="BJ945" s="82" t="str">
        <f t="shared" si="138"/>
        <v>○</v>
      </c>
      <c r="BK945" s="81" t="b">
        <f t="shared" si="141"/>
        <v>1</v>
      </c>
      <c r="BL945" s="81" t="b">
        <f t="shared" si="142"/>
        <v>1</v>
      </c>
    </row>
    <row r="946" spans="1:64" s="83" customFormat="1" ht="60.65" customHeight="1" x14ac:dyDescent="0.2">
      <c r="A946" s="77">
        <f t="shared" si="134"/>
        <v>941</v>
      </c>
      <c r="B946" s="77" t="str">
        <f t="shared" si="139"/>
        <v/>
      </c>
      <c r="C946" s="77" t="str">
        <f>IF(B946&lt;&gt;1,"",COUNTIF($B$6:B946,1))</f>
        <v/>
      </c>
      <c r="D946" s="77" t="str">
        <f>IF(B946&lt;&gt;2,"",COUNTIF($B$6:B946,2))</f>
        <v/>
      </c>
      <c r="E946" s="77" t="str">
        <f>IF(B946&lt;&gt;3,"",COUNTIF($B$6:B946,3))</f>
        <v/>
      </c>
      <c r="F946" s="77" t="str">
        <f>IF(B946&lt;&gt;4,"",COUNTIF($B$6:B946,4))</f>
        <v/>
      </c>
      <c r="G946" s="1"/>
      <c r="H946" s="20"/>
      <c r="I946" s="20"/>
      <c r="J946" s="20"/>
      <c r="K946" s="1"/>
      <c r="L946" s="1"/>
      <c r="M946" s="21"/>
      <c r="N946" s="20"/>
      <c r="O946" s="22"/>
      <c r="P946" s="26"/>
      <c r="Q946" s="27"/>
      <c r="R946" s="20"/>
      <c r="S946" s="1"/>
      <c r="T946" s="23"/>
      <c r="U946" s="84"/>
      <c r="V946" s="86"/>
      <c r="W946" s="39" t="e">
        <f>IF(OR(T946="他官署で調達手続きを実施のため",AC946=#REF!),"－",IF(V946&lt;&gt;"",ROUNDDOWN(V946/T946,3),(IFERROR(ROUNDDOWN(U946/T946,3),"－"))))</f>
        <v>#REF!</v>
      </c>
      <c r="X946" s="90"/>
      <c r="Y946" s="92"/>
      <c r="Z946" s="25"/>
      <c r="AA946" s="24"/>
      <c r="AB946" s="25"/>
      <c r="AC946" s="24"/>
      <c r="AD946" s="20"/>
      <c r="AE946" s="20"/>
      <c r="AF946" s="20"/>
      <c r="AG946" s="1"/>
      <c r="AH946" s="1"/>
      <c r="AI946" s="41"/>
      <c r="AJ946" s="41"/>
      <c r="AK946" s="41"/>
      <c r="AL946" s="41"/>
      <c r="AM946" s="41"/>
      <c r="AN946" s="1"/>
      <c r="AO946" s="1"/>
      <c r="AP946" s="1"/>
      <c r="AQ946" s="1"/>
      <c r="AR946" s="1"/>
      <c r="AS946" s="1"/>
      <c r="AT946" s="1"/>
      <c r="AU946" s="1"/>
      <c r="AV946" s="1"/>
      <c r="AW946" s="1"/>
      <c r="AX946" s="35"/>
      <c r="AY946" s="78"/>
      <c r="AZ946" s="37" t="e">
        <f>IF(AC946=#REF!,"年間支払金額",IF(AND(OR(COUNTIF(AE946,"*すべて*"),COUNTIF(AE946,"*全て*")),S946="●",OR(K946=#REF!,K946=#REF!)),"年間支払金額(全官署、契約相手方ごと)",IF(AND(OR(COUNTIF(AE946,"*すべて*"),COUNTIF(AE946,"*全て*")),S946="●"),"年間支払金額(契約相手方ごと)",IF(AND(OR(K946=#REF!,K946=#REF!),AC946=#REF!),"契約総額(全官署)",IF(AND(K946=#REF!,AC946=#REF!),"契約総額(自官署のみ)",IF(K946=#REF!,"年間支払金額(自官署のみ)",IF(AC946=#REF!,"契約総額",IF(AND(COUNTIF(BG946,"&lt;&gt;*単価*"),OR(K946=#REF!,K946=#REF!)),"全官署予定価格",IF(AND(COUNTIF(BG946,"*単価*"),OR(K946=#REF!,K946=#REF!)),"全官署支払金額",IF(COUNTIF(BG946,"*単価*"),"年間支払金額","予定価格"))))))))))</f>
        <v>#REF!</v>
      </c>
      <c r="BA946" s="37" t="str">
        <f>IF(T946="","×",IF(令和8年度契約状況調査票!T946&gt;_xlfn.XLOOKUP(令和8年度契約状況調査票!BF946,#REF!,#REF!),"○","×"))</f>
        <v>×</v>
      </c>
      <c r="BB946" s="37" t="str">
        <f>IF(Y946="","×",IF(令和8年度契約状況調査票!Y946&gt;_xlfn.XLOOKUP(令和8年度契約状況調査票!BF946,#REF!,#REF!),"○","×"))</f>
        <v>×</v>
      </c>
      <c r="BC946" s="37" t="str">
        <f t="shared" si="135"/>
        <v>×</v>
      </c>
      <c r="BD946" s="37" t="str">
        <f t="shared" si="140"/>
        <v>×</v>
      </c>
      <c r="BE946" s="79" t="str">
        <f t="shared" si="136"/>
        <v/>
      </c>
      <c r="BF946" s="38">
        <f t="shared" si="137"/>
        <v>0</v>
      </c>
      <c r="BG946" s="1" t="e">
        <f>IF(AC946=#REF!,"",IF(AND(K946&lt;&gt;"",ISTEXT(U946)),"分担契約/単価契約",IF(ISTEXT(U946),"単価契約",IF(K946&lt;&gt;"","分担契約",""))))</f>
        <v>#REF!</v>
      </c>
      <c r="BH946" s="80"/>
      <c r="BI946" s="81" t="e">
        <f>IF(COUNTIF(T946,"**"),"",IF(AND(T946&gt;=#REF!,OR(H946=#REF!,H946=#REF!)),1,IF(AND(T946&gt;=#REF!,H946&lt;&gt;#REF!,H946&lt;&gt;#REF!),1,"")))</f>
        <v>#REF!</v>
      </c>
      <c r="BJ946" s="82" t="str">
        <f t="shared" si="138"/>
        <v>○</v>
      </c>
      <c r="BK946" s="81" t="b">
        <f t="shared" si="141"/>
        <v>1</v>
      </c>
      <c r="BL946" s="81" t="b">
        <f t="shared" si="142"/>
        <v>1</v>
      </c>
    </row>
    <row r="947" spans="1:64" s="83" customFormat="1" ht="60.65" customHeight="1" x14ac:dyDescent="0.2">
      <c r="A947" s="77">
        <f t="shared" si="134"/>
        <v>942</v>
      </c>
      <c r="B947" s="77" t="str">
        <f t="shared" si="139"/>
        <v/>
      </c>
      <c r="C947" s="77" t="str">
        <f>IF(B947&lt;&gt;1,"",COUNTIF($B$6:B947,1))</f>
        <v/>
      </c>
      <c r="D947" s="77" t="str">
        <f>IF(B947&lt;&gt;2,"",COUNTIF($B$6:B947,2))</f>
        <v/>
      </c>
      <c r="E947" s="77" t="str">
        <f>IF(B947&lt;&gt;3,"",COUNTIF($B$6:B947,3))</f>
        <v/>
      </c>
      <c r="F947" s="77" t="str">
        <f>IF(B947&lt;&gt;4,"",COUNTIF($B$6:B947,4))</f>
        <v/>
      </c>
      <c r="G947" s="1"/>
      <c r="H947" s="20"/>
      <c r="I947" s="20"/>
      <c r="J947" s="20"/>
      <c r="K947" s="1"/>
      <c r="L947" s="1"/>
      <c r="M947" s="21"/>
      <c r="N947" s="20"/>
      <c r="O947" s="22"/>
      <c r="P947" s="26"/>
      <c r="Q947" s="27"/>
      <c r="R947" s="20"/>
      <c r="S947" s="1"/>
      <c r="T947" s="28"/>
      <c r="U947" s="85"/>
      <c r="V947" s="86"/>
      <c r="W947" s="39" t="e">
        <f>IF(OR(T947="他官署で調達手続きを実施のため",AC947=#REF!),"－",IF(V947&lt;&gt;"",ROUNDDOWN(V947/T947,3),(IFERROR(ROUNDDOWN(U947/T947,3),"－"))))</f>
        <v>#REF!</v>
      </c>
      <c r="X947" s="90"/>
      <c r="Y947" s="92"/>
      <c r="Z947" s="25"/>
      <c r="AA947" s="24"/>
      <c r="AB947" s="25"/>
      <c r="AC947" s="24"/>
      <c r="AD947" s="20"/>
      <c r="AE947" s="20"/>
      <c r="AF947" s="20"/>
      <c r="AG947" s="1"/>
      <c r="AH947" s="1"/>
      <c r="AI947" s="41"/>
      <c r="AJ947" s="41"/>
      <c r="AK947" s="41"/>
      <c r="AL947" s="41"/>
      <c r="AM947" s="41"/>
      <c r="AN947" s="1"/>
      <c r="AO947" s="1"/>
      <c r="AP947" s="1"/>
      <c r="AQ947" s="1"/>
      <c r="AR947" s="1"/>
      <c r="AS947" s="1"/>
      <c r="AT947" s="1"/>
      <c r="AU947" s="1"/>
      <c r="AV947" s="1"/>
      <c r="AW947" s="1"/>
      <c r="AX947" s="35"/>
      <c r="AY947" s="78"/>
      <c r="AZ947" s="37" t="e">
        <f>IF(AC947=#REF!,"年間支払金額",IF(AND(OR(COUNTIF(AE947,"*すべて*"),COUNTIF(AE947,"*全て*")),S947="●",OR(K947=#REF!,K947=#REF!)),"年間支払金額(全官署、契約相手方ごと)",IF(AND(OR(COUNTIF(AE947,"*すべて*"),COUNTIF(AE947,"*全て*")),S947="●"),"年間支払金額(契約相手方ごと)",IF(AND(OR(K947=#REF!,K947=#REF!),AC947=#REF!),"契約総額(全官署)",IF(AND(K947=#REF!,AC947=#REF!),"契約総額(自官署のみ)",IF(K947=#REF!,"年間支払金額(自官署のみ)",IF(AC947=#REF!,"契約総額",IF(AND(COUNTIF(BG947,"&lt;&gt;*単価*"),OR(K947=#REF!,K947=#REF!)),"全官署予定価格",IF(AND(COUNTIF(BG947,"*単価*"),OR(K947=#REF!,K947=#REF!)),"全官署支払金額",IF(COUNTIF(BG947,"*単価*"),"年間支払金額","予定価格"))))))))))</f>
        <v>#REF!</v>
      </c>
      <c r="BA947" s="37" t="str">
        <f>IF(T947="","×",IF(令和8年度契約状況調査票!T947&gt;_xlfn.XLOOKUP(令和8年度契約状況調査票!BF947,#REF!,#REF!),"○","×"))</f>
        <v>×</v>
      </c>
      <c r="BB947" s="37" t="str">
        <f>IF(Y947="","×",IF(令和8年度契約状況調査票!Y947&gt;_xlfn.XLOOKUP(令和8年度契約状況調査票!BF947,#REF!,#REF!),"○","×"))</f>
        <v>×</v>
      </c>
      <c r="BC947" s="37" t="str">
        <f t="shared" si="135"/>
        <v>×</v>
      </c>
      <c r="BD947" s="37" t="str">
        <f t="shared" si="140"/>
        <v>×</v>
      </c>
      <c r="BE947" s="79" t="str">
        <f t="shared" si="136"/>
        <v/>
      </c>
      <c r="BF947" s="38">
        <f t="shared" si="137"/>
        <v>0</v>
      </c>
      <c r="BG947" s="1" t="e">
        <f>IF(AC947=#REF!,"",IF(AND(K947&lt;&gt;"",ISTEXT(U947)),"分担契約/単価契約",IF(ISTEXT(U947),"単価契約",IF(K947&lt;&gt;"","分担契約",""))))</f>
        <v>#REF!</v>
      </c>
      <c r="BH947" s="80"/>
      <c r="BI947" s="81" t="e">
        <f>IF(COUNTIF(T947,"**"),"",IF(AND(T947&gt;=#REF!,OR(H947=#REF!,H947=#REF!)),1,IF(AND(T947&gt;=#REF!,H947&lt;&gt;#REF!,H947&lt;&gt;#REF!),1,"")))</f>
        <v>#REF!</v>
      </c>
      <c r="BJ947" s="82" t="str">
        <f t="shared" si="138"/>
        <v>○</v>
      </c>
      <c r="BK947" s="81" t="b">
        <f t="shared" si="141"/>
        <v>1</v>
      </c>
      <c r="BL947" s="81" t="b">
        <f t="shared" si="142"/>
        <v>1</v>
      </c>
    </row>
    <row r="948" spans="1:64" s="83" customFormat="1" ht="60.65" customHeight="1" x14ac:dyDescent="0.2">
      <c r="A948" s="77">
        <f t="shared" si="134"/>
        <v>943</v>
      </c>
      <c r="B948" s="77" t="str">
        <f t="shared" si="139"/>
        <v/>
      </c>
      <c r="C948" s="77" t="str">
        <f>IF(B948&lt;&gt;1,"",COUNTIF($B$6:B948,1))</f>
        <v/>
      </c>
      <c r="D948" s="77" t="str">
        <f>IF(B948&lt;&gt;2,"",COUNTIF($B$6:B948,2))</f>
        <v/>
      </c>
      <c r="E948" s="77" t="str">
        <f>IF(B948&lt;&gt;3,"",COUNTIF($B$6:B948,3))</f>
        <v/>
      </c>
      <c r="F948" s="77" t="str">
        <f>IF(B948&lt;&gt;4,"",COUNTIF($B$6:B948,4))</f>
        <v/>
      </c>
      <c r="G948" s="1"/>
      <c r="H948" s="20"/>
      <c r="I948" s="20"/>
      <c r="J948" s="20"/>
      <c r="K948" s="1"/>
      <c r="L948" s="1"/>
      <c r="M948" s="21"/>
      <c r="N948" s="20"/>
      <c r="O948" s="22"/>
      <c r="P948" s="26"/>
      <c r="Q948" s="27"/>
      <c r="R948" s="20"/>
      <c r="S948" s="1"/>
      <c r="T948" s="23"/>
      <c r="U948" s="84"/>
      <c r="V948" s="86"/>
      <c r="W948" s="39" t="e">
        <f>IF(OR(T948="他官署で調達手続きを実施のため",AC948=#REF!),"－",IF(V948&lt;&gt;"",ROUNDDOWN(V948/T948,3),(IFERROR(ROUNDDOWN(U948/T948,3),"－"))))</f>
        <v>#REF!</v>
      </c>
      <c r="X948" s="90"/>
      <c r="Y948" s="92"/>
      <c r="Z948" s="25"/>
      <c r="AA948" s="24"/>
      <c r="AB948" s="25"/>
      <c r="AC948" s="24"/>
      <c r="AD948" s="20"/>
      <c r="AE948" s="20"/>
      <c r="AF948" s="20"/>
      <c r="AG948" s="1"/>
      <c r="AH948" s="1"/>
      <c r="AI948" s="41"/>
      <c r="AJ948" s="41"/>
      <c r="AK948" s="41"/>
      <c r="AL948" s="41"/>
      <c r="AM948" s="41"/>
      <c r="AN948" s="1"/>
      <c r="AO948" s="1"/>
      <c r="AP948" s="1"/>
      <c r="AQ948" s="1"/>
      <c r="AR948" s="1"/>
      <c r="AS948" s="1"/>
      <c r="AT948" s="1"/>
      <c r="AU948" s="1"/>
      <c r="AV948" s="1"/>
      <c r="AW948" s="1"/>
      <c r="AX948" s="35"/>
      <c r="AY948" s="78"/>
      <c r="AZ948" s="37" t="e">
        <f>IF(AC948=#REF!,"年間支払金額",IF(AND(OR(COUNTIF(AE948,"*すべて*"),COUNTIF(AE948,"*全て*")),S948="●",OR(K948=#REF!,K948=#REF!)),"年間支払金額(全官署、契約相手方ごと)",IF(AND(OR(COUNTIF(AE948,"*すべて*"),COUNTIF(AE948,"*全て*")),S948="●"),"年間支払金額(契約相手方ごと)",IF(AND(OR(K948=#REF!,K948=#REF!),AC948=#REF!),"契約総額(全官署)",IF(AND(K948=#REF!,AC948=#REF!),"契約総額(自官署のみ)",IF(K948=#REF!,"年間支払金額(自官署のみ)",IF(AC948=#REF!,"契約総額",IF(AND(COUNTIF(BG948,"&lt;&gt;*単価*"),OR(K948=#REF!,K948=#REF!)),"全官署予定価格",IF(AND(COUNTIF(BG948,"*単価*"),OR(K948=#REF!,K948=#REF!)),"全官署支払金額",IF(COUNTIF(BG948,"*単価*"),"年間支払金額","予定価格"))))))))))</f>
        <v>#REF!</v>
      </c>
      <c r="BA948" s="37" t="str">
        <f>IF(T948="","×",IF(令和8年度契約状況調査票!T948&gt;_xlfn.XLOOKUP(令和8年度契約状況調査票!BF948,#REF!,#REF!),"○","×"))</f>
        <v>×</v>
      </c>
      <c r="BB948" s="37" t="str">
        <f>IF(Y948="","×",IF(令和8年度契約状況調査票!Y948&gt;_xlfn.XLOOKUP(令和8年度契約状況調査票!BF948,#REF!,#REF!),"○","×"))</f>
        <v>×</v>
      </c>
      <c r="BC948" s="37" t="str">
        <f t="shared" si="135"/>
        <v>×</v>
      </c>
      <c r="BD948" s="37" t="str">
        <f t="shared" si="140"/>
        <v>×</v>
      </c>
      <c r="BE948" s="79" t="str">
        <f t="shared" si="136"/>
        <v/>
      </c>
      <c r="BF948" s="38">
        <f t="shared" si="137"/>
        <v>0</v>
      </c>
      <c r="BG948" s="1" t="e">
        <f>IF(AC948=#REF!,"",IF(AND(K948&lt;&gt;"",ISTEXT(U948)),"分担契約/単価契約",IF(ISTEXT(U948),"単価契約",IF(K948&lt;&gt;"","分担契約",""))))</f>
        <v>#REF!</v>
      </c>
      <c r="BH948" s="80"/>
      <c r="BI948" s="81" t="e">
        <f>IF(COUNTIF(T948,"**"),"",IF(AND(T948&gt;=#REF!,OR(H948=#REF!,H948=#REF!)),1,IF(AND(T948&gt;=#REF!,H948&lt;&gt;#REF!,H948&lt;&gt;#REF!),1,"")))</f>
        <v>#REF!</v>
      </c>
      <c r="BJ948" s="82" t="str">
        <f t="shared" si="138"/>
        <v>○</v>
      </c>
      <c r="BK948" s="81" t="b">
        <f t="shared" si="141"/>
        <v>1</v>
      </c>
      <c r="BL948" s="81" t="b">
        <f t="shared" si="142"/>
        <v>1</v>
      </c>
    </row>
    <row r="949" spans="1:64" s="83" customFormat="1" ht="60.65" customHeight="1" x14ac:dyDescent="0.2">
      <c r="A949" s="77">
        <f t="shared" si="134"/>
        <v>944</v>
      </c>
      <c r="B949" s="77" t="str">
        <f t="shared" si="139"/>
        <v/>
      </c>
      <c r="C949" s="77" t="str">
        <f>IF(B949&lt;&gt;1,"",COUNTIF($B$6:B949,1))</f>
        <v/>
      </c>
      <c r="D949" s="77" t="str">
        <f>IF(B949&lt;&gt;2,"",COUNTIF($B$6:B949,2))</f>
        <v/>
      </c>
      <c r="E949" s="77" t="str">
        <f>IF(B949&lt;&gt;3,"",COUNTIF($B$6:B949,3))</f>
        <v/>
      </c>
      <c r="F949" s="77" t="str">
        <f>IF(B949&lt;&gt;4,"",COUNTIF($B$6:B949,4))</f>
        <v/>
      </c>
      <c r="G949" s="1"/>
      <c r="H949" s="20"/>
      <c r="I949" s="20"/>
      <c r="J949" s="20"/>
      <c r="K949" s="1"/>
      <c r="L949" s="1"/>
      <c r="M949" s="21"/>
      <c r="N949" s="20"/>
      <c r="O949" s="22"/>
      <c r="P949" s="26"/>
      <c r="Q949" s="27"/>
      <c r="R949" s="20"/>
      <c r="S949" s="1"/>
      <c r="T949" s="23"/>
      <c r="U949" s="84"/>
      <c r="V949" s="86"/>
      <c r="W949" s="39" t="e">
        <f>IF(OR(T949="他官署で調達手続きを実施のため",AC949=#REF!),"－",IF(V949&lt;&gt;"",ROUNDDOWN(V949/T949,3),(IFERROR(ROUNDDOWN(U949/T949,3),"－"))))</f>
        <v>#REF!</v>
      </c>
      <c r="X949" s="90"/>
      <c r="Y949" s="92"/>
      <c r="Z949" s="25"/>
      <c r="AA949" s="24"/>
      <c r="AB949" s="25"/>
      <c r="AC949" s="24"/>
      <c r="AD949" s="20"/>
      <c r="AE949" s="20"/>
      <c r="AF949" s="20"/>
      <c r="AG949" s="1"/>
      <c r="AH949" s="1"/>
      <c r="AI949" s="41"/>
      <c r="AJ949" s="41"/>
      <c r="AK949" s="41"/>
      <c r="AL949" s="41"/>
      <c r="AM949" s="41"/>
      <c r="AN949" s="1"/>
      <c r="AO949" s="1"/>
      <c r="AP949" s="1"/>
      <c r="AQ949" s="1"/>
      <c r="AR949" s="1"/>
      <c r="AS949" s="1"/>
      <c r="AT949" s="1"/>
      <c r="AU949" s="1"/>
      <c r="AV949" s="1"/>
      <c r="AW949" s="1"/>
      <c r="AX949" s="35"/>
      <c r="AY949" s="78"/>
      <c r="AZ949" s="37" t="e">
        <f>IF(AC949=#REF!,"年間支払金額",IF(AND(OR(COUNTIF(AE949,"*すべて*"),COUNTIF(AE949,"*全て*")),S949="●",OR(K949=#REF!,K949=#REF!)),"年間支払金額(全官署、契約相手方ごと)",IF(AND(OR(COUNTIF(AE949,"*すべて*"),COUNTIF(AE949,"*全て*")),S949="●"),"年間支払金額(契約相手方ごと)",IF(AND(OR(K949=#REF!,K949=#REF!),AC949=#REF!),"契約総額(全官署)",IF(AND(K949=#REF!,AC949=#REF!),"契約総額(自官署のみ)",IF(K949=#REF!,"年間支払金額(自官署のみ)",IF(AC949=#REF!,"契約総額",IF(AND(COUNTIF(BG949,"&lt;&gt;*単価*"),OR(K949=#REF!,K949=#REF!)),"全官署予定価格",IF(AND(COUNTIF(BG949,"*単価*"),OR(K949=#REF!,K949=#REF!)),"全官署支払金額",IF(COUNTIF(BG949,"*単価*"),"年間支払金額","予定価格"))))))))))</f>
        <v>#REF!</v>
      </c>
      <c r="BA949" s="37" t="str">
        <f>IF(T949="","×",IF(令和8年度契約状況調査票!T949&gt;_xlfn.XLOOKUP(令和8年度契約状況調査票!BF949,#REF!,#REF!),"○","×"))</f>
        <v>×</v>
      </c>
      <c r="BB949" s="37" t="str">
        <f>IF(Y949="","×",IF(令和8年度契約状況調査票!Y949&gt;_xlfn.XLOOKUP(令和8年度契約状況調査票!BF949,#REF!,#REF!),"○","×"))</f>
        <v>×</v>
      </c>
      <c r="BC949" s="37" t="str">
        <f t="shared" si="135"/>
        <v>×</v>
      </c>
      <c r="BD949" s="37" t="str">
        <f t="shared" si="140"/>
        <v>×</v>
      </c>
      <c r="BE949" s="79" t="str">
        <f t="shared" si="136"/>
        <v/>
      </c>
      <c r="BF949" s="38">
        <f t="shared" si="137"/>
        <v>0</v>
      </c>
      <c r="BG949" s="1" t="e">
        <f>IF(AC949=#REF!,"",IF(AND(K949&lt;&gt;"",ISTEXT(U949)),"分担契約/単価契約",IF(ISTEXT(U949),"単価契約",IF(K949&lt;&gt;"","分担契約",""))))</f>
        <v>#REF!</v>
      </c>
      <c r="BH949" s="80"/>
      <c r="BI949" s="81" t="e">
        <f>IF(COUNTIF(T949,"**"),"",IF(AND(T949&gt;=#REF!,OR(H949=#REF!,H949=#REF!)),1,IF(AND(T949&gt;=#REF!,H949&lt;&gt;#REF!,H949&lt;&gt;#REF!),1,"")))</f>
        <v>#REF!</v>
      </c>
      <c r="BJ949" s="82" t="str">
        <f t="shared" si="138"/>
        <v>○</v>
      </c>
      <c r="BK949" s="81" t="b">
        <f t="shared" si="141"/>
        <v>1</v>
      </c>
      <c r="BL949" s="81" t="b">
        <f t="shared" si="142"/>
        <v>1</v>
      </c>
    </row>
    <row r="950" spans="1:64" s="83" customFormat="1" ht="60.65" customHeight="1" x14ac:dyDescent="0.2">
      <c r="A950" s="77">
        <f t="shared" si="134"/>
        <v>945</v>
      </c>
      <c r="B950" s="77" t="str">
        <f t="shared" si="139"/>
        <v/>
      </c>
      <c r="C950" s="77" t="str">
        <f>IF(B950&lt;&gt;1,"",COUNTIF($B$6:B950,1))</f>
        <v/>
      </c>
      <c r="D950" s="77" t="str">
        <f>IF(B950&lt;&gt;2,"",COUNTIF($B$6:B950,2))</f>
        <v/>
      </c>
      <c r="E950" s="77" t="str">
        <f>IF(B950&lt;&gt;3,"",COUNTIF($B$6:B950,3))</f>
        <v/>
      </c>
      <c r="F950" s="77" t="str">
        <f>IF(B950&lt;&gt;4,"",COUNTIF($B$6:B950,4))</f>
        <v/>
      </c>
      <c r="G950" s="1"/>
      <c r="H950" s="20"/>
      <c r="I950" s="20"/>
      <c r="J950" s="20"/>
      <c r="K950" s="1"/>
      <c r="L950" s="1"/>
      <c r="M950" s="21"/>
      <c r="N950" s="20"/>
      <c r="O950" s="22"/>
      <c r="P950" s="26"/>
      <c r="Q950" s="27"/>
      <c r="R950" s="20"/>
      <c r="S950" s="1"/>
      <c r="T950" s="23"/>
      <c r="U950" s="84"/>
      <c r="V950" s="86"/>
      <c r="W950" s="39" t="e">
        <f>IF(OR(T950="他官署で調達手続きを実施のため",AC950=#REF!),"－",IF(V950&lt;&gt;"",ROUNDDOWN(V950/T950,3),(IFERROR(ROUNDDOWN(U950/T950,3),"－"))))</f>
        <v>#REF!</v>
      </c>
      <c r="X950" s="90"/>
      <c r="Y950" s="92"/>
      <c r="Z950" s="25"/>
      <c r="AA950" s="24"/>
      <c r="AB950" s="25"/>
      <c r="AC950" s="24"/>
      <c r="AD950" s="20"/>
      <c r="AE950" s="20"/>
      <c r="AF950" s="20"/>
      <c r="AG950" s="1"/>
      <c r="AH950" s="1"/>
      <c r="AI950" s="41"/>
      <c r="AJ950" s="41"/>
      <c r="AK950" s="41"/>
      <c r="AL950" s="41"/>
      <c r="AM950" s="41"/>
      <c r="AN950" s="1"/>
      <c r="AO950" s="1"/>
      <c r="AP950" s="1"/>
      <c r="AQ950" s="1"/>
      <c r="AR950" s="1"/>
      <c r="AS950" s="1"/>
      <c r="AT950" s="1"/>
      <c r="AU950" s="1"/>
      <c r="AV950" s="1"/>
      <c r="AW950" s="1"/>
      <c r="AX950" s="35"/>
      <c r="AY950" s="78"/>
      <c r="AZ950" s="37" t="e">
        <f>IF(AC950=#REF!,"年間支払金額",IF(AND(OR(COUNTIF(AE950,"*すべて*"),COUNTIF(AE950,"*全て*")),S950="●",OR(K950=#REF!,K950=#REF!)),"年間支払金額(全官署、契約相手方ごと)",IF(AND(OR(COUNTIF(AE950,"*すべて*"),COUNTIF(AE950,"*全て*")),S950="●"),"年間支払金額(契約相手方ごと)",IF(AND(OR(K950=#REF!,K950=#REF!),AC950=#REF!),"契約総額(全官署)",IF(AND(K950=#REF!,AC950=#REF!),"契約総額(自官署のみ)",IF(K950=#REF!,"年間支払金額(自官署のみ)",IF(AC950=#REF!,"契約総額",IF(AND(COUNTIF(BG950,"&lt;&gt;*単価*"),OR(K950=#REF!,K950=#REF!)),"全官署予定価格",IF(AND(COUNTIF(BG950,"*単価*"),OR(K950=#REF!,K950=#REF!)),"全官署支払金額",IF(COUNTIF(BG950,"*単価*"),"年間支払金額","予定価格"))))))))))</f>
        <v>#REF!</v>
      </c>
      <c r="BA950" s="37" t="str">
        <f>IF(T950="","×",IF(令和8年度契約状況調査票!T950&gt;_xlfn.XLOOKUP(令和8年度契約状況調査票!BF950,#REF!,#REF!),"○","×"))</f>
        <v>×</v>
      </c>
      <c r="BB950" s="37" t="str">
        <f>IF(Y950="","×",IF(令和8年度契約状況調査票!Y950&gt;_xlfn.XLOOKUP(令和8年度契約状況調査票!BF950,#REF!,#REF!),"○","×"))</f>
        <v>×</v>
      </c>
      <c r="BC950" s="37" t="str">
        <f t="shared" si="135"/>
        <v>×</v>
      </c>
      <c r="BD950" s="37" t="str">
        <f t="shared" si="140"/>
        <v>×</v>
      </c>
      <c r="BE950" s="79" t="str">
        <f t="shared" si="136"/>
        <v/>
      </c>
      <c r="BF950" s="38">
        <f t="shared" si="137"/>
        <v>0</v>
      </c>
      <c r="BG950" s="1" t="e">
        <f>IF(AC950=#REF!,"",IF(AND(K950&lt;&gt;"",ISTEXT(U950)),"分担契約/単価契約",IF(ISTEXT(U950),"単価契約",IF(K950&lt;&gt;"","分担契約",""))))</f>
        <v>#REF!</v>
      </c>
      <c r="BH950" s="80"/>
      <c r="BI950" s="81" t="e">
        <f>IF(COUNTIF(T950,"**"),"",IF(AND(T950&gt;=#REF!,OR(H950=#REF!,H950=#REF!)),1,IF(AND(T950&gt;=#REF!,H950&lt;&gt;#REF!,H950&lt;&gt;#REF!),1,"")))</f>
        <v>#REF!</v>
      </c>
      <c r="BJ950" s="82" t="str">
        <f t="shared" si="138"/>
        <v>○</v>
      </c>
      <c r="BK950" s="81" t="b">
        <f t="shared" si="141"/>
        <v>1</v>
      </c>
      <c r="BL950" s="81" t="b">
        <f t="shared" si="142"/>
        <v>1</v>
      </c>
    </row>
    <row r="951" spans="1:64" s="83" customFormat="1" ht="60.65" customHeight="1" x14ac:dyDescent="0.2">
      <c r="A951" s="77">
        <f t="shared" si="134"/>
        <v>946</v>
      </c>
      <c r="B951" s="77" t="str">
        <f t="shared" si="139"/>
        <v/>
      </c>
      <c r="C951" s="77" t="str">
        <f>IF(B951&lt;&gt;1,"",COUNTIF($B$6:B951,1))</f>
        <v/>
      </c>
      <c r="D951" s="77" t="str">
        <f>IF(B951&lt;&gt;2,"",COUNTIF($B$6:B951,2))</f>
        <v/>
      </c>
      <c r="E951" s="77" t="str">
        <f>IF(B951&lt;&gt;3,"",COUNTIF($B$6:B951,3))</f>
        <v/>
      </c>
      <c r="F951" s="77" t="str">
        <f>IF(B951&lt;&gt;4,"",COUNTIF($B$6:B951,4))</f>
        <v/>
      </c>
      <c r="G951" s="1"/>
      <c r="H951" s="20"/>
      <c r="I951" s="20"/>
      <c r="J951" s="20"/>
      <c r="K951" s="1"/>
      <c r="L951" s="1"/>
      <c r="M951" s="21"/>
      <c r="N951" s="20"/>
      <c r="O951" s="22"/>
      <c r="P951" s="26"/>
      <c r="Q951" s="27"/>
      <c r="R951" s="20"/>
      <c r="S951" s="1"/>
      <c r="T951" s="23"/>
      <c r="U951" s="84"/>
      <c r="V951" s="86"/>
      <c r="W951" s="39" t="e">
        <f>IF(OR(T951="他官署で調達手続きを実施のため",AC951=#REF!),"－",IF(V951&lt;&gt;"",ROUNDDOWN(V951/T951,3),(IFERROR(ROUNDDOWN(U951/T951,3),"－"))))</f>
        <v>#REF!</v>
      </c>
      <c r="X951" s="90"/>
      <c r="Y951" s="92"/>
      <c r="Z951" s="25"/>
      <c r="AA951" s="24"/>
      <c r="AB951" s="25"/>
      <c r="AC951" s="24"/>
      <c r="AD951" s="20"/>
      <c r="AE951" s="20"/>
      <c r="AF951" s="20"/>
      <c r="AG951" s="1"/>
      <c r="AH951" s="1"/>
      <c r="AI951" s="41"/>
      <c r="AJ951" s="41"/>
      <c r="AK951" s="41"/>
      <c r="AL951" s="41"/>
      <c r="AM951" s="41"/>
      <c r="AN951" s="1"/>
      <c r="AO951" s="1"/>
      <c r="AP951" s="1"/>
      <c r="AQ951" s="1"/>
      <c r="AR951" s="1"/>
      <c r="AS951" s="1"/>
      <c r="AT951" s="1"/>
      <c r="AU951" s="1"/>
      <c r="AV951" s="1"/>
      <c r="AW951" s="1"/>
      <c r="AX951" s="36"/>
      <c r="AY951" s="78"/>
      <c r="AZ951" s="37" t="e">
        <f>IF(AC951=#REF!,"年間支払金額",IF(AND(OR(COUNTIF(AE951,"*すべて*"),COUNTIF(AE951,"*全て*")),S951="●",OR(K951=#REF!,K951=#REF!)),"年間支払金額(全官署、契約相手方ごと)",IF(AND(OR(COUNTIF(AE951,"*すべて*"),COUNTIF(AE951,"*全て*")),S951="●"),"年間支払金額(契約相手方ごと)",IF(AND(OR(K951=#REF!,K951=#REF!),AC951=#REF!),"契約総額(全官署)",IF(AND(K951=#REF!,AC951=#REF!),"契約総額(自官署のみ)",IF(K951=#REF!,"年間支払金額(自官署のみ)",IF(AC951=#REF!,"契約総額",IF(AND(COUNTIF(BG951,"&lt;&gt;*単価*"),OR(K951=#REF!,K951=#REF!)),"全官署予定価格",IF(AND(COUNTIF(BG951,"*単価*"),OR(K951=#REF!,K951=#REF!)),"全官署支払金額",IF(COUNTIF(BG951,"*単価*"),"年間支払金額","予定価格"))))))))))</f>
        <v>#REF!</v>
      </c>
      <c r="BA951" s="37" t="str">
        <f>IF(T951="","×",IF(令和8年度契約状況調査票!T951&gt;_xlfn.XLOOKUP(令和8年度契約状況調査票!BF951,#REF!,#REF!),"○","×"))</f>
        <v>×</v>
      </c>
      <c r="BB951" s="37" t="str">
        <f>IF(Y951="","×",IF(令和8年度契約状況調査票!Y951&gt;_xlfn.XLOOKUP(令和8年度契約状況調査票!BF951,#REF!,#REF!),"○","×"))</f>
        <v>×</v>
      </c>
      <c r="BC951" s="37" t="str">
        <f t="shared" si="135"/>
        <v>×</v>
      </c>
      <c r="BD951" s="37" t="str">
        <f t="shared" si="140"/>
        <v>×</v>
      </c>
      <c r="BE951" s="79" t="str">
        <f t="shared" si="136"/>
        <v/>
      </c>
      <c r="BF951" s="38">
        <f t="shared" si="137"/>
        <v>0</v>
      </c>
      <c r="BG951" s="1" t="e">
        <f>IF(AC951=#REF!,"",IF(AND(K951&lt;&gt;"",ISTEXT(U951)),"分担契約/単価契約",IF(ISTEXT(U951),"単価契約",IF(K951&lt;&gt;"","分担契約",""))))</f>
        <v>#REF!</v>
      </c>
      <c r="BH951" s="80"/>
      <c r="BI951" s="81" t="e">
        <f>IF(COUNTIF(T951,"**"),"",IF(AND(T951&gt;=#REF!,OR(H951=#REF!,H951=#REF!)),1,IF(AND(T951&gt;=#REF!,H951&lt;&gt;#REF!,H951&lt;&gt;#REF!),1,"")))</f>
        <v>#REF!</v>
      </c>
      <c r="BJ951" s="82" t="str">
        <f t="shared" si="138"/>
        <v>○</v>
      </c>
      <c r="BK951" s="81" t="b">
        <f t="shared" si="141"/>
        <v>1</v>
      </c>
      <c r="BL951" s="81" t="b">
        <f t="shared" si="142"/>
        <v>1</v>
      </c>
    </row>
    <row r="952" spans="1:64" s="83" customFormat="1" ht="60.65" customHeight="1" x14ac:dyDescent="0.2">
      <c r="A952" s="77">
        <f t="shared" si="134"/>
        <v>947</v>
      </c>
      <c r="B952" s="77" t="str">
        <f t="shared" si="139"/>
        <v/>
      </c>
      <c r="C952" s="77" t="str">
        <f>IF(B952&lt;&gt;1,"",COUNTIF($B$6:B952,1))</f>
        <v/>
      </c>
      <c r="D952" s="77" t="str">
        <f>IF(B952&lt;&gt;2,"",COUNTIF($B$6:B952,2))</f>
        <v/>
      </c>
      <c r="E952" s="77" t="str">
        <f>IF(B952&lt;&gt;3,"",COUNTIF($B$6:B952,3))</f>
        <v/>
      </c>
      <c r="F952" s="77" t="str">
        <f>IF(B952&lt;&gt;4,"",COUNTIF($B$6:B952,4))</f>
        <v/>
      </c>
      <c r="G952" s="1"/>
      <c r="H952" s="20"/>
      <c r="I952" s="20"/>
      <c r="J952" s="20"/>
      <c r="K952" s="1"/>
      <c r="L952" s="1"/>
      <c r="M952" s="21"/>
      <c r="N952" s="20"/>
      <c r="O952" s="22"/>
      <c r="P952" s="26"/>
      <c r="Q952" s="27"/>
      <c r="R952" s="20"/>
      <c r="S952" s="1"/>
      <c r="T952" s="23"/>
      <c r="U952" s="84"/>
      <c r="V952" s="86"/>
      <c r="W952" s="39" t="e">
        <f>IF(OR(T952="他官署で調達手続きを実施のため",AC952=#REF!),"－",IF(V952&lt;&gt;"",ROUNDDOWN(V952/T952,3),(IFERROR(ROUNDDOWN(U952/T952,3),"－"))))</f>
        <v>#REF!</v>
      </c>
      <c r="X952" s="90"/>
      <c r="Y952" s="92"/>
      <c r="Z952" s="25"/>
      <c r="AA952" s="24"/>
      <c r="AB952" s="25"/>
      <c r="AC952" s="24"/>
      <c r="AD952" s="20"/>
      <c r="AE952" s="20"/>
      <c r="AF952" s="20"/>
      <c r="AG952" s="1"/>
      <c r="AH952" s="1"/>
      <c r="AI952" s="41"/>
      <c r="AJ952" s="41"/>
      <c r="AK952" s="41"/>
      <c r="AL952" s="41"/>
      <c r="AM952" s="41"/>
      <c r="AN952" s="1"/>
      <c r="AO952" s="1"/>
      <c r="AP952" s="1"/>
      <c r="AQ952" s="1"/>
      <c r="AR952" s="1"/>
      <c r="AS952" s="1"/>
      <c r="AT952" s="1"/>
      <c r="AU952" s="1"/>
      <c r="AV952" s="1"/>
      <c r="AW952" s="1"/>
      <c r="AX952" s="35"/>
      <c r="AY952" s="78"/>
      <c r="AZ952" s="37" t="e">
        <f>IF(AC952=#REF!,"年間支払金額",IF(AND(OR(COUNTIF(AE952,"*すべて*"),COUNTIF(AE952,"*全て*")),S952="●",OR(K952=#REF!,K952=#REF!)),"年間支払金額(全官署、契約相手方ごと)",IF(AND(OR(COUNTIF(AE952,"*すべて*"),COUNTIF(AE952,"*全て*")),S952="●"),"年間支払金額(契約相手方ごと)",IF(AND(OR(K952=#REF!,K952=#REF!),AC952=#REF!),"契約総額(全官署)",IF(AND(K952=#REF!,AC952=#REF!),"契約総額(自官署のみ)",IF(K952=#REF!,"年間支払金額(自官署のみ)",IF(AC952=#REF!,"契約総額",IF(AND(COUNTIF(BG952,"&lt;&gt;*単価*"),OR(K952=#REF!,K952=#REF!)),"全官署予定価格",IF(AND(COUNTIF(BG952,"*単価*"),OR(K952=#REF!,K952=#REF!)),"全官署支払金額",IF(COUNTIF(BG952,"*単価*"),"年間支払金額","予定価格"))))))))))</f>
        <v>#REF!</v>
      </c>
      <c r="BA952" s="37" t="str">
        <f>IF(T952="","×",IF(令和8年度契約状況調査票!T952&gt;_xlfn.XLOOKUP(令和8年度契約状況調査票!BF952,#REF!,#REF!),"○","×"))</f>
        <v>×</v>
      </c>
      <c r="BB952" s="37" t="str">
        <f>IF(Y952="","×",IF(令和8年度契約状況調査票!Y952&gt;_xlfn.XLOOKUP(令和8年度契約状況調査票!BF952,#REF!,#REF!),"○","×"))</f>
        <v>×</v>
      </c>
      <c r="BC952" s="37" t="str">
        <f t="shared" si="135"/>
        <v>×</v>
      </c>
      <c r="BD952" s="37" t="str">
        <f t="shared" si="140"/>
        <v>×</v>
      </c>
      <c r="BE952" s="79" t="str">
        <f t="shared" si="136"/>
        <v/>
      </c>
      <c r="BF952" s="38">
        <f t="shared" si="137"/>
        <v>0</v>
      </c>
      <c r="BG952" s="1" t="e">
        <f>IF(AC952=#REF!,"",IF(AND(K952&lt;&gt;"",ISTEXT(U952)),"分担契約/単価契約",IF(ISTEXT(U952),"単価契約",IF(K952&lt;&gt;"","分担契約",""))))</f>
        <v>#REF!</v>
      </c>
      <c r="BH952" s="80"/>
      <c r="BI952" s="81" t="e">
        <f>IF(COUNTIF(T952,"**"),"",IF(AND(T952&gt;=#REF!,OR(H952=#REF!,H952=#REF!)),1,IF(AND(T952&gt;=#REF!,H952&lt;&gt;#REF!,H952&lt;&gt;#REF!),1,"")))</f>
        <v>#REF!</v>
      </c>
      <c r="BJ952" s="82" t="str">
        <f t="shared" si="138"/>
        <v>○</v>
      </c>
      <c r="BK952" s="81" t="b">
        <f t="shared" si="141"/>
        <v>1</v>
      </c>
      <c r="BL952" s="81" t="b">
        <f t="shared" si="142"/>
        <v>1</v>
      </c>
    </row>
    <row r="953" spans="1:64" s="83" customFormat="1" ht="60.65" customHeight="1" x14ac:dyDescent="0.2">
      <c r="A953" s="77">
        <f t="shared" si="134"/>
        <v>948</v>
      </c>
      <c r="B953" s="77" t="str">
        <f t="shared" si="139"/>
        <v/>
      </c>
      <c r="C953" s="77" t="str">
        <f>IF(B953&lt;&gt;1,"",COUNTIF($B$6:B953,1))</f>
        <v/>
      </c>
      <c r="D953" s="77" t="str">
        <f>IF(B953&lt;&gt;2,"",COUNTIF($B$6:B953,2))</f>
        <v/>
      </c>
      <c r="E953" s="77" t="str">
        <f>IF(B953&lt;&gt;3,"",COUNTIF($B$6:B953,3))</f>
        <v/>
      </c>
      <c r="F953" s="77" t="str">
        <f>IF(B953&lt;&gt;4,"",COUNTIF($B$6:B953,4))</f>
        <v/>
      </c>
      <c r="G953" s="1"/>
      <c r="H953" s="20"/>
      <c r="I953" s="20"/>
      <c r="J953" s="20"/>
      <c r="K953" s="1"/>
      <c r="L953" s="1"/>
      <c r="M953" s="21"/>
      <c r="N953" s="20"/>
      <c r="O953" s="22"/>
      <c r="P953" s="26"/>
      <c r="Q953" s="27"/>
      <c r="R953" s="20"/>
      <c r="S953" s="1"/>
      <c r="T953" s="23"/>
      <c r="U953" s="84"/>
      <c r="V953" s="86"/>
      <c r="W953" s="39" t="e">
        <f>IF(OR(T953="他官署で調達手続きを実施のため",AC953=#REF!),"－",IF(V953&lt;&gt;"",ROUNDDOWN(V953/T953,3),(IFERROR(ROUNDDOWN(U953/T953,3),"－"))))</f>
        <v>#REF!</v>
      </c>
      <c r="X953" s="90"/>
      <c r="Y953" s="92"/>
      <c r="Z953" s="25"/>
      <c r="AA953" s="24"/>
      <c r="AB953" s="25"/>
      <c r="AC953" s="24"/>
      <c r="AD953" s="20"/>
      <c r="AE953" s="20"/>
      <c r="AF953" s="20"/>
      <c r="AG953" s="1"/>
      <c r="AH953" s="1"/>
      <c r="AI953" s="41"/>
      <c r="AJ953" s="41"/>
      <c r="AK953" s="41"/>
      <c r="AL953" s="41"/>
      <c r="AM953" s="41"/>
      <c r="AN953" s="1"/>
      <c r="AO953" s="1"/>
      <c r="AP953" s="1"/>
      <c r="AQ953" s="1"/>
      <c r="AR953" s="1"/>
      <c r="AS953" s="1"/>
      <c r="AT953" s="1"/>
      <c r="AU953" s="1"/>
      <c r="AV953" s="1"/>
      <c r="AW953" s="1"/>
      <c r="AX953" s="35"/>
      <c r="AY953" s="78"/>
      <c r="AZ953" s="37" t="e">
        <f>IF(AC953=#REF!,"年間支払金額",IF(AND(OR(COUNTIF(AE953,"*すべて*"),COUNTIF(AE953,"*全て*")),S953="●",OR(K953=#REF!,K953=#REF!)),"年間支払金額(全官署、契約相手方ごと)",IF(AND(OR(COUNTIF(AE953,"*すべて*"),COUNTIF(AE953,"*全て*")),S953="●"),"年間支払金額(契約相手方ごと)",IF(AND(OR(K953=#REF!,K953=#REF!),AC953=#REF!),"契約総額(全官署)",IF(AND(K953=#REF!,AC953=#REF!),"契約総額(自官署のみ)",IF(K953=#REF!,"年間支払金額(自官署のみ)",IF(AC953=#REF!,"契約総額",IF(AND(COUNTIF(BG953,"&lt;&gt;*単価*"),OR(K953=#REF!,K953=#REF!)),"全官署予定価格",IF(AND(COUNTIF(BG953,"*単価*"),OR(K953=#REF!,K953=#REF!)),"全官署支払金額",IF(COUNTIF(BG953,"*単価*"),"年間支払金額","予定価格"))))))))))</f>
        <v>#REF!</v>
      </c>
      <c r="BA953" s="37" t="str">
        <f>IF(T953="","×",IF(令和8年度契約状況調査票!T953&gt;_xlfn.XLOOKUP(令和8年度契約状況調査票!BF953,#REF!,#REF!),"○","×"))</f>
        <v>×</v>
      </c>
      <c r="BB953" s="37" t="str">
        <f>IF(Y953="","×",IF(令和8年度契約状況調査票!Y953&gt;_xlfn.XLOOKUP(令和8年度契約状況調査票!BF953,#REF!,#REF!),"○","×"))</f>
        <v>×</v>
      </c>
      <c r="BC953" s="37" t="str">
        <f t="shared" si="135"/>
        <v>×</v>
      </c>
      <c r="BD953" s="37" t="str">
        <f t="shared" si="140"/>
        <v>×</v>
      </c>
      <c r="BE953" s="79" t="str">
        <f t="shared" si="136"/>
        <v/>
      </c>
      <c r="BF953" s="38">
        <f t="shared" si="137"/>
        <v>0</v>
      </c>
      <c r="BG953" s="1" t="e">
        <f>IF(AC953=#REF!,"",IF(AND(K953&lt;&gt;"",ISTEXT(U953)),"分担契約/単価契約",IF(ISTEXT(U953),"単価契約",IF(K953&lt;&gt;"","分担契約",""))))</f>
        <v>#REF!</v>
      </c>
      <c r="BH953" s="80"/>
      <c r="BI953" s="81" t="e">
        <f>IF(COUNTIF(T953,"**"),"",IF(AND(T953&gt;=#REF!,OR(H953=#REF!,H953=#REF!)),1,IF(AND(T953&gt;=#REF!,H953&lt;&gt;#REF!,H953&lt;&gt;#REF!),1,"")))</f>
        <v>#REF!</v>
      </c>
      <c r="BJ953" s="82" t="str">
        <f t="shared" si="138"/>
        <v>○</v>
      </c>
      <c r="BK953" s="81" t="b">
        <f t="shared" si="141"/>
        <v>1</v>
      </c>
      <c r="BL953" s="81" t="b">
        <f t="shared" si="142"/>
        <v>1</v>
      </c>
    </row>
    <row r="954" spans="1:64" s="83" customFormat="1" ht="60.65" customHeight="1" x14ac:dyDescent="0.2">
      <c r="A954" s="77">
        <f t="shared" si="134"/>
        <v>949</v>
      </c>
      <c r="B954" s="77" t="str">
        <f t="shared" si="139"/>
        <v/>
      </c>
      <c r="C954" s="77" t="str">
        <f>IF(B954&lt;&gt;1,"",COUNTIF($B$6:B954,1))</f>
        <v/>
      </c>
      <c r="D954" s="77" t="str">
        <f>IF(B954&lt;&gt;2,"",COUNTIF($B$6:B954,2))</f>
        <v/>
      </c>
      <c r="E954" s="77" t="str">
        <f>IF(B954&lt;&gt;3,"",COUNTIF($B$6:B954,3))</f>
        <v/>
      </c>
      <c r="F954" s="77" t="str">
        <f>IF(B954&lt;&gt;4,"",COUNTIF($B$6:B954,4))</f>
        <v/>
      </c>
      <c r="G954" s="1"/>
      <c r="H954" s="20"/>
      <c r="I954" s="20"/>
      <c r="J954" s="20"/>
      <c r="K954" s="1"/>
      <c r="L954" s="1"/>
      <c r="M954" s="21"/>
      <c r="N954" s="20"/>
      <c r="O954" s="22"/>
      <c r="P954" s="26"/>
      <c r="Q954" s="27"/>
      <c r="R954" s="20"/>
      <c r="S954" s="1"/>
      <c r="T954" s="28"/>
      <c r="U954" s="85"/>
      <c r="V954" s="86"/>
      <c r="W954" s="39" t="e">
        <f>IF(OR(T954="他官署で調達手続きを実施のため",AC954=#REF!),"－",IF(V954&lt;&gt;"",ROUNDDOWN(V954/T954,3),(IFERROR(ROUNDDOWN(U954/T954,3),"－"))))</f>
        <v>#REF!</v>
      </c>
      <c r="X954" s="90"/>
      <c r="Y954" s="92"/>
      <c r="Z954" s="25"/>
      <c r="AA954" s="24"/>
      <c r="AB954" s="25"/>
      <c r="AC954" s="24"/>
      <c r="AD954" s="20"/>
      <c r="AE954" s="20"/>
      <c r="AF954" s="20"/>
      <c r="AG954" s="1"/>
      <c r="AH954" s="1"/>
      <c r="AI954" s="41"/>
      <c r="AJ954" s="41"/>
      <c r="AK954" s="41"/>
      <c r="AL954" s="41"/>
      <c r="AM954" s="41"/>
      <c r="AN954" s="1"/>
      <c r="AO954" s="1"/>
      <c r="AP954" s="1"/>
      <c r="AQ954" s="1"/>
      <c r="AR954" s="1"/>
      <c r="AS954" s="1"/>
      <c r="AT954" s="1"/>
      <c r="AU954" s="1"/>
      <c r="AV954" s="1"/>
      <c r="AW954" s="1"/>
      <c r="AX954" s="35"/>
      <c r="AY954" s="78"/>
      <c r="AZ954" s="37" t="e">
        <f>IF(AC954=#REF!,"年間支払金額",IF(AND(OR(COUNTIF(AE954,"*すべて*"),COUNTIF(AE954,"*全て*")),S954="●",OR(K954=#REF!,K954=#REF!)),"年間支払金額(全官署、契約相手方ごと)",IF(AND(OR(COUNTIF(AE954,"*すべて*"),COUNTIF(AE954,"*全て*")),S954="●"),"年間支払金額(契約相手方ごと)",IF(AND(OR(K954=#REF!,K954=#REF!),AC954=#REF!),"契約総額(全官署)",IF(AND(K954=#REF!,AC954=#REF!),"契約総額(自官署のみ)",IF(K954=#REF!,"年間支払金額(自官署のみ)",IF(AC954=#REF!,"契約総額",IF(AND(COUNTIF(BG954,"&lt;&gt;*単価*"),OR(K954=#REF!,K954=#REF!)),"全官署予定価格",IF(AND(COUNTIF(BG954,"*単価*"),OR(K954=#REF!,K954=#REF!)),"全官署支払金額",IF(COUNTIF(BG954,"*単価*"),"年間支払金額","予定価格"))))))))))</f>
        <v>#REF!</v>
      </c>
      <c r="BA954" s="37" t="str">
        <f>IF(T954="","×",IF(令和8年度契約状況調査票!T954&gt;_xlfn.XLOOKUP(令和8年度契約状況調査票!BF954,#REF!,#REF!),"○","×"))</f>
        <v>×</v>
      </c>
      <c r="BB954" s="37" t="str">
        <f>IF(Y954="","×",IF(令和8年度契約状況調査票!Y954&gt;_xlfn.XLOOKUP(令和8年度契約状況調査票!BF954,#REF!,#REF!),"○","×"))</f>
        <v>×</v>
      </c>
      <c r="BC954" s="37" t="str">
        <f t="shared" si="135"/>
        <v>×</v>
      </c>
      <c r="BD954" s="37" t="str">
        <f t="shared" si="140"/>
        <v>×</v>
      </c>
      <c r="BE954" s="79" t="str">
        <f t="shared" si="136"/>
        <v/>
      </c>
      <c r="BF954" s="38">
        <f t="shared" si="137"/>
        <v>0</v>
      </c>
      <c r="BG954" s="1" t="e">
        <f>IF(AC954=#REF!,"",IF(AND(K954&lt;&gt;"",ISTEXT(U954)),"分担契約/単価契約",IF(ISTEXT(U954),"単価契約",IF(K954&lt;&gt;"","分担契約",""))))</f>
        <v>#REF!</v>
      </c>
      <c r="BH954" s="80"/>
      <c r="BI954" s="81" t="e">
        <f>IF(COUNTIF(T954,"**"),"",IF(AND(T954&gt;=#REF!,OR(H954=#REF!,H954=#REF!)),1,IF(AND(T954&gt;=#REF!,H954&lt;&gt;#REF!,H954&lt;&gt;#REF!),1,"")))</f>
        <v>#REF!</v>
      </c>
      <c r="BJ954" s="82" t="str">
        <f t="shared" si="138"/>
        <v>○</v>
      </c>
      <c r="BK954" s="81" t="b">
        <f t="shared" si="141"/>
        <v>1</v>
      </c>
      <c r="BL954" s="81" t="b">
        <f t="shared" si="142"/>
        <v>1</v>
      </c>
    </row>
    <row r="955" spans="1:64" s="83" customFormat="1" ht="60.65" customHeight="1" x14ac:dyDescent="0.2">
      <c r="A955" s="77">
        <f t="shared" si="134"/>
        <v>950</v>
      </c>
      <c r="B955" s="77" t="str">
        <f t="shared" si="139"/>
        <v/>
      </c>
      <c r="C955" s="77" t="str">
        <f>IF(B955&lt;&gt;1,"",COUNTIF($B$6:B955,1))</f>
        <v/>
      </c>
      <c r="D955" s="77" t="str">
        <f>IF(B955&lt;&gt;2,"",COUNTIF($B$6:B955,2))</f>
        <v/>
      </c>
      <c r="E955" s="77" t="str">
        <f>IF(B955&lt;&gt;3,"",COUNTIF($B$6:B955,3))</f>
        <v/>
      </c>
      <c r="F955" s="77" t="str">
        <f>IF(B955&lt;&gt;4,"",COUNTIF($B$6:B955,4))</f>
        <v/>
      </c>
      <c r="G955" s="1"/>
      <c r="H955" s="20"/>
      <c r="I955" s="20"/>
      <c r="J955" s="20"/>
      <c r="K955" s="1"/>
      <c r="L955" s="1"/>
      <c r="M955" s="21"/>
      <c r="N955" s="20"/>
      <c r="O955" s="22"/>
      <c r="P955" s="26"/>
      <c r="Q955" s="27"/>
      <c r="R955" s="20"/>
      <c r="S955" s="1"/>
      <c r="T955" s="23"/>
      <c r="U955" s="84"/>
      <c r="V955" s="86"/>
      <c r="W955" s="39" t="e">
        <f>IF(OR(T955="他官署で調達手続きを実施のため",AC955=#REF!),"－",IF(V955&lt;&gt;"",ROUNDDOWN(V955/T955,3),(IFERROR(ROUNDDOWN(U955/T955,3),"－"))))</f>
        <v>#REF!</v>
      </c>
      <c r="X955" s="90"/>
      <c r="Y955" s="92"/>
      <c r="Z955" s="25"/>
      <c r="AA955" s="24"/>
      <c r="AB955" s="25"/>
      <c r="AC955" s="24"/>
      <c r="AD955" s="20"/>
      <c r="AE955" s="20"/>
      <c r="AF955" s="20"/>
      <c r="AG955" s="1"/>
      <c r="AH955" s="1"/>
      <c r="AI955" s="41"/>
      <c r="AJ955" s="41"/>
      <c r="AK955" s="41"/>
      <c r="AL955" s="41"/>
      <c r="AM955" s="41"/>
      <c r="AN955" s="1"/>
      <c r="AO955" s="1"/>
      <c r="AP955" s="1"/>
      <c r="AQ955" s="1"/>
      <c r="AR955" s="1"/>
      <c r="AS955" s="1"/>
      <c r="AT955" s="1"/>
      <c r="AU955" s="1"/>
      <c r="AV955" s="1"/>
      <c r="AW955" s="1"/>
      <c r="AX955" s="35"/>
      <c r="AY955" s="78"/>
      <c r="AZ955" s="37" t="e">
        <f>IF(AC955=#REF!,"年間支払金額",IF(AND(OR(COUNTIF(AE955,"*すべて*"),COUNTIF(AE955,"*全て*")),S955="●",OR(K955=#REF!,K955=#REF!)),"年間支払金額(全官署、契約相手方ごと)",IF(AND(OR(COUNTIF(AE955,"*すべて*"),COUNTIF(AE955,"*全て*")),S955="●"),"年間支払金額(契約相手方ごと)",IF(AND(OR(K955=#REF!,K955=#REF!),AC955=#REF!),"契約総額(全官署)",IF(AND(K955=#REF!,AC955=#REF!),"契約総額(自官署のみ)",IF(K955=#REF!,"年間支払金額(自官署のみ)",IF(AC955=#REF!,"契約総額",IF(AND(COUNTIF(BG955,"&lt;&gt;*単価*"),OR(K955=#REF!,K955=#REF!)),"全官署予定価格",IF(AND(COUNTIF(BG955,"*単価*"),OR(K955=#REF!,K955=#REF!)),"全官署支払金額",IF(COUNTIF(BG955,"*単価*"),"年間支払金額","予定価格"))))))))))</f>
        <v>#REF!</v>
      </c>
      <c r="BA955" s="37" t="str">
        <f>IF(T955="","×",IF(令和8年度契約状況調査票!T955&gt;_xlfn.XLOOKUP(令和8年度契約状況調査票!BF955,#REF!,#REF!),"○","×"))</f>
        <v>×</v>
      </c>
      <c r="BB955" s="37" t="str">
        <f>IF(Y955="","×",IF(令和8年度契約状況調査票!Y955&gt;_xlfn.XLOOKUP(令和8年度契約状況調査票!BF955,#REF!,#REF!),"○","×"))</f>
        <v>×</v>
      </c>
      <c r="BC955" s="37" t="str">
        <f t="shared" si="135"/>
        <v>×</v>
      </c>
      <c r="BD955" s="37" t="str">
        <f t="shared" si="140"/>
        <v>×</v>
      </c>
      <c r="BE955" s="79" t="str">
        <f t="shared" si="136"/>
        <v/>
      </c>
      <c r="BF955" s="38">
        <f t="shared" si="137"/>
        <v>0</v>
      </c>
      <c r="BG955" s="1" t="e">
        <f>IF(AC955=#REF!,"",IF(AND(K955&lt;&gt;"",ISTEXT(U955)),"分担契約/単価契約",IF(ISTEXT(U955),"単価契約",IF(K955&lt;&gt;"","分担契約",""))))</f>
        <v>#REF!</v>
      </c>
      <c r="BH955" s="80"/>
      <c r="BI955" s="81" t="e">
        <f>IF(COUNTIF(T955,"**"),"",IF(AND(T955&gt;=#REF!,OR(H955=#REF!,H955=#REF!)),1,IF(AND(T955&gt;=#REF!,H955&lt;&gt;#REF!,H955&lt;&gt;#REF!),1,"")))</f>
        <v>#REF!</v>
      </c>
      <c r="BJ955" s="82" t="str">
        <f t="shared" si="138"/>
        <v>○</v>
      </c>
      <c r="BK955" s="81" t="b">
        <f t="shared" si="141"/>
        <v>1</v>
      </c>
      <c r="BL955" s="81" t="b">
        <f t="shared" si="142"/>
        <v>1</v>
      </c>
    </row>
    <row r="956" spans="1:64" s="83" customFormat="1" ht="60.65" customHeight="1" x14ac:dyDescent="0.2">
      <c r="A956" s="77">
        <f t="shared" si="134"/>
        <v>951</v>
      </c>
      <c r="B956" s="77" t="str">
        <f t="shared" si="139"/>
        <v/>
      </c>
      <c r="C956" s="77" t="str">
        <f>IF(B956&lt;&gt;1,"",COUNTIF($B$6:B956,1))</f>
        <v/>
      </c>
      <c r="D956" s="77" t="str">
        <f>IF(B956&lt;&gt;2,"",COUNTIF($B$6:B956,2))</f>
        <v/>
      </c>
      <c r="E956" s="77" t="str">
        <f>IF(B956&lt;&gt;3,"",COUNTIF($B$6:B956,3))</f>
        <v/>
      </c>
      <c r="F956" s="77" t="str">
        <f>IF(B956&lt;&gt;4,"",COUNTIF($B$6:B956,4))</f>
        <v/>
      </c>
      <c r="G956" s="1"/>
      <c r="H956" s="20"/>
      <c r="I956" s="20"/>
      <c r="J956" s="20"/>
      <c r="K956" s="1"/>
      <c r="L956" s="1"/>
      <c r="M956" s="21"/>
      <c r="N956" s="20"/>
      <c r="O956" s="22"/>
      <c r="P956" s="26"/>
      <c r="Q956" s="27"/>
      <c r="R956" s="20"/>
      <c r="S956" s="1"/>
      <c r="T956" s="23"/>
      <c r="U956" s="84"/>
      <c r="V956" s="86"/>
      <c r="W956" s="39" t="e">
        <f>IF(OR(T956="他官署で調達手続きを実施のため",AC956=#REF!),"－",IF(V956&lt;&gt;"",ROUNDDOWN(V956/T956,3),(IFERROR(ROUNDDOWN(U956/T956,3),"－"))))</f>
        <v>#REF!</v>
      </c>
      <c r="X956" s="90"/>
      <c r="Y956" s="92"/>
      <c r="Z956" s="25"/>
      <c r="AA956" s="24"/>
      <c r="AB956" s="25"/>
      <c r="AC956" s="24"/>
      <c r="AD956" s="20"/>
      <c r="AE956" s="20"/>
      <c r="AF956" s="20"/>
      <c r="AG956" s="1"/>
      <c r="AH956" s="1"/>
      <c r="AI956" s="41"/>
      <c r="AJ956" s="41"/>
      <c r="AK956" s="41"/>
      <c r="AL956" s="41"/>
      <c r="AM956" s="41"/>
      <c r="AN956" s="1"/>
      <c r="AO956" s="1"/>
      <c r="AP956" s="1"/>
      <c r="AQ956" s="1"/>
      <c r="AR956" s="1"/>
      <c r="AS956" s="1"/>
      <c r="AT956" s="1"/>
      <c r="AU956" s="1"/>
      <c r="AV956" s="1"/>
      <c r="AW956" s="1"/>
      <c r="AX956" s="35"/>
      <c r="AY956" s="78"/>
      <c r="AZ956" s="37" t="e">
        <f>IF(AC956=#REF!,"年間支払金額",IF(AND(OR(COUNTIF(AE956,"*すべて*"),COUNTIF(AE956,"*全て*")),S956="●",OR(K956=#REF!,K956=#REF!)),"年間支払金額(全官署、契約相手方ごと)",IF(AND(OR(COUNTIF(AE956,"*すべて*"),COUNTIF(AE956,"*全て*")),S956="●"),"年間支払金額(契約相手方ごと)",IF(AND(OR(K956=#REF!,K956=#REF!),AC956=#REF!),"契約総額(全官署)",IF(AND(K956=#REF!,AC956=#REF!),"契約総額(自官署のみ)",IF(K956=#REF!,"年間支払金額(自官署のみ)",IF(AC956=#REF!,"契約総額",IF(AND(COUNTIF(BG956,"&lt;&gt;*単価*"),OR(K956=#REF!,K956=#REF!)),"全官署予定価格",IF(AND(COUNTIF(BG956,"*単価*"),OR(K956=#REF!,K956=#REF!)),"全官署支払金額",IF(COUNTIF(BG956,"*単価*"),"年間支払金額","予定価格"))))))))))</f>
        <v>#REF!</v>
      </c>
      <c r="BA956" s="37" t="str">
        <f>IF(T956="","×",IF(令和8年度契約状況調査票!T956&gt;_xlfn.XLOOKUP(令和8年度契約状況調査票!BF956,#REF!,#REF!),"○","×"))</f>
        <v>×</v>
      </c>
      <c r="BB956" s="37" t="str">
        <f>IF(Y956="","×",IF(令和8年度契約状況調査票!Y956&gt;_xlfn.XLOOKUP(令和8年度契約状況調査票!BF956,#REF!,#REF!),"○","×"))</f>
        <v>×</v>
      </c>
      <c r="BC956" s="37" t="str">
        <f t="shared" si="135"/>
        <v>×</v>
      </c>
      <c r="BD956" s="37" t="str">
        <f t="shared" si="140"/>
        <v>×</v>
      </c>
      <c r="BE956" s="79" t="str">
        <f t="shared" si="136"/>
        <v/>
      </c>
      <c r="BF956" s="38">
        <f t="shared" si="137"/>
        <v>0</v>
      </c>
      <c r="BG956" s="1" t="e">
        <f>IF(AC956=#REF!,"",IF(AND(K956&lt;&gt;"",ISTEXT(U956)),"分担契約/単価契約",IF(ISTEXT(U956),"単価契約",IF(K956&lt;&gt;"","分担契約",""))))</f>
        <v>#REF!</v>
      </c>
      <c r="BH956" s="80"/>
      <c r="BI956" s="81" t="e">
        <f>IF(COUNTIF(T956,"**"),"",IF(AND(T956&gt;=#REF!,OR(H956=#REF!,H956=#REF!)),1,IF(AND(T956&gt;=#REF!,H956&lt;&gt;#REF!,H956&lt;&gt;#REF!),1,"")))</f>
        <v>#REF!</v>
      </c>
      <c r="BJ956" s="82" t="str">
        <f t="shared" si="138"/>
        <v>○</v>
      </c>
      <c r="BK956" s="81" t="b">
        <f t="shared" si="141"/>
        <v>1</v>
      </c>
      <c r="BL956" s="81" t="b">
        <f t="shared" si="142"/>
        <v>1</v>
      </c>
    </row>
    <row r="957" spans="1:64" s="83" customFormat="1" ht="60.65" customHeight="1" x14ac:dyDescent="0.2">
      <c r="A957" s="77">
        <f t="shared" si="134"/>
        <v>952</v>
      </c>
      <c r="B957" s="77" t="str">
        <f t="shared" si="139"/>
        <v/>
      </c>
      <c r="C957" s="77" t="str">
        <f>IF(B957&lt;&gt;1,"",COUNTIF($B$6:B957,1))</f>
        <v/>
      </c>
      <c r="D957" s="77" t="str">
        <f>IF(B957&lt;&gt;2,"",COUNTIF($B$6:B957,2))</f>
        <v/>
      </c>
      <c r="E957" s="77" t="str">
        <f>IF(B957&lt;&gt;3,"",COUNTIF($B$6:B957,3))</f>
        <v/>
      </c>
      <c r="F957" s="77" t="str">
        <f>IF(B957&lt;&gt;4,"",COUNTIF($B$6:B957,4))</f>
        <v/>
      </c>
      <c r="G957" s="1"/>
      <c r="H957" s="20"/>
      <c r="I957" s="20"/>
      <c r="J957" s="20"/>
      <c r="K957" s="1"/>
      <c r="L957" s="1"/>
      <c r="M957" s="21"/>
      <c r="N957" s="20"/>
      <c r="O957" s="22"/>
      <c r="P957" s="26"/>
      <c r="Q957" s="27"/>
      <c r="R957" s="20"/>
      <c r="S957" s="1"/>
      <c r="T957" s="23"/>
      <c r="U957" s="84"/>
      <c r="V957" s="86"/>
      <c r="W957" s="39" t="e">
        <f>IF(OR(T957="他官署で調達手続きを実施のため",AC957=#REF!),"－",IF(V957&lt;&gt;"",ROUNDDOWN(V957/T957,3),(IFERROR(ROUNDDOWN(U957/T957,3),"－"))))</f>
        <v>#REF!</v>
      </c>
      <c r="X957" s="90"/>
      <c r="Y957" s="92"/>
      <c r="Z957" s="25"/>
      <c r="AA957" s="24"/>
      <c r="AB957" s="25"/>
      <c r="AC957" s="24"/>
      <c r="AD957" s="20"/>
      <c r="AE957" s="20"/>
      <c r="AF957" s="20"/>
      <c r="AG957" s="1"/>
      <c r="AH957" s="1"/>
      <c r="AI957" s="41"/>
      <c r="AJ957" s="41"/>
      <c r="AK957" s="41"/>
      <c r="AL957" s="41"/>
      <c r="AM957" s="41"/>
      <c r="AN957" s="1"/>
      <c r="AO957" s="1"/>
      <c r="AP957" s="1"/>
      <c r="AQ957" s="1"/>
      <c r="AR957" s="1"/>
      <c r="AS957" s="1"/>
      <c r="AT957" s="1"/>
      <c r="AU957" s="1"/>
      <c r="AV957" s="1"/>
      <c r="AW957" s="1"/>
      <c r="AX957" s="35"/>
      <c r="AY957" s="78"/>
      <c r="AZ957" s="37" t="e">
        <f>IF(AC957=#REF!,"年間支払金額",IF(AND(OR(COUNTIF(AE957,"*すべて*"),COUNTIF(AE957,"*全て*")),S957="●",OR(K957=#REF!,K957=#REF!)),"年間支払金額(全官署、契約相手方ごと)",IF(AND(OR(COUNTIF(AE957,"*すべて*"),COUNTIF(AE957,"*全て*")),S957="●"),"年間支払金額(契約相手方ごと)",IF(AND(OR(K957=#REF!,K957=#REF!),AC957=#REF!),"契約総額(全官署)",IF(AND(K957=#REF!,AC957=#REF!),"契約総額(自官署のみ)",IF(K957=#REF!,"年間支払金額(自官署のみ)",IF(AC957=#REF!,"契約総額",IF(AND(COUNTIF(BG957,"&lt;&gt;*単価*"),OR(K957=#REF!,K957=#REF!)),"全官署予定価格",IF(AND(COUNTIF(BG957,"*単価*"),OR(K957=#REF!,K957=#REF!)),"全官署支払金額",IF(COUNTIF(BG957,"*単価*"),"年間支払金額","予定価格"))))))))))</f>
        <v>#REF!</v>
      </c>
      <c r="BA957" s="37" t="str">
        <f>IF(T957="","×",IF(令和8年度契約状況調査票!T957&gt;_xlfn.XLOOKUP(令和8年度契約状況調査票!BF957,#REF!,#REF!),"○","×"))</f>
        <v>×</v>
      </c>
      <c r="BB957" s="37" t="str">
        <f>IF(Y957="","×",IF(令和8年度契約状況調査票!Y957&gt;_xlfn.XLOOKUP(令和8年度契約状況調査票!BF957,#REF!,#REF!),"○","×"))</f>
        <v>×</v>
      </c>
      <c r="BC957" s="37" t="str">
        <f t="shared" si="135"/>
        <v>×</v>
      </c>
      <c r="BD957" s="37" t="str">
        <f t="shared" si="140"/>
        <v>×</v>
      </c>
      <c r="BE957" s="79" t="str">
        <f t="shared" si="136"/>
        <v/>
      </c>
      <c r="BF957" s="38">
        <f t="shared" si="137"/>
        <v>0</v>
      </c>
      <c r="BG957" s="1" t="e">
        <f>IF(AC957=#REF!,"",IF(AND(K957&lt;&gt;"",ISTEXT(U957)),"分担契約/単価契約",IF(ISTEXT(U957),"単価契約",IF(K957&lt;&gt;"","分担契約",""))))</f>
        <v>#REF!</v>
      </c>
      <c r="BH957" s="80"/>
      <c r="BI957" s="81" t="e">
        <f>IF(COUNTIF(T957,"**"),"",IF(AND(T957&gt;=#REF!,OR(H957=#REF!,H957=#REF!)),1,IF(AND(T957&gt;=#REF!,H957&lt;&gt;#REF!,H957&lt;&gt;#REF!),1,"")))</f>
        <v>#REF!</v>
      </c>
      <c r="BJ957" s="82" t="str">
        <f t="shared" si="138"/>
        <v>○</v>
      </c>
      <c r="BK957" s="81" t="b">
        <f t="shared" si="141"/>
        <v>1</v>
      </c>
      <c r="BL957" s="81" t="b">
        <f t="shared" si="142"/>
        <v>1</v>
      </c>
    </row>
    <row r="958" spans="1:64" s="83" customFormat="1" ht="60.65" customHeight="1" x14ac:dyDescent="0.2">
      <c r="A958" s="77">
        <f t="shared" si="134"/>
        <v>953</v>
      </c>
      <c r="B958" s="77" t="str">
        <f t="shared" si="139"/>
        <v/>
      </c>
      <c r="C958" s="77" t="str">
        <f>IF(B958&lt;&gt;1,"",COUNTIF($B$6:B958,1))</f>
        <v/>
      </c>
      <c r="D958" s="77" t="str">
        <f>IF(B958&lt;&gt;2,"",COUNTIF($B$6:B958,2))</f>
        <v/>
      </c>
      <c r="E958" s="77" t="str">
        <f>IF(B958&lt;&gt;3,"",COUNTIF($B$6:B958,3))</f>
        <v/>
      </c>
      <c r="F958" s="77" t="str">
        <f>IF(B958&lt;&gt;4,"",COUNTIF($B$6:B958,4))</f>
        <v/>
      </c>
      <c r="G958" s="1"/>
      <c r="H958" s="20"/>
      <c r="I958" s="20"/>
      <c r="J958" s="20"/>
      <c r="K958" s="1"/>
      <c r="L958" s="1"/>
      <c r="M958" s="21"/>
      <c r="N958" s="20"/>
      <c r="O958" s="22"/>
      <c r="P958" s="26"/>
      <c r="Q958" s="27"/>
      <c r="R958" s="20"/>
      <c r="S958" s="1"/>
      <c r="T958" s="23"/>
      <c r="U958" s="84"/>
      <c r="V958" s="86"/>
      <c r="W958" s="39" t="e">
        <f>IF(OR(T958="他官署で調達手続きを実施のため",AC958=#REF!),"－",IF(V958&lt;&gt;"",ROUNDDOWN(V958/T958,3),(IFERROR(ROUNDDOWN(U958/T958,3),"－"))))</f>
        <v>#REF!</v>
      </c>
      <c r="X958" s="90"/>
      <c r="Y958" s="92"/>
      <c r="Z958" s="25"/>
      <c r="AA958" s="24"/>
      <c r="AB958" s="25"/>
      <c r="AC958" s="24"/>
      <c r="AD958" s="20"/>
      <c r="AE958" s="20"/>
      <c r="AF958" s="20"/>
      <c r="AG958" s="1"/>
      <c r="AH958" s="1"/>
      <c r="AI958" s="41"/>
      <c r="AJ958" s="41"/>
      <c r="AK958" s="41"/>
      <c r="AL958" s="41"/>
      <c r="AM958" s="41"/>
      <c r="AN958" s="1"/>
      <c r="AO958" s="1"/>
      <c r="AP958" s="1"/>
      <c r="AQ958" s="1"/>
      <c r="AR958" s="1"/>
      <c r="AS958" s="1"/>
      <c r="AT958" s="1"/>
      <c r="AU958" s="1"/>
      <c r="AV958" s="1"/>
      <c r="AW958" s="1"/>
      <c r="AX958" s="36"/>
      <c r="AY958" s="78"/>
      <c r="AZ958" s="37" t="e">
        <f>IF(AC958=#REF!,"年間支払金額",IF(AND(OR(COUNTIF(AE958,"*すべて*"),COUNTIF(AE958,"*全て*")),S958="●",OR(K958=#REF!,K958=#REF!)),"年間支払金額(全官署、契約相手方ごと)",IF(AND(OR(COUNTIF(AE958,"*すべて*"),COUNTIF(AE958,"*全て*")),S958="●"),"年間支払金額(契約相手方ごと)",IF(AND(OR(K958=#REF!,K958=#REF!),AC958=#REF!),"契約総額(全官署)",IF(AND(K958=#REF!,AC958=#REF!),"契約総額(自官署のみ)",IF(K958=#REF!,"年間支払金額(自官署のみ)",IF(AC958=#REF!,"契約総額",IF(AND(COUNTIF(BG958,"&lt;&gt;*単価*"),OR(K958=#REF!,K958=#REF!)),"全官署予定価格",IF(AND(COUNTIF(BG958,"*単価*"),OR(K958=#REF!,K958=#REF!)),"全官署支払金額",IF(COUNTIF(BG958,"*単価*"),"年間支払金額","予定価格"))))))))))</f>
        <v>#REF!</v>
      </c>
      <c r="BA958" s="37" t="str">
        <f>IF(T958="","×",IF(令和8年度契約状況調査票!T958&gt;_xlfn.XLOOKUP(令和8年度契約状況調査票!BF958,#REF!,#REF!),"○","×"))</f>
        <v>×</v>
      </c>
      <c r="BB958" s="37" t="str">
        <f>IF(Y958="","×",IF(令和8年度契約状況調査票!Y958&gt;_xlfn.XLOOKUP(令和8年度契約状況調査票!BF958,#REF!,#REF!),"○","×"))</f>
        <v>×</v>
      </c>
      <c r="BC958" s="37" t="str">
        <f t="shared" si="135"/>
        <v>×</v>
      </c>
      <c r="BD958" s="37" t="str">
        <f t="shared" si="140"/>
        <v>×</v>
      </c>
      <c r="BE958" s="79" t="str">
        <f t="shared" si="136"/>
        <v/>
      </c>
      <c r="BF958" s="38">
        <f t="shared" si="137"/>
        <v>0</v>
      </c>
      <c r="BG958" s="1" t="e">
        <f>IF(AC958=#REF!,"",IF(AND(K958&lt;&gt;"",ISTEXT(U958)),"分担契約/単価契約",IF(ISTEXT(U958),"単価契約",IF(K958&lt;&gt;"","分担契約",""))))</f>
        <v>#REF!</v>
      </c>
      <c r="BH958" s="80"/>
      <c r="BI958" s="81" t="e">
        <f>IF(COUNTIF(T958,"**"),"",IF(AND(T958&gt;=#REF!,OR(H958=#REF!,H958=#REF!)),1,IF(AND(T958&gt;=#REF!,H958&lt;&gt;#REF!,H958&lt;&gt;#REF!),1,"")))</f>
        <v>#REF!</v>
      </c>
      <c r="BJ958" s="82" t="str">
        <f t="shared" si="138"/>
        <v>○</v>
      </c>
      <c r="BK958" s="81" t="b">
        <f t="shared" si="141"/>
        <v>1</v>
      </c>
      <c r="BL958" s="81" t="b">
        <f t="shared" si="142"/>
        <v>1</v>
      </c>
    </row>
    <row r="959" spans="1:64" s="83" customFormat="1" ht="60.65" customHeight="1" x14ac:dyDescent="0.2">
      <c r="A959" s="77">
        <f t="shared" si="134"/>
        <v>954</v>
      </c>
      <c r="B959" s="77" t="str">
        <f t="shared" si="139"/>
        <v/>
      </c>
      <c r="C959" s="77" t="str">
        <f>IF(B959&lt;&gt;1,"",COUNTIF($B$6:B959,1))</f>
        <v/>
      </c>
      <c r="D959" s="77" t="str">
        <f>IF(B959&lt;&gt;2,"",COUNTIF($B$6:B959,2))</f>
        <v/>
      </c>
      <c r="E959" s="77" t="str">
        <f>IF(B959&lt;&gt;3,"",COUNTIF($B$6:B959,3))</f>
        <v/>
      </c>
      <c r="F959" s="77" t="str">
        <f>IF(B959&lt;&gt;4,"",COUNTIF($B$6:B959,4))</f>
        <v/>
      </c>
      <c r="G959" s="1"/>
      <c r="H959" s="20"/>
      <c r="I959" s="20"/>
      <c r="J959" s="20"/>
      <c r="K959" s="1"/>
      <c r="L959" s="1"/>
      <c r="M959" s="21"/>
      <c r="N959" s="20"/>
      <c r="O959" s="22"/>
      <c r="P959" s="26"/>
      <c r="Q959" s="27"/>
      <c r="R959" s="20"/>
      <c r="S959" s="1"/>
      <c r="T959" s="23"/>
      <c r="U959" s="84"/>
      <c r="V959" s="86"/>
      <c r="W959" s="39" t="e">
        <f>IF(OR(T959="他官署で調達手続きを実施のため",AC959=#REF!),"－",IF(V959&lt;&gt;"",ROUNDDOWN(V959/T959,3),(IFERROR(ROUNDDOWN(U959/T959,3),"－"))))</f>
        <v>#REF!</v>
      </c>
      <c r="X959" s="90"/>
      <c r="Y959" s="92"/>
      <c r="Z959" s="25"/>
      <c r="AA959" s="24"/>
      <c r="AB959" s="25"/>
      <c r="AC959" s="24"/>
      <c r="AD959" s="20"/>
      <c r="AE959" s="20"/>
      <c r="AF959" s="20"/>
      <c r="AG959" s="1"/>
      <c r="AH959" s="1"/>
      <c r="AI959" s="41"/>
      <c r="AJ959" s="41"/>
      <c r="AK959" s="41"/>
      <c r="AL959" s="41"/>
      <c r="AM959" s="41"/>
      <c r="AN959" s="1"/>
      <c r="AO959" s="1"/>
      <c r="AP959" s="1"/>
      <c r="AQ959" s="1"/>
      <c r="AR959" s="1"/>
      <c r="AS959" s="1"/>
      <c r="AT959" s="1"/>
      <c r="AU959" s="1"/>
      <c r="AV959" s="1"/>
      <c r="AW959" s="1"/>
      <c r="AX959" s="35"/>
      <c r="AY959" s="78"/>
      <c r="AZ959" s="37" t="e">
        <f>IF(AC959=#REF!,"年間支払金額",IF(AND(OR(COUNTIF(AE959,"*すべて*"),COUNTIF(AE959,"*全て*")),S959="●",OR(K959=#REF!,K959=#REF!)),"年間支払金額(全官署、契約相手方ごと)",IF(AND(OR(COUNTIF(AE959,"*すべて*"),COUNTIF(AE959,"*全て*")),S959="●"),"年間支払金額(契約相手方ごと)",IF(AND(OR(K959=#REF!,K959=#REF!),AC959=#REF!),"契約総額(全官署)",IF(AND(K959=#REF!,AC959=#REF!),"契約総額(自官署のみ)",IF(K959=#REF!,"年間支払金額(自官署のみ)",IF(AC959=#REF!,"契約総額",IF(AND(COUNTIF(BG959,"&lt;&gt;*単価*"),OR(K959=#REF!,K959=#REF!)),"全官署予定価格",IF(AND(COUNTIF(BG959,"*単価*"),OR(K959=#REF!,K959=#REF!)),"全官署支払金額",IF(COUNTIF(BG959,"*単価*"),"年間支払金額","予定価格"))))))))))</f>
        <v>#REF!</v>
      </c>
      <c r="BA959" s="37" t="str">
        <f>IF(T959="","×",IF(令和8年度契約状況調査票!T959&gt;_xlfn.XLOOKUP(令和8年度契約状況調査票!BF959,#REF!,#REF!),"○","×"))</f>
        <v>×</v>
      </c>
      <c r="BB959" s="37" t="str">
        <f>IF(Y959="","×",IF(令和8年度契約状況調査票!Y959&gt;_xlfn.XLOOKUP(令和8年度契約状況調査票!BF959,#REF!,#REF!),"○","×"))</f>
        <v>×</v>
      </c>
      <c r="BC959" s="37" t="str">
        <f t="shared" si="135"/>
        <v>×</v>
      </c>
      <c r="BD959" s="37" t="str">
        <f t="shared" si="140"/>
        <v>×</v>
      </c>
      <c r="BE959" s="79" t="str">
        <f t="shared" si="136"/>
        <v/>
      </c>
      <c r="BF959" s="38">
        <f t="shared" si="137"/>
        <v>0</v>
      </c>
      <c r="BG959" s="1" t="e">
        <f>IF(AC959=#REF!,"",IF(AND(K959&lt;&gt;"",ISTEXT(U959)),"分担契約/単価契約",IF(ISTEXT(U959),"単価契約",IF(K959&lt;&gt;"","分担契約",""))))</f>
        <v>#REF!</v>
      </c>
      <c r="BH959" s="80"/>
      <c r="BI959" s="81" t="e">
        <f>IF(COUNTIF(T959,"**"),"",IF(AND(T959&gt;=#REF!,OR(H959=#REF!,H959=#REF!)),1,IF(AND(T959&gt;=#REF!,H959&lt;&gt;#REF!,H959&lt;&gt;#REF!),1,"")))</f>
        <v>#REF!</v>
      </c>
      <c r="BJ959" s="82" t="str">
        <f t="shared" si="138"/>
        <v>○</v>
      </c>
      <c r="BK959" s="81" t="b">
        <f t="shared" si="141"/>
        <v>1</v>
      </c>
      <c r="BL959" s="81" t="b">
        <f t="shared" si="142"/>
        <v>1</v>
      </c>
    </row>
    <row r="960" spans="1:64" s="83" customFormat="1" ht="60.65" customHeight="1" x14ac:dyDescent="0.2">
      <c r="A960" s="77">
        <f t="shared" si="134"/>
        <v>955</v>
      </c>
      <c r="B960" s="77" t="str">
        <f t="shared" si="139"/>
        <v/>
      </c>
      <c r="C960" s="77" t="str">
        <f>IF(B960&lt;&gt;1,"",COUNTIF($B$6:B960,1))</f>
        <v/>
      </c>
      <c r="D960" s="77" t="str">
        <f>IF(B960&lt;&gt;2,"",COUNTIF($B$6:B960,2))</f>
        <v/>
      </c>
      <c r="E960" s="77" t="str">
        <f>IF(B960&lt;&gt;3,"",COUNTIF($B$6:B960,3))</f>
        <v/>
      </c>
      <c r="F960" s="77" t="str">
        <f>IF(B960&lt;&gt;4,"",COUNTIF($B$6:B960,4))</f>
        <v/>
      </c>
      <c r="G960" s="1"/>
      <c r="H960" s="20"/>
      <c r="I960" s="20"/>
      <c r="J960" s="20"/>
      <c r="K960" s="1"/>
      <c r="L960" s="1"/>
      <c r="M960" s="21"/>
      <c r="N960" s="20"/>
      <c r="O960" s="22"/>
      <c r="P960" s="26"/>
      <c r="Q960" s="27"/>
      <c r="R960" s="20"/>
      <c r="S960" s="1"/>
      <c r="T960" s="23"/>
      <c r="U960" s="84"/>
      <c r="V960" s="86"/>
      <c r="W960" s="39" t="e">
        <f>IF(OR(T960="他官署で調達手続きを実施のため",AC960=#REF!),"－",IF(V960&lt;&gt;"",ROUNDDOWN(V960/T960,3),(IFERROR(ROUNDDOWN(U960/T960,3),"－"))))</f>
        <v>#REF!</v>
      </c>
      <c r="X960" s="90"/>
      <c r="Y960" s="92"/>
      <c r="Z960" s="25"/>
      <c r="AA960" s="24"/>
      <c r="AB960" s="25"/>
      <c r="AC960" s="24"/>
      <c r="AD960" s="20"/>
      <c r="AE960" s="20"/>
      <c r="AF960" s="20"/>
      <c r="AG960" s="1"/>
      <c r="AH960" s="1"/>
      <c r="AI960" s="41"/>
      <c r="AJ960" s="41"/>
      <c r="AK960" s="41"/>
      <c r="AL960" s="41"/>
      <c r="AM960" s="41"/>
      <c r="AN960" s="1"/>
      <c r="AO960" s="1"/>
      <c r="AP960" s="1"/>
      <c r="AQ960" s="1"/>
      <c r="AR960" s="1"/>
      <c r="AS960" s="1"/>
      <c r="AT960" s="1"/>
      <c r="AU960" s="1"/>
      <c r="AV960" s="1"/>
      <c r="AW960" s="1"/>
      <c r="AX960" s="35"/>
      <c r="AY960" s="78"/>
      <c r="AZ960" s="37" t="e">
        <f>IF(AC960=#REF!,"年間支払金額",IF(AND(OR(COUNTIF(AE960,"*すべて*"),COUNTIF(AE960,"*全て*")),S960="●",OR(K960=#REF!,K960=#REF!)),"年間支払金額(全官署、契約相手方ごと)",IF(AND(OR(COUNTIF(AE960,"*すべて*"),COUNTIF(AE960,"*全て*")),S960="●"),"年間支払金額(契約相手方ごと)",IF(AND(OR(K960=#REF!,K960=#REF!),AC960=#REF!),"契約総額(全官署)",IF(AND(K960=#REF!,AC960=#REF!),"契約総額(自官署のみ)",IF(K960=#REF!,"年間支払金額(自官署のみ)",IF(AC960=#REF!,"契約総額",IF(AND(COUNTIF(BG960,"&lt;&gt;*単価*"),OR(K960=#REF!,K960=#REF!)),"全官署予定価格",IF(AND(COUNTIF(BG960,"*単価*"),OR(K960=#REF!,K960=#REF!)),"全官署支払金額",IF(COUNTIF(BG960,"*単価*"),"年間支払金額","予定価格"))))))))))</f>
        <v>#REF!</v>
      </c>
      <c r="BA960" s="37" t="str">
        <f>IF(T960="","×",IF(令和8年度契約状況調査票!T960&gt;_xlfn.XLOOKUP(令和8年度契約状況調査票!BF960,#REF!,#REF!),"○","×"))</f>
        <v>×</v>
      </c>
      <c r="BB960" s="37" t="str">
        <f>IF(Y960="","×",IF(令和8年度契約状況調査票!Y960&gt;_xlfn.XLOOKUP(令和8年度契約状況調査票!BF960,#REF!,#REF!),"○","×"))</f>
        <v>×</v>
      </c>
      <c r="BC960" s="37" t="str">
        <f t="shared" si="135"/>
        <v>×</v>
      </c>
      <c r="BD960" s="37" t="str">
        <f t="shared" si="140"/>
        <v>×</v>
      </c>
      <c r="BE960" s="79" t="str">
        <f t="shared" si="136"/>
        <v/>
      </c>
      <c r="BF960" s="38">
        <f t="shared" si="137"/>
        <v>0</v>
      </c>
      <c r="BG960" s="1" t="e">
        <f>IF(AC960=#REF!,"",IF(AND(K960&lt;&gt;"",ISTEXT(U960)),"分担契約/単価契約",IF(ISTEXT(U960),"単価契約",IF(K960&lt;&gt;"","分担契約",""))))</f>
        <v>#REF!</v>
      </c>
      <c r="BH960" s="80"/>
      <c r="BI960" s="81" t="e">
        <f>IF(COUNTIF(T960,"**"),"",IF(AND(T960&gt;=#REF!,OR(H960=#REF!,H960=#REF!)),1,IF(AND(T960&gt;=#REF!,H960&lt;&gt;#REF!,H960&lt;&gt;#REF!),1,"")))</f>
        <v>#REF!</v>
      </c>
      <c r="BJ960" s="82" t="str">
        <f t="shared" si="138"/>
        <v>○</v>
      </c>
      <c r="BK960" s="81" t="b">
        <f t="shared" si="141"/>
        <v>1</v>
      </c>
      <c r="BL960" s="81" t="b">
        <f t="shared" si="142"/>
        <v>1</v>
      </c>
    </row>
    <row r="961" spans="1:64" s="83" customFormat="1" ht="60.65" customHeight="1" x14ac:dyDescent="0.2">
      <c r="A961" s="77">
        <f t="shared" si="134"/>
        <v>956</v>
      </c>
      <c r="B961" s="77" t="str">
        <f t="shared" si="139"/>
        <v/>
      </c>
      <c r="C961" s="77" t="str">
        <f>IF(B961&lt;&gt;1,"",COUNTIF($B$6:B961,1))</f>
        <v/>
      </c>
      <c r="D961" s="77" t="str">
        <f>IF(B961&lt;&gt;2,"",COUNTIF($B$6:B961,2))</f>
        <v/>
      </c>
      <c r="E961" s="77" t="str">
        <f>IF(B961&lt;&gt;3,"",COUNTIF($B$6:B961,3))</f>
        <v/>
      </c>
      <c r="F961" s="77" t="str">
        <f>IF(B961&lt;&gt;4,"",COUNTIF($B$6:B961,4))</f>
        <v/>
      </c>
      <c r="G961" s="1"/>
      <c r="H961" s="20"/>
      <c r="I961" s="20"/>
      <c r="J961" s="20"/>
      <c r="K961" s="1"/>
      <c r="L961" s="1"/>
      <c r="M961" s="21"/>
      <c r="N961" s="20"/>
      <c r="O961" s="22"/>
      <c r="P961" s="26"/>
      <c r="Q961" s="27"/>
      <c r="R961" s="20"/>
      <c r="S961" s="1"/>
      <c r="T961" s="28"/>
      <c r="U961" s="85"/>
      <c r="V961" s="86"/>
      <c r="W961" s="39" t="e">
        <f>IF(OR(T961="他官署で調達手続きを実施のため",AC961=#REF!),"－",IF(V961&lt;&gt;"",ROUNDDOWN(V961/T961,3),(IFERROR(ROUNDDOWN(U961/T961,3),"－"))))</f>
        <v>#REF!</v>
      </c>
      <c r="X961" s="90"/>
      <c r="Y961" s="92"/>
      <c r="Z961" s="25"/>
      <c r="AA961" s="24"/>
      <c r="AB961" s="25"/>
      <c r="AC961" s="24"/>
      <c r="AD961" s="20"/>
      <c r="AE961" s="20"/>
      <c r="AF961" s="20"/>
      <c r="AG961" s="1"/>
      <c r="AH961" s="1"/>
      <c r="AI961" s="41"/>
      <c r="AJ961" s="41"/>
      <c r="AK961" s="41"/>
      <c r="AL961" s="41"/>
      <c r="AM961" s="41"/>
      <c r="AN961" s="1"/>
      <c r="AO961" s="1"/>
      <c r="AP961" s="1"/>
      <c r="AQ961" s="1"/>
      <c r="AR961" s="1"/>
      <c r="AS961" s="1"/>
      <c r="AT961" s="1"/>
      <c r="AU961" s="1"/>
      <c r="AV961" s="1"/>
      <c r="AW961" s="1"/>
      <c r="AX961" s="35"/>
      <c r="AY961" s="78"/>
      <c r="AZ961" s="37" t="e">
        <f>IF(AC961=#REF!,"年間支払金額",IF(AND(OR(COUNTIF(AE961,"*すべて*"),COUNTIF(AE961,"*全て*")),S961="●",OR(K961=#REF!,K961=#REF!)),"年間支払金額(全官署、契約相手方ごと)",IF(AND(OR(COUNTIF(AE961,"*すべて*"),COUNTIF(AE961,"*全て*")),S961="●"),"年間支払金額(契約相手方ごと)",IF(AND(OR(K961=#REF!,K961=#REF!),AC961=#REF!),"契約総額(全官署)",IF(AND(K961=#REF!,AC961=#REF!),"契約総額(自官署のみ)",IF(K961=#REF!,"年間支払金額(自官署のみ)",IF(AC961=#REF!,"契約総額",IF(AND(COUNTIF(BG961,"&lt;&gt;*単価*"),OR(K961=#REF!,K961=#REF!)),"全官署予定価格",IF(AND(COUNTIF(BG961,"*単価*"),OR(K961=#REF!,K961=#REF!)),"全官署支払金額",IF(COUNTIF(BG961,"*単価*"),"年間支払金額","予定価格"))))))))))</f>
        <v>#REF!</v>
      </c>
      <c r="BA961" s="37" t="str">
        <f>IF(T961="","×",IF(令和8年度契約状況調査票!T961&gt;_xlfn.XLOOKUP(令和8年度契約状況調査票!BF961,#REF!,#REF!),"○","×"))</f>
        <v>×</v>
      </c>
      <c r="BB961" s="37" t="str">
        <f>IF(Y961="","×",IF(令和8年度契約状況調査票!Y961&gt;_xlfn.XLOOKUP(令和8年度契約状況調査票!BF961,#REF!,#REF!),"○","×"))</f>
        <v>×</v>
      </c>
      <c r="BC961" s="37" t="str">
        <f t="shared" si="135"/>
        <v>×</v>
      </c>
      <c r="BD961" s="37" t="str">
        <f t="shared" si="140"/>
        <v>×</v>
      </c>
      <c r="BE961" s="79" t="str">
        <f t="shared" si="136"/>
        <v/>
      </c>
      <c r="BF961" s="38">
        <f t="shared" si="137"/>
        <v>0</v>
      </c>
      <c r="BG961" s="1" t="e">
        <f>IF(AC961=#REF!,"",IF(AND(K961&lt;&gt;"",ISTEXT(U961)),"分担契約/単価契約",IF(ISTEXT(U961),"単価契約",IF(K961&lt;&gt;"","分担契約",""))))</f>
        <v>#REF!</v>
      </c>
      <c r="BH961" s="80"/>
      <c r="BI961" s="81" t="e">
        <f>IF(COUNTIF(T961,"**"),"",IF(AND(T961&gt;=#REF!,OR(H961=#REF!,H961=#REF!)),1,IF(AND(T961&gt;=#REF!,H961&lt;&gt;#REF!,H961&lt;&gt;#REF!),1,"")))</f>
        <v>#REF!</v>
      </c>
      <c r="BJ961" s="82" t="str">
        <f t="shared" si="138"/>
        <v>○</v>
      </c>
      <c r="BK961" s="81" t="b">
        <f t="shared" si="141"/>
        <v>1</v>
      </c>
      <c r="BL961" s="81" t="b">
        <f t="shared" si="142"/>
        <v>1</v>
      </c>
    </row>
    <row r="962" spans="1:64" s="83" customFormat="1" ht="60.65" customHeight="1" x14ac:dyDescent="0.2">
      <c r="A962" s="77">
        <f t="shared" si="134"/>
        <v>957</v>
      </c>
      <c r="B962" s="77" t="str">
        <f t="shared" si="139"/>
        <v/>
      </c>
      <c r="C962" s="77" t="str">
        <f>IF(B962&lt;&gt;1,"",COUNTIF($B$6:B962,1))</f>
        <v/>
      </c>
      <c r="D962" s="77" t="str">
        <f>IF(B962&lt;&gt;2,"",COUNTIF($B$6:B962,2))</f>
        <v/>
      </c>
      <c r="E962" s="77" t="str">
        <f>IF(B962&lt;&gt;3,"",COUNTIF($B$6:B962,3))</f>
        <v/>
      </c>
      <c r="F962" s="77" t="str">
        <f>IF(B962&lt;&gt;4,"",COUNTIF($B$6:B962,4))</f>
        <v/>
      </c>
      <c r="G962" s="1"/>
      <c r="H962" s="20"/>
      <c r="I962" s="20"/>
      <c r="J962" s="20"/>
      <c r="K962" s="1"/>
      <c r="L962" s="1"/>
      <c r="M962" s="21"/>
      <c r="N962" s="20"/>
      <c r="O962" s="22"/>
      <c r="P962" s="26"/>
      <c r="Q962" s="27"/>
      <c r="R962" s="20"/>
      <c r="S962" s="1"/>
      <c r="T962" s="23"/>
      <c r="U962" s="84"/>
      <c r="V962" s="86"/>
      <c r="W962" s="39" t="e">
        <f>IF(OR(T962="他官署で調達手続きを実施のため",AC962=#REF!),"－",IF(V962&lt;&gt;"",ROUNDDOWN(V962/T962,3),(IFERROR(ROUNDDOWN(U962/T962,3),"－"))))</f>
        <v>#REF!</v>
      </c>
      <c r="X962" s="90"/>
      <c r="Y962" s="92"/>
      <c r="Z962" s="25"/>
      <c r="AA962" s="24"/>
      <c r="AB962" s="25"/>
      <c r="AC962" s="24"/>
      <c r="AD962" s="20"/>
      <c r="AE962" s="20"/>
      <c r="AF962" s="20"/>
      <c r="AG962" s="1"/>
      <c r="AH962" s="1"/>
      <c r="AI962" s="41"/>
      <c r="AJ962" s="41"/>
      <c r="AK962" s="41"/>
      <c r="AL962" s="41"/>
      <c r="AM962" s="41"/>
      <c r="AN962" s="1"/>
      <c r="AO962" s="1"/>
      <c r="AP962" s="1"/>
      <c r="AQ962" s="1"/>
      <c r="AR962" s="1"/>
      <c r="AS962" s="1"/>
      <c r="AT962" s="1"/>
      <c r="AU962" s="1"/>
      <c r="AV962" s="1"/>
      <c r="AW962" s="1"/>
      <c r="AX962" s="35"/>
      <c r="AY962" s="78"/>
      <c r="AZ962" s="37" t="e">
        <f>IF(AC962=#REF!,"年間支払金額",IF(AND(OR(COUNTIF(AE962,"*すべて*"),COUNTIF(AE962,"*全て*")),S962="●",OR(K962=#REF!,K962=#REF!)),"年間支払金額(全官署、契約相手方ごと)",IF(AND(OR(COUNTIF(AE962,"*すべて*"),COUNTIF(AE962,"*全て*")),S962="●"),"年間支払金額(契約相手方ごと)",IF(AND(OR(K962=#REF!,K962=#REF!),AC962=#REF!),"契約総額(全官署)",IF(AND(K962=#REF!,AC962=#REF!),"契約総額(自官署のみ)",IF(K962=#REF!,"年間支払金額(自官署のみ)",IF(AC962=#REF!,"契約総額",IF(AND(COUNTIF(BG962,"&lt;&gt;*単価*"),OR(K962=#REF!,K962=#REF!)),"全官署予定価格",IF(AND(COUNTIF(BG962,"*単価*"),OR(K962=#REF!,K962=#REF!)),"全官署支払金額",IF(COUNTIF(BG962,"*単価*"),"年間支払金額","予定価格"))))))))))</f>
        <v>#REF!</v>
      </c>
      <c r="BA962" s="37" t="str">
        <f>IF(T962="","×",IF(令和8年度契約状況調査票!T962&gt;_xlfn.XLOOKUP(令和8年度契約状況調査票!BF962,#REF!,#REF!),"○","×"))</f>
        <v>×</v>
      </c>
      <c r="BB962" s="37" t="str">
        <f>IF(Y962="","×",IF(令和8年度契約状況調査票!Y962&gt;_xlfn.XLOOKUP(令和8年度契約状況調査票!BF962,#REF!,#REF!),"○","×"))</f>
        <v>×</v>
      </c>
      <c r="BC962" s="37" t="str">
        <f t="shared" si="135"/>
        <v>×</v>
      </c>
      <c r="BD962" s="37" t="str">
        <f t="shared" si="140"/>
        <v>×</v>
      </c>
      <c r="BE962" s="79" t="str">
        <f t="shared" si="136"/>
        <v/>
      </c>
      <c r="BF962" s="38">
        <f t="shared" si="137"/>
        <v>0</v>
      </c>
      <c r="BG962" s="1" t="e">
        <f>IF(AC962=#REF!,"",IF(AND(K962&lt;&gt;"",ISTEXT(U962)),"分担契約/単価契約",IF(ISTEXT(U962),"単価契約",IF(K962&lt;&gt;"","分担契約",""))))</f>
        <v>#REF!</v>
      </c>
      <c r="BH962" s="80"/>
      <c r="BI962" s="81" t="e">
        <f>IF(COUNTIF(T962,"**"),"",IF(AND(T962&gt;=#REF!,OR(H962=#REF!,H962=#REF!)),1,IF(AND(T962&gt;=#REF!,H962&lt;&gt;#REF!,H962&lt;&gt;#REF!),1,"")))</f>
        <v>#REF!</v>
      </c>
      <c r="BJ962" s="82" t="str">
        <f t="shared" si="138"/>
        <v>○</v>
      </c>
      <c r="BK962" s="81" t="b">
        <f t="shared" si="141"/>
        <v>1</v>
      </c>
      <c r="BL962" s="81" t="b">
        <f t="shared" si="142"/>
        <v>1</v>
      </c>
    </row>
    <row r="963" spans="1:64" s="83" customFormat="1" ht="60.65" customHeight="1" x14ac:dyDescent="0.2">
      <c r="A963" s="77">
        <f t="shared" si="134"/>
        <v>958</v>
      </c>
      <c r="B963" s="77" t="str">
        <f t="shared" si="139"/>
        <v/>
      </c>
      <c r="C963" s="77" t="str">
        <f>IF(B963&lt;&gt;1,"",COUNTIF($B$6:B963,1))</f>
        <v/>
      </c>
      <c r="D963" s="77" t="str">
        <f>IF(B963&lt;&gt;2,"",COUNTIF($B$6:B963,2))</f>
        <v/>
      </c>
      <c r="E963" s="77" t="str">
        <f>IF(B963&lt;&gt;3,"",COUNTIF($B$6:B963,3))</f>
        <v/>
      </c>
      <c r="F963" s="77" t="str">
        <f>IF(B963&lt;&gt;4,"",COUNTIF($B$6:B963,4))</f>
        <v/>
      </c>
      <c r="G963" s="1"/>
      <c r="H963" s="20"/>
      <c r="I963" s="20"/>
      <c r="J963" s="20"/>
      <c r="K963" s="1"/>
      <c r="L963" s="1"/>
      <c r="M963" s="21"/>
      <c r="N963" s="20"/>
      <c r="O963" s="22"/>
      <c r="P963" s="26"/>
      <c r="Q963" s="27"/>
      <c r="R963" s="20"/>
      <c r="S963" s="1"/>
      <c r="T963" s="23"/>
      <c r="U963" s="84"/>
      <c r="V963" s="86"/>
      <c r="W963" s="39" t="e">
        <f>IF(OR(T963="他官署で調達手続きを実施のため",AC963=#REF!),"－",IF(V963&lt;&gt;"",ROUNDDOWN(V963/T963,3),(IFERROR(ROUNDDOWN(U963/T963,3),"－"))))</f>
        <v>#REF!</v>
      </c>
      <c r="X963" s="90"/>
      <c r="Y963" s="92"/>
      <c r="Z963" s="25"/>
      <c r="AA963" s="24"/>
      <c r="AB963" s="25"/>
      <c r="AC963" s="24"/>
      <c r="AD963" s="20"/>
      <c r="AE963" s="20"/>
      <c r="AF963" s="20"/>
      <c r="AG963" s="1"/>
      <c r="AH963" s="1"/>
      <c r="AI963" s="41"/>
      <c r="AJ963" s="41"/>
      <c r="AK963" s="41"/>
      <c r="AL963" s="41"/>
      <c r="AM963" s="41"/>
      <c r="AN963" s="1"/>
      <c r="AO963" s="1"/>
      <c r="AP963" s="1"/>
      <c r="AQ963" s="1"/>
      <c r="AR963" s="1"/>
      <c r="AS963" s="1"/>
      <c r="AT963" s="1"/>
      <c r="AU963" s="1"/>
      <c r="AV963" s="1"/>
      <c r="AW963" s="1"/>
      <c r="AX963" s="35"/>
      <c r="AY963" s="78"/>
      <c r="AZ963" s="37" t="e">
        <f>IF(AC963=#REF!,"年間支払金額",IF(AND(OR(COUNTIF(AE963,"*すべて*"),COUNTIF(AE963,"*全て*")),S963="●",OR(K963=#REF!,K963=#REF!)),"年間支払金額(全官署、契約相手方ごと)",IF(AND(OR(COUNTIF(AE963,"*すべて*"),COUNTIF(AE963,"*全て*")),S963="●"),"年間支払金額(契約相手方ごと)",IF(AND(OR(K963=#REF!,K963=#REF!),AC963=#REF!),"契約総額(全官署)",IF(AND(K963=#REF!,AC963=#REF!),"契約総額(自官署のみ)",IF(K963=#REF!,"年間支払金額(自官署のみ)",IF(AC963=#REF!,"契約総額",IF(AND(COUNTIF(BG963,"&lt;&gt;*単価*"),OR(K963=#REF!,K963=#REF!)),"全官署予定価格",IF(AND(COUNTIF(BG963,"*単価*"),OR(K963=#REF!,K963=#REF!)),"全官署支払金額",IF(COUNTIF(BG963,"*単価*"),"年間支払金額","予定価格"))))))))))</f>
        <v>#REF!</v>
      </c>
      <c r="BA963" s="37" t="str">
        <f>IF(T963="","×",IF(令和8年度契約状況調査票!T963&gt;_xlfn.XLOOKUP(令和8年度契約状況調査票!BF963,#REF!,#REF!),"○","×"))</f>
        <v>×</v>
      </c>
      <c r="BB963" s="37" t="str">
        <f>IF(Y963="","×",IF(令和8年度契約状況調査票!Y963&gt;_xlfn.XLOOKUP(令和8年度契約状況調査票!BF963,#REF!,#REF!),"○","×"))</f>
        <v>×</v>
      </c>
      <c r="BC963" s="37" t="str">
        <f t="shared" si="135"/>
        <v>×</v>
      </c>
      <c r="BD963" s="37" t="str">
        <f t="shared" si="140"/>
        <v>×</v>
      </c>
      <c r="BE963" s="79" t="str">
        <f t="shared" si="136"/>
        <v/>
      </c>
      <c r="BF963" s="38">
        <f t="shared" si="137"/>
        <v>0</v>
      </c>
      <c r="BG963" s="1" t="e">
        <f>IF(AC963=#REF!,"",IF(AND(K963&lt;&gt;"",ISTEXT(U963)),"分担契約/単価契約",IF(ISTEXT(U963),"単価契約",IF(K963&lt;&gt;"","分担契約",""))))</f>
        <v>#REF!</v>
      </c>
      <c r="BH963" s="80"/>
      <c r="BI963" s="81" t="e">
        <f>IF(COUNTIF(T963,"**"),"",IF(AND(T963&gt;=#REF!,OR(H963=#REF!,H963=#REF!)),1,IF(AND(T963&gt;=#REF!,H963&lt;&gt;#REF!,H963&lt;&gt;#REF!),1,"")))</f>
        <v>#REF!</v>
      </c>
      <c r="BJ963" s="82" t="str">
        <f t="shared" si="138"/>
        <v>○</v>
      </c>
      <c r="BK963" s="81" t="b">
        <f t="shared" si="141"/>
        <v>1</v>
      </c>
      <c r="BL963" s="81" t="b">
        <f t="shared" si="142"/>
        <v>1</v>
      </c>
    </row>
    <row r="964" spans="1:64" s="83" customFormat="1" ht="60.65" customHeight="1" x14ac:dyDescent="0.2">
      <c r="A964" s="77">
        <f t="shared" si="134"/>
        <v>959</v>
      </c>
      <c r="B964" s="77" t="str">
        <f t="shared" si="139"/>
        <v/>
      </c>
      <c r="C964" s="77" t="str">
        <f>IF(B964&lt;&gt;1,"",COUNTIF($B$6:B964,1))</f>
        <v/>
      </c>
      <c r="D964" s="77" t="str">
        <f>IF(B964&lt;&gt;2,"",COUNTIF($B$6:B964,2))</f>
        <v/>
      </c>
      <c r="E964" s="77" t="str">
        <f>IF(B964&lt;&gt;3,"",COUNTIF($B$6:B964,3))</f>
        <v/>
      </c>
      <c r="F964" s="77" t="str">
        <f>IF(B964&lt;&gt;4,"",COUNTIF($B$6:B964,4))</f>
        <v/>
      </c>
      <c r="G964" s="1"/>
      <c r="H964" s="20"/>
      <c r="I964" s="20"/>
      <c r="J964" s="20"/>
      <c r="K964" s="1"/>
      <c r="L964" s="1"/>
      <c r="M964" s="21"/>
      <c r="N964" s="20"/>
      <c r="O964" s="22"/>
      <c r="P964" s="26"/>
      <c r="Q964" s="27"/>
      <c r="R964" s="20"/>
      <c r="S964" s="1"/>
      <c r="T964" s="23"/>
      <c r="U964" s="84"/>
      <c r="V964" s="86"/>
      <c r="W964" s="39" t="e">
        <f>IF(OR(T964="他官署で調達手続きを実施のため",AC964=#REF!),"－",IF(V964&lt;&gt;"",ROUNDDOWN(V964/T964,3),(IFERROR(ROUNDDOWN(U964/T964,3),"－"))))</f>
        <v>#REF!</v>
      </c>
      <c r="X964" s="90"/>
      <c r="Y964" s="92"/>
      <c r="Z964" s="25"/>
      <c r="AA964" s="24"/>
      <c r="AB964" s="25"/>
      <c r="AC964" s="24"/>
      <c r="AD964" s="20"/>
      <c r="AE964" s="20"/>
      <c r="AF964" s="20"/>
      <c r="AG964" s="1"/>
      <c r="AH964" s="1"/>
      <c r="AI964" s="41"/>
      <c r="AJ964" s="41"/>
      <c r="AK964" s="41"/>
      <c r="AL964" s="41"/>
      <c r="AM964" s="41"/>
      <c r="AN964" s="1"/>
      <c r="AO964" s="1"/>
      <c r="AP964" s="1"/>
      <c r="AQ964" s="1"/>
      <c r="AR964" s="1"/>
      <c r="AS964" s="1"/>
      <c r="AT964" s="1"/>
      <c r="AU964" s="1"/>
      <c r="AV964" s="1"/>
      <c r="AW964" s="1"/>
      <c r="AX964" s="35"/>
      <c r="AY964" s="78"/>
      <c r="AZ964" s="37" t="e">
        <f>IF(AC964=#REF!,"年間支払金額",IF(AND(OR(COUNTIF(AE964,"*すべて*"),COUNTIF(AE964,"*全て*")),S964="●",OR(K964=#REF!,K964=#REF!)),"年間支払金額(全官署、契約相手方ごと)",IF(AND(OR(COUNTIF(AE964,"*すべて*"),COUNTIF(AE964,"*全て*")),S964="●"),"年間支払金額(契約相手方ごと)",IF(AND(OR(K964=#REF!,K964=#REF!),AC964=#REF!),"契約総額(全官署)",IF(AND(K964=#REF!,AC964=#REF!),"契約総額(自官署のみ)",IF(K964=#REF!,"年間支払金額(自官署のみ)",IF(AC964=#REF!,"契約総額",IF(AND(COUNTIF(BG964,"&lt;&gt;*単価*"),OR(K964=#REF!,K964=#REF!)),"全官署予定価格",IF(AND(COUNTIF(BG964,"*単価*"),OR(K964=#REF!,K964=#REF!)),"全官署支払金額",IF(COUNTIF(BG964,"*単価*"),"年間支払金額","予定価格"))))))))))</f>
        <v>#REF!</v>
      </c>
      <c r="BA964" s="37" t="str">
        <f>IF(T964="","×",IF(令和8年度契約状況調査票!T964&gt;_xlfn.XLOOKUP(令和8年度契約状況調査票!BF964,#REF!,#REF!),"○","×"))</f>
        <v>×</v>
      </c>
      <c r="BB964" s="37" t="str">
        <f>IF(Y964="","×",IF(令和8年度契約状況調査票!Y964&gt;_xlfn.XLOOKUP(令和8年度契約状況調査票!BF964,#REF!,#REF!),"○","×"))</f>
        <v>×</v>
      </c>
      <c r="BC964" s="37" t="str">
        <f t="shared" si="135"/>
        <v>×</v>
      </c>
      <c r="BD964" s="37" t="str">
        <f t="shared" si="140"/>
        <v>×</v>
      </c>
      <c r="BE964" s="79" t="str">
        <f t="shared" si="136"/>
        <v/>
      </c>
      <c r="BF964" s="38">
        <f t="shared" si="137"/>
        <v>0</v>
      </c>
      <c r="BG964" s="1" t="e">
        <f>IF(AC964=#REF!,"",IF(AND(K964&lt;&gt;"",ISTEXT(U964)),"分担契約/単価契約",IF(ISTEXT(U964),"単価契約",IF(K964&lt;&gt;"","分担契約",""))))</f>
        <v>#REF!</v>
      </c>
      <c r="BH964" s="80"/>
      <c r="BI964" s="81" t="e">
        <f>IF(COUNTIF(T964,"**"),"",IF(AND(T964&gt;=#REF!,OR(H964=#REF!,H964=#REF!)),1,IF(AND(T964&gt;=#REF!,H964&lt;&gt;#REF!,H964&lt;&gt;#REF!),1,"")))</f>
        <v>#REF!</v>
      </c>
      <c r="BJ964" s="82" t="str">
        <f t="shared" si="138"/>
        <v>○</v>
      </c>
      <c r="BK964" s="81" t="b">
        <f t="shared" si="141"/>
        <v>1</v>
      </c>
      <c r="BL964" s="81" t="b">
        <f t="shared" si="142"/>
        <v>1</v>
      </c>
    </row>
    <row r="965" spans="1:64" s="83" customFormat="1" ht="60.65" customHeight="1" x14ac:dyDescent="0.2">
      <c r="A965" s="77">
        <f t="shared" si="134"/>
        <v>960</v>
      </c>
      <c r="B965" s="77" t="str">
        <f t="shared" si="139"/>
        <v/>
      </c>
      <c r="C965" s="77" t="str">
        <f>IF(B965&lt;&gt;1,"",COUNTIF($B$6:B965,1))</f>
        <v/>
      </c>
      <c r="D965" s="77" t="str">
        <f>IF(B965&lt;&gt;2,"",COUNTIF($B$6:B965,2))</f>
        <v/>
      </c>
      <c r="E965" s="77" t="str">
        <f>IF(B965&lt;&gt;3,"",COUNTIF($B$6:B965,3))</f>
        <v/>
      </c>
      <c r="F965" s="77" t="str">
        <f>IF(B965&lt;&gt;4,"",COUNTIF($B$6:B965,4))</f>
        <v/>
      </c>
      <c r="G965" s="1"/>
      <c r="H965" s="20"/>
      <c r="I965" s="20"/>
      <c r="J965" s="20"/>
      <c r="K965" s="1"/>
      <c r="L965" s="1"/>
      <c r="M965" s="21"/>
      <c r="N965" s="20"/>
      <c r="O965" s="22"/>
      <c r="P965" s="26"/>
      <c r="Q965" s="27"/>
      <c r="R965" s="20"/>
      <c r="S965" s="1"/>
      <c r="T965" s="23"/>
      <c r="U965" s="84"/>
      <c r="V965" s="86"/>
      <c r="W965" s="39" t="e">
        <f>IF(OR(T965="他官署で調達手続きを実施のため",AC965=#REF!),"－",IF(V965&lt;&gt;"",ROUNDDOWN(V965/T965,3),(IFERROR(ROUNDDOWN(U965/T965,3),"－"))))</f>
        <v>#REF!</v>
      </c>
      <c r="X965" s="90"/>
      <c r="Y965" s="92"/>
      <c r="Z965" s="25"/>
      <c r="AA965" s="24"/>
      <c r="AB965" s="25"/>
      <c r="AC965" s="24"/>
      <c r="AD965" s="20"/>
      <c r="AE965" s="20"/>
      <c r="AF965" s="20"/>
      <c r="AG965" s="1"/>
      <c r="AH965" s="1"/>
      <c r="AI965" s="41"/>
      <c r="AJ965" s="41"/>
      <c r="AK965" s="41"/>
      <c r="AL965" s="41"/>
      <c r="AM965" s="41"/>
      <c r="AN965" s="1"/>
      <c r="AO965" s="1"/>
      <c r="AP965" s="1"/>
      <c r="AQ965" s="1"/>
      <c r="AR965" s="1"/>
      <c r="AS965" s="1"/>
      <c r="AT965" s="1"/>
      <c r="AU965" s="1"/>
      <c r="AV965" s="1"/>
      <c r="AW965" s="1"/>
      <c r="AX965" s="36"/>
      <c r="AY965" s="78"/>
      <c r="AZ965" s="37" t="e">
        <f>IF(AC965=#REF!,"年間支払金額",IF(AND(OR(COUNTIF(AE965,"*すべて*"),COUNTIF(AE965,"*全て*")),S965="●",OR(K965=#REF!,K965=#REF!)),"年間支払金額(全官署、契約相手方ごと)",IF(AND(OR(COUNTIF(AE965,"*すべて*"),COUNTIF(AE965,"*全て*")),S965="●"),"年間支払金額(契約相手方ごと)",IF(AND(OR(K965=#REF!,K965=#REF!),AC965=#REF!),"契約総額(全官署)",IF(AND(K965=#REF!,AC965=#REF!),"契約総額(自官署のみ)",IF(K965=#REF!,"年間支払金額(自官署のみ)",IF(AC965=#REF!,"契約総額",IF(AND(COUNTIF(BG965,"&lt;&gt;*単価*"),OR(K965=#REF!,K965=#REF!)),"全官署予定価格",IF(AND(COUNTIF(BG965,"*単価*"),OR(K965=#REF!,K965=#REF!)),"全官署支払金額",IF(COUNTIF(BG965,"*単価*"),"年間支払金額","予定価格"))))))))))</f>
        <v>#REF!</v>
      </c>
      <c r="BA965" s="37" t="str">
        <f>IF(T965="","×",IF(令和8年度契約状況調査票!T965&gt;_xlfn.XLOOKUP(令和8年度契約状況調査票!BF965,#REF!,#REF!),"○","×"))</f>
        <v>×</v>
      </c>
      <c r="BB965" s="37" t="str">
        <f>IF(Y965="","×",IF(令和8年度契約状況調査票!Y965&gt;_xlfn.XLOOKUP(令和8年度契約状況調査票!BF965,#REF!,#REF!),"○","×"))</f>
        <v>×</v>
      </c>
      <c r="BC965" s="37" t="str">
        <f t="shared" si="135"/>
        <v>×</v>
      </c>
      <c r="BD965" s="37" t="str">
        <f t="shared" si="140"/>
        <v>×</v>
      </c>
      <c r="BE965" s="79" t="str">
        <f t="shared" si="136"/>
        <v/>
      </c>
      <c r="BF965" s="38">
        <f t="shared" si="137"/>
        <v>0</v>
      </c>
      <c r="BG965" s="1" t="e">
        <f>IF(AC965=#REF!,"",IF(AND(K965&lt;&gt;"",ISTEXT(U965)),"分担契約/単価契約",IF(ISTEXT(U965),"単価契約",IF(K965&lt;&gt;"","分担契約",""))))</f>
        <v>#REF!</v>
      </c>
      <c r="BH965" s="80"/>
      <c r="BI965" s="81" t="e">
        <f>IF(COUNTIF(T965,"**"),"",IF(AND(T965&gt;=#REF!,OR(H965=#REF!,H965=#REF!)),1,IF(AND(T965&gt;=#REF!,H965&lt;&gt;#REF!,H965&lt;&gt;#REF!),1,"")))</f>
        <v>#REF!</v>
      </c>
      <c r="BJ965" s="82" t="str">
        <f t="shared" si="138"/>
        <v>○</v>
      </c>
      <c r="BK965" s="81" t="b">
        <f t="shared" si="141"/>
        <v>1</v>
      </c>
      <c r="BL965" s="81" t="b">
        <f t="shared" si="142"/>
        <v>1</v>
      </c>
    </row>
    <row r="966" spans="1:64" s="83" customFormat="1" ht="60.65" customHeight="1" x14ac:dyDescent="0.2">
      <c r="A966" s="77">
        <f t="shared" ref="A966:A1000" si="143">ROW()-5</f>
        <v>961</v>
      </c>
      <c r="B966" s="77" t="str">
        <f t="shared" si="139"/>
        <v/>
      </c>
      <c r="C966" s="77" t="str">
        <f>IF(B966&lt;&gt;1,"",COUNTIF($B$6:B966,1))</f>
        <v/>
      </c>
      <c r="D966" s="77" t="str">
        <f>IF(B966&lt;&gt;2,"",COUNTIF($B$6:B966,2))</f>
        <v/>
      </c>
      <c r="E966" s="77" t="str">
        <f>IF(B966&lt;&gt;3,"",COUNTIF($B$6:B966,3))</f>
        <v/>
      </c>
      <c r="F966" s="77" t="str">
        <f>IF(B966&lt;&gt;4,"",COUNTIF($B$6:B966,4))</f>
        <v/>
      </c>
      <c r="G966" s="1"/>
      <c r="H966" s="20"/>
      <c r="I966" s="20"/>
      <c r="J966" s="20"/>
      <c r="K966" s="1"/>
      <c r="L966" s="1"/>
      <c r="M966" s="21"/>
      <c r="N966" s="20"/>
      <c r="O966" s="22"/>
      <c r="P966" s="26"/>
      <c r="Q966" s="27"/>
      <c r="R966" s="20"/>
      <c r="S966" s="1"/>
      <c r="T966" s="23"/>
      <c r="U966" s="84"/>
      <c r="V966" s="86"/>
      <c r="W966" s="39" t="e">
        <f>IF(OR(T966="他官署で調達手続きを実施のため",AC966=#REF!),"－",IF(V966&lt;&gt;"",ROUNDDOWN(V966/T966,3),(IFERROR(ROUNDDOWN(U966/T966,3),"－"))))</f>
        <v>#REF!</v>
      </c>
      <c r="X966" s="90"/>
      <c r="Y966" s="92"/>
      <c r="Z966" s="25"/>
      <c r="AA966" s="24"/>
      <c r="AB966" s="25"/>
      <c r="AC966" s="24"/>
      <c r="AD966" s="20"/>
      <c r="AE966" s="20"/>
      <c r="AF966" s="20"/>
      <c r="AG966" s="1"/>
      <c r="AH966" s="1"/>
      <c r="AI966" s="41"/>
      <c r="AJ966" s="41"/>
      <c r="AK966" s="41"/>
      <c r="AL966" s="41"/>
      <c r="AM966" s="41"/>
      <c r="AN966" s="1"/>
      <c r="AO966" s="1"/>
      <c r="AP966" s="1"/>
      <c r="AQ966" s="1"/>
      <c r="AR966" s="1"/>
      <c r="AS966" s="1"/>
      <c r="AT966" s="1"/>
      <c r="AU966" s="1"/>
      <c r="AV966" s="1"/>
      <c r="AW966" s="1"/>
      <c r="AX966" s="35"/>
      <c r="AY966" s="78"/>
      <c r="AZ966" s="37" t="e">
        <f>IF(AC966=#REF!,"年間支払金額",IF(AND(OR(COUNTIF(AE966,"*すべて*"),COUNTIF(AE966,"*全て*")),S966="●",OR(K966=#REF!,K966=#REF!)),"年間支払金額(全官署、契約相手方ごと)",IF(AND(OR(COUNTIF(AE966,"*すべて*"),COUNTIF(AE966,"*全て*")),S966="●"),"年間支払金額(契約相手方ごと)",IF(AND(OR(K966=#REF!,K966=#REF!),AC966=#REF!),"契約総額(全官署)",IF(AND(K966=#REF!,AC966=#REF!),"契約総額(自官署のみ)",IF(K966=#REF!,"年間支払金額(自官署のみ)",IF(AC966=#REF!,"契約総額",IF(AND(COUNTIF(BG966,"&lt;&gt;*単価*"),OR(K966=#REF!,K966=#REF!)),"全官署予定価格",IF(AND(COUNTIF(BG966,"*単価*"),OR(K966=#REF!,K966=#REF!)),"全官署支払金額",IF(COUNTIF(BG966,"*単価*"),"年間支払金額","予定価格"))))))))))</f>
        <v>#REF!</v>
      </c>
      <c r="BA966" s="37" t="str">
        <f>IF(T966="","×",IF(令和8年度契約状況調査票!T966&gt;_xlfn.XLOOKUP(令和8年度契約状況調査票!BF966,#REF!,#REF!),"○","×"))</f>
        <v>×</v>
      </c>
      <c r="BB966" s="37" t="str">
        <f>IF(Y966="","×",IF(令和8年度契約状況調査票!Y966&gt;_xlfn.XLOOKUP(令和8年度契約状況調査票!BF966,#REF!,#REF!),"○","×"))</f>
        <v>×</v>
      </c>
      <c r="BC966" s="37" t="str">
        <f t="shared" ref="BC966:BC1000" si="144">IF(AND(L966="×",BD966="○"),"×",BD966)</f>
        <v>×</v>
      </c>
      <c r="BD966" s="37" t="str">
        <f t="shared" si="140"/>
        <v>×</v>
      </c>
      <c r="BE966" s="79" t="str">
        <f t="shared" ref="BE966:BE1000" si="145">IF(BD966="○",X966,"")</f>
        <v/>
      </c>
      <c r="BF966" s="38">
        <f t="shared" ref="BF966:BF1000" si="146">IF(H966="③情報システム",IF(COUNTIF(I966,"*借入*")+COUNTIF(I966,"*賃貸*")+COUNTIF(I966,"*リース*"),"⑨物品等賃借",IF(COUNTIF(I966,"*購入*")+COUNTIF(DJ966,"*調達*"),"⑦物品等購入",IF(COUNTIF(I966,"*製造*"),"⑧物品等製造","⑩役務"))),H966)</f>
        <v>0</v>
      </c>
      <c r="BG966" s="1" t="e">
        <f>IF(AC966=#REF!,"",IF(AND(K966&lt;&gt;"",ISTEXT(U966)),"分担契約/単価契約",IF(ISTEXT(U966),"単価契約",IF(K966&lt;&gt;"","分担契約",""))))</f>
        <v>#REF!</v>
      </c>
      <c r="BH966" s="80"/>
      <c r="BI966" s="81" t="e">
        <f>IF(COUNTIF(T966,"**"),"",IF(AND(T966&gt;=#REF!,OR(H966=#REF!,H966=#REF!)),1,IF(AND(T966&gt;=#REF!,H966&lt;&gt;#REF!,H966&lt;&gt;#REF!),1,"")))</f>
        <v>#REF!</v>
      </c>
      <c r="BJ966" s="82" t="str">
        <f t="shared" ref="BJ966:BJ1000" si="147">IF(LEN(O966)=0,"○",IF(LEN(O966)=1,"○",IF(LEN(O966)=13,"○",IF(LEN(O966)=27,"○",IF(LEN(O966)=41,"○","×")))))</f>
        <v>○</v>
      </c>
      <c r="BK966" s="81" t="b">
        <f t="shared" si="141"/>
        <v>1</v>
      </c>
      <c r="BL966" s="81" t="b">
        <f t="shared" si="142"/>
        <v>1</v>
      </c>
    </row>
    <row r="967" spans="1:64" s="83" customFormat="1" ht="60.65" customHeight="1" x14ac:dyDescent="0.2">
      <c r="A967" s="77">
        <f t="shared" si="143"/>
        <v>962</v>
      </c>
      <c r="B967" s="77" t="str">
        <f t="shared" si="139"/>
        <v/>
      </c>
      <c r="C967" s="77" t="str">
        <f>IF(B967&lt;&gt;1,"",COUNTIF($B$6:B967,1))</f>
        <v/>
      </c>
      <c r="D967" s="77" t="str">
        <f>IF(B967&lt;&gt;2,"",COUNTIF($B$6:B967,2))</f>
        <v/>
      </c>
      <c r="E967" s="77" t="str">
        <f>IF(B967&lt;&gt;3,"",COUNTIF($B$6:B967,3))</f>
        <v/>
      </c>
      <c r="F967" s="77" t="str">
        <f>IF(B967&lt;&gt;4,"",COUNTIF($B$6:B967,4))</f>
        <v/>
      </c>
      <c r="G967" s="1"/>
      <c r="H967" s="20"/>
      <c r="I967" s="20"/>
      <c r="J967" s="20"/>
      <c r="K967" s="1"/>
      <c r="L967" s="1"/>
      <c r="M967" s="21"/>
      <c r="N967" s="20"/>
      <c r="O967" s="22"/>
      <c r="P967" s="26"/>
      <c r="Q967" s="27"/>
      <c r="R967" s="20"/>
      <c r="S967" s="1"/>
      <c r="T967" s="23"/>
      <c r="U967" s="84"/>
      <c r="V967" s="86"/>
      <c r="W967" s="39" t="e">
        <f>IF(OR(T967="他官署で調達手続きを実施のため",AC967=#REF!),"－",IF(V967&lt;&gt;"",ROUNDDOWN(V967/T967,3),(IFERROR(ROUNDDOWN(U967/T967,3),"－"))))</f>
        <v>#REF!</v>
      </c>
      <c r="X967" s="90"/>
      <c r="Y967" s="92"/>
      <c r="Z967" s="25"/>
      <c r="AA967" s="24"/>
      <c r="AB967" s="25"/>
      <c r="AC967" s="24"/>
      <c r="AD967" s="20"/>
      <c r="AE967" s="20"/>
      <c r="AF967" s="20"/>
      <c r="AG967" s="1"/>
      <c r="AH967" s="1"/>
      <c r="AI967" s="41"/>
      <c r="AJ967" s="41"/>
      <c r="AK967" s="41"/>
      <c r="AL967" s="41"/>
      <c r="AM967" s="41"/>
      <c r="AN967" s="1"/>
      <c r="AO967" s="1"/>
      <c r="AP967" s="1"/>
      <c r="AQ967" s="1"/>
      <c r="AR967" s="1"/>
      <c r="AS967" s="1"/>
      <c r="AT967" s="1"/>
      <c r="AU967" s="1"/>
      <c r="AV967" s="1"/>
      <c r="AW967" s="1"/>
      <c r="AX967" s="35"/>
      <c r="AY967" s="78"/>
      <c r="AZ967" s="37" t="e">
        <f>IF(AC967=#REF!,"年間支払金額",IF(AND(OR(COUNTIF(AE967,"*すべて*"),COUNTIF(AE967,"*全て*")),S967="●",OR(K967=#REF!,K967=#REF!)),"年間支払金額(全官署、契約相手方ごと)",IF(AND(OR(COUNTIF(AE967,"*すべて*"),COUNTIF(AE967,"*全て*")),S967="●"),"年間支払金額(契約相手方ごと)",IF(AND(OR(K967=#REF!,K967=#REF!),AC967=#REF!),"契約総額(全官署)",IF(AND(K967=#REF!,AC967=#REF!),"契約総額(自官署のみ)",IF(K967=#REF!,"年間支払金額(自官署のみ)",IF(AC967=#REF!,"契約総額",IF(AND(COUNTIF(BG967,"&lt;&gt;*単価*"),OR(K967=#REF!,K967=#REF!)),"全官署予定価格",IF(AND(COUNTIF(BG967,"*単価*"),OR(K967=#REF!,K967=#REF!)),"全官署支払金額",IF(COUNTIF(BG967,"*単価*"),"年間支払金額","予定価格"))))))))))</f>
        <v>#REF!</v>
      </c>
      <c r="BA967" s="37" t="str">
        <f>IF(T967="","×",IF(令和8年度契約状況調査票!T967&gt;_xlfn.XLOOKUP(令和8年度契約状況調査票!BF967,#REF!,#REF!),"○","×"))</f>
        <v>×</v>
      </c>
      <c r="BB967" s="37" t="str">
        <f>IF(Y967="","×",IF(令和8年度契約状況調査票!Y967&gt;_xlfn.XLOOKUP(令和8年度契約状況調査票!BF967,#REF!,#REF!),"○","×"))</f>
        <v>×</v>
      </c>
      <c r="BC967" s="37" t="str">
        <f t="shared" si="144"/>
        <v>×</v>
      </c>
      <c r="BD967" s="37" t="str">
        <f t="shared" si="140"/>
        <v>×</v>
      </c>
      <c r="BE967" s="79" t="str">
        <f t="shared" si="145"/>
        <v/>
      </c>
      <c r="BF967" s="38">
        <f t="shared" si="146"/>
        <v>0</v>
      </c>
      <c r="BG967" s="1" t="e">
        <f>IF(AC967=#REF!,"",IF(AND(K967&lt;&gt;"",ISTEXT(U967)),"分担契約/単価契約",IF(ISTEXT(U967),"単価契約",IF(K967&lt;&gt;"","分担契約",""))))</f>
        <v>#REF!</v>
      </c>
      <c r="BH967" s="80"/>
      <c r="BI967" s="81" t="e">
        <f>IF(COUNTIF(T967,"**"),"",IF(AND(T967&gt;=#REF!,OR(H967=#REF!,H967=#REF!)),1,IF(AND(T967&gt;=#REF!,H967&lt;&gt;#REF!,H967&lt;&gt;#REF!),1,"")))</f>
        <v>#REF!</v>
      </c>
      <c r="BJ967" s="82" t="str">
        <f t="shared" si="147"/>
        <v>○</v>
      </c>
      <c r="BK967" s="81" t="b">
        <f t="shared" si="141"/>
        <v>1</v>
      </c>
      <c r="BL967" s="81" t="b">
        <f t="shared" si="142"/>
        <v>1</v>
      </c>
    </row>
    <row r="968" spans="1:64" s="83" customFormat="1" ht="60.65" customHeight="1" x14ac:dyDescent="0.2">
      <c r="A968" s="77">
        <f t="shared" si="143"/>
        <v>963</v>
      </c>
      <c r="B968" s="77" t="str">
        <f t="shared" si="139"/>
        <v/>
      </c>
      <c r="C968" s="77" t="str">
        <f>IF(B968&lt;&gt;1,"",COUNTIF($B$6:B968,1))</f>
        <v/>
      </c>
      <c r="D968" s="77" t="str">
        <f>IF(B968&lt;&gt;2,"",COUNTIF($B$6:B968,2))</f>
        <v/>
      </c>
      <c r="E968" s="77" t="str">
        <f>IF(B968&lt;&gt;3,"",COUNTIF($B$6:B968,3))</f>
        <v/>
      </c>
      <c r="F968" s="77" t="str">
        <f>IF(B968&lt;&gt;4,"",COUNTIF($B$6:B968,4))</f>
        <v/>
      </c>
      <c r="G968" s="1"/>
      <c r="H968" s="20"/>
      <c r="I968" s="20"/>
      <c r="J968" s="20"/>
      <c r="K968" s="1"/>
      <c r="L968" s="1"/>
      <c r="M968" s="21"/>
      <c r="N968" s="20"/>
      <c r="O968" s="22"/>
      <c r="P968" s="26"/>
      <c r="Q968" s="27"/>
      <c r="R968" s="20"/>
      <c r="S968" s="1"/>
      <c r="T968" s="28"/>
      <c r="U968" s="85"/>
      <c r="V968" s="86"/>
      <c r="W968" s="39" t="e">
        <f>IF(OR(T968="他官署で調達手続きを実施のため",AC968=#REF!),"－",IF(V968&lt;&gt;"",ROUNDDOWN(V968/T968,3),(IFERROR(ROUNDDOWN(U968/T968,3),"－"))))</f>
        <v>#REF!</v>
      </c>
      <c r="X968" s="90"/>
      <c r="Y968" s="92"/>
      <c r="Z968" s="25"/>
      <c r="AA968" s="24"/>
      <c r="AB968" s="25"/>
      <c r="AC968" s="24"/>
      <c r="AD968" s="20"/>
      <c r="AE968" s="20"/>
      <c r="AF968" s="20"/>
      <c r="AG968" s="1"/>
      <c r="AH968" s="1"/>
      <c r="AI968" s="41"/>
      <c r="AJ968" s="41"/>
      <c r="AK968" s="41"/>
      <c r="AL968" s="41"/>
      <c r="AM968" s="41"/>
      <c r="AN968" s="1"/>
      <c r="AO968" s="1"/>
      <c r="AP968" s="1"/>
      <c r="AQ968" s="1"/>
      <c r="AR968" s="1"/>
      <c r="AS968" s="1"/>
      <c r="AT968" s="1"/>
      <c r="AU968" s="1"/>
      <c r="AV968" s="1"/>
      <c r="AW968" s="1"/>
      <c r="AX968" s="35"/>
      <c r="AY968" s="78"/>
      <c r="AZ968" s="37" t="e">
        <f>IF(AC968=#REF!,"年間支払金額",IF(AND(OR(COUNTIF(AE968,"*すべて*"),COUNTIF(AE968,"*全て*")),S968="●",OR(K968=#REF!,K968=#REF!)),"年間支払金額(全官署、契約相手方ごと)",IF(AND(OR(COUNTIF(AE968,"*すべて*"),COUNTIF(AE968,"*全て*")),S968="●"),"年間支払金額(契約相手方ごと)",IF(AND(OR(K968=#REF!,K968=#REF!),AC968=#REF!),"契約総額(全官署)",IF(AND(K968=#REF!,AC968=#REF!),"契約総額(自官署のみ)",IF(K968=#REF!,"年間支払金額(自官署のみ)",IF(AC968=#REF!,"契約総額",IF(AND(COUNTIF(BG968,"&lt;&gt;*単価*"),OR(K968=#REF!,K968=#REF!)),"全官署予定価格",IF(AND(COUNTIF(BG968,"*単価*"),OR(K968=#REF!,K968=#REF!)),"全官署支払金額",IF(COUNTIF(BG968,"*単価*"),"年間支払金額","予定価格"))))))))))</f>
        <v>#REF!</v>
      </c>
      <c r="BA968" s="37" t="str">
        <f>IF(T968="","×",IF(令和8年度契約状況調査票!T968&gt;_xlfn.XLOOKUP(令和8年度契約状況調査票!BF968,#REF!,#REF!),"○","×"))</f>
        <v>×</v>
      </c>
      <c r="BB968" s="37" t="str">
        <f>IF(Y968="","×",IF(令和8年度契約状況調査票!Y968&gt;_xlfn.XLOOKUP(令和8年度契約状況調査票!BF968,#REF!,#REF!),"○","×"))</f>
        <v>×</v>
      </c>
      <c r="BC968" s="37" t="str">
        <f t="shared" si="144"/>
        <v>×</v>
      </c>
      <c r="BD968" s="37" t="str">
        <f t="shared" si="140"/>
        <v>×</v>
      </c>
      <c r="BE968" s="79" t="str">
        <f t="shared" si="145"/>
        <v/>
      </c>
      <c r="BF968" s="38">
        <f t="shared" si="146"/>
        <v>0</v>
      </c>
      <c r="BG968" s="1" t="e">
        <f>IF(AC968=#REF!,"",IF(AND(K968&lt;&gt;"",ISTEXT(U968)),"分担契約/単価契約",IF(ISTEXT(U968),"単価契約",IF(K968&lt;&gt;"","分担契約",""))))</f>
        <v>#REF!</v>
      </c>
      <c r="BH968" s="80"/>
      <c r="BI968" s="81" t="e">
        <f>IF(COUNTIF(T968,"**"),"",IF(AND(T968&gt;=#REF!,OR(H968=#REF!,H968=#REF!)),1,IF(AND(T968&gt;=#REF!,H968&lt;&gt;#REF!,H968&lt;&gt;#REF!),1,"")))</f>
        <v>#REF!</v>
      </c>
      <c r="BJ968" s="82" t="str">
        <f t="shared" si="147"/>
        <v>○</v>
      </c>
      <c r="BK968" s="81" t="b">
        <f t="shared" si="141"/>
        <v>1</v>
      </c>
      <c r="BL968" s="81" t="b">
        <f t="shared" si="142"/>
        <v>1</v>
      </c>
    </row>
    <row r="969" spans="1:64" s="83" customFormat="1" ht="60.65" customHeight="1" x14ac:dyDescent="0.2">
      <c r="A969" s="77">
        <f t="shared" si="143"/>
        <v>964</v>
      </c>
      <c r="B969" s="77" t="str">
        <f t="shared" si="139"/>
        <v/>
      </c>
      <c r="C969" s="77" t="str">
        <f>IF(B969&lt;&gt;1,"",COUNTIF($B$6:B969,1))</f>
        <v/>
      </c>
      <c r="D969" s="77" t="str">
        <f>IF(B969&lt;&gt;2,"",COUNTIF($B$6:B969,2))</f>
        <v/>
      </c>
      <c r="E969" s="77" t="str">
        <f>IF(B969&lt;&gt;3,"",COUNTIF($B$6:B969,3))</f>
        <v/>
      </c>
      <c r="F969" s="77" t="str">
        <f>IF(B969&lt;&gt;4,"",COUNTIF($B$6:B969,4))</f>
        <v/>
      </c>
      <c r="G969" s="1"/>
      <c r="H969" s="20"/>
      <c r="I969" s="20"/>
      <c r="J969" s="20"/>
      <c r="K969" s="1"/>
      <c r="L969" s="1"/>
      <c r="M969" s="21"/>
      <c r="N969" s="20"/>
      <c r="O969" s="22"/>
      <c r="P969" s="26"/>
      <c r="Q969" s="27"/>
      <c r="R969" s="20"/>
      <c r="S969" s="1"/>
      <c r="T969" s="23"/>
      <c r="U969" s="84"/>
      <c r="V969" s="86"/>
      <c r="W969" s="39" t="e">
        <f>IF(OR(T969="他官署で調達手続きを実施のため",AC969=#REF!),"－",IF(V969&lt;&gt;"",ROUNDDOWN(V969/T969,3),(IFERROR(ROUNDDOWN(U969/T969,3),"－"))))</f>
        <v>#REF!</v>
      </c>
      <c r="X969" s="90"/>
      <c r="Y969" s="92"/>
      <c r="Z969" s="25"/>
      <c r="AA969" s="24"/>
      <c r="AB969" s="25"/>
      <c r="AC969" s="24"/>
      <c r="AD969" s="20"/>
      <c r="AE969" s="20"/>
      <c r="AF969" s="20"/>
      <c r="AG969" s="1"/>
      <c r="AH969" s="1"/>
      <c r="AI969" s="41"/>
      <c r="AJ969" s="41"/>
      <c r="AK969" s="41"/>
      <c r="AL969" s="41"/>
      <c r="AM969" s="41"/>
      <c r="AN969" s="1"/>
      <c r="AO969" s="1"/>
      <c r="AP969" s="1"/>
      <c r="AQ969" s="1"/>
      <c r="AR969" s="1"/>
      <c r="AS969" s="1"/>
      <c r="AT969" s="1"/>
      <c r="AU969" s="1"/>
      <c r="AV969" s="1"/>
      <c r="AW969" s="1"/>
      <c r="AX969" s="35"/>
      <c r="AY969" s="78"/>
      <c r="AZ969" s="37" t="e">
        <f>IF(AC969=#REF!,"年間支払金額",IF(AND(OR(COUNTIF(AE969,"*すべて*"),COUNTIF(AE969,"*全て*")),S969="●",OR(K969=#REF!,K969=#REF!)),"年間支払金額(全官署、契約相手方ごと)",IF(AND(OR(COUNTIF(AE969,"*すべて*"),COUNTIF(AE969,"*全て*")),S969="●"),"年間支払金額(契約相手方ごと)",IF(AND(OR(K969=#REF!,K969=#REF!),AC969=#REF!),"契約総額(全官署)",IF(AND(K969=#REF!,AC969=#REF!),"契約総額(自官署のみ)",IF(K969=#REF!,"年間支払金額(自官署のみ)",IF(AC969=#REF!,"契約総額",IF(AND(COUNTIF(BG969,"&lt;&gt;*単価*"),OR(K969=#REF!,K969=#REF!)),"全官署予定価格",IF(AND(COUNTIF(BG969,"*単価*"),OR(K969=#REF!,K969=#REF!)),"全官署支払金額",IF(COUNTIF(BG969,"*単価*"),"年間支払金額","予定価格"))))))))))</f>
        <v>#REF!</v>
      </c>
      <c r="BA969" s="37" t="str">
        <f>IF(T969="","×",IF(令和8年度契約状況調査票!T969&gt;_xlfn.XLOOKUP(令和8年度契約状況調査票!BF969,#REF!,#REF!),"○","×"))</f>
        <v>×</v>
      </c>
      <c r="BB969" s="37" t="str">
        <f>IF(Y969="","×",IF(令和8年度契約状況調査票!Y969&gt;_xlfn.XLOOKUP(令和8年度契約状況調査票!BF969,#REF!,#REF!),"○","×"))</f>
        <v>×</v>
      </c>
      <c r="BC969" s="37" t="str">
        <f t="shared" si="144"/>
        <v>×</v>
      </c>
      <c r="BD969" s="37" t="str">
        <f t="shared" si="140"/>
        <v>×</v>
      </c>
      <c r="BE969" s="79" t="str">
        <f t="shared" si="145"/>
        <v/>
      </c>
      <c r="BF969" s="38">
        <f t="shared" si="146"/>
        <v>0</v>
      </c>
      <c r="BG969" s="1" t="e">
        <f>IF(AC969=#REF!,"",IF(AND(K969&lt;&gt;"",ISTEXT(U969)),"分担契約/単価契約",IF(ISTEXT(U969),"単価契約",IF(K969&lt;&gt;"","分担契約",""))))</f>
        <v>#REF!</v>
      </c>
      <c r="BH969" s="80"/>
      <c r="BI969" s="81" t="e">
        <f>IF(COUNTIF(T969,"**"),"",IF(AND(T969&gt;=#REF!,OR(H969=#REF!,H969=#REF!)),1,IF(AND(T969&gt;=#REF!,H969&lt;&gt;#REF!,H969&lt;&gt;#REF!),1,"")))</f>
        <v>#REF!</v>
      </c>
      <c r="BJ969" s="82" t="str">
        <f t="shared" si="147"/>
        <v>○</v>
      </c>
      <c r="BK969" s="81" t="b">
        <f t="shared" si="141"/>
        <v>1</v>
      </c>
      <c r="BL969" s="81" t="b">
        <f t="shared" si="142"/>
        <v>1</v>
      </c>
    </row>
    <row r="970" spans="1:64" s="83" customFormat="1" ht="60.65" customHeight="1" x14ac:dyDescent="0.2">
      <c r="A970" s="77">
        <f t="shared" si="143"/>
        <v>965</v>
      </c>
      <c r="B970" s="77" t="str">
        <f t="shared" si="139"/>
        <v/>
      </c>
      <c r="C970" s="77" t="str">
        <f>IF(B970&lt;&gt;1,"",COUNTIF($B$6:B970,1))</f>
        <v/>
      </c>
      <c r="D970" s="77" t="str">
        <f>IF(B970&lt;&gt;2,"",COUNTIF($B$6:B970,2))</f>
        <v/>
      </c>
      <c r="E970" s="77" t="str">
        <f>IF(B970&lt;&gt;3,"",COUNTIF($B$6:B970,3))</f>
        <v/>
      </c>
      <c r="F970" s="77" t="str">
        <f>IF(B970&lt;&gt;4,"",COUNTIF($B$6:B970,4))</f>
        <v/>
      </c>
      <c r="G970" s="1"/>
      <c r="H970" s="20"/>
      <c r="I970" s="20"/>
      <c r="J970" s="20"/>
      <c r="K970" s="1"/>
      <c r="L970" s="1"/>
      <c r="M970" s="21"/>
      <c r="N970" s="20"/>
      <c r="O970" s="22"/>
      <c r="P970" s="26"/>
      <c r="Q970" s="27"/>
      <c r="R970" s="20"/>
      <c r="S970" s="1"/>
      <c r="T970" s="23"/>
      <c r="U970" s="84"/>
      <c r="V970" s="86"/>
      <c r="W970" s="39" t="e">
        <f>IF(OR(T970="他官署で調達手続きを実施のため",AC970=#REF!),"－",IF(V970&lt;&gt;"",ROUNDDOWN(V970/T970,3),(IFERROR(ROUNDDOWN(U970/T970,3),"－"))))</f>
        <v>#REF!</v>
      </c>
      <c r="X970" s="90"/>
      <c r="Y970" s="92"/>
      <c r="Z970" s="25"/>
      <c r="AA970" s="24"/>
      <c r="AB970" s="25"/>
      <c r="AC970" s="24"/>
      <c r="AD970" s="20"/>
      <c r="AE970" s="20"/>
      <c r="AF970" s="20"/>
      <c r="AG970" s="1"/>
      <c r="AH970" s="1"/>
      <c r="AI970" s="41"/>
      <c r="AJ970" s="41"/>
      <c r="AK970" s="41"/>
      <c r="AL970" s="41"/>
      <c r="AM970" s="41"/>
      <c r="AN970" s="1"/>
      <c r="AO970" s="1"/>
      <c r="AP970" s="1"/>
      <c r="AQ970" s="1"/>
      <c r="AR970" s="1"/>
      <c r="AS970" s="1"/>
      <c r="AT970" s="1"/>
      <c r="AU970" s="1"/>
      <c r="AV970" s="1"/>
      <c r="AW970" s="1"/>
      <c r="AX970" s="35"/>
      <c r="AY970" s="78"/>
      <c r="AZ970" s="37" t="e">
        <f>IF(AC970=#REF!,"年間支払金額",IF(AND(OR(COUNTIF(AE970,"*すべて*"),COUNTIF(AE970,"*全て*")),S970="●",OR(K970=#REF!,K970=#REF!)),"年間支払金額(全官署、契約相手方ごと)",IF(AND(OR(COUNTIF(AE970,"*すべて*"),COUNTIF(AE970,"*全て*")),S970="●"),"年間支払金額(契約相手方ごと)",IF(AND(OR(K970=#REF!,K970=#REF!),AC970=#REF!),"契約総額(全官署)",IF(AND(K970=#REF!,AC970=#REF!),"契約総額(自官署のみ)",IF(K970=#REF!,"年間支払金額(自官署のみ)",IF(AC970=#REF!,"契約総額",IF(AND(COUNTIF(BG970,"&lt;&gt;*単価*"),OR(K970=#REF!,K970=#REF!)),"全官署予定価格",IF(AND(COUNTIF(BG970,"*単価*"),OR(K970=#REF!,K970=#REF!)),"全官署支払金額",IF(COUNTIF(BG970,"*単価*"),"年間支払金額","予定価格"))))))))))</f>
        <v>#REF!</v>
      </c>
      <c r="BA970" s="37" t="str">
        <f>IF(T970="","×",IF(令和8年度契約状況調査票!T970&gt;_xlfn.XLOOKUP(令和8年度契約状況調査票!BF970,#REF!,#REF!),"○","×"))</f>
        <v>×</v>
      </c>
      <c r="BB970" s="37" t="str">
        <f>IF(Y970="","×",IF(令和8年度契約状況調査票!Y970&gt;_xlfn.XLOOKUP(令和8年度契約状況調査票!BF970,#REF!,#REF!),"○","×"))</f>
        <v>×</v>
      </c>
      <c r="BC970" s="37" t="str">
        <f t="shared" si="144"/>
        <v>×</v>
      </c>
      <c r="BD970" s="37" t="str">
        <f t="shared" si="140"/>
        <v>×</v>
      </c>
      <c r="BE970" s="79" t="str">
        <f t="shared" si="145"/>
        <v/>
      </c>
      <c r="BF970" s="38">
        <f t="shared" si="146"/>
        <v>0</v>
      </c>
      <c r="BG970" s="1" t="e">
        <f>IF(AC970=#REF!,"",IF(AND(K970&lt;&gt;"",ISTEXT(U970)),"分担契約/単価契約",IF(ISTEXT(U970),"単価契約",IF(K970&lt;&gt;"","分担契約",""))))</f>
        <v>#REF!</v>
      </c>
      <c r="BH970" s="80"/>
      <c r="BI970" s="81" t="e">
        <f>IF(COUNTIF(T970,"**"),"",IF(AND(T970&gt;=#REF!,OR(H970=#REF!,H970=#REF!)),1,IF(AND(T970&gt;=#REF!,H970&lt;&gt;#REF!,H970&lt;&gt;#REF!),1,"")))</f>
        <v>#REF!</v>
      </c>
      <c r="BJ970" s="82" t="str">
        <f t="shared" si="147"/>
        <v>○</v>
      </c>
      <c r="BK970" s="81" t="b">
        <f t="shared" si="141"/>
        <v>1</v>
      </c>
      <c r="BL970" s="81" t="b">
        <f t="shared" si="142"/>
        <v>1</v>
      </c>
    </row>
    <row r="971" spans="1:64" s="83" customFormat="1" ht="60.65" customHeight="1" x14ac:dyDescent="0.2">
      <c r="A971" s="77">
        <f t="shared" si="143"/>
        <v>966</v>
      </c>
      <c r="B971" s="77" t="str">
        <f t="shared" si="139"/>
        <v/>
      </c>
      <c r="C971" s="77" t="str">
        <f>IF(B971&lt;&gt;1,"",COUNTIF($B$6:B971,1))</f>
        <v/>
      </c>
      <c r="D971" s="77" t="str">
        <f>IF(B971&lt;&gt;2,"",COUNTIF($B$6:B971,2))</f>
        <v/>
      </c>
      <c r="E971" s="77" t="str">
        <f>IF(B971&lt;&gt;3,"",COUNTIF($B$6:B971,3))</f>
        <v/>
      </c>
      <c r="F971" s="77" t="str">
        <f>IF(B971&lt;&gt;4,"",COUNTIF($B$6:B971,4))</f>
        <v/>
      </c>
      <c r="G971" s="1"/>
      <c r="H971" s="20"/>
      <c r="I971" s="20"/>
      <c r="J971" s="20"/>
      <c r="K971" s="1"/>
      <c r="L971" s="1"/>
      <c r="M971" s="21"/>
      <c r="N971" s="20"/>
      <c r="O971" s="22"/>
      <c r="P971" s="26"/>
      <c r="Q971" s="27"/>
      <c r="R971" s="20"/>
      <c r="S971" s="1"/>
      <c r="T971" s="23"/>
      <c r="U971" s="84"/>
      <c r="V971" s="86"/>
      <c r="W971" s="39" t="e">
        <f>IF(OR(T971="他官署で調達手続きを実施のため",AC971=#REF!),"－",IF(V971&lt;&gt;"",ROUNDDOWN(V971/T971,3),(IFERROR(ROUNDDOWN(U971/T971,3),"－"))))</f>
        <v>#REF!</v>
      </c>
      <c r="X971" s="90"/>
      <c r="Y971" s="92"/>
      <c r="Z971" s="25"/>
      <c r="AA971" s="24"/>
      <c r="AB971" s="25"/>
      <c r="AC971" s="24"/>
      <c r="AD971" s="20"/>
      <c r="AE971" s="20"/>
      <c r="AF971" s="20"/>
      <c r="AG971" s="1"/>
      <c r="AH971" s="1"/>
      <c r="AI971" s="41"/>
      <c r="AJ971" s="41"/>
      <c r="AK971" s="41"/>
      <c r="AL971" s="41"/>
      <c r="AM971" s="41"/>
      <c r="AN971" s="1"/>
      <c r="AO971" s="1"/>
      <c r="AP971" s="1"/>
      <c r="AQ971" s="1"/>
      <c r="AR971" s="1"/>
      <c r="AS971" s="1"/>
      <c r="AT971" s="1"/>
      <c r="AU971" s="1"/>
      <c r="AV971" s="1"/>
      <c r="AW971" s="1"/>
      <c r="AX971" s="35"/>
      <c r="AY971" s="78"/>
      <c r="AZ971" s="37" t="e">
        <f>IF(AC971=#REF!,"年間支払金額",IF(AND(OR(COUNTIF(AE971,"*すべて*"),COUNTIF(AE971,"*全て*")),S971="●",OR(K971=#REF!,K971=#REF!)),"年間支払金額(全官署、契約相手方ごと)",IF(AND(OR(COUNTIF(AE971,"*すべて*"),COUNTIF(AE971,"*全て*")),S971="●"),"年間支払金額(契約相手方ごと)",IF(AND(OR(K971=#REF!,K971=#REF!),AC971=#REF!),"契約総額(全官署)",IF(AND(K971=#REF!,AC971=#REF!),"契約総額(自官署のみ)",IF(K971=#REF!,"年間支払金額(自官署のみ)",IF(AC971=#REF!,"契約総額",IF(AND(COUNTIF(BG971,"&lt;&gt;*単価*"),OR(K971=#REF!,K971=#REF!)),"全官署予定価格",IF(AND(COUNTIF(BG971,"*単価*"),OR(K971=#REF!,K971=#REF!)),"全官署支払金額",IF(COUNTIF(BG971,"*単価*"),"年間支払金額","予定価格"))))))))))</f>
        <v>#REF!</v>
      </c>
      <c r="BA971" s="37" t="str">
        <f>IF(T971="","×",IF(令和8年度契約状況調査票!T971&gt;_xlfn.XLOOKUP(令和8年度契約状況調査票!BF971,#REF!,#REF!),"○","×"))</f>
        <v>×</v>
      </c>
      <c r="BB971" s="37" t="str">
        <f>IF(Y971="","×",IF(令和8年度契約状況調査票!Y971&gt;_xlfn.XLOOKUP(令和8年度契約状況調査票!BF971,#REF!,#REF!),"○","×"))</f>
        <v>×</v>
      </c>
      <c r="BC971" s="37" t="str">
        <f t="shared" si="144"/>
        <v>×</v>
      </c>
      <c r="BD971" s="37" t="str">
        <f t="shared" si="140"/>
        <v>×</v>
      </c>
      <c r="BE971" s="79" t="str">
        <f t="shared" si="145"/>
        <v/>
      </c>
      <c r="BF971" s="38">
        <f t="shared" si="146"/>
        <v>0</v>
      </c>
      <c r="BG971" s="1" t="e">
        <f>IF(AC971=#REF!,"",IF(AND(K971&lt;&gt;"",ISTEXT(U971)),"分担契約/単価契約",IF(ISTEXT(U971),"単価契約",IF(K971&lt;&gt;"","分担契約",""))))</f>
        <v>#REF!</v>
      </c>
      <c r="BH971" s="80"/>
      <c r="BI971" s="81" t="e">
        <f>IF(COUNTIF(T971,"**"),"",IF(AND(T971&gt;=#REF!,OR(H971=#REF!,H971=#REF!)),1,IF(AND(T971&gt;=#REF!,H971&lt;&gt;#REF!,H971&lt;&gt;#REF!),1,"")))</f>
        <v>#REF!</v>
      </c>
      <c r="BJ971" s="82" t="str">
        <f t="shared" si="147"/>
        <v>○</v>
      </c>
      <c r="BK971" s="81" t="b">
        <f t="shared" si="141"/>
        <v>1</v>
      </c>
      <c r="BL971" s="81" t="b">
        <f t="shared" si="142"/>
        <v>1</v>
      </c>
    </row>
    <row r="972" spans="1:64" s="83" customFormat="1" ht="60.65" customHeight="1" x14ac:dyDescent="0.2">
      <c r="A972" s="77">
        <f t="shared" si="143"/>
        <v>967</v>
      </c>
      <c r="B972" s="77" t="str">
        <f t="shared" si="139"/>
        <v/>
      </c>
      <c r="C972" s="77" t="str">
        <f>IF(B972&lt;&gt;1,"",COUNTIF($B$6:B972,1))</f>
        <v/>
      </c>
      <c r="D972" s="77" t="str">
        <f>IF(B972&lt;&gt;2,"",COUNTIF($B$6:B972,2))</f>
        <v/>
      </c>
      <c r="E972" s="77" t="str">
        <f>IF(B972&lt;&gt;3,"",COUNTIF($B$6:B972,3))</f>
        <v/>
      </c>
      <c r="F972" s="77" t="str">
        <f>IF(B972&lt;&gt;4,"",COUNTIF($B$6:B972,4))</f>
        <v/>
      </c>
      <c r="G972" s="1"/>
      <c r="H972" s="20"/>
      <c r="I972" s="20"/>
      <c r="J972" s="20"/>
      <c r="K972" s="1"/>
      <c r="L972" s="1"/>
      <c r="M972" s="21"/>
      <c r="N972" s="20"/>
      <c r="O972" s="22"/>
      <c r="P972" s="26"/>
      <c r="Q972" s="27"/>
      <c r="R972" s="20"/>
      <c r="S972" s="1"/>
      <c r="T972" s="23"/>
      <c r="U972" s="84"/>
      <c r="V972" s="86"/>
      <c r="W972" s="39" t="e">
        <f>IF(OR(T972="他官署で調達手続きを実施のため",AC972=#REF!),"－",IF(V972&lt;&gt;"",ROUNDDOWN(V972/T972,3),(IFERROR(ROUNDDOWN(U972/T972,3),"－"))))</f>
        <v>#REF!</v>
      </c>
      <c r="X972" s="90"/>
      <c r="Y972" s="92"/>
      <c r="Z972" s="25"/>
      <c r="AA972" s="24"/>
      <c r="AB972" s="25"/>
      <c r="AC972" s="24"/>
      <c r="AD972" s="20"/>
      <c r="AE972" s="20"/>
      <c r="AF972" s="20"/>
      <c r="AG972" s="1"/>
      <c r="AH972" s="1"/>
      <c r="AI972" s="41"/>
      <c r="AJ972" s="41"/>
      <c r="AK972" s="41"/>
      <c r="AL972" s="41"/>
      <c r="AM972" s="41"/>
      <c r="AN972" s="1"/>
      <c r="AO972" s="1"/>
      <c r="AP972" s="1"/>
      <c r="AQ972" s="1"/>
      <c r="AR972" s="1"/>
      <c r="AS972" s="1"/>
      <c r="AT972" s="1"/>
      <c r="AU972" s="1"/>
      <c r="AV972" s="1"/>
      <c r="AW972" s="1"/>
      <c r="AX972" s="36"/>
      <c r="AY972" s="78"/>
      <c r="AZ972" s="37" t="e">
        <f>IF(AC972=#REF!,"年間支払金額",IF(AND(OR(COUNTIF(AE972,"*すべて*"),COUNTIF(AE972,"*全て*")),S972="●",OR(K972=#REF!,K972=#REF!)),"年間支払金額(全官署、契約相手方ごと)",IF(AND(OR(COUNTIF(AE972,"*すべて*"),COUNTIF(AE972,"*全て*")),S972="●"),"年間支払金額(契約相手方ごと)",IF(AND(OR(K972=#REF!,K972=#REF!),AC972=#REF!),"契約総額(全官署)",IF(AND(K972=#REF!,AC972=#REF!),"契約総額(自官署のみ)",IF(K972=#REF!,"年間支払金額(自官署のみ)",IF(AC972=#REF!,"契約総額",IF(AND(COUNTIF(BG972,"&lt;&gt;*単価*"),OR(K972=#REF!,K972=#REF!)),"全官署予定価格",IF(AND(COUNTIF(BG972,"*単価*"),OR(K972=#REF!,K972=#REF!)),"全官署支払金額",IF(COUNTIF(BG972,"*単価*"),"年間支払金額","予定価格"))))))))))</f>
        <v>#REF!</v>
      </c>
      <c r="BA972" s="37" t="str">
        <f>IF(T972="","×",IF(令和8年度契約状況調査票!T972&gt;_xlfn.XLOOKUP(令和8年度契約状況調査票!BF972,#REF!,#REF!),"○","×"))</f>
        <v>×</v>
      </c>
      <c r="BB972" s="37" t="str">
        <f>IF(Y972="","×",IF(令和8年度契約状況調査票!Y972&gt;_xlfn.XLOOKUP(令和8年度契約状況調査票!BF972,#REF!,#REF!),"○","×"))</f>
        <v>×</v>
      </c>
      <c r="BC972" s="37" t="str">
        <f t="shared" si="144"/>
        <v>×</v>
      </c>
      <c r="BD972" s="37" t="str">
        <f t="shared" si="140"/>
        <v>×</v>
      </c>
      <c r="BE972" s="79" t="str">
        <f t="shared" si="145"/>
        <v/>
      </c>
      <c r="BF972" s="38">
        <f t="shared" si="146"/>
        <v>0</v>
      </c>
      <c r="BG972" s="1" t="e">
        <f>IF(AC972=#REF!,"",IF(AND(K972&lt;&gt;"",ISTEXT(U972)),"分担契約/単価契約",IF(ISTEXT(U972),"単価契約",IF(K972&lt;&gt;"","分担契約",""))))</f>
        <v>#REF!</v>
      </c>
      <c r="BH972" s="80"/>
      <c r="BI972" s="81" t="e">
        <f>IF(COUNTIF(T972,"**"),"",IF(AND(T972&gt;=#REF!,OR(H972=#REF!,H972=#REF!)),1,IF(AND(T972&gt;=#REF!,H972&lt;&gt;#REF!,H972&lt;&gt;#REF!),1,"")))</f>
        <v>#REF!</v>
      </c>
      <c r="BJ972" s="82" t="str">
        <f t="shared" si="147"/>
        <v>○</v>
      </c>
      <c r="BK972" s="81" t="b">
        <f t="shared" si="141"/>
        <v>1</v>
      </c>
      <c r="BL972" s="81" t="b">
        <f t="shared" si="142"/>
        <v>1</v>
      </c>
    </row>
    <row r="973" spans="1:64" s="83" customFormat="1" ht="60.65" customHeight="1" x14ac:dyDescent="0.2">
      <c r="A973" s="77">
        <f t="shared" si="143"/>
        <v>968</v>
      </c>
      <c r="B973" s="77" t="str">
        <f t="shared" si="139"/>
        <v/>
      </c>
      <c r="C973" s="77" t="str">
        <f>IF(B973&lt;&gt;1,"",COUNTIF($B$6:B973,1))</f>
        <v/>
      </c>
      <c r="D973" s="77" t="str">
        <f>IF(B973&lt;&gt;2,"",COUNTIF($B$6:B973,2))</f>
        <v/>
      </c>
      <c r="E973" s="77" t="str">
        <f>IF(B973&lt;&gt;3,"",COUNTIF($B$6:B973,3))</f>
        <v/>
      </c>
      <c r="F973" s="77" t="str">
        <f>IF(B973&lt;&gt;4,"",COUNTIF($B$6:B973,4))</f>
        <v/>
      </c>
      <c r="G973" s="1"/>
      <c r="H973" s="20"/>
      <c r="I973" s="20"/>
      <c r="J973" s="20"/>
      <c r="K973" s="1"/>
      <c r="L973" s="1"/>
      <c r="M973" s="21"/>
      <c r="N973" s="20"/>
      <c r="O973" s="22"/>
      <c r="P973" s="26"/>
      <c r="Q973" s="27"/>
      <c r="R973" s="20"/>
      <c r="S973" s="1"/>
      <c r="T973" s="23"/>
      <c r="U973" s="84"/>
      <c r="V973" s="86"/>
      <c r="W973" s="39" t="e">
        <f>IF(OR(T973="他官署で調達手続きを実施のため",AC973=#REF!),"－",IF(V973&lt;&gt;"",ROUNDDOWN(V973/T973,3),(IFERROR(ROUNDDOWN(U973/T973,3),"－"))))</f>
        <v>#REF!</v>
      </c>
      <c r="X973" s="90"/>
      <c r="Y973" s="92"/>
      <c r="Z973" s="25"/>
      <c r="AA973" s="24"/>
      <c r="AB973" s="25"/>
      <c r="AC973" s="24"/>
      <c r="AD973" s="20"/>
      <c r="AE973" s="20"/>
      <c r="AF973" s="20"/>
      <c r="AG973" s="1"/>
      <c r="AH973" s="1"/>
      <c r="AI973" s="41"/>
      <c r="AJ973" s="41"/>
      <c r="AK973" s="41"/>
      <c r="AL973" s="41"/>
      <c r="AM973" s="41"/>
      <c r="AN973" s="1"/>
      <c r="AO973" s="1"/>
      <c r="AP973" s="1"/>
      <c r="AQ973" s="1"/>
      <c r="AR973" s="1"/>
      <c r="AS973" s="1"/>
      <c r="AT973" s="1"/>
      <c r="AU973" s="1"/>
      <c r="AV973" s="1"/>
      <c r="AW973" s="1"/>
      <c r="AX973" s="35"/>
      <c r="AY973" s="78"/>
      <c r="AZ973" s="37" t="e">
        <f>IF(AC973=#REF!,"年間支払金額",IF(AND(OR(COUNTIF(AE973,"*すべて*"),COUNTIF(AE973,"*全て*")),S973="●",OR(K973=#REF!,K973=#REF!)),"年間支払金額(全官署、契約相手方ごと)",IF(AND(OR(COUNTIF(AE973,"*すべて*"),COUNTIF(AE973,"*全て*")),S973="●"),"年間支払金額(契約相手方ごと)",IF(AND(OR(K973=#REF!,K973=#REF!),AC973=#REF!),"契約総額(全官署)",IF(AND(K973=#REF!,AC973=#REF!),"契約総額(自官署のみ)",IF(K973=#REF!,"年間支払金額(自官署のみ)",IF(AC973=#REF!,"契約総額",IF(AND(COUNTIF(BG973,"&lt;&gt;*単価*"),OR(K973=#REF!,K973=#REF!)),"全官署予定価格",IF(AND(COUNTIF(BG973,"*単価*"),OR(K973=#REF!,K973=#REF!)),"全官署支払金額",IF(COUNTIF(BG973,"*単価*"),"年間支払金額","予定価格"))))))))))</f>
        <v>#REF!</v>
      </c>
      <c r="BA973" s="37" t="str">
        <f>IF(T973="","×",IF(令和8年度契約状況調査票!T973&gt;_xlfn.XLOOKUP(令和8年度契約状況調査票!BF973,#REF!,#REF!),"○","×"))</f>
        <v>×</v>
      </c>
      <c r="BB973" s="37" t="str">
        <f>IF(Y973="","×",IF(令和8年度契約状況調査票!Y973&gt;_xlfn.XLOOKUP(令和8年度契約状況調査票!BF973,#REF!,#REF!),"○","×"))</f>
        <v>×</v>
      </c>
      <c r="BC973" s="37" t="str">
        <f t="shared" si="144"/>
        <v>×</v>
      </c>
      <c r="BD973" s="37" t="str">
        <f t="shared" si="140"/>
        <v>×</v>
      </c>
      <c r="BE973" s="79" t="str">
        <f t="shared" si="145"/>
        <v/>
      </c>
      <c r="BF973" s="38">
        <f t="shared" si="146"/>
        <v>0</v>
      </c>
      <c r="BG973" s="1" t="e">
        <f>IF(AC973=#REF!,"",IF(AND(K973&lt;&gt;"",ISTEXT(U973)),"分担契約/単価契約",IF(ISTEXT(U973),"単価契約",IF(K973&lt;&gt;"","分担契約",""))))</f>
        <v>#REF!</v>
      </c>
      <c r="BH973" s="80"/>
      <c r="BI973" s="81" t="e">
        <f>IF(COUNTIF(T973,"**"),"",IF(AND(T973&gt;=#REF!,OR(H973=#REF!,H973=#REF!)),1,IF(AND(T973&gt;=#REF!,H973&lt;&gt;#REF!,H973&lt;&gt;#REF!),1,"")))</f>
        <v>#REF!</v>
      </c>
      <c r="BJ973" s="82" t="str">
        <f t="shared" si="147"/>
        <v>○</v>
      </c>
      <c r="BK973" s="81" t="b">
        <f t="shared" si="141"/>
        <v>1</v>
      </c>
      <c r="BL973" s="81" t="b">
        <f t="shared" si="142"/>
        <v>1</v>
      </c>
    </row>
    <row r="974" spans="1:64" s="83" customFormat="1" ht="60.65" customHeight="1" x14ac:dyDescent="0.2">
      <c r="A974" s="77">
        <f t="shared" si="143"/>
        <v>969</v>
      </c>
      <c r="B974" s="77" t="str">
        <f t="shared" si="139"/>
        <v/>
      </c>
      <c r="C974" s="77" t="str">
        <f>IF(B974&lt;&gt;1,"",COUNTIF($B$6:B974,1))</f>
        <v/>
      </c>
      <c r="D974" s="77" t="str">
        <f>IF(B974&lt;&gt;2,"",COUNTIF($B$6:B974,2))</f>
        <v/>
      </c>
      <c r="E974" s="77" t="str">
        <f>IF(B974&lt;&gt;3,"",COUNTIF($B$6:B974,3))</f>
        <v/>
      </c>
      <c r="F974" s="77" t="str">
        <f>IF(B974&lt;&gt;4,"",COUNTIF($B$6:B974,4))</f>
        <v/>
      </c>
      <c r="G974" s="1"/>
      <c r="H974" s="20"/>
      <c r="I974" s="20"/>
      <c r="J974" s="20"/>
      <c r="K974" s="1"/>
      <c r="L974" s="1"/>
      <c r="M974" s="21"/>
      <c r="N974" s="20"/>
      <c r="O974" s="22"/>
      <c r="P974" s="26"/>
      <c r="Q974" s="27"/>
      <c r="R974" s="20"/>
      <c r="S974" s="1"/>
      <c r="T974" s="23"/>
      <c r="U974" s="84"/>
      <c r="V974" s="86"/>
      <c r="W974" s="39" t="e">
        <f>IF(OR(T974="他官署で調達手続きを実施のため",AC974=#REF!),"－",IF(V974&lt;&gt;"",ROUNDDOWN(V974/T974,3),(IFERROR(ROUNDDOWN(U974/T974,3),"－"))))</f>
        <v>#REF!</v>
      </c>
      <c r="X974" s="90"/>
      <c r="Y974" s="92"/>
      <c r="Z974" s="25"/>
      <c r="AA974" s="24"/>
      <c r="AB974" s="25"/>
      <c r="AC974" s="24"/>
      <c r="AD974" s="20"/>
      <c r="AE974" s="20"/>
      <c r="AF974" s="20"/>
      <c r="AG974" s="1"/>
      <c r="AH974" s="1"/>
      <c r="AI974" s="41"/>
      <c r="AJ974" s="41"/>
      <c r="AK974" s="41"/>
      <c r="AL974" s="41"/>
      <c r="AM974" s="41"/>
      <c r="AN974" s="1"/>
      <c r="AO974" s="1"/>
      <c r="AP974" s="1"/>
      <c r="AQ974" s="1"/>
      <c r="AR974" s="1"/>
      <c r="AS974" s="1"/>
      <c r="AT974" s="1"/>
      <c r="AU974" s="1"/>
      <c r="AV974" s="1"/>
      <c r="AW974" s="1"/>
      <c r="AX974" s="35"/>
      <c r="AY974" s="78"/>
      <c r="AZ974" s="37" t="e">
        <f>IF(AC974=#REF!,"年間支払金額",IF(AND(OR(COUNTIF(AE974,"*すべて*"),COUNTIF(AE974,"*全て*")),S974="●",OR(K974=#REF!,K974=#REF!)),"年間支払金額(全官署、契約相手方ごと)",IF(AND(OR(COUNTIF(AE974,"*すべて*"),COUNTIF(AE974,"*全て*")),S974="●"),"年間支払金額(契約相手方ごと)",IF(AND(OR(K974=#REF!,K974=#REF!),AC974=#REF!),"契約総額(全官署)",IF(AND(K974=#REF!,AC974=#REF!),"契約総額(自官署のみ)",IF(K974=#REF!,"年間支払金額(自官署のみ)",IF(AC974=#REF!,"契約総額",IF(AND(COUNTIF(BG974,"&lt;&gt;*単価*"),OR(K974=#REF!,K974=#REF!)),"全官署予定価格",IF(AND(COUNTIF(BG974,"*単価*"),OR(K974=#REF!,K974=#REF!)),"全官署支払金額",IF(COUNTIF(BG974,"*単価*"),"年間支払金額","予定価格"))))))))))</f>
        <v>#REF!</v>
      </c>
      <c r="BA974" s="37" t="str">
        <f>IF(T974="","×",IF(令和8年度契約状況調査票!T974&gt;_xlfn.XLOOKUP(令和8年度契約状況調査票!BF974,#REF!,#REF!),"○","×"))</f>
        <v>×</v>
      </c>
      <c r="BB974" s="37" t="str">
        <f>IF(Y974="","×",IF(令和8年度契約状況調査票!Y974&gt;_xlfn.XLOOKUP(令和8年度契約状況調査票!BF974,#REF!,#REF!),"○","×"))</f>
        <v>×</v>
      </c>
      <c r="BC974" s="37" t="str">
        <f t="shared" si="144"/>
        <v>×</v>
      </c>
      <c r="BD974" s="37" t="str">
        <f t="shared" si="140"/>
        <v>×</v>
      </c>
      <c r="BE974" s="79" t="str">
        <f t="shared" si="145"/>
        <v/>
      </c>
      <c r="BF974" s="38">
        <f t="shared" si="146"/>
        <v>0</v>
      </c>
      <c r="BG974" s="1" t="e">
        <f>IF(AC974=#REF!,"",IF(AND(K974&lt;&gt;"",ISTEXT(U974)),"分担契約/単価契約",IF(ISTEXT(U974),"単価契約",IF(K974&lt;&gt;"","分担契約",""))))</f>
        <v>#REF!</v>
      </c>
      <c r="BH974" s="80"/>
      <c r="BI974" s="81" t="e">
        <f>IF(COUNTIF(T974,"**"),"",IF(AND(T974&gt;=#REF!,OR(H974=#REF!,H974=#REF!)),1,IF(AND(T974&gt;=#REF!,H974&lt;&gt;#REF!,H974&lt;&gt;#REF!),1,"")))</f>
        <v>#REF!</v>
      </c>
      <c r="BJ974" s="82" t="str">
        <f t="shared" si="147"/>
        <v>○</v>
      </c>
      <c r="BK974" s="81" t="b">
        <f t="shared" si="141"/>
        <v>1</v>
      </c>
      <c r="BL974" s="81" t="b">
        <f t="shared" si="142"/>
        <v>1</v>
      </c>
    </row>
    <row r="975" spans="1:64" s="83" customFormat="1" ht="60.65" customHeight="1" x14ac:dyDescent="0.2">
      <c r="A975" s="77">
        <f t="shared" si="143"/>
        <v>970</v>
      </c>
      <c r="B975" s="77" t="str">
        <f t="shared" si="139"/>
        <v/>
      </c>
      <c r="C975" s="77" t="str">
        <f>IF(B975&lt;&gt;1,"",COUNTIF($B$6:B975,1))</f>
        <v/>
      </c>
      <c r="D975" s="77" t="str">
        <f>IF(B975&lt;&gt;2,"",COUNTIF($B$6:B975,2))</f>
        <v/>
      </c>
      <c r="E975" s="77" t="str">
        <f>IF(B975&lt;&gt;3,"",COUNTIF($B$6:B975,3))</f>
        <v/>
      </c>
      <c r="F975" s="77" t="str">
        <f>IF(B975&lt;&gt;4,"",COUNTIF($B$6:B975,4))</f>
        <v/>
      </c>
      <c r="G975" s="1"/>
      <c r="H975" s="20"/>
      <c r="I975" s="20"/>
      <c r="J975" s="20"/>
      <c r="K975" s="1"/>
      <c r="L975" s="1"/>
      <c r="M975" s="21"/>
      <c r="N975" s="20"/>
      <c r="O975" s="22"/>
      <c r="P975" s="26"/>
      <c r="Q975" s="27"/>
      <c r="R975" s="20"/>
      <c r="S975" s="1"/>
      <c r="T975" s="28"/>
      <c r="U975" s="85"/>
      <c r="V975" s="86"/>
      <c r="W975" s="39" t="e">
        <f>IF(OR(T975="他官署で調達手続きを実施のため",AC975=#REF!),"－",IF(V975&lt;&gt;"",ROUNDDOWN(V975/T975,3),(IFERROR(ROUNDDOWN(U975/T975,3),"－"))))</f>
        <v>#REF!</v>
      </c>
      <c r="X975" s="90"/>
      <c r="Y975" s="92"/>
      <c r="Z975" s="25"/>
      <c r="AA975" s="24"/>
      <c r="AB975" s="25"/>
      <c r="AC975" s="24"/>
      <c r="AD975" s="20"/>
      <c r="AE975" s="20"/>
      <c r="AF975" s="20"/>
      <c r="AG975" s="1"/>
      <c r="AH975" s="1"/>
      <c r="AI975" s="41"/>
      <c r="AJ975" s="41"/>
      <c r="AK975" s="41"/>
      <c r="AL975" s="41"/>
      <c r="AM975" s="41"/>
      <c r="AN975" s="1"/>
      <c r="AO975" s="1"/>
      <c r="AP975" s="1"/>
      <c r="AQ975" s="1"/>
      <c r="AR975" s="1"/>
      <c r="AS975" s="1"/>
      <c r="AT975" s="1"/>
      <c r="AU975" s="1"/>
      <c r="AV975" s="1"/>
      <c r="AW975" s="1"/>
      <c r="AX975" s="35"/>
      <c r="AY975" s="78"/>
      <c r="AZ975" s="37" t="e">
        <f>IF(AC975=#REF!,"年間支払金額",IF(AND(OR(COUNTIF(AE975,"*すべて*"),COUNTIF(AE975,"*全て*")),S975="●",OR(K975=#REF!,K975=#REF!)),"年間支払金額(全官署、契約相手方ごと)",IF(AND(OR(COUNTIF(AE975,"*すべて*"),COUNTIF(AE975,"*全て*")),S975="●"),"年間支払金額(契約相手方ごと)",IF(AND(OR(K975=#REF!,K975=#REF!),AC975=#REF!),"契約総額(全官署)",IF(AND(K975=#REF!,AC975=#REF!),"契約総額(自官署のみ)",IF(K975=#REF!,"年間支払金額(自官署のみ)",IF(AC975=#REF!,"契約総額",IF(AND(COUNTIF(BG975,"&lt;&gt;*単価*"),OR(K975=#REF!,K975=#REF!)),"全官署予定価格",IF(AND(COUNTIF(BG975,"*単価*"),OR(K975=#REF!,K975=#REF!)),"全官署支払金額",IF(COUNTIF(BG975,"*単価*"),"年間支払金額","予定価格"))))))))))</f>
        <v>#REF!</v>
      </c>
      <c r="BA975" s="37" t="str">
        <f>IF(T975="","×",IF(令和8年度契約状況調査票!T975&gt;_xlfn.XLOOKUP(令和8年度契約状況調査票!BF975,#REF!,#REF!),"○","×"))</f>
        <v>×</v>
      </c>
      <c r="BB975" s="37" t="str">
        <f>IF(Y975="","×",IF(令和8年度契約状況調査票!Y975&gt;_xlfn.XLOOKUP(令和8年度契約状況調査票!BF975,#REF!,#REF!),"○","×"))</f>
        <v>×</v>
      </c>
      <c r="BC975" s="37" t="str">
        <f t="shared" si="144"/>
        <v>×</v>
      </c>
      <c r="BD975" s="37" t="str">
        <f t="shared" si="140"/>
        <v>×</v>
      </c>
      <c r="BE975" s="79" t="str">
        <f t="shared" si="145"/>
        <v/>
      </c>
      <c r="BF975" s="38">
        <f t="shared" si="146"/>
        <v>0</v>
      </c>
      <c r="BG975" s="1" t="e">
        <f>IF(AC975=#REF!,"",IF(AND(K975&lt;&gt;"",ISTEXT(U975)),"分担契約/単価契約",IF(ISTEXT(U975),"単価契約",IF(K975&lt;&gt;"","分担契約",""))))</f>
        <v>#REF!</v>
      </c>
      <c r="BH975" s="80"/>
      <c r="BI975" s="81" t="e">
        <f>IF(COUNTIF(T975,"**"),"",IF(AND(T975&gt;=#REF!,OR(H975=#REF!,H975=#REF!)),1,IF(AND(T975&gt;=#REF!,H975&lt;&gt;#REF!,H975&lt;&gt;#REF!),1,"")))</f>
        <v>#REF!</v>
      </c>
      <c r="BJ975" s="82" t="str">
        <f t="shared" si="147"/>
        <v>○</v>
      </c>
      <c r="BK975" s="81" t="b">
        <f t="shared" si="141"/>
        <v>1</v>
      </c>
      <c r="BL975" s="81" t="b">
        <f t="shared" si="142"/>
        <v>1</v>
      </c>
    </row>
    <row r="976" spans="1:64" s="83" customFormat="1" ht="60.65" customHeight="1" x14ac:dyDescent="0.2">
      <c r="A976" s="77">
        <f t="shared" si="143"/>
        <v>971</v>
      </c>
      <c r="B976" s="77" t="str">
        <f t="shared" si="139"/>
        <v/>
      </c>
      <c r="C976" s="77" t="str">
        <f>IF(B976&lt;&gt;1,"",COUNTIF($B$6:B976,1))</f>
        <v/>
      </c>
      <c r="D976" s="77" t="str">
        <f>IF(B976&lt;&gt;2,"",COUNTIF($B$6:B976,2))</f>
        <v/>
      </c>
      <c r="E976" s="77" t="str">
        <f>IF(B976&lt;&gt;3,"",COUNTIF($B$6:B976,3))</f>
        <v/>
      </c>
      <c r="F976" s="77" t="str">
        <f>IF(B976&lt;&gt;4,"",COUNTIF($B$6:B976,4))</f>
        <v/>
      </c>
      <c r="G976" s="1"/>
      <c r="H976" s="20"/>
      <c r="I976" s="20"/>
      <c r="J976" s="20"/>
      <c r="K976" s="1"/>
      <c r="L976" s="1"/>
      <c r="M976" s="21"/>
      <c r="N976" s="20"/>
      <c r="O976" s="22"/>
      <c r="P976" s="26"/>
      <c r="Q976" s="27"/>
      <c r="R976" s="20"/>
      <c r="S976" s="1"/>
      <c r="T976" s="23"/>
      <c r="U976" s="84"/>
      <c r="V976" s="86"/>
      <c r="W976" s="39" t="e">
        <f>IF(OR(T976="他官署で調達手続きを実施のため",AC976=#REF!),"－",IF(V976&lt;&gt;"",ROUNDDOWN(V976/T976,3),(IFERROR(ROUNDDOWN(U976/T976,3),"－"))))</f>
        <v>#REF!</v>
      </c>
      <c r="X976" s="90"/>
      <c r="Y976" s="92"/>
      <c r="Z976" s="25"/>
      <c r="AA976" s="24"/>
      <c r="AB976" s="25"/>
      <c r="AC976" s="24"/>
      <c r="AD976" s="20"/>
      <c r="AE976" s="20"/>
      <c r="AF976" s="20"/>
      <c r="AG976" s="1"/>
      <c r="AH976" s="1"/>
      <c r="AI976" s="41"/>
      <c r="AJ976" s="41"/>
      <c r="AK976" s="41"/>
      <c r="AL976" s="41"/>
      <c r="AM976" s="41"/>
      <c r="AN976" s="1"/>
      <c r="AO976" s="1"/>
      <c r="AP976" s="1"/>
      <c r="AQ976" s="1"/>
      <c r="AR976" s="1"/>
      <c r="AS976" s="1"/>
      <c r="AT976" s="1"/>
      <c r="AU976" s="1"/>
      <c r="AV976" s="1"/>
      <c r="AW976" s="1"/>
      <c r="AX976" s="35"/>
      <c r="AY976" s="78"/>
      <c r="AZ976" s="37" t="e">
        <f>IF(AC976=#REF!,"年間支払金額",IF(AND(OR(COUNTIF(AE976,"*すべて*"),COUNTIF(AE976,"*全て*")),S976="●",OR(K976=#REF!,K976=#REF!)),"年間支払金額(全官署、契約相手方ごと)",IF(AND(OR(COUNTIF(AE976,"*すべて*"),COUNTIF(AE976,"*全て*")),S976="●"),"年間支払金額(契約相手方ごと)",IF(AND(OR(K976=#REF!,K976=#REF!),AC976=#REF!),"契約総額(全官署)",IF(AND(K976=#REF!,AC976=#REF!),"契約総額(自官署のみ)",IF(K976=#REF!,"年間支払金額(自官署のみ)",IF(AC976=#REF!,"契約総額",IF(AND(COUNTIF(BG976,"&lt;&gt;*単価*"),OR(K976=#REF!,K976=#REF!)),"全官署予定価格",IF(AND(COUNTIF(BG976,"*単価*"),OR(K976=#REF!,K976=#REF!)),"全官署支払金額",IF(COUNTIF(BG976,"*単価*"),"年間支払金額","予定価格"))))))))))</f>
        <v>#REF!</v>
      </c>
      <c r="BA976" s="37" t="str">
        <f>IF(T976="","×",IF(令和8年度契約状況調査票!T976&gt;_xlfn.XLOOKUP(令和8年度契約状況調査票!BF976,#REF!,#REF!),"○","×"))</f>
        <v>×</v>
      </c>
      <c r="BB976" s="37" t="str">
        <f>IF(Y976="","×",IF(令和8年度契約状況調査票!Y976&gt;_xlfn.XLOOKUP(令和8年度契約状況調査票!BF976,#REF!,#REF!),"○","×"))</f>
        <v>×</v>
      </c>
      <c r="BC976" s="37" t="str">
        <f t="shared" si="144"/>
        <v>×</v>
      </c>
      <c r="BD976" s="37" t="str">
        <f t="shared" si="140"/>
        <v>×</v>
      </c>
      <c r="BE976" s="79" t="str">
        <f t="shared" si="145"/>
        <v/>
      </c>
      <c r="BF976" s="38">
        <f t="shared" si="146"/>
        <v>0</v>
      </c>
      <c r="BG976" s="1" t="e">
        <f>IF(AC976=#REF!,"",IF(AND(K976&lt;&gt;"",ISTEXT(U976)),"分担契約/単価契約",IF(ISTEXT(U976),"単価契約",IF(K976&lt;&gt;"","分担契約",""))))</f>
        <v>#REF!</v>
      </c>
      <c r="BH976" s="80"/>
      <c r="BI976" s="81" t="e">
        <f>IF(COUNTIF(T976,"**"),"",IF(AND(T976&gt;=#REF!,OR(H976=#REF!,H976=#REF!)),1,IF(AND(T976&gt;=#REF!,H976&lt;&gt;#REF!,H976&lt;&gt;#REF!),1,"")))</f>
        <v>#REF!</v>
      </c>
      <c r="BJ976" s="82" t="str">
        <f t="shared" si="147"/>
        <v>○</v>
      </c>
      <c r="BK976" s="81" t="b">
        <f t="shared" si="141"/>
        <v>1</v>
      </c>
      <c r="BL976" s="81" t="b">
        <f t="shared" si="142"/>
        <v>1</v>
      </c>
    </row>
    <row r="977" spans="1:64" s="83" customFormat="1" ht="60.65" customHeight="1" x14ac:dyDescent="0.2">
      <c r="A977" s="77">
        <f t="shared" si="143"/>
        <v>972</v>
      </c>
      <c r="B977" s="77" t="str">
        <f t="shared" si="139"/>
        <v/>
      </c>
      <c r="C977" s="77" t="str">
        <f>IF(B977&lt;&gt;1,"",COUNTIF($B$6:B977,1))</f>
        <v/>
      </c>
      <c r="D977" s="77" t="str">
        <f>IF(B977&lt;&gt;2,"",COUNTIF($B$6:B977,2))</f>
        <v/>
      </c>
      <c r="E977" s="77" t="str">
        <f>IF(B977&lt;&gt;3,"",COUNTIF($B$6:B977,3))</f>
        <v/>
      </c>
      <c r="F977" s="77" t="str">
        <f>IF(B977&lt;&gt;4,"",COUNTIF($B$6:B977,4))</f>
        <v/>
      </c>
      <c r="G977" s="1"/>
      <c r="H977" s="20"/>
      <c r="I977" s="20"/>
      <c r="J977" s="20"/>
      <c r="K977" s="1"/>
      <c r="L977" s="1"/>
      <c r="M977" s="21"/>
      <c r="N977" s="20"/>
      <c r="O977" s="22"/>
      <c r="P977" s="26"/>
      <c r="Q977" s="27"/>
      <c r="R977" s="20"/>
      <c r="S977" s="1"/>
      <c r="T977" s="23"/>
      <c r="U977" s="84"/>
      <c r="V977" s="86"/>
      <c r="W977" s="39" t="e">
        <f>IF(OR(T977="他官署で調達手続きを実施のため",AC977=#REF!),"－",IF(V977&lt;&gt;"",ROUNDDOWN(V977/T977,3),(IFERROR(ROUNDDOWN(U977/T977,3),"－"))))</f>
        <v>#REF!</v>
      </c>
      <c r="X977" s="90"/>
      <c r="Y977" s="92"/>
      <c r="Z977" s="25"/>
      <c r="AA977" s="24"/>
      <c r="AB977" s="25"/>
      <c r="AC977" s="24"/>
      <c r="AD977" s="20"/>
      <c r="AE977" s="20"/>
      <c r="AF977" s="20"/>
      <c r="AG977" s="1"/>
      <c r="AH977" s="1"/>
      <c r="AI977" s="41"/>
      <c r="AJ977" s="41"/>
      <c r="AK977" s="41"/>
      <c r="AL977" s="41"/>
      <c r="AM977" s="41"/>
      <c r="AN977" s="1"/>
      <c r="AO977" s="1"/>
      <c r="AP977" s="1"/>
      <c r="AQ977" s="1"/>
      <c r="AR977" s="1"/>
      <c r="AS977" s="1"/>
      <c r="AT977" s="1"/>
      <c r="AU977" s="1"/>
      <c r="AV977" s="1"/>
      <c r="AW977" s="1"/>
      <c r="AX977" s="35"/>
      <c r="AY977" s="78"/>
      <c r="AZ977" s="37" t="e">
        <f>IF(AC977=#REF!,"年間支払金額",IF(AND(OR(COUNTIF(AE977,"*すべて*"),COUNTIF(AE977,"*全て*")),S977="●",OR(K977=#REF!,K977=#REF!)),"年間支払金額(全官署、契約相手方ごと)",IF(AND(OR(COUNTIF(AE977,"*すべて*"),COUNTIF(AE977,"*全て*")),S977="●"),"年間支払金額(契約相手方ごと)",IF(AND(OR(K977=#REF!,K977=#REF!),AC977=#REF!),"契約総額(全官署)",IF(AND(K977=#REF!,AC977=#REF!),"契約総額(自官署のみ)",IF(K977=#REF!,"年間支払金額(自官署のみ)",IF(AC977=#REF!,"契約総額",IF(AND(COUNTIF(BG977,"&lt;&gt;*単価*"),OR(K977=#REF!,K977=#REF!)),"全官署予定価格",IF(AND(COUNTIF(BG977,"*単価*"),OR(K977=#REF!,K977=#REF!)),"全官署支払金額",IF(COUNTIF(BG977,"*単価*"),"年間支払金額","予定価格"))))))))))</f>
        <v>#REF!</v>
      </c>
      <c r="BA977" s="37" t="str">
        <f>IF(T977="","×",IF(令和8年度契約状況調査票!T977&gt;_xlfn.XLOOKUP(令和8年度契約状況調査票!BF977,#REF!,#REF!),"○","×"))</f>
        <v>×</v>
      </c>
      <c r="BB977" s="37" t="str">
        <f>IF(Y977="","×",IF(令和8年度契約状況調査票!Y977&gt;_xlfn.XLOOKUP(令和8年度契約状況調査票!BF977,#REF!,#REF!),"○","×"))</f>
        <v>×</v>
      </c>
      <c r="BC977" s="37" t="str">
        <f t="shared" si="144"/>
        <v>×</v>
      </c>
      <c r="BD977" s="37" t="str">
        <f t="shared" si="140"/>
        <v>×</v>
      </c>
      <c r="BE977" s="79" t="str">
        <f t="shared" si="145"/>
        <v/>
      </c>
      <c r="BF977" s="38">
        <f t="shared" si="146"/>
        <v>0</v>
      </c>
      <c r="BG977" s="1" t="e">
        <f>IF(AC977=#REF!,"",IF(AND(K977&lt;&gt;"",ISTEXT(U977)),"分担契約/単価契約",IF(ISTEXT(U977),"単価契約",IF(K977&lt;&gt;"","分担契約",""))))</f>
        <v>#REF!</v>
      </c>
      <c r="BH977" s="80"/>
      <c r="BI977" s="81" t="e">
        <f>IF(COUNTIF(T977,"**"),"",IF(AND(T977&gt;=#REF!,OR(H977=#REF!,H977=#REF!)),1,IF(AND(T977&gt;=#REF!,H977&lt;&gt;#REF!,H977&lt;&gt;#REF!),1,"")))</f>
        <v>#REF!</v>
      </c>
      <c r="BJ977" s="82" t="str">
        <f t="shared" si="147"/>
        <v>○</v>
      </c>
      <c r="BK977" s="81" t="b">
        <f t="shared" si="141"/>
        <v>1</v>
      </c>
      <c r="BL977" s="81" t="b">
        <f t="shared" si="142"/>
        <v>1</v>
      </c>
    </row>
    <row r="978" spans="1:64" s="83" customFormat="1" ht="60.65" customHeight="1" x14ac:dyDescent="0.2">
      <c r="A978" s="77">
        <f t="shared" si="143"/>
        <v>973</v>
      </c>
      <c r="B978" s="77" t="str">
        <f t="shared" si="139"/>
        <v/>
      </c>
      <c r="C978" s="77" t="str">
        <f>IF(B978&lt;&gt;1,"",COUNTIF($B$6:B978,1))</f>
        <v/>
      </c>
      <c r="D978" s="77" t="str">
        <f>IF(B978&lt;&gt;2,"",COUNTIF($B$6:B978,2))</f>
        <v/>
      </c>
      <c r="E978" s="77" t="str">
        <f>IF(B978&lt;&gt;3,"",COUNTIF($B$6:B978,3))</f>
        <v/>
      </c>
      <c r="F978" s="77" t="str">
        <f>IF(B978&lt;&gt;4,"",COUNTIF($B$6:B978,4))</f>
        <v/>
      </c>
      <c r="G978" s="1"/>
      <c r="H978" s="20"/>
      <c r="I978" s="20"/>
      <c r="J978" s="20"/>
      <c r="K978" s="1"/>
      <c r="L978" s="1"/>
      <c r="M978" s="21"/>
      <c r="N978" s="20"/>
      <c r="O978" s="22"/>
      <c r="P978" s="26"/>
      <c r="Q978" s="27"/>
      <c r="R978" s="20"/>
      <c r="S978" s="1"/>
      <c r="T978" s="23"/>
      <c r="U978" s="84"/>
      <c r="V978" s="86"/>
      <c r="W978" s="39" t="e">
        <f>IF(OR(T978="他官署で調達手続きを実施のため",AC978=#REF!),"－",IF(V978&lt;&gt;"",ROUNDDOWN(V978/T978,3),(IFERROR(ROUNDDOWN(U978/T978,3),"－"))))</f>
        <v>#REF!</v>
      </c>
      <c r="X978" s="90"/>
      <c r="Y978" s="92"/>
      <c r="Z978" s="25"/>
      <c r="AA978" s="24"/>
      <c r="AB978" s="25"/>
      <c r="AC978" s="24"/>
      <c r="AD978" s="20"/>
      <c r="AE978" s="20"/>
      <c r="AF978" s="20"/>
      <c r="AG978" s="1"/>
      <c r="AH978" s="1"/>
      <c r="AI978" s="41"/>
      <c r="AJ978" s="41"/>
      <c r="AK978" s="41"/>
      <c r="AL978" s="41"/>
      <c r="AM978" s="41"/>
      <c r="AN978" s="1"/>
      <c r="AO978" s="1"/>
      <c r="AP978" s="1"/>
      <c r="AQ978" s="1"/>
      <c r="AR978" s="1"/>
      <c r="AS978" s="1"/>
      <c r="AT978" s="1"/>
      <c r="AU978" s="1"/>
      <c r="AV978" s="1"/>
      <c r="AW978" s="1"/>
      <c r="AX978" s="35"/>
      <c r="AY978" s="78"/>
      <c r="AZ978" s="37" t="e">
        <f>IF(AC978=#REF!,"年間支払金額",IF(AND(OR(COUNTIF(AE978,"*すべて*"),COUNTIF(AE978,"*全て*")),S978="●",OR(K978=#REF!,K978=#REF!)),"年間支払金額(全官署、契約相手方ごと)",IF(AND(OR(COUNTIF(AE978,"*すべて*"),COUNTIF(AE978,"*全て*")),S978="●"),"年間支払金額(契約相手方ごと)",IF(AND(OR(K978=#REF!,K978=#REF!),AC978=#REF!),"契約総額(全官署)",IF(AND(K978=#REF!,AC978=#REF!),"契約総額(自官署のみ)",IF(K978=#REF!,"年間支払金額(自官署のみ)",IF(AC978=#REF!,"契約総額",IF(AND(COUNTIF(BG978,"&lt;&gt;*単価*"),OR(K978=#REF!,K978=#REF!)),"全官署予定価格",IF(AND(COUNTIF(BG978,"*単価*"),OR(K978=#REF!,K978=#REF!)),"全官署支払金額",IF(COUNTIF(BG978,"*単価*"),"年間支払金額","予定価格"))))))))))</f>
        <v>#REF!</v>
      </c>
      <c r="BA978" s="37" t="str">
        <f>IF(T978="","×",IF(令和8年度契約状況調査票!T978&gt;_xlfn.XLOOKUP(令和8年度契約状況調査票!BF978,#REF!,#REF!),"○","×"))</f>
        <v>×</v>
      </c>
      <c r="BB978" s="37" t="str">
        <f>IF(Y978="","×",IF(令和8年度契約状況調査票!Y978&gt;_xlfn.XLOOKUP(令和8年度契約状況調査票!BF978,#REF!,#REF!),"○","×"))</f>
        <v>×</v>
      </c>
      <c r="BC978" s="37" t="str">
        <f t="shared" si="144"/>
        <v>×</v>
      </c>
      <c r="BD978" s="37" t="str">
        <f t="shared" si="140"/>
        <v>×</v>
      </c>
      <c r="BE978" s="79" t="str">
        <f t="shared" si="145"/>
        <v/>
      </c>
      <c r="BF978" s="38">
        <f t="shared" si="146"/>
        <v>0</v>
      </c>
      <c r="BG978" s="1" t="e">
        <f>IF(AC978=#REF!,"",IF(AND(K978&lt;&gt;"",ISTEXT(U978)),"分担契約/単価契約",IF(ISTEXT(U978),"単価契約",IF(K978&lt;&gt;"","分担契約",""))))</f>
        <v>#REF!</v>
      </c>
      <c r="BH978" s="80"/>
      <c r="BI978" s="81" t="e">
        <f>IF(COUNTIF(T978,"**"),"",IF(AND(T978&gt;=#REF!,OR(H978=#REF!,H978=#REF!)),1,IF(AND(T978&gt;=#REF!,H978&lt;&gt;#REF!,H978&lt;&gt;#REF!),1,"")))</f>
        <v>#REF!</v>
      </c>
      <c r="BJ978" s="82" t="str">
        <f t="shared" si="147"/>
        <v>○</v>
      </c>
      <c r="BK978" s="81" t="b">
        <f t="shared" si="141"/>
        <v>1</v>
      </c>
      <c r="BL978" s="81" t="b">
        <f t="shared" si="142"/>
        <v>1</v>
      </c>
    </row>
    <row r="979" spans="1:64" s="83" customFormat="1" ht="60.65" customHeight="1" x14ac:dyDescent="0.2">
      <c r="A979" s="77">
        <f t="shared" si="143"/>
        <v>974</v>
      </c>
      <c r="B979" s="77" t="str">
        <f t="shared" si="139"/>
        <v/>
      </c>
      <c r="C979" s="77" t="str">
        <f>IF(B979&lt;&gt;1,"",COUNTIF($B$6:B979,1))</f>
        <v/>
      </c>
      <c r="D979" s="77" t="str">
        <f>IF(B979&lt;&gt;2,"",COUNTIF($B$6:B979,2))</f>
        <v/>
      </c>
      <c r="E979" s="77" t="str">
        <f>IF(B979&lt;&gt;3,"",COUNTIF($B$6:B979,3))</f>
        <v/>
      </c>
      <c r="F979" s="77" t="str">
        <f>IF(B979&lt;&gt;4,"",COUNTIF($B$6:B979,4))</f>
        <v/>
      </c>
      <c r="G979" s="1"/>
      <c r="H979" s="20"/>
      <c r="I979" s="20"/>
      <c r="J979" s="20"/>
      <c r="K979" s="1"/>
      <c r="L979" s="1"/>
      <c r="M979" s="21"/>
      <c r="N979" s="20"/>
      <c r="O979" s="22"/>
      <c r="P979" s="26"/>
      <c r="Q979" s="27"/>
      <c r="R979" s="20"/>
      <c r="S979" s="1"/>
      <c r="T979" s="23"/>
      <c r="U979" s="84"/>
      <c r="V979" s="86"/>
      <c r="W979" s="39" t="e">
        <f>IF(OR(T979="他官署で調達手続きを実施のため",AC979=#REF!),"－",IF(V979&lt;&gt;"",ROUNDDOWN(V979/T979,3),(IFERROR(ROUNDDOWN(U979/T979,3),"－"))))</f>
        <v>#REF!</v>
      </c>
      <c r="X979" s="90"/>
      <c r="Y979" s="92"/>
      <c r="Z979" s="25"/>
      <c r="AA979" s="24"/>
      <c r="AB979" s="25"/>
      <c r="AC979" s="24"/>
      <c r="AD979" s="20"/>
      <c r="AE979" s="20"/>
      <c r="AF979" s="20"/>
      <c r="AG979" s="1"/>
      <c r="AH979" s="1"/>
      <c r="AI979" s="41"/>
      <c r="AJ979" s="41"/>
      <c r="AK979" s="41"/>
      <c r="AL979" s="41"/>
      <c r="AM979" s="41"/>
      <c r="AN979" s="1"/>
      <c r="AO979" s="1"/>
      <c r="AP979" s="1"/>
      <c r="AQ979" s="1"/>
      <c r="AR979" s="1"/>
      <c r="AS979" s="1"/>
      <c r="AT979" s="1"/>
      <c r="AU979" s="1"/>
      <c r="AV979" s="1"/>
      <c r="AW979" s="1"/>
      <c r="AX979" s="36"/>
      <c r="AY979" s="78"/>
      <c r="AZ979" s="37" t="e">
        <f>IF(AC979=#REF!,"年間支払金額",IF(AND(OR(COUNTIF(AE979,"*すべて*"),COUNTIF(AE979,"*全て*")),S979="●",OR(K979=#REF!,K979=#REF!)),"年間支払金額(全官署、契約相手方ごと)",IF(AND(OR(COUNTIF(AE979,"*すべて*"),COUNTIF(AE979,"*全て*")),S979="●"),"年間支払金額(契約相手方ごと)",IF(AND(OR(K979=#REF!,K979=#REF!),AC979=#REF!),"契約総額(全官署)",IF(AND(K979=#REF!,AC979=#REF!),"契約総額(自官署のみ)",IF(K979=#REF!,"年間支払金額(自官署のみ)",IF(AC979=#REF!,"契約総額",IF(AND(COUNTIF(BG979,"&lt;&gt;*単価*"),OR(K979=#REF!,K979=#REF!)),"全官署予定価格",IF(AND(COUNTIF(BG979,"*単価*"),OR(K979=#REF!,K979=#REF!)),"全官署支払金額",IF(COUNTIF(BG979,"*単価*"),"年間支払金額","予定価格"))))))))))</f>
        <v>#REF!</v>
      </c>
      <c r="BA979" s="37" t="str">
        <f>IF(T979="","×",IF(令和8年度契約状況調査票!T979&gt;_xlfn.XLOOKUP(令和8年度契約状況調査票!BF979,#REF!,#REF!),"○","×"))</f>
        <v>×</v>
      </c>
      <c r="BB979" s="37" t="str">
        <f>IF(Y979="","×",IF(令和8年度契約状況調査票!Y979&gt;_xlfn.XLOOKUP(令和8年度契約状況調査票!BF979,#REF!,#REF!),"○","×"))</f>
        <v>×</v>
      </c>
      <c r="BC979" s="37" t="str">
        <f t="shared" si="144"/>
        <v>×</v>
      </c>
      <c r="BD979" s="37" t="str">
        <f t="shared" si="140"/>
        <v>×</v>
      </c>
      <c r="BE979" s="79" t="str">
        <f t="shared" si="145"/>
        <v/>
      </c>
      <c r="BF979" s="38">
        <f t="shared" si="146"/>
        <v>0</v>
      </c>
      <c r="BG979" s="1" t="e">
        <f>IF(AC979=#REF!,"",IF(AND(K979&lt;&gt;"",ISTEXT(U979)),"分担契約/単価契約",IF(ISTEXT(U979),"単価契約",IF(K979&lt;&gt;"","分担契約",""))))</f>
        <v>#REF!</v>
      </c>
      <c r="BH979" s="80"/>
      <c r="BI979" s="81" t="e">
        <f>IF(COUNTIF(T979,"**"),"",IF(AND(T979&gt;=#REF!,OR(H979=#REF!,H979=#REF!)),1,IF(AND(T979&gt;=#REF!,H979&lt;&gt;#REF!,H979&lt;&gt;#REF!),1,"")))</f>
        <v>#REF!</v>
      </c>
      <c r="BJ979" s="82" t="str">
        <f t="shared" si="147"/>
        <v>○</v>
      </c>
      <c r="BK979" s="81" t="b">
        <f t="shared" si="141"/>
        <v>1</v>
      </c>
      <c r="BL979" s="81" t="b">
        <f t="shared" si="142"/>
        <v>1</v>
      </c>
    </row>
    <row r="980" spans="1:64" s="83" customFormat="1" ht="60.65" customHeight="1" x14ac:dyDescent="0.2">
      <c r="A980" s="77">
        <f t="shared" si="143"/>
        <v>975</v>
      </c>
      <c r="B980" s="77" t="str">
        <f t="shared" si="139"/>
        <v/>
      </c>
      <c r="C980" s="77" t="str">
        <f>IF(B980&lt;&gt;1,"",COUNTIF($B$6:B980,1))</f>
        <v/>
      </c>
      <c r="D980" s="77" t="str">
        <f>IF(B980&lt;&gt;2,"",COUNTIF($B$6:B980,2))</f>
        <v/>
      </c>
      <c r="E980" s="77" t="str">
        <f>IF(B980&lt;&gt;3,"",COUNTIF($B$6:B980,3))</f>
        <v/>
      </c>
      <c r="F980" s="77" t="str">
        <f>IF(B980&lt;&gt;4,"",COUNTIF($B$6:B980,4))</f>
        <v/>
      </c>
      <c r="G980" s="1"/>
      <c r="H980" s="20"/>
      <c r="I980" s="20"/>
      <c r="J980" s="20"/>
      <c r="K980" s="1"/>
      <c r="L980" s="1"/>
      <c r="M980" s="21"/>
      <c r="N980" s="20"/>
      <c r="O980" s="22"/>
      <c r="P980" s="26"/>
      <c r="Q980" s="27"/>
      <c r="R980" s="20"/>
      <c r="S980" s="1"/>
      <c r="T980" s="23"/>
      <c r="U980" s="84"/>
      <c r="V980" s="86"/>
      <c r="W980" s="39" t="e">
        <f>IF(OR(T980="他官署で調達手続きを実施のため",AC980=#REF!),"－",IF(V980&lt;&gt;"",ROUNDDOWN(V980/T980,3),(IFERROR(ROUNDDOWN(U980/T980,3),"－"))))</f>
        <v>#REF!</v>
      </c>
      <c r="X980" s="90"/>
      <c r="Y980" s="92"/>
      <c r="Z980" s="25"/>
      <c r="AA980" s="24"/>
      <c r="AB980" s="25"/>
      <c r="AC980" s="24"/>
      <c r="AD980" s="20"/>
      <c r="AE980" s="20"/>
      <c r="AF980" s="20"/>
      <c r="AG980" s="1"/>
      <c r="AH980" s="1"/>
      <c r="AI980" s="41"/>
      <c r="AJ980" s="41"/>
      <c r="AK980" s="41"/>
      <c r="AL980" s="41"/>
      <c r="AM980" s="41"/>
      <c r="AN980" s="1"/>
      <c r="AO980" s="1"/>
      <c r="AP980" s="1"/>
      <c r="AQ980" s="1"/>
      <c r="AR980" s="1"/>
      <c r="AS980" s="1"/>
      <c r="AT980" s="1"/>
      <c r="AU980" s="1"/>
      <c r="AV980" s="1"/>
      <c r="AW980" s="1"/>
      <c r="AX980" s="35"/>
      <c r="AY980" s="78"/>
      <c r="AZ980" s="37" t="e">
        <f>IF(AC980=#REF!,"年間支払金額",IF(AND(OR(COUNTIF(AE980,"*すべて*"),COUNTIF(AE980,"*全て*")),S980="●",OR(K980=#REF!,K980=#REF!)),"年間支払金額(全官署、契約相手方ごと)",IF(AND(OR(COUNTIF(AE980,"*すべて*"),COUNTIF(AE980,"*全て*")),S980="●"),"年間支払金額(契約相手方ごと)",IF(AND(OR(K980=#REF!,K980=#REF!),AC980=#REF!),"契約総額(全官署)",IF(AND(K980=#REF!,AC980=#REF!),"契約総額(自官署のみ)",IF(K980=#REF!,"年間支払金額(自官署のみ)",IF(AC980=#REF!,"契約総額",IF(AND(COUNTIF(BG980,"&lt;&gt;*単価*"),OR(K980=#REF!,K980=#REF!)),"全官署予定価格",IF(AND(COUNTIF(BG980,"*単価*"),OR(K980=#REF!,K980=#REF!)),"全官署支払金額",IF(COUNTIF(BG980,"*単価*"),"年間支払金額","予定価格"))))))))))</f>
        <v>#REF!</v>
      </c>
      <c r="BA980" s="37" t="str">
        <f>IF(T980="","×",IF(令和8年度契約状況調査票!T980&gt;_xlfn.XLOOKUP(令和8年度契約状況調査票!BF980,#REF!,#REF!),"○","×"))</f>
        <v>×</v>
      </c>
      <c r="BB980" s="37" t="str">
        <f>IF(Y980="","×",IF(令和8年度契約状況調査票!Y980&gt;_xlfn.XLOOKUP(令和8年度契約状況調査票!BF980,#REF!,#REF!),"○","×"))</f>
        <v>×</v>
      </c>
      <c r="BC980" s="37" t="str">
        <f t="shared" si="144"/>
        <v>×</v>
      </c>
      <c r="BD980" s="37" t="str">
        <f t="shared" si="140"/>
        <v>×</v>
      </c>
      <c r="BE980" s="79" t="str">
        <f t="shared" si="145"/>
        <v/>
      </c>
      <c r="BF980" s="38">
        <f t="shared" si="146"/>
        <v>0</v>
      </c>
      <c r="BG980" s="1" t="e">
        <f>IF(AC980=#REF!,"",IF(AND(K980&lt;&gt;"",ISTEXT(U980)),"分担契約/単価契約",IF(ISTEXT(U980),"単価契約",IF(K980&lt;&gt;"","分担契約",""))))</f>
        <v>#REF!</v>
      </c>
      <c r="BH980" s="80"/>
      <c r="BI980" s="81" t="e">
        <f>IF(COUNTIF(T980,"**"),"",IF(AND(T980&gt;=#REF!,OR(H980=#REF!,H980=#REF!)),1,IF(AND(T980&gt;=#REF!,H980&lt;&gt;#REF!,H980&lt;&gt;#REF!),1,"")))</f>
        <v>#REF!</v>
      </c>
      <c r="BJ980" s="82" t="str">
        <f t="shared" si="147"/>
        <v>○</v>
      </c>
      <c r="BK980" s="81" t="b">
        <f t="shared" si="141"/>
        <v>1</v>
      </c>
      <c r="BL980" s="81" t="b">
        <f t="shared" si="142"/>
        <v>1</v>
      </c>
    </row>
    <row r="981" spans="1:64" s="83" customFormat="1" ht="60.65" customHeight="1" x14ac:dyDescent="0.2">
      <c r="A981" s="77">
        <f t="shared" si="143"/>
        <v>976</v>
      </c>
      <c r="B981" s="77" t="str">
        <f t="shared" ref="B981:B1000" si="148">IF(AND(COUNTIF(H981,"*工事*"),COUNTIF(R981,"*入札*")),1,IF(AND(COUNTIF(H981,"*工事*"),COUNTIF(R981,"*随意契約*")),2,IF(AND(R981&lt;&gt;"*工事*",COUNTIF(R981,"*入札*")),3,IF(AND(H981&lt;&gt;"*工事*",COUNTIF(R981,"*随意契約*")),4,""))))</f>
        <v/>
      </c>
      <c r="C981" s="77" t="str">
        <f>IF(B981&lt;&gt;1,"",COUNTIF($B$6:B981,1))</f>
        <v/>
      </c>
      <c r="D981" s="77" t="str">
        <f>IF(B981&lt;&gt;2,"",COUNTIF($B$6:B981,2))</f>
        <v/>
      </c>
      <c r="E981" s="77" t="str">
        <f>IF(B981&lt;&gt;3,"",COUNTIF($B$6:B981,3))</f>
        <v/>
      </c>
      <c r="F981" s="77" t="str">
        <f>IF(B981&lt;&gt;4,"",COUNTIF($B$6:B981,4))</f>
        <v/>
      </c>
      <c r="G981" s="1"/>
      <c r="H981" s="20"/>
      <c r="I981" s="20"/>
      <c r="J981" s="20"/>
      <c r="K981" s="1"/>
      <c r="L981" s="1"/>
      <c r="M981" s="21"/>
      <c r="N981" s="20"/>
      <c r="O981" s="22"/>
      <c r="P981" s="26"/>
      <c r="Q981" s="27"/>
      <c r="R981" s="20"/>
      <c r="S981" s="1"/>
      <c r="T981" s="23"/>
      <c r="U981" s="84"/>
      <c r="V981" s="86"/>
      <c r="W981" s="39" t="e">
        <f>IF(OR(T981="他官署で調達手続きを実施のため",AC981=#REF!),"－",IF(V981&lt;&gt;"",ROUNDDOWN(V981/T981,3),(IFERROR(ROUNDDOWN(U981/T981,3),"－"))))</f>
        <v>#REF!</v>
      </c>
      <c r="X981" s="90"/>
      <c r="Y981" s="92"/>
      <c r="Z981" s="25"/>
      <c r="AA981" s="24"/>
      <c r="AB981" s="25"/>
      <c r="AC981" s="24"/>
      <c r="AD981" s="20"/>
      <c r="AE981" s="20"/>
      <c r="AF981" s="20"/>
      <c r="AG981" s="1"/>
      <c r="AH981" s="1"/>
      <c r="AI981" s="41"/>
      <c r="AJ981" s="41"/>
      <c r="AK981" s="41"/>
      <c r="AL981" s="41"/>
      <c r="AM981" s="41"/>
      <c r="AN981" s="1"/>
      <c r="AO981" s="1"/>
      <c r="AP981" s="1"/>
      <c r="AQ981" s="1"/>
      <c r="AR981" s="1"/>
      <c r="AS981" s="1"/>
      <c r="AT981" s="1"/>
      <c r="AU981" s="1"/>
      <c r="AV981" s="1"/>
      <c r="AW981" s="1"/>
      <c r="AX981" s="35"/>
      <c r="AY981" s="78"/>
      <c r="AZ981" s="37" t="e">
        <f>IF(AC981=#REF!,"年間支払金額",IF(AND(OR(COUNTIF(AE981,"*すべて*"),COUNTIF(AE981,"*全て*")),S981="●",OR(K981=#REF!,K981=#REF!)),"年間支払金額(全官署、契約相手方ごと)",IF(AND(OR(COUNTIF(AE981,"*すべて*"),COUNTIF(AE981,"*全て*")),S981="●"),"年間支払金額(契約相手方ごと)",IF(AND(OR(K981=#REF!,K981=#REF!),AC981=#REF!),"契約総額(全官署)",IF(AND(K981=#REF!,AC981=#REF!),"契約総額(自官署のみ)",IF(K981=#REF!,"年間支払金額(自官署のみ)",IF(AC981=#REF!,"契約総額",IF(AND(COUNTIF(BG981,"&lt;&gt;*単価*"),OR(K981=#REF!,K981=#REF!)),"全官署予定価格",IF(AND(COUNTIF(BG981,"*単価*"),OR(K981=#REF!,K981=#REF!)),"全官署支払金額",IF(COUNTIF(BG981,"*単価*"),"年間支払金額","予定価格"))))))))))</f>
        <v>#REF!</v>
      </c>
      <c r="BA981" s="37" t="str">
        <f>IF(T981="","×",IF(令和8年度契約状況調査票!T981&gt;_xlfn.XLOOKUP(令和8年度契約状況調査票!BF981,#REF!,#REF!),"○","×"))</f>
        <v>×</v>
      </c>
      <c r="BB981" s="37" t="str">
        <f>IF(Y981="","×",IF(令和8年度契約状況調査票!Y981&gt;_xlfn.XLOOKUP(令和8年度契約状況調査票!BF981,#REF!,#REF!),"○","×"))</f>
        <v>×</v>
      </c>
      <c r="BC981" s="37" t="str">
        <f t="shared" si="144"/>
        <v>×</v>
      </c>
      <c r="BD981" s="37" t="str">
        <f t="shared" si="140"/>
        <v>×</v>
      </c>
      <c r="BE981" s="79" t="str">
        <f t="shared" si="145"/>
        <v/>
      </c>
      <c r="BF981" s="38">
        <f t="shared" si="146"/>
        <v>0</v>
      </c>
      <c r="BG981" s="1" t="e">
        <f>IF(AC981=#REF!,"",IF(AND(K981&lt;&gt;"",ISTEXT(U981)),"分担契約/単価契約",IF(ISTEXT(U981),"単価契約",IF(K981&lt;&gt;"","分担契約",""))))</f>
        <v>#REF!</v>
      </c>
      <c r="BH981" s="80"/>
      <c r="BI981" s="81" t="e">
        <f>IF(COUNTIF(T981,"**"),"",IF(AND(T981&gt;=#REF!,OR(H981=#REF!,H981=#REF!)),1,IF(AND(T981&gt;=#REF!,H981&lt;&gt;#REF!,H981&lt;&gt;#REF!),1,"")))</f>
        <v>#REF!</v>
      </c>
      <c r="BJ981" s="82" t="str">
        <f t="shared" si="147"/>
        <v>○</v>
      </c>
      <c r="BK981" s="81" t="b">
        <f t="shared" si="141"/>
        <v>1</v>
      </c>
      <c r="BL981" s="81" t="b">
        <f t="shared" si="142"/>
        <v>1</v>
      </c>
    </row>
    <row r="982" spans="1:64" s="83" customFormat="1" ht="60.65" customHeight="1" x14ac:dyDescent="0.2">
      <c r="A982" s="77">
        <f t="shared" si="143"/>
        <v>977</v>
      </c>
      <c r="B982" s="77" t="str">
        <f t="shared" si="148"/>
        <v/>
      </c>
      <c r="C982" s="77" t="str">
        <f>IF(B982&lt;&gt;1,"",COUNTIF($B$6:B982,1))</f>
        <v/>
      </c>
      <c r="D982" s="77" t="str">
        <f>IF(B982&lt;&gt;2,"",COUNTIF($B$6:B982,2))</f>
        <v/>
      </c>
      <c r="E982" s="77" t="str">
        <f>IF(B982&lt;&gt;3,"",COUNTIF($B$6:B982,3))</f>
        <v/>
      </c>
      <c r="F982" s="77" t="str">
        <f>IF(B982&lt;&gt;4,"",COUNTIF($B$6:B982,4))</f>
        <v/>
      </c>
      <c r="G982" s="1"/>
      <c r="H982" s="20"/>
      <c r="I982" s="20"/>
      <c r="J982" s="20"/>
      <c r="K982" s="1"/>
      <c r="L982" s="1"/>
      <c r="M982" s="21"/>
      <c r="N982" s="20"/>
      <c r="O982" s="22"/>
      <c r="P982" s="26"/>
      <c r="Q982" s="27"/>
      <c r="R982" s="20"/>
      <c r="S982" s="1"/>
      <c r="T982" s="28"/>
      <c r="U982" s="85"/>
      <c r="V982" s="86"/>
      <c r="W982" s="39" t="e">
        <f>IF(OR(T982="他官署で調達手続きを実施のため",AC982=#REF!),"－",IF(V982&lt;&gt;"",ROUNDDOWN(V982/T982,3),(IFERROR(ROUNDDOWN(U982/T982,3),"－"))))</f>
        <v>#REF!</v>
      </c>
      <c r="X982" s="90"/>
      <c r="Y982" s="92"/>
      <c r="Z982" s="25"/>
      <c r="AA982" s="24"/>
      <c r="AB982" s="25"/>
      <c r="AC982" s="24"/>
      <c r="AD982" s="20"/>
      <c r="AE982" s="20"/>
      <c r="AF982" s="20"/>
      <c r="AG982" s="1"/>
      <c r="AH982" s="1"/>
      <c r="AI982" s="41"/>
      <c r="AJ982" s="41"/>
      <c r="AK982" s="41"/>
      <c r="AL982" s="41"/>
      <c r="AM982" s="41"/>
      <c r="AN982" s="1"/>
      <c r="AO982" s="1"/>
      <c r="AP982" s="1"/>
      <c r="AQ982" s="1"/>
      <c r="AR982" s="1"/>
      <c r="AS982" s="1"/>
      <c r="AT982" s="1"/>
      <c r="AU982" s="1"/>
      <c r="AV982" s="1"/>
      <c r="AW982" s="1"/>
      <c r="AX982" s="35"/>
      <c r="AY982" s="78"/>
      <c r="AZ982" s="37" t="e">
        <f>IF(AC982=#REF!,"年間支払金額",IF(AND(OR(COUNTIF(AE982,"*すべて*"),COUNTIF(AE982,"*全て*")),S982="●",OR(K982=#REF!,K982=#REF!)),"年間支払金額(全官署、契約相手方ごと)",IF(AND(OR(COUNTIF(AE982,"*すべて*"),COUNTIF(AE982,"*全て*")),S982="●"),"年間支払金額(契約相手方ごと)",IF(AND(OR(K982=#REF!,K982=#REF!),AC982=#REF!),"契約総額(全官署)",IF(AND(K982=#REF!,AC982=#REF!),"契約総額(自官署のみ)",IF(K982=#REF!,"年間支払金額(自官署のみ)",IF(AC982=#REF!,"契約総額",IF(AND(COUNTIF(BG982,"&lt;&gt;*単価*"),OR(K982=#REF!,K982=#REF!)),"全官署予定価格",IF(AND(COUNTIF(BG982,"*単価*"),OR(K982=#REF!,K982=#REF!)),"全官署支払金額",IF(COUNTIF(BG982,"*単価*"),"年間支払金額","予定価格"))))))))))</f>
        <v>#REF!</v>
      </c>
      <c r="BA982" s="37" t="str">
        <f>IF(T982="","×",IF(令和8年度契約状況調査票!T982&gt;_xlfn.XLOOKUP(令和8年度契約状況調査票!BF982,#REF!,#REF!),"○","×"))</f>
        <v>×</v>
      </c>
      <c r="BB982" s="37" t="str">
        <f>IF(Y982="","×",IF(令和8年度契約状況調査票!Y982&gt;_xlfn.XLOOKUP(令和8年度契約状況調査票!BF982,#REF!,#REF!),"○","×"))</f>
        <v>×</v>
      </c>
      <c r="BC982" s="37" t="str">
        <f t="shared" si="144"/>
        <v>×</v>
      </c>
      <c r="BD982" s="37" t="str">
        <f t="shared" si="140"/>
        <v>×</v>
      </c>
      <c r="BE982" s="79" t="str">
        <f t="shared" si="145"/>
        <v/>
      </c>
      <c r="BF982" s="38">
        <f t="shared" si="146"/>
        <v>0</v>
      </c>
      <c r="BG982" s="1" t="e">
        <f>IF(AC982=#REF!,"",IF(AND(K982&lt;&gt;"",ISTEXT(U982)),"分担契約/単価契約",IF(ISTEXT(U982),"単価契約",IF(K982&lt;&gt;"","分担契約",""))))</f>
        <v>#REF!</v>
      </c>
      <c r="BH982" s="80"/>
      <c r="BI982" s="81" t="e">
        <f>IF(COUNTIF(T982,"**"),"",IF(AND(T982&gt;=#REF!,OR(H982=#REF!,H982=#REF!)),1,IF(AND(T982&gt;=#REF!,H982&lt;&gt;#REF!,H982&lt;&gt;#REF!),1,"")))</f>
        <v>#REF!</v>
      </c>
      <c r="BJ982" s="82" t="str">
        <f t="shared" si="147"/>
        <v>○</v>
      </c>
      <c r="BK982" s="81" t="b">
        <f t="shared" si="141"/>
        <v>1</v>
      </c>
      <c r="BL982" s="81" t="b">
        <f t="shared" si="142"/>
        <v>1</v>
      </c>
    </row>
    <row r="983" spans="1:64" s="83" customFormat="1" ht="60.65" customHeight="1" x14ac:dyDescent="0.2">
      <c r="A983" s="77">
        <f t="shared" si="143"/>
        <v>978</v>
      </c>
      <c r="B983" s="77" t="str">
        <f t="shared" si="148"/>
        <v/>
      </c>
      <c r="C983" s="77" t="str">
        <f>IF(B983&lt;&gt;1,"",COUNTIF($B$6:B983,1))</f>
        <v/>
      </c>
      <c r="D983" s="77" t="str">
        <f>IF(B983&lt;&gt;2,"",COUNTIF($B$6:B983,2))</f>
        <v/>
      </c>
      <c r="E983" s="77" t="str">
        <f>IF(B983&lt;&gt;3,"",COUNTIF($B$6:B983,3))</f>
        <v/>
      </c>
      <c r="F983" s="77" t="str">
        <f>IF(B983&lt;&gt;4,"",COUNTIF($B$6:B983,4))</f>
        <v/>
      </c>
      <c r="G983" s="1"/>
      <c r="H983" s="20"/>
      <c r="I983" s="20"/>
      <c r="J983" s="20"/>
      <c r="K983" s="1"/>
      <c r="L983" s="1"/>
      <c r="M983" s="21"/>
      <c r="N983" s="20"/>
      <c r="O983" s="22"/>
      <c r="P983" s="26"/>
      <c r="Q983" s="27"/>
      <c r="R983" s="20"/>
      <c r="S983" s="1"/>
      <c r="T983" s="23"/>
      <c r="U983" s="84"/>
      <c r="V983" s="86"/>
      <c r="W983" s="39" t="e">
        <f>IF(OR(T983="他官署で調達手続きを実施のため",AC983=#REF!),"－",IF(V983&lt;&gt;"",ROUNDDOWN(V983/T983,3),(IFERROR(ROUNDDOWN(U983/T983,3),"－"))))</f>
        <v>#REF!</v>
      </c>
      <c r="X983" s="90"/>
      <c r="Y983" s="92"/>
      <c r="Z983" s="25"/>
      <c r="AA983" s="24"/>
      <c r="AB983" s="25"/>
      <c r="AC983" s="24"/>
      <c r="AD983" s="20"/>
      <c r="AE983" s="20"/>
      <c r="AF983" s="20"/>
      <c r="AG983" s="1"/>
      <c r="AH983" s="1"/>
      <c r="AI983" s="41"/>
      <c r="AJ983" s="41"/>
      <c r="AK983" s="41"/>
      <c r="AL983" s="41"/>
      <c r="AM983" s="41"/>
      <c r="AN983" s="1"/>
      <c r="AO983" s="1"/>
      <c r="AP983" s="1"/>
      <c r="AQ983" s="1"/>
      <c r="AR983" s="1"/>
      <c r="AS983" s="1"/>
      <c r="AT983" s="1"/>
      <c r="AU983" s="1"/>
      <c r="AV983" s="1"/>
      <c r="AW983" s="1"/>
      <c r="AX983" s="35"/>
      <c r="AY983" s="78"/>
      <c r="AZ983" s="37" t="e">
        <f>IF(AC983=#REF!,"年間支払金額",IF(AND(OR(COUNTIF(AE983,"*すべて*"),COUNTIF(AE983,"*全て*")),S983="●",OR(K983=#REF!,K983=#REF!)),"年間支払金額(全官署、契約相手方ごと)",IF(AND(OR(COUNTIF(AE983,"*すべて*"),COUNTIF(AE983,"*全て*")),S983="●"),"年間支払金額(契約相手方ごと)",IF(AND(OR(K983=#REF!,K983=#REF!),AC983=#REF!),"契約総額(全官署)",IF(AND(K983=#REF!,AC983=#REF!),"契約総額(自官署のみ)",IF(K983=#REF!,"年間支払金額(自官署のみ)",IF(AC983=#REF!,"契約総額",IF(AND(COUNTIF(BG983,"&lt;&gt;*単価*"),OR(K983=#REF!,K983=#REF!)),"全官署予定価格",IF(AND(COUNTIF(BG983,"*単価*"),OR(K983=#REF!,K983=#REF!)),"全官署支払金額",IF(COUNTIF(BG983,"*単価*"),"年間支払金額","予定価格"))))))))))</f>
        <v>#REF!</v>
      </c>
      <c r="BA983" s="37" t="str">
        <f>IF(T983="","×",IF(令和8年度契約状況調査票!T983&gt;_xlfn.XLOOKUP(令和8年度契約状況調査票!BF983,#REF!,#REF!),"○","×"))</f>
        <v>×</v>
      </c>
      <c r="BB983" s="37" t="str">
        <f>IF(Y983="","×",IF(令和8年度契約状況調査票!Y983&gt;_xlfn.XLOOKUP(令和8年度契約状況調査票!BF983,#REF!,#REF!),"○","×"))</f>
        <v>×</v>
      </c>
      <c r="BC983" s="37" t="str">
        <f t="shared" si="144"/>
        <v>×</v>
      </c>
      <c r="BD983" s="37" t="str">
        <f t="shared" si="140"/>
        <v>×</v>
      </c>
      <c r="BE983" s="79" t="str">
        <f t="shared" si="145"/>
        <v/>
      </c>
      <c r="BF983" s="38">
        <f t="shared" si="146"/>
        <v>0</v>
      </c>
      <c r="BG983" s="1" t="e">
        <f>IF(AC983=#REF!,"",IF(AND(K983&lt;&gt;"",ISTEXT(U983)),"分担契約/単価契約",IF(ISTEXT(U983),"単価契約",IF(K983&lt;&gt;"","分担契約",""))))</f>
        <v>#REF!</v>
      </c>
      <c r="BH983" s="80"/>
      <c r="BI983" s="81" t="e">
        <f>IF(COUNTIF(T983,"**"),"",IF(AND(T983&gt;=#REF!,OR(H983=#REF!,H983=#REF!)),1,IF(AND(T983&gt;=#REF!,H983&lt;&gt;#REF!,H983&lt;&gt;#REF!),1,"")))</f>
        <v>#REF!</v>
      </c>
      <c r="BJ983" s="82" t="str">
        <f t="shared" si="147"/>
        <v>○</v>
      </c>
      <c r="BK983" s="81" t="b">
        <f t="shared" si="141"/>
        <v>1</v>
      </c>
      <c r="BL983" s="81" t="b">
        <f t="shared" si="142"/>
        <v>1</v>
      </c>
    </row>
    <row r="984" spans="1:64" s="83" customFormat="1" ht="60.65" customHeight="1" x14ac:dyDescent="0.2">
      <c r="A984" s="77">
        <f t="shared" si="143"/>
        <v>979</v>
      </c>
      <c r="B984" s="77" t="str">
        <f t="shared" si="148"/>
        <v/>
      </c>
      <c r="C984" s="77" t="str">
        <f>IF(B984&lt;&gt;1,"",COUNTIF($B$6:B984,1))</f>
        <v/>
      </c>
      <c r="D984" s="77" t="str">
        <f>IF(B984&lt;&gt;2,"",COUNTIF($B$6:B984,2))</f>
        <v/>
      </c>
      <c r="E984" s="77" t="str">
        <f>IF(B984&lt;&gt;3,"",COUNTIF($B$6:B984,3))</f>
        <v/>
      </c>
      <c r="F984" s="77" t="str">
        <f>IF(B984&lt;&gt;4,"",COUNTIF($B$6:B984,4))</f>
        <v/>
      </c>
      <c r="G984" s="1"/>
      <c r="H984" s="20"/>
      <c r="I984" s="20"/>
      <c r="J984" s="20"/>
      <c r="K984" s="1"/>
      <c r="L984" s="1"/>
      <c r="M984" s="21"/>
      <c r="N984" s="20"/>
      <c r="O984" s="22"/>
      <c r="P984" s="26"/>
      <c r="Q984" s="27"/>
      <c r="R984" s="20"/>
      <c r="S984" s="1"/>
      <c r="T984" s="23"/>
      <c r="U984" s="84"/>
      <c r="V984" s="86"/>
      <c r="W984" s="39" t="e">
        <f>IF(OR(T984="他官署で調達手続きを実施のため",AC984=#REF!),"－",IF(V984&lt;&gt;"",ROUNDDOWN(V984/T984,3),(IFERROR(ROUNDDOWN(U984/T984,3),"－"))))</f>
        <v>#REF!</v>
      </c>
      <c r="X984" s="90"/>
      <c r="Y984" s="92"/>
      <c r="Z984" s="25"/>
      <c r="AA984" s="24"/>
      <c r="AB984" s="25"/>
      <c r="AC984" s="24"/>
      <c r="AD984" s="20"/>
      <c r="AE984" s="20"/>
      <c r="AF984" s="20"/>
      <c r="AG984" s="1"/>
      <c r="AH984" s="1"/>
      <c r="AI984" s="41"/>
      <c r="AJ984" s="41"/>
      <c r="AK984" s="41"/>
      <c r="AL984" s="41"/>
      <c r="AM984" s="41"/>
      <c r="AN984" s="1"/>
      <c r="AO984" s="1"/>
      <c r="AP984" s="1"/>
      <c r="AQ984" s="1"/>
      <c r="AR984" s="1"/>
      <c r="AS984" s="1"/>
      <c r="AT984" s="1"/>
      <c r="AU984" s="1"/>
      <c r="AV984" s="1"/>
      <c r="AW984" s="1"/>
      <c r="AX984" s="35"/>
      <c r="AY984" s="78"/>
      <c r="AZ984" s="37" t="e">
        <f>IF(AC984=#REF!,"年間支払金額",IF(AND(OR(COUNTIF(AE984,"*すべて*"),COUNTIF(AE984,"*全て*")),S984="●",OR(K984=#REF!,K984=#REF!)),"年間支払金額(全官署、契約相手方ごと)",IF(AND(OR(COUNTIF(AE984,"*すべて*"),COUNTIF(AE984,"*全て*")),S984="●"),"年間支払金額(契約相手方ごと)",IF(AND(OR(K984=#REF!,K984=#REF!),AC984=#REF!),"契約総額(全官署)",IF(AND(K984=#REF!,AC984=#REF!),"契約総額(自官署のみ)",IF(K984=#REF!,"年間支払金額(自官署のみ)",IF(AC984=#REF!,"契約総額",IF(AND(COUNTIF(BG984,"&lt;&gt;*単価*"),OR(K984=#REF!,K984=#REF!)),"全官署予定価格",IF(AND(COUNTIF(BG984,"*単価*"),OR(K984=#REF!,K984=#REF!)),"全官署支払金額",IF(COUNTIF(BG984,"*単価*"),"年間支払金額","予定価格"))))))))))</f>
        <v>#REF!</v>
      </c>
      <c r="BA984" s="37" t="str">
        <f>IF(T984="","×",IF(令和8年度契約状況調査票!T984&gt;_xlfn.XLOOKUP(令和8年度契約状況調査票!BF984,#REF!,#REF!),"○","×"))</f>
        <v>×</v>
      </c>
      <c r="BB984" s="37" t="str">
        <f>IF(Y984="","×",IF(令和8年度契約状況調査票!Y984&gt;_xlfn.XLOOKUP(令和8年度契約状況調査票!BF984,#REF!,#REF!),"○","×"))</f>
        <v>×</v>
      </c>
      <c r="BC984" s="37" t="str">
        <f t="shared" si="144"/>
        <v>×</v>
      </c>
      <c r="BD984" s="37" t="str">
        <f t="shared" si="140"/>
        <v>×</v>
      </c>
      <c r="BE984" s="79" t="str">
        <f t="shared" si="145"/>
        <v/>
      </c>
      <c r="BF984" s="38">
        <f t="shared" si="146"/>
        <v>0</v>
      </c>
      <c r="BG984" s="1" t="e">
        <f>IF(AC984=#REF!,"",IF(AND(K984&lt;&gt;"",ISTEXT(U984)),"分担契約/単価契約",IF(ISTEXT(U984),"単価契約",IF(K984&lt;&gt;"","分担契約",""))))</f>
        <v>#REF!</v>
      </c>
      <c r="BH984" s="80"/>
      <c r="BI984" s="81" t="e">
        <f>IF(COUNTIF(T984,"**"),"",IF(AND(T984&gt;=#REF!,OR(H984=#REF!,H984=#REF!)),1,IF(AND(T984&gt;=#REF!,H984&lt;&gt;#REF!,H984&lt;&gt;#REF!),1,"")))</f>
        <v>#REF!</v>
      </c>
      <c r="BJ984" s="82" t="str">
        <f t="shared" si="147"/>
        <v>○</v>
      </c>
      <c r="BK984" s="81" t="b">
        <f t="shared" si="141"/>
        <v>1</v>
      </c>
      <c r="BL984" s="81" t="b">
        <f t="shared" si="142"/>
        <v>1</v>
      </c>
    </row>
    <row r="985" spans="1:64" s="83" customFormat="1" ht="60.65" customHeight="1" x14ac:dyDescent="0.2">
      <c r="A985" s="77">
        <f t="shared" si="143"/>
        <v>980</v>
      </c>
      <c r="B985" s="77" t="str">
        <f t="shared" si="148"/>
        <v/>
      </c>
      <c r="C985" s="77" t="str">
        <f>IF(B985&lt;&gt;1,"",COUNTIF($B$6:B985,1))</f>
        <v/>
      </c>
      <c r="D985" s="77" t="str">
        <f>IF(B985&lt;&gt;2,"",COUNTIF($B$6:B985,2))</f>
        <v/>
      </c>
      <c r="E985" s="77" t="str">
        <f>IF(B985&lt;&gt;3,"",COUNTIF($B$6:B985,3))</f>
        <v/>
      </c>
      <c r="F985" s="77" t="str">
        <f>IF(B985&lt;&gt;4,"",COUNTIF($B$6:B985,4))</f>
        <v/>
      </c>
      <c r="G985" s="1"/>
      <c r="H985" s="20"/>
      <c r="I985" s="20"/>
      <c r="J985" s="20"/>
      <c r="K985" s="1"/>
      <c r="L985" s="1"/>
      <c r="M985" s="21"/>
      <c r="N985" s="20"/>
      <c r="O985" s="22"/>
      <c r="P985" s="26"/>
      <c r="Q985" s="27"/>
      <c r="R985" s="20"/>
      <c r="S985" s="1"/>
      <c r="T985" s="23"/>
      <c r="U985" s="84"/>
      <c r="V985" s="86"/>
      <c r="W985" s="39" t="e">
        <f>IF(OR(T985="他官署で調達手続きを実施のため",AC985=#REF!),"－",IF(V985&lt;&gt;"",ROUNDDOWN(V985/T985,3),(IFERROR(ROUNDDOWN(U985/T985,3),"－"))))</f>
        <v>#REF!</v>
      </c>
      <c r="X985" s="90"/>
      <c r="Y985" s="92"/>
      <c r="Z985" s="25"/>
      <c r="AA985" s="24"/>
      <c r="AB985" s="25"/>
      <c r="AC985" s="24"/>
      <c r="AD985" s="20"/>
      <c r="AE985" s="20"/>
      <c r="AF985" s="20"/>
      <c r="AG985" s="1"/>
      <c r="AH985" s="1"/>
      <c r="AI985" s="41"/>
      <c r="AJ985" s="41"/>
      <c r="AK985" s="41"/>
      <c r="AL985" s="41"/>
      <c r="AM985" s="41"/>
      <c r="AN985" s="1"/>
      <c r="AO985" s="1"/>
      <c r="AP985" s="1"/>
      <c r="AQ985" s="1"/>
      <c r="AR985" s="1"/>
      <c r="AS985" s="1"/>
      <c r="AT985" s="1"/>
      <c r="AU985" s="1"/>
      <c r="AV985" s="1"/>
      <c r="AW985" s="1"/>
      <c r="AX985" s="35"/>
      <c r="AY985" s="78"/>
      <c r="AZ985" s="37" t="e">
        <f>IF(AC985=#REF!,"年間支払金額",IF(AND(OR(COUNTIF(AE985,"*すべて*"),COUNTIF(AE985,"*全て*")),S985="●",OR(K985=#REF!,K985=#REF!)),"年間支払金額(全官署、契約相手方ごと)",IF(AND(OR(COUNTIF(AE985,"*すべて*"),COUNTIF(AE985,"*全て*")),S985="●"),"年間支払金額(契約相手方ごと)",IF(AND(OR(K985=#REF!,K985=#REF!),AC985=#REF!),"契約総額(全官署)",IF(AND(K985=#REF!,AC985=#REF!),"契約総額(自官署のみ)",IF(K985=#REF!,"年間支払金額(自官署のみ)",IF(AC985=#REF!,"契約総額",IF(AND(COUNTIF(BG985,"&lt;&gt;*単価*"),OR(K985=#REF!,K985=#REF!)),"全官署予定価格",IF(AND(COUNTIF(BG985,"*単価*"),OR(K985=#REF!,K985=#REF!)),"全官署支払金額",IF(COUNTIF(BG985,"*単価*"),"年間支払金額","予定価格"))))))))))</f>
        <v>#REF!</v>
      </c>
      <c r="BA985" s="37" t="str">
        <f>IF(T985="","×",IF(令和8年度契約状況調査票!T985&gt;_xlfn.XLOOKUP(令和8年度契約状況調査票!BF985,#REF!,#REF!),"○","×"))</f>
        <v>×</v>
      </c>
      <c r="BB985" s="37" t="str">
        <f>IF(Y985="","×",IF(令和8年度契約状況調査票!Y985&gt;_xlfn.XLOOKUP(令和8年度契約状況調査票!BF985,#REF!,#REF!),"○","×"))</f>
        <v>×</v>
      </c>
      <c r="BC985" s="37" t="str">
        <f t="shared" si="144"/>
        <v>×</v>
      </c>
      <c r="BD985" s="37" t="str">
        <f t="shared" si="140"/>
        <v>×</v>
      </c>
      <c r="BE985" s="79" t="str">
        <f t="shared" si="145"/>
        <v/>
      </c>
      <c r="BF985" s="38">
        <f t="shared" si="146"/>
        <v>0</v>
      </c>
      <c r="BG985" s="1" t="e">
        <f>IF(AC985=#REF!,"",IF(AND(K985&lt;&gt;"",ISTEXT(U985)),"分担契約/単価契約",IF(ISTEXT(U985),"単価契約",IF(K985&lt;&gt;"","分担契約",""))))</f>
        <v>#REF!</v>
      </c>
      <c r="BH985" s="80"/>
      <c r="BI985" s="81" t="e">
        <f>IF(COUNTIF(T985,"**"),"",IF(AND(T985&gt;=#REF!,OR(H985=#REF!,H985=#REF!)),1,IF(AND(T985&gt;=#REF!,H985&lt;&gt;#REF!,H985&lt;&gt;#REF!),1,"")))</f>
        <v>#REF!</v>
      </c>
      <c r="BJ985" s="82" t="str">
        <f t="shared" si="147"/>
        <v>○</v>
      </c>
      <c r="BK985" s="81" t="b">
        <f t="shared" si="141"/>
        <v>1</v>
      </c>
      <c r="BL985" s="81" t="b">
        <f t="shared" si="142"/>
        <v>1</v>
      </c>
    </row>
    <row r="986" spans="1:64" s="83" customFormat="1" ht="60.65" customHeight="1" x14ac:dyDescent="0.2">
      <c r="A986" s="77">
        <f t="shared" si="143"/>
        <v>981</v>
      </c>
      <c r="B986" s="77" t="str">
        <f t="shared" si="148"/>
        <v/>
      </c>
      <c r="C986" s="77" t="str">
        <f>IF(B986&lt;&gt;1,"",COUNTIF($B$6:B986,1))</f>
        <v/>
      </c>
      <c r="D986" s="77" t="str">
        <f>IF(B986&lt;&gt;2,"",COUNTIF($B$6:B986,2))</f>
        <v/>
      </c>
      <c r="E986" s="77" t="str">
        <f>IF(B986&lt;&gt;3,"",COUNTIF($B$6:B986,3))</f>
        <v/>
      </c>
      <c r="F986" s="77" t="str">
        <f>IF(B986&lt;&gt;4,"",COUNTIF($B$6:B986,4))</f>
        <v/>
      </c>
      <c r="G986" s="1"/>
      <c r="H986" s="20"/>
      <c r="I986" s="20"/>
      <c r="J986" s="20"/>
      <c r="K986" s="1"/>
      <c r="L986" s="1"/>
      <c r="M986" s="21"/>
      <c r="N986" s="20"/>
      <c r="O986" s="22"/>
      <c r="P986" s="26"/>
      <c r="Q986" s="27"/>
      <c r="R986" s="20"/>
      <c r="S986" s="1"/>
      <c r="T986" s="23"/>
      <c r="U986" s="84"/>
      <c r="V986" s="86"/>
      <c r="W986" s="39" t="e">
        <f>IF(OR(T986="他官署で調達手続きを実施のため",AC986=#REF!),"－",IF(V986&lt;&gt;"",ROUNDDOWN(V986/T986,3),(IFERROR(ROUNDDOWN(U986/T986,3),"－"))))</f>
        <v>#REF!</v>
      </c>
      <c r="X986" s="90"/>
      <c r="Y986" s="92"/>
      <c r="Z986" s="25"/>
      <c r="AA986" s="24"/>
      <c r="AB986" s="25"/>
      <c r="AC986" s="24"/>
      <c r="AD986" s="20"/>
      <c r="AE986" s="20"/>
      <c r="AF986" s="20"/>
      <c r="AG986" s="1"/>
      <c r="AH986" s="1"/>
      <c r="AI986" s="41"/>
      <c r="AJ986" s="41"/>
      <c r="AK986" s="41"/>
      <c r="AL986" s="41"/>
      <c r="AM986" s="41"/>
      <c r="AN986" s="1"/>
      <c r="AO986" s="1"/>
      <c r="AP986" s="1"/>
      <c r="AQ986" s="1"/>
      <c r="AR986" s="1"/>
      <c r="AS986" s="1"/>
      <c r="AT986" s="1"/>
      <c r="AU986" s="1"/>
      <c r="AV986" s="1"/>
      <c r="AW986" s="1"/>
      <c r="AX986" s="36"/>
      <c r="AY986" s="78"/>
      <c r="AZ986" s="37" t="e">
        <f>IF(AC986=#REF!,"年間支払金額",IF(AND(OR(COUNTIF(AE986,"*すべて*"),COUNTIF(AE986,"*全て*")),S986="●",OR(K986=#REF!,K986=#REF!)),"年間支払金額(全官署、契約相手方ごと)",IF(AND(OR(COUNTIF(AE986,"*すべて*"),COUNTIF(AE986,"*全て*")),S986="●"),"年間支払金額(契約相手方ごと)",IF(AND(OR(K986=#REF!,K986=#REF!),AC986=#REF!),"契約総額(全官署)",IF(AND(K986=#REF!,AC986=#REF!),"契約総額(自官署のみ)",IF(K986=#REF!,"年間支払金額(自官署のみ)",IF(AC986=#REF!,"契約総額",IF(AND(COUNTIF(BG986,"&lt;&gt;*単価*"),OR(K986=#REF!,K986=#REF!)),"全官署予定価格",IF(AND(COUNTIF(BG986,"*単価*"),OR(K986=#REF!,K986=#REF!)),"全官署支払金額",IF(COUNTIF(BG986,"*単価*"),"年間支払金額","予定価格"))))))))))</f>
        <v>#REF!</v>
      </c>
      <c r="BA986" s="37" t="str">
        <f>IF(T986="","×",IF(令和8年度契約状況調査票!T986&gt;_xlfn.XLOOKUP(令和8年度契約状況調査票!BF986,#REF!,#REF!),"○","×"))</f>
        <v>×</v>
      </c>
      <c r="BB986" s="37" t="str">
        <f>IF(Y986="","×",IF(令和8年度契約状況調査票!Y986&gt;_xlfn.XLOOKUP(令和8年度契約状況調査票!BF986,#REF!,#REF!),"○","×"))</f>
        <v>×</v>
      </c>
      <c r="BC986" s="37" t="str">
        <f t="shared" si="144"/>
        <v>×</v>
      </c>
      <c r="BD986" s="37" t="str">
        <f t="shared" si="140"/>
        <v>×</v>
      </c>
      <c r="BE986" s="79" t="str">
        <f t="shared" si="145"/>
        <v/>
      </c>
      <c r="BF986" s="38">
        <f t="shared" si="146"/>
        <v>0</v>
      </c>
      <c r="BG986" s="1" t="e">
        <f>IF(AC986=#REF!,"",IF(AND(K986&lt;&gt;"",ISTEXT(U986)),"分担契約/単価契約",IF(ISTEXT(U986),"単価契約",IF(K986&lt;&gt;"","分担契約",""))))</f>
        <v>#REF!</v>
      </c>
      <c r="BH986" s="80"/>
      <c r="BI986" s="81" t="e">
        <f>IF(COUNTIF(T986,"**"),"",IF(AND(T986&gt;=#REF!,OR(H986=#REF!,H986=#REF!)),1,IF(AND(T986&gt;=#REF!,H986&lt;&gt;#REF!,H986&lt;&gt;#REF!),1,"")))</f>
        <v>#REF!</v>
      </c>
      <c r="BJ986" s="82" t="str">
        <f t="shared" si="147"/>
        <v>○</v>
      </c>
      <c r="BK986" s="81" t="b">
        <f t="shared" si="141"/>
        <v>1</v>
      </c>
      <c r="BL986" s="81" t="b">
        <f t="shared" si="142"/>
        <v>1</v>
      </c>
    </row>
    <row r="987" spans="1:64" s="83" customFormat="1" ht="60.65" customHeight="1" x14ac:dyDescent="0.2">
      <c r="A987" s="77">
        <f t="shared" si="143"/>
        <v>982</v>
      </c>
      <c r="B987" s="77" t="str">
        <f t="shared" si="148"/>
        <v/>
      </c>
      <c r="C987" s="77" t="str">
        <f>IF(B987&lt;&gt;1,"",COUNTIF($B$6:B987,1))</f>
        <v/>
      </c>
      <c r="D987" s="77" t="str">
        <f>IF(B987&lt;&gt;2,"",COUNTIF($B$6:B987,2))</f>
        <v/>
      </c>
      <c r="E987" s="77" t="str">
        <f>IF(B987&lt;&gt;3,"",COUNTIF($B$6:B987,3))</f>
        <v/>
      </c>
      <c r="F987" s="77" t="str">
        <f>IF(B987&lt;&gt;4,"",COUNTIF($B$6:B987,4))</f>
        <v/>
      </c>
      <c r="G987" s="1"/>
      <c r="H987" s="20"/>
      <c r="I987" s="20"/>
      <c r="J987" s="20"/>
      <c r="K987" s="1"/>
      <c r="L987" s="1"/>
      <c r="M987" s="21"/>
      <c r="N987" s="20"/>
      <c r="O987" s="22"/>
      <c r="P987" s="26"/>
      <c r="Q987" s="27"/>
      <c r="R987" s="20"/>
      <c r="S987" s="1"/>
      <c r="T987" s="23"/>
      <c r="U987" s="84"/>
      <c r="V987" s="86"/>
      <c r="W987" s="39" t="e">
        <f>IF(OR(T987="他官署で調達手続きを実施のため",AC987=#REF!),"－",IF(V987&lt;&gt;"",ROUNDDOWN(V987/T987,3),(IFERROR(ROUNDDOWN(U987/T987,3),"－"))))</f>
        <v>#REF!</v>
      </c>
      <c r="X987" s="90"/>
      <c r="Y987" s="92"/>
      <c r="Z987" s="25"/>
      <c r="AA987" s="24"/>
      <c r="AB987" s="25"/>
      <c r="AC987" s="24"/>
      <c r="AD987" s="20"/>
      <c r="AE987" s="20"/>
      <c r="AF987" s="20"/>
      <c r="AG987" s="1"/>
      <c r="AH987" s="1"/>
      <c r="AI987" s="41"/>
      <c r="AJ987" s="41"/>
      <c r="AK987" s="41"/>
      <c r="AL987" s="41"/>
      <c r="AM987" s="41"/>
      <c r="AN987" s="1"/>
      <c r="AO987" s="1"/>
      <c r="AP987" s="1"/>
      <c r="AQ987" s="1"/>
      <c r="AR987" s="1"/>
      <c r="AS987" s="1"/>
      <c r="AT987" s="1"/>
      <c r="AU987" s="1"/>
      <c r="AV987" s="1"/>
      <c r="AW987" s="1"/>
      <c r="AX987" s="35"/>
      <c r="AY987" s="78"/>
      <c r="AZ987" s="37" t="e">
        <f>IF(AC987=#REF!,"年間支払金額",IF(AND(OR(COUNTIF(AE987,"*すべて*"),COUNTIF(AE987,"*全て*")),S987="●",OR(K987=#REF!,K987=#REF!)),"年間支払金額(全官署、契約相手方ごと)",IF(AND(OR(COUNTIF(AE987,"*すべて*"),COUNTIF(AE987,"*全て*")),S987="●"),"年間支払金額(契約相手方ごと)",IF(AND(OR(K987=#REF!,K987=#REF!),AC987=#REF!),"契約総額(全官署)",IF(AND(K987=#REF!,AC987=#REF!),"契約総額(自官署のみ)",IF(K987=#REF!,"年間支払金額(自官署のみ)",IF(AC987=#REF!,"契約総額",IF(AND(COUNTIF(BG987,"&lt;&gt;*単価*"),OR(K987=#REF!,K987=#REF!)),"全官署予定価格",IF(AND(COUNTIF(BG987,"*単価*"),OR(K987=#REF!,K987=#REF!)),"全官署支払金額",IF(COUNTIF(BG987,"*単価*"),"年間支払金額","予定価格"))))))))))</f>
        <v>#REF!</v>
      </c>
      <c r="BA987" s="37" t="str">
        <f>IF(T987="","×",IF(令和8年度契約状況調査票!T987&gt;_xlfn.XLOOKUP(令和8年度契約状況調査票!BF987,#REF!,#REF!),"○","×"))</f>
        <v>×</v>
      </c>
      <c r="BB987" s="37" t="str">
        <f>IF(Y987="","×",IF(令和8年度契約状況調査票!Y987&gt;_xlfn.XLOOKUP(令和8年度契約状況調査票!BF987,#REF!,#REF!),"○","×"))</f>
        <v>×</v>
      </c>
      <c r="BC987" s="37" t="str">
        <f t="shared" si="144"/>
        <v>×</v>
      </c>
      <c r="BD987" s="37" t="str">
        <f t="shared" ref="BD987:BD1000" si="149">IF(AY987&lt;&gt;"",AY987,IF(COUNTIF(AZ987,"*予定価格*"),BA987,BB987))</f>
        <v>×</v>
      </c>
      <c r="BE987" s="79" t="str">
        <f t="shared" si="145"/>
        <v/>
      </c>
      <c r="BF987" s="38">
        <f t="shared" si="146"/>
        <v>0</v>
      </c>
      <c r="BG987" s="1" t="e">
        <f>IF(AC987=#REF!,"",IF(AND(K987&lt;&gt;"",ISTEXT(U987)),"分担契約/単価契約",IF(ISTEXT(U987),"単価契約",IF(K987&lt;&gt;"","分担契約",""))))</f>
        <v>#REF!</v>
      </c>
      <c r="BH987" s="80"/>
      <c r="BI987" s="81" t="e">
        <f>IF(COUNTIF(T987,"**"),"",IF(AND(T987&gt;=#REF!,OR(H987=#REF!,H987=#REF!)),1,IF(AND(T987&gt;=#REF!,H987&lt;&gt;#REF!,H987&lt;&gt;#REF!),1,"")))</f>
        <v>#REF!</v>
      </c>
      <c r="BJ987" s="82" t="str">
        <f t="shared" si="147"/>
        <v>○</v>
      </c>
      <c r="BK987" s="81" t="b">
        <f t="shared" ref="BK987:BK1000" si="150">_xlfn.ISFORMULA(BF987)</f>
        <v>1</v>
      </c>
      <c r="BL987" s="81" t="b">
        <f t="shared" ref="BL987:BL1000" si="151">_xlfn.ISFORMULA(BG987)</f>
        <v>1</v>
      </c>
    </row>
    <row r="988" spans="1:64" s="83" customFormat="1" ht="60.65" customHeight="1" x14ac:dyDescent="0.2">
      <c r="A988" s="77">
        <f t="shared" si="143"/>
        <v>983</v>
      </c>
      <c r="B988" s="77" t="str">
        <f t="shared" si="148"/>
        <v/>
      </c>
      <c r="C988" s="77" t="str">
        <f>IF(B988&lt;&gt;1,"",COUNTIF($B$6:B988,1))</f>
        <v/>
      </c>
      <c r="D988" s="77" t="str">
        <f>IF(B988&lt;&gt;2,"",COUNTIF($B$6:B988,2))</f>
        <v/>
      </c>
      <c r="E988" s="77" t="str">
        <f>IF(B988&lt;&gt;3,"",COUNTIF($B$6:B988,3))</f>
        <v/>
      </c>
      <c r="F988" s="77" t="str">
        <f>IF(B988&lt;&gt;4,"",COUNTIF($B$6:B988,4))</f>
        <v/>
      </c>
      <c r="G988" s="1"/>
      <c r="H988" s="20"/>
      <c r="I988" s="20"/>
      <c r="J988" s="20"/>
      <c r="K988" s="1"/>
      <c r="L988" s="1"/>
      <c r="M988" s="21"/>
      <c r="N988" s="20"/>
      <c r="O988" s="22"/>
      <c r="P988" s="26"/>
      <c r="Q988" s="27"/>
      <c r="R988" s="20"/>
      <c r="S988" s="1"/>
      <c r="T988" s="23"/>
      <c r="U988" s="84"/>
      <c r="V988" s="86"/>
      <c r="W988" s="39" t="e">
        <f>IF(OR(T988="他官署で調達手続きを実施のため",AC988=#REF!),"－",IF(V988&lt;&gt;"",ROUNDDOWN(V988/T988,3),(IFERROR(ROUNDDOWN(U988/T988,3),"－"))))</f>
        <v>#REF!</v>
      </c>
      <c r="X988" s="90"/>
      <c r="Y988" s="92"/>
      <c r="Z988" s="25"/>
      <c r="AA988" s="24"/>
      <c r="AB988" s="25"/>
      <c r="AC988" s="24"/>
      <c r="AD988" s="20"/>
      <c r="AE988" s="20"/>
      <c r="AF988" s="20"/>
      <c r="AG988" s="1"/>
      <c r="AH988" s="1"/>
      <c r="AI988" s="41"/>
      <c r="AJ988" s="41"/>
      <c r="AK988" s="41"/>
      <c r="AL988" s="41"/>
      <c r="AM988" s="41"/>
      <c r="AN988" s="1"/>
      <c r="AO988" s="1"/>
      <c r="AP988" s="1"/>
      <c r="AQ988" s="1"/>
      <c r="AR988" s="1"/>
      <c r="AS988" s="1"/>
      <c r="AT988" s="1"/>
      <c r="AU988" s="1"/>
      <c r="AV988" s="1"/>
      <c r="AW988" s="1"/>
      <c r="AX988" s="35"/>
      <c r="AY988" s="78"/>
      <c r="AZ988" s="37" t="e">
        <f>IF(AC988=#REF!,"年間支払金額",IF(AND(OR(COUNTIF(AE988,"*すべて*"),COUNTIF(AE988,"*全て*")),S988="●",OR(K988=#REF!,K988=#REF!)),"年間支払金額(全官署、契約相手方ごと)",IF(AND(OR(COUNTIF(AE988,"*すべて*"),COUNTIF(AE988,"*全て*")),S988="●"),"年間支払金額(契約相手方ごと)",IF(AND(OR(K988=#REF!,K988=#REF!),AC988=#REF!),"契約総額(全官署)",IF(AND(K988=#REF!,AC988=#REF!),"契約総額(自官署のみ)",IF(K988=#REF!,"年間支払金額(自官署のみ)",IF(AC988=#REF!,"契約総額",IF(AND(COUNTIF(BG988,"&lt;&gt;*単価*"),OR(K988=#REF!,K988=#REF!)),"全官署予定価格",IF(AND(COUNTIF(BG988,"*単価*"),OR(K988=#REF!,K988=#REF!)),"全官署支払金額",IF(COUNTIF(BG988,"*単価*"),"年間支払金額","予定価格"))))))))))</f>
        <v>#REF!</v>
      </c>
      <c r="BA988" s="37" t="str">
        <f>IF(T988="","×",IF(令和8年度契約状況調査票!T988&gt;_xlfn.XLOOKUP(令和8年度契約状況調査票!BF988,#REF!,#REF!),"○","×"))</f>
        <v>×</v>
      </c>
      <c r="BB988" s="37" t="str">
        <f>IF(Y988="","×",IF(令和8年度契約状況調査票!Y988&gt;_xlfn.XLOOKUP(令和8年度契約状況調査票!BF988,#REF!,#REF!),"○","×"))</f>
        <v>×</v>
      </c>
      <c r="BC988" s="37" t="str">
        <f t="shared" si="144"/>
        <v>×</v>
      </c>
      <c r="BD988" s="37" t="str">
        <f t="shared" si="149"/>
        <v>×</v>
      </c>
      <c r="BE988" s="79" t="str">
        <f t="shared" si="145"/>
        <v/>
      </c>
      <c r="BF988" s="38">
        <f t="shared" si="146"/>
        <v>0</v>
      </c>
      <c r="BG988" s="1" t="e">
        <f>IF(AC988=#REF!,"",IF(AND(K988&lt;&gt;"",ISTEXT(U988)),"分担契約/単価契約",IF(ISTEXT(U988),"単価契約",IF(K988&lt;&gt;"","分担契約",""))))</f>
        <v>#REF!</v>
      </c>
      <c r="BH988" s="80"/>
      <c r="BI988" s="81" t="e">
        <f>IF(COUNTIF(T988,"**"),"",IF(AND(T988&gt;=#REF!,OR(H988=#REF!,H988=#REF!)),1,IF(AND(T988&gt;=#REF!,H988&lt;&gt;#REF!,H988&lt;&gt;#REF!),1,"")))</f>
        <v>#REF!</v>
      </c>
      <c r="BJ988" s="82" t="str">
        <f t="shared" si="147"/>
        <v>○</v>
      </c>
      <c r="BK988" s="81" t="b">
        <f t="shared" si="150"/>
        <v>1</v>
      </c>
      <c r="BL988" s="81" t="b">
        <f t="shared" si="151"/>
        <v>1</v>
      </c>
    </row>
    <row r="989" spans="1:64" s="83" customFormat="1" ht="60.65" customHeight="1" x14ac:dyDescent="0.2">
      <c r="A989" s="77">
        <f t="shared" si="143"/>
        <v>984</v>
      </c>
      <c r="B989" s="77" t="str">
        <f t="shared" si="148"/>
        <v/>
      </c>
      <c r="C989" s="77" t="str">
        <f>IF(B989&lt;&gt;1,"",COUNTIF($B$6:B989,1))</f>
        <v/>
      </c>
      <c r="D989" s="77" t="str">
        <f>IF(B989&lt;&gt;2,"",COUNTIF($B$6:B989,2))</f>
        <v/>
      </c>
      <c r="E989" s="77" t="str">
        <f>IF(B989&lt;&gt;3,"",COUNTIF($B$6:B989,3))</f>
        <v/>
      </c>
      <c r="F989" s="77" t="str">
        <f>IF(B989&lt;&gt;4,"",COUNTIF($B$6:B989,4))</f>
        <v/>
      </c>
      <c r="G989" s="1"/>
      <c r="H989" s="20"/>
      <c r="I989" s="20"/>
      <c r="J989" s="20"/>
      <c r="K989" s="1"/>
      <c r="L989" s="1"/>
      <c r="M989" s="21"/>
      <c r="N989" s="20"/>
      <c r="O989" s="22"/>
      <c r="P989" s="26"/>
      <c r="Q989" s="27"/>
      <c r="R989" s="20"/>
      <c r="S989" s="1"/>
      <c r="T989" s="28"/>
      <c r="U989" s="85"/>
      <c r="V989" s="86"/>
      <c r="W989" s="39" t="e">
        <f>IF(OR(T989="他官署で調達手続きを実施のため",AC989=#REF!),"－",IF(V989&lt;&gt;"",ROUNDDOWN(V989/T989,3),(IFERROR(ROUNDDOWN(U989/T989,3),"－"))))</f>
        <v>#REF!</v>
      </c>
      <c r="X989" s="90"/>
      <c r="Y989" s="92"/>
      <c r="Z989" s="25"/>
      <c r="AA989" s="24"/>
      <c r="AB989" s="25"/>
      <c r="AC989" s="24"/>
      <c r="AD989" s="20"/>
      <c r="AE989" s="20"/>
      <c r="AF989" s="20"/>
      <c r="AG989" s="1"/>
      <c r="AH989" s="1"/>
      <c r="AI989" s="41"/>
      <c r="AJ989" s="41"/>
      <c r="AK989" s="41"/>
      <c r="AL989" s="41"/>
      <c r="AM989" s="41"/>
      <c r="AN989" s="1"/>
      <c r="AO989" s="1"/>
      <c r="AP989" s="1"/>
      <c r="AQ989" s="1"/>
      <c r="AR989" s="1"/>
      <c r="AS989" s="1"/>
      <c r="AT989" s="1"/>
      <c r="AU989" s="1"/>
      <c r="AV989" s="1"/>
      <c r="AW989" s="1"/>
      <c r="AX989" s="35"/>
      <c r="AY989" s="78"/>
      <c r="AZ989" s="37" t="e">
        <f>IF(AC989=#REF!,"年間支払金額",IF(AND(OR(COUNTIF(AE989,"*すべて*"),COUNTIF(AE989,"*全て*")),S989="●",OR(K989=#REF!,K989=#REF!)),"年間支払金額(全官署、契約相手方ごと)",IF(AND(OR(COUNTIF(AE989,"*すべて*"),COUNTIF(AE989,"*全て*")),S989="●"),"年間支払金額(契約相手方ごと)",IF(AND(OR(K989=#REF!,K989=#REF!),AC989=#REF!),"契約総額(全官署)",IF(AND(K989=#REF!,AC989=#REF!),"契約総額(自官署のみ)",IF(K989=#REF!,"年間支払金額(自官署のみ)",IF(AC989=#REF!,"契約総額",IF(AND(COUNTIF(BG989,"&lt;&gt;*単価*"),OR(K989=#REF!,K989=#REF!)),"全官署予定価格",IF(AND(COUNTIF(BG989,"*単価*"),OR(K989=#REF!,K989=#REF!)),"全官署支払金額",IF(COUNTIF(BG989,"*単価*"),"年間支払金額","予定価格"))))))))))</f>
        <v>#REF!</v>
      </c>
      <c r="BA989" s="37" t="str">
        <f>IF(T989="","×",IF(令和8年度契約状況調査票!T989&gt;_xlfn.XLOOKUP(令和8年度契約状況調査票!BF989,#REF!,#REF!),"○","×"))</f>
        <v>×</v>
      </c>
      <c r="BB989" s="37" t="str">
        <f>IF(Y989="","×",IF(令和8年度契約状況調査票!Y989&gt;_xlfn.XLOOKUP(令和8年度契約状況調査票!BF989,#REF!,#REF!),"○","×"))</f>
        <v>×</v>
      </c>
      <c r="BC989" s="37" t="str">
        <f t="shared" si="144"/>
        <v>×</v>
      </c>
      <c r="BD989" s="37" t="str">
        <f t="shared" si="149"/>
        <v>×</v>
      </c>
      <c r="BE989" s="79" t="str">
        <f t="shared" si="145"/>
        <v/>
      </c>
      <c r="BF989" s="38">
        <f t="shared" si="146"/>
        <v>0</v>
      </c>
      <c r="BG989" s="1" t="e">
        <f>IF(AC989=#REF!,"",IF(AND(K989&lt;&gt;"",ISTEXT(U989)),"分担契約/単価契約",IF(ISTEXT(U989),"単価契約",IF(K989&lt;&gt;"","分担契約",""))))</f>
        <v>#REF!</v>
      </c>
      <c r="BH989" s="80"/>
      <c r="BI989" s="81" t="e">
        <f>IF(COUNTIF(T989,"**"),"",IF(AND(T989&gt;=#REF!,OR(H989=#REF!,H989=#REF!)),1,IF(AND(T989&gt;=#REF!,H989&lt;&gt;#REF!,H989&lt;&gt;#REF!),1,"")))</f>
        <v>#REF!</v>
      </c>
      <c r="BJ989" s="82" t="str">
        <f t="shared" si="147"/>
        <v>○</v>
      </c>
      <c r="BK989" s="81" t="b">
        <f t="shared" si="150"/>
        <v>1</v>
      </c>
      <c r="BL989" s="81" t="b">
        <f t="shared" si="151"/>
        <v>1</v>
      </c>
    </row>
    <row r="990" spans="1:64" s="83" customFormat="1" ht="60.5" customHeight="1" x14ac:dyDescent="0.2">
      <c r="A990" s="77">
        <f t="shared" si="143"/>
        <v>985</v>
      </c>
      <c r="B990" s="77" t="str">
        <f t="shared" si="148"/>
        <v/>
      </c>
      <c r="C990" s="77" t="str">
        <f>IF(B990&lt;&gt;1,"",COUNTIF($B$6:B990,1))</f>
        <v/>
      </c>
      <c r="D990" s="77" t="str">
        <f>IF(B990&lt;&gt;2,"",COUNTIF($B$6:B990,2))</f>
        <v/>
      </c>
      <c r="E990" s="77" t="str">
        <f>IF(B990&lt;&gt;3,"",COUNTIF($B$6:B990,3))</f>
        <v/>
      </c>
      <c r="F990" s="77" t="str">
        <f>IF(B990&lt;&gt;4,"",COUNTIF($B$6:B990,4))</f>
        <v/>
      </c>
      <c r="G990" s="1"/>
      <c r="H990" s="20"/>
      <c r="I990" s="20"/>
      <c r="J990" s="20"/>
      <c r="K990" s="1"/>
      <c r="L990" s="1"/>
      <c r="M990" s="21"/>
      <c r="N990" s="20"/>
      <c r="O990" s="22"/>
      <c r="P990" s="26"/>
      <c r="Q990" s="27"/>
      <c r="R990" s="20"/>
      <c r="S990" s="1"/>
      <c r="T990" s="23"/>
      <c r="U990" s="84"/>
      <c r="V990" s="86"/>
      <c r="W990" s="39" t="e">
        <f>IF(OR(T990="他官署で調達手続きを実施のため",AC990=#REF!),"－",IF(V990&lt;&gt;"",ROUNDDOWN(V990/T990,3),(IFERROR(ROUNDDOWN(U990/T990,3),"－"))))</f>
        <v>#REF!</v>
      </c>
      <c r="X990" s="90"/>
      <c r="Y990" s="92"/>
      <c r="Z990" s="25"/>
      <c r="AA990" s="24"/>
      <c r="AB990" s="25"/>
      <c r="AC990" s="24"/>
      <c r="AD990" s="20"/>
      <c r="AE990" s="20"/>
      <c r="AF990" s="20"/>
      <c r="AG990" s="1"/>
      <c r="AH990" s="1"/>
      <c r="AI990" s="41"/>
      <c r="AJ990" s="41"/>
      <c r="AK990" s="41"/>
      <c r="AL990" s="41"/>
      <c r="AM990" s="41"/>
      <c r="AN990" s="1"/>
      <c r="AO990" s="1"/>
      <c r="AP990" s="1"/>
      <c r="AQ990" s="1"/>
      <c r="AR990" s="1"/>
      <c r="AS990" s="1"/>
      <c r="AT990" s="1"/>
      <c r="AU990" s="1"/>
      <c r="AV990" s="1"/>
      <c r="AW990" s="1"/>
      <c r="AX990" s="35"/>
      <c r="AY990" s="78"/>
      <c r="AZ990" s="37" t="e">
        <f>IF(AC990=#REF!,"年間支払金額",IF(AND(OR(COUNTIF(AE990,"*すべて*"),COUNTIF(AE990,"*全て*")),S990="●",OR(K990=#REF!,K990=#REF!)),"年間支払金額(全官署、契約相手方ごと)",IF(AND(OR(COUNTIF(AE990,"*すべて*"),COUNTIF(AE990,"*全て*")),S990="●"),"年間支払金額(契約相手方ごと)",IF(AND(OR(K990=#REF!,K990=#REF!),AC990=#REF!),"契約総額(全官署)",IF(AND(K990=#REF!,AC990=#REF!),"契約総額(自官署のみ)",IF(K990=#REF!,"年間支払金額(自官署のみ)",IF(AC990=#REF!,"契約総額",IF(AND(COUNTIF(BG990,"&lt;&gt;*単価*"),OR(K990=#REF!,K990=#REF!)),"全官署予定価格",IF(AND(COUNTIF(BG990,"*単価*"),OR(K990=#REF!,K990=#REF!)),"全官署支払金額",IF(COUNTIF(BG990,"*単価*"),"年間支払金額","予定価格"))))))))))</f>
        <v>#REF!</v>
      </c>
      <c r="BA990" s="37" t="str">
        <f>IF(T990="","×",IF(令和8年度契約状況調査票!T990&gt;_xlfn.XLOOKUP(令和8年度契約状況調査票!BF990,#REF!,#REF!),"○","×"))</f>
        <v>×</v>
      </c>
      <c r="BB990" s="37" t="str">
        <f>IF(Y990="","×",IF(令和8年度契約状況調査票!Y990&gt;_xlfn.XLOOKUP(令和8年度契約状況調査票!BF990,#REF!,#REF!),"○","×"))</f>
        <v>×</v>
      </c>
      <c r="BC990" s="37" t="str">
        <f t="shared" si="144"/>
        <v>×</v>
      </c>
      <c r="BD990" s="37" t="str">
        <f t="shared" si="149"/>
        <v>×</v>
      </c>
      <c r="BE990" s="79" t="str">
        <f t="shared" si="145"/>
        <v/>
      </c>
      <c r="BF990" s="38">
        <f t="shared" si="146"/>
        <v>0</v>
      </c>
      <c r="BG990" s="1" t="e">
        <f>IF(AC990=#REF!,"",IF(AND(K990&lt;&gt;"",ISTEXT(U990)),"分担契約/単価契約",IF(ISTEXT(U990),"単価契約",IF(K990&lt;&gt;"","分担契約",""))))</f>
        <v>#REF!</v>
      </c>
      <c r="BH990" s="80"/>
      <c r="BI990" s="81" t="e">
        <f>IF(COUNTIF(T990,"**"),"",IF(AND(T990&gt;=#REF!,OR(H990=#REF!,H990=#REF!)),1,IF(AND(T990&gt;=#REF!,H990&lt;&gt;#REF!,H990&lt;&gt;#REF!),1,"")))</f>
        <v>#REF!</v>
      </c>
      <c r="BJ990" s="82" t="str">
        <f t="shared" si="147"/>
        <v>○</v>
      </c>
      <c r="BK990" s="81" t="b">
        <f t="shared" si="150"/>
        <v>1</v>
      </c>
      <c r="BL990" s="81" t="b">
        <f t="shared" si="151"/>
        <v>1</v>
      </c>
    </row>
    <row r="991" spans="1:64" s="83" customFormat="1" ht="60.5" customHeight="1" x14ac:dyDescent="0.2">
      <c r="A991" s="77">
        <f t="shared" si="143"/>
        <v>986</v>
      </c>
      <c r="B991" s="77" t="str">
        <f t="shared" si="148"/>
        <v/>
      </c>
      <c r="C991" s="77" t="str">
        <f>IF(B991&lt;&gt;1,"",COUNTIF($B$6:B991,1))</f>
        <v/>
      </c>
      <c r="D991" s="77" t="str">
        <f>IF(B991&lt;&gt;2,"",COUNTIF($B$6:B991,2))</f>
        <v/>
      </c>
      <c r="E991" s="77" t="str">
        <f>IF(B991&lt;&gt;3,"",COUNTIF($B$6:B991,3))</f>
        <v/>
      </c>
      <c r="F991" s="77" t="str">
        <f>IF(B991&lt;&gt;4,"",COUNTIF($B$6:B991,4))</f>
        <v/>
      </c>
      <c r="G991" s="1"/>
      <c r="H991" s="20"/>
      <c r="I991" s="20"/>
      <c r="J991" s="20"/>
      <c r="K991" s="1"/>
      <c r="L991" s="1"/>
      <c r="M991" s="21"/>
      <c r="N991" s="20"/>
      <c r="O991" s="22"/>
      <c r="P991" s="26"/>
      <c r="Q991" s="27"/>
      <c r="R991" s="20"/>
      <c r="S991" s="1"/>
      <c r="T991" s="23"/>
      <c r="U991" s="84"/>
      <c r="V991" s="86"/>
      <c r="W991" s="39" t="e">
        <f>IF(OR(T991="他官署で調達手続きを実施のため",AC991=#REF!),"－",IF(V991&lt;&gt;"",ROUNDDOWN(V991/T991,3),(IFERROR(ROUNDDOWN(U991/T991,3),"－"))))</f>
        <v>#REF!</v>
      </c>
      <c r="X991" s="90"/>
      <c r="Y991" s="92"/>
      <c r="Z991" s="25"/>
      <c r="AA991" s="24"/>
      <c r="AB991" s="25"/>
      <c r="AC991" s="24"/>
      <c r="AD991" s="20"/>
      <c r="AE991" s="20"/>
      <c r="AF991" s="20"/>
      <c r="AG991" s="1"/>
      <c r="AH991" s="1"/>
      <c r="AI991" s="41"/>
      <c r="AJ991" s="41"/>
      <c r="AK991" s="41"/>
      <c r="AL991" s="41"/>
      <c r="AM991" s="41"/>
      <c r="AN991" s="1"/>
      <c r="AO991" s="1"/>
      <c r="AP991" s="1"/>
      <c r="AQ991" s="1"/>
      <c r="AR991" s="1"/>
      <c r="AS991" s="1"/>
      <c r="AT991" s="1"/>
      <c r="AU991" s="1"/>
      <c r="AV991" s="1"/>
      <c r="AW991" s="1"/>
      <c r="AX991" s="35"/>
      <c r="AY991" s="78"/>
      <c r="AZ991" s="37" t="e">
        <f>IF(AC991=#REF!,"年間支払金額",IF(AND(OR(COUNTIF(AE991,"*すべて*"),COUNTIF(AE991,"*全て*")),S991="●",OR(K991=#REF!,K991=#REF!)),"年間支払金額(全官署、契約相手方ごと)",IF(AND(OR(COUNTIF(AE991,"*すべて*"),COUNTIF(AE991,"*全て*")),S991="●"),"年間支払金額(契約相手方ごと)",IF(AND(OR(K991=#REF!,K991=#REF!),AC991=#REF!),"契約総額(全官署)",IF(AND(K991=#REF!,AC991=#REF!),"契約総額(自官署のみ)",IF(K991=#REF!,"年間支払金額(自官署のみ)",IF(AC991=#REF!,"契約総額",IF(AND(COUNTIF(BG991,"&lt;&gt;*単価*"),OR(K991=#REF!,K991=#REF!)),"全官署予定価格",IF(AND(COUNTIF(BG991,"*単価*"),OR(K991=#REF!,K991=#REF!)),"全官署支払金額",IF(COUNTIF(BG991,"*単価*"),"年間支払金額","予定価格"))))))))))</f>
        <v>#REF!</v>
      </c>
      <c r="BA991" s="37" t="str">
        <f>IF(T991="","×",IF(令和8年度契約状況調査票!T991&gt;_xlfn.XLOOKUP(令和8年度契約状況調査票!BF991,#REF!,#REF!),"○","×"))</f>
        <v>×</v>
      </c>
      <c r="BB991" s="37" t="str">
        <f>IF(Y991="","×",IF(令和8年度契約状況調査票!Y991&gt;_xlfn.XLOOKUP(令和8年度契約状況調査票!BF991,#REF!,#REF!),"○","×"))</f>
        <v>×</v>
      </c>
      <c r="BC991" s="37" t="str">
        <f t="shared" si="144"/>
        <v>×</v>
      </c>
      <c r="BD991" s="37" t="str">
        <f t="shared" si="149"/>
        <v>×</v>
      </c>
      <c r="BE991" s="79" t="str">
        <f t="shared" si="145"/>
        <v/>
      </c>
      <c r="BF991" s="38">
        <f t="shared" si="146"/>
        <v>0</v>
      </c>
      <c r="BG991" s="1" t="e">
        <f>IF(AC991=#REF!,"",IF(AND(K991&lt;&gt;"",ISTEXT(U991)),"分担契約/単価契約",IF(ISTEXT(U991),"単価契約",IF(K991&lt;&gt;"","分担契約",""))))</f>
        <v>#REF!</v>
      </c>
      <c r="BH991" s="80"/>
      <c r="BI991" s="81" t="e">
        <f>IF(COUNTIF(T991,"**"),"",IF(AND(T991&gt;=#REF!,OR(H991=#REF!,H991=#REF!)),1,IF(AND(T991&gt;=#REF!,H991&lt;&gt;#REF!,H991&lt;&gt;#REF!),1,"")))</f>
        <v>#REF!</v>
      </c>
      <c r="BJ991" s="82" t="str">
        <f t="shared" si="147"/>
        <v>○</v>
      </c>
      <c r="BK991" s="81" t="b">
        <f t="shared" si="150"/>
        <v>1</v>
      </c>
      <c r="BL991" s="81" t="b">
        <f t="shared" si="151"/>
        <v>1</v>
      </c>
    </row>
    <row r="992" spans="1:64" s="83" customFormat="1" ht="60.5" customHeight="1" x14ac:dyDescent="0.2">
      <c r="A992" s="77">
        <f t="shared" si="143"/>
        <v>987</v>
      </c>
      <c r="B992" s="77" t="str">
        <f t="shared" si="148"/>
        <v/>
      </c>
      <c r="C992" s="77" t="str">
        <f>IF(B992&lt;&gt;1,"",COUNTIF($B$6:B992,1))</f>
        <v/>
      </c>
      <c r="D992" s="77" t="str">
        <f>IF(B992&lt;&gt;2,"",COUNTIF($B$6:B992,2))</f>
        <v/>
      </c>
      <c r="E992" s="77" t="str">
        <f>IF(B992&lt;&gt;3,"",COUNTIF($B$6:B992,3))</f>
        <v/>
      </c>
      <c r="F992" s="77" t="str">
        <f>IF(B992&lt;&gt;4,"",COUNTIF($B$6:B992,4))</f>
        <v/>
      </c>
      <c r="G992" s="1"/>
      <c r="H992" s="20"/>
      <c r="I992" s="20"/>
      <c r="J992" s="20"/>
      <c r="K992" s="1"/>
      <c r="L992" s="1"/>
      <c r="M992" s="21"/>
      <c r="N992" s="20"/>
      <c r="O992" s="22"/>
      <c r="P992" s="26"/>
      <c r="Q992" s="27"/>
      <c r="R992" s="20"/>
      <c r="S992" s="1"/>
      <c r="T992" s="23"/>
      <c r="U992" s="84"/>
      <c r="V992" s="86"/>
      <c r="W992" s="39" t="e">
        <f>IF(OR(T992="他官署で調達手続きを実施のため",AC992=#REF!),"－",IF(V992&lt;&gt;"",ROUNDDOWN(V992/T992,3),(IFERROR(ROUNDDOWN(U992/T992,3),"－"))))</f>
        <v>#REF!</v>
      </c>
      <c r="X992" s="90"/>
      <c r="Y992" s="92"/>
      <c r="Z992" s="25"/>
      <c r="AA992" s="24"/>
      <c r="AB992" s="25"/>
      <c r="AC992" s="24"/>
      <c r="AD992" s="20"/>
      <c r="AE992" s="20"/>
      <c r="AF992" s="20"/>
      <c r="AG992" s="1"/>
      <c r="AH992" s="1"/>
      <c r="AI992" s="41"/>
      <c r="AJ992" s="41"/>
      <c r="AK992" s="41"/>
      <c r="AL992" s="41"/>
      <c r="AM992" s="41"/>
      <c r="AN992" s="1"/>
      <c r="AO992" s="1"/>
      <c r="AP992" s="1"/>
      <c r="AQ992" s="1"/>
      <c r="AR992" s="1"/>
      <c r="AS992" s="1"/>
      <c r="AT992" s="1"/>
      <c r="AU992" s="1"/>
      <c r="AV992" s="1"/>
      <c r="AW992" s="1"/>
      <c r="AX992" s="35"/>
      <c r="AY992" s="78"/>
      <c r="AZ992" s="37" t="e">
        <f>IF(AC992=#REF!,"年間支払金額",IF(AND(OR(COUNTIF(AE992,"*すべて*"),COUNTIF(AE992,"*全て*")),S992="●",OR(K992=#REF!,K992=#REF!)),"年間支払金額(全官署、契約相手方ごと)",IF(AND(OR(COUNTIF(AE992,"*すべて*"),COUNTIF(AE992,"*全て*")),S992="●"),"年間支払金額(契約相手方ごと)",IF(AND(OR(K992=#REF!,K992=#REF!),AC992=#REF!),"契約総額(全官署)",IF(AND(K992=#REF!,AC992=#REF!),"契約総額(自官署のみ)",IF(K992=#REF!,"年間支払金額(自官署のみ)",IF(AC992=#REF!,"契約総額",IF(AND(COUNTIF(BG992,"&lt;&gt;*単価*"),OR(K992=#REF!,K992=#REF!)),"全官署予定価格",IF(AND(COUNTIF(BG992,"*単価*"),OR(K992=#REF!,K992=#REF!)),"全官署支払金額",IF(COUNTIF(BG992,"*単価*"),"年間支払金額","予定価格"))))))))))</f>
        <v>#REF!</v>
      </c>
      <c r="BA992" s="37" t="str">
        <f>IF(T992="","×",IF(令和8年度契約状況調査票!T992&gt;_xlfn.XLOOKUP(令和8年度契約状況調査票!BF992,#REF!,#REF!),"○","×"))</f>
        <v>×</v>
      </c>
      <c r="BB992" s="37" t="str">
        <f>IF(Y992="","×",IF(令和8年度契約状況調査票!Y992&gt;_xlfn.XLOOKUP(令和8年度契約状況調査票!BF992,#REF!,#REF!),"○","×"))</f>
        <v>×</v>
      </c>
      <c r="BC992" s="37" t="str">
        <f t="shared" si="144"/>
        <v>×</v>
      </c>
      <c r="BD992" s="37" t="str">
        <f t="shared" si="149"/>
        <v>×</v>
      </c>
      <c r="BE992" s="79" t="str">
        <f t="shared" si="145"/>
        <v/>
      </c>
      <c r="BF992" s="38">
        <f t="shared" si="146"/>
        <v>0</v>
      </c>
      <c r="BG992" s="1" t="e">
        <f>IF(AC992=#REF!,"",IF(AND(K992&lt;&gt;"",ISTEXT(U992)),"分担契約/単価契約",IF(ISTEXT(U992),"単価契約",IF(K992&lt;&gt;"","分担契約",""))))</f>
        <v>#REF!</v>
      </c>
      <c r="BH992" s="80"/>
      <c r="BI992" s="81" t="e">
        <f>IF(COUNTIF(T992,"**"),"",IF(AND(T992&gt;=#REF!,OR(H992=#REF!,H992=#REF!)),1,IF(AND(T992&gt;=#REF!,H992&lt;&gt;#REF!,H992&lt;&gt;#REF!),1,"")))</f>
        <v>#REF!</v>
      </c>
      <c r="BJ992" s="82" t="str">
        <f t="shared" si="147"/>
        <v>○</v>
      </c>
      <c r="BK992" s="81" t="b">
        <f t="shared" si="150"/>
        <v>1</v>
      </c>
      <c r="BL992" s="81" t="b">
        <f t="shared" si="151"/>
        <v>1</v>
      </c>
    </row>
    <row r="993" spans="1:64" s="83" customFormat="1" ht="60.5" customHeight="1" x14ac:dyDescent="0.2">
      <c r="A993" s="77">
        <f t="shared" si="143"/>
        <v>988</v>
      </c>
      <c r="B993" s="77" t="str">
        <f t="shared" si="148"/>
        <v/>
      </c>
      <c r="C993" s="77" t="str">
        <f>IF(B993&lt;&gt;1,"",COUNTIF($B$6:B993,1))</f>
        <v/>
      </c>
      <c r="D993" s="77" t="str">
        <f>IF(B993&lt;&gt;2,"",COUNTIF($B$6:B993,2))</f>
        <v/>
      </c>
      <c r="E993" s="77" t="str">
        <f>IF(B993&lt;&gt;3,"",COUNTIF($B$6:B993,3))</f>
        <v/>
      </c>
      <c r="F993" s="77" t="str">
        <f>IF(B993&lt;&gt;4,"",COUNTIF($B$6:B993,4))</f>
        <v/>
      </c>
      <c r="G993" s="1"/>
      <c r="H993" s="20"/>
      <c r="I993" s="20"/>
      <c r="J993" s="20"/>
      <c r="K993" s="1"/>
      <c r="L993" s="1"/>
      <c r="M993" s="21"/>
      <c r="N993" s="20"/>
      <c r="O993" s="22"/>
      <c r="P993" s="26"/>
      <c r="Q993" s="27"/>
      <c r="R993" s="20"/>
      <c r="S993" s="1"/>
      <c r="T993" s="23"/>
      <c r="U993" s="84"/>
      <c r="V993" s="86"/>
      <c r="W993" s="39" t="e">
        <f>IF(OR(T993="他官署で調達手続きを実施のため",AC993=#REF!),"－",IF(V993&lt;&gt;"",ROUNDDOWN(V993/T993,3),(IFERROR(ROUNDDOWN(U993/T993,3),"－"))))</f>
        <v>#REF!</v>
      </c>
      <c r="X993" s="90"/>
      <c r="Y993" s="92"/>
      <c r="Z993" s="25"/>
      <c r="AA993" s="24"/>
      <c r="AB993" s="25"/>
      <c r="AC993" s="24"/>
      <c r="AD993" s="20"/>
      <c r="AE993" s="20"/>
      <c r="AF993" s="20"/>
      <c r="AG993" s="1"/>
      <c r="AH993" s="1"/>
      <c r="AI993" s="41"/>
      <c r="AJ993" s="41"/>
      <c r="AK993" s="41"/>
      <c r="AL993" s="41"/>
      <c r="AM993" s="41"/>
      <c r="AN993" s="1"/>
      <c r="AO993" s="1"/>
      <c r="AP993" s="1"/>
      <c r="AQ993" s="1"/>
      <c r="AR993" s="1"/>
      <c r="AS993" s="1"/>
      <c r="AT993" s="1"/>
      <c r="AU993" s="1"/>
      <c r="AV993" s="1"/>
      <c r="AW993" s="1"/>
      <c r="AX993" s="36"/>
      <c r="AY993" s="78"/>
      <c r="AZ993" s="37" t="e">
        <f>IF(AC993=#REF!,"年間支払金額",IF(AND(OR(COUNTIF(AE993,"*すべて*"),COUNTIF(AE993,"*全て*")),S993="●",OR(K993=#REF!,K993=#REF!)),"年間支払金額(全官署、契約相手方ごと)",IF(AND(OR(COUNTIF(AE993,"*すべて*"),COUNTIF(AE993,"*全て*")),S993="●"),"年間支払金額(契約相手方ごと)",IF(AND(OR(K993=#REF!,K993=#REF!),AC993=#REF!),"契約総額(全官署)",IF(AND(K993=#REF!,AC993=#REF!),"契約総額(自官署のみ)",IF(K993=#REF!,"年間支払金額(自官署のみ)",IF(AC993=#REF!,"契約総額",IF(AND(COUNTIF(BG993,"&lt;&gt;*単価*"),OR(K993=#REF!,K993=#REF!)),"全官署予定価格",IF(AND(COUNTIF(BG993,"*単価*"),OR(K993=#REF!,K993=#REF!)),"全官署支払金額",IF(COUNTIF(BG993,"*単価*"),"年間支払金額","予定価格"))))))))))</f>
        <v>#REF!</v>
      </c>
      <c r="BA993" s="37" t="str">
        <f>IF(T993="","×",IF(令和8年度契約状況調査票!T993&gt;_xlfn.XLOOKUP(令和8年度契約状況調査票!BF993,#REF!,#REF!),"○","×"))</f>
        <v>×</v>
      </c>
      <c r="BB993" s="37" t="str">
        <f>IF(Y993="","×",IF(令和8年度契約状況調査票!Y993&gt;_xlfn.XLOOKUP(令和8年度契約状況調査票!BF993,#REF!,#REF!),"○","×"))</f>
        <v>×</v>
      </c>
      <c r="BC993" s="37" t="str">
        <f t="shared" si="144"/>
        <v>×</v>
      </c>
      <c r="BD993" s="37" t="str">
        <f t="shared" si="149"/>
        <v>×</v>
      </c>
      <c r="BE993" s="79" t="str">
        <f t="shared" si="145"/>
        <v/>
      </c>
      <c r="BF993" s="38">
        <f t="shared" si="146"/>
        <v>0</v>
      </c>
      <c r="BG993" s="1" t="e">
        <f>IF(AC993=#REF!,"",IF(AND(K993&lt;&gt;"",ISTEXT(U993)),"分担契約/単価契約",IF(ISTEXT(U993),"単価契約",IF(K993&lt;&gt;"","分担契約",""))))</f>
        <v>#REF!</v>
      </c>
      <c r="BH993" s="80"/>
      <c r="BI993" s="81" t="e">
        <f>IF(COUNTIF(T993,"**"),"",IF(AND(T993&gt;=#REF!,OR(H993=#REF!,H993=#REF!)),1,IF(AND(T993&gt;=#REF!,H993&lt;&gt;#REF!,H993&lt;&gt;#REF!),1,"")))</f>
        <v>#REF!</v>
      </c>
      <c r="BJ993" s="82" t="str">
        <f t="shared" si="147"/>
        <v>○</v>
      </c>
      <c r="BK993" s="81" t="b">
        <f t="shared" si="150"/>
        <v>1</v>
      </c>
      <c r="BL993" s="81" t="b">
        <f t="shared" si="151"/>
        <v>1</v>
      </c>
    </row>
    <row r="994" spans="1:64" s="83" customFormat="1" ht="60.5" customHeight="1" x14ac:dyDescent="0.2">
      <c r="A994" s="77">
        <f t="shared" si="143"/>
        <v>989</v>
      </c>
      <c r="B994" s="77" t="str">
        <f t="shared" si="148"/>
        <v/>
      </c>
      <c r="C994" s="77" t="str">
        <f>IF(B994&lt;&gt;1,"",COUNTIF($B$6:B994,1))</f>
        <v/>
      </c>
      <c r="D994" s="77" t="str">
        <f>IF(B994&lt;&gt;2,"",COUNTIF($B$6:B994,2))</f>
        <v/>
      </c>
      <c r="E994" s="77" t="str">
        <f>IF(B994&lt;&gt;3,"",COUNTIF($B$6:B994,3))</f>
        <v/>
      </c>
      <c r="F994" s="77" t="str">
        <f>IF(B994&lt;&gt;4,"",COUNTIF($B$6:B994,4))</f>
        <v/>
      </c>
      <c r="G994" s="1"/>
      <c r="H994" s="20"/>
      <c r="I994" s="20"/>
      <c r="J994" s="20"/>
      <c r="K994" s="1"/>
      <c r="L994" s="1"/>
      <c r="M994" s="21"/>
      <c r="N994" s="20"/>
      <c r="O994" s="22"/>
      <c r="P994" s="26"/>
      <c r="Q994" s="27"/>
      <c r="R994" s="20"/>
      <c r="S994" s="1"/>
      <c r="T994" s="23"/>
      <c r="U994" s="84"/>
      <c r="V994" s="86"/>
      <c r="W994" s="39" t="e">
        <f>IF(OR(T994="他官署で調達手続きを実施のため",AC994=#REF!),"－",IF(V994&lt;&gt;"",ROUNDDOWN(V994/T994,3),(IFERROR(ROUNDDOWN(U994/T994,3),"－"))))</f>
        <v>#REF!</v>
      </c>
      <c r="X994" s="90"/>
      <c r="Y994" s="92"/>
      <c r="Z994" s="25"/>
      <c r="AA994" s="24"/>
      <c r="AB994" s="25"/>
      <c r="AC994" s="24"/>
      <c r="AD994" s="20"/>
      <c r="AE994" s="20"/>
      <c r="AF994" s="20"/>
      <c r="AG994" s="1"/>
      <c r="AH994" s="1"/>
      <c r="AI994" s="41"/>
      <c r="AJ994" s="41"/>
      <c r="AK994" s="41"/>
      <c r="AL994" s="41"/>
      <c r="AM994" s="41"/>
      <c r="AN994" s="1"/>
      <c r="AO994" s="1"/>
      <c r="AP994" s="1"/>
      <c r="AQ994" s="1"/>
      <c r="AR994" s="1"/>
      <c r="AS994" s="1"/>
      <c r="AT994" s="1"/>
      <c r="AU994" s="1"/>
      <c r="AV994" s="1"/>
      <c r="AW994" s="1"/>
      <c r="AX994" s="35"/>
      <c r="AY994" s="78"/>
      <c r="AZ994" s="37" t="e">
        <f>IF(AC994=#REF!,"年間支払金額",IF(AND(OR(COUNTIF(AE994,"*すべて*"),COUNTIF(AE994,"*全て*")),S994="●",OR(K994=#REF!,K994=#REF!)),"年間支払金額(全官署、契約相手方ごと)",IF(AND(OR(COUNTIF(AE994,"*すべて*"),COUNTIF(AE994,"*全て*")),S994="●"),"年間支払金額(契約相手方ごと)",IF(AND(OR(K994=#REF!,K994=#REF!),AC994=#REF!),"契約総額(全官署)",IF(AND(K994=#REF!,AC994=#REF!),"契約総額(自官署のみ)",IF(K994=#REF!,"年間支払金額(自官署のみ)",IF(AC994=#REF!,"契約総額",IF(AND(COUNTIF(BG994,"&lt;&gt;*単価*"),OR(K994=#REF!,K994=#REF!)),"全官署予定価格",IF(AND(COUNTIF(BG994,"*単価*"),OR(K994=#REF!,K994=#REF!)),"全官署支払金額",IF(COUNTIF(BG994,"*単価*"),"年間支払金額","予定価格"))))))))))</f>
        <v>#REF!</v>
      </c>
      <c r="BA994" s="37" t="str">
        <f>IF(T994="","×",IF(令和8年度契約状況調査票!T994&gt;_xlfn.XLOOKUP(令和8年度契約状況調査票!BF994,#REF!,#REF!),"○","×"))</f>
        <v>×</v>
      </c>
      <c r="BB994" s="37" t="str">
        <f>IF(Y994="","×",IF(令和8年度契約状況調査票!Y994&gt;_xlfn.XLOOKUP(令和8年度契約状況調査票!BF994,#REF!,#REF!),"○","×"))</f>
        <v>×</v>
      </c>
      <c r="BC994" s="37" t="str">
        <f t="shared" si="144"/>
        <v>×</v>
      </c>
      <c r="BD994" s="37" t="str">
        <f t="shared" si="149"/>
        <v>×</v>
      </c>
      <c r="BE994" s="79" t="str">
        <f t="shared" si="145"/>
        <v/>
      </c>
      <c r="BF994" s="38">
        <f t="shared" si="146"/>
        <v>0</v>
      </c>
      <c r="BG994" s="1" t="e">
        <f>IF(AC994=#REF!,"",IF(AND(K994&lt;&gt;"",ISTEXT(U994)),"分担契約/単価契約",IF(ISTEXT(U994),"単価契約",IF(K994&lt;&gt;"","分担契約",""))))</f>
        <v>#REF!</v>
      </c>
      <c r="BH994" s="80"/>
      <c r="BI994" s="81" t="e">
        <f>IF(COUNTIF(T994,"**"),"",IF(AND(T994&gt;=#REF!,OR(H994=#REF!,H994=#REF!)),1,IF(AND(T994&gt;=#REF!,H994&lt;&gt;#REF!,H994&lt;&gt;#REF!),1,"")))</f>
        <v>#REF!</v>
      </c>
      <c r="BJ994" s="82" t="str">
        <f t="shared" si="147"/>
        <v>○</v>
      </c>
      <c r="BK994" s="81" t="b">
        <f t="shared" si="150"/>
        <v>1</v>
      </c>
      <c r="BL994" s="81" t="b">
        <f t="shared" si="151"/>
        <v>1</v>
      </c>
    </row>
    <row r="995" spans="1:64" s="83" customFormat="1" ht="60.5" customHeight="1" x14ac:dyDescent="0.2">
      <c r="A995" s="77">
        <f t="shared" si="143"/>
        <v>990</v>
      </c>
      <c r="B995" s="77" t="str">
        <f t="shared" si="148"/>
        <v/>
      </c>
      <c r="C995" s="77" t="str">
        <f>IF(B995&lt;&gt;1,"",COUNTIF($B$6:B995,1))</f>
        <v/>
      </c>
      <c r="D995" s="77" t="str">
        <f>IF(B995&lt;&gt;2,"",COUNTIF($B$6:B995,2))</f>
        <v/>
      </c>
      <c r="E995" s="77" t="str">
        <f>IF(B995&lt;&gt;3,"",COUNTIF($B$6:B995,3))</f>
        <v/>
      </c>
      <c r="F995" s="77" t="str">
        <f>IF(B995&lt;&gt;4,"",COUNTIF($B$6:B995,4))</f>
        <v/>
      </c>
      <c r="G995" s="1"/>
      <c r="H995" s="20"/>
      <c r="I995" s="20"/>
      <c r="J995" s="20"/>
      <c r="K995" s="1"/>
      <c r="L995" s="1"/>
      <c r="M995" s="21"/>
      <c r="N995" s="20"/>
      <c r="O995" s="22"/>
      <c r="P995" s="26"/>
      <c r="Q995" s="27"/>
      <c r="R995" s="20"/>
      <c r="S995" s="1"/>
      <c r="T995" s="23"/>
      <c r="U995" s="84"/>
      <c r="V995" s="86"/>
      <c r="W995" s="39" t="e">
        <f>IF(OR(T995="他官署で調達手続きを実施のため",AC995=#REF!),"－",IF(V995&lt;&gt;"",ROUNDDOWN(V995/T995,3),(IFERROR(ROUNDDOWN(U995/T995,3),"－"))))</f>
        <v>#REF!</v>
      </c>
      <c r="X995" s="90"/>
      <c r="Y995" s="92"/>
      <c r="Z995" s="25"/>
      <c r="AA995" s="24"/>
      <c r="AB995" s="25"/>
      <c r="AC995" s="24"/>
      <c r="AD995" s="20"/>
      <c r="AE995" s="20"/>
      <c r="AF995" s="20"/>
      <c r="AG995" s="1"/>
      <c r="AH995" s="1"/>
      <c r="AI995" s="41"/>
      <c r="AJ995" s="41"/>
      <c r="AK995" s="41"/>
      <c r="AL995" s="41"/>
      <c r="AM995" s="41"/>
      <c r="AN995" s="1"/>
      <c r="AO995" s="1"/>
      <c r="AP995" s="1"/>
      <c r="AQ995" s="1"/>
      <c r="AR995" s="1"/>
      <c r="AS995" s="1"/>
      <c r="AT995" s="1"/>
      <c r="AU995" s="1"/>
      <c r="AV995" s="1"/>
      <c r="AW995" s="1"/>
      <c r="AX995" s="35"/>
      <c r="AY995" s="78"/>
      <c r="AZ995" s="37" t="e">
        <f>IF(AC995=#REF!,"年間支払金額",IF(AND(OR(COUNTIF(AE995,"*すべて*"),COUNTIF(AE995,"*全て*")),S995="●",OR(K995=#REF!,K995=#REF!)),"年間支払金額(全官署、契約相手方ごと)",IF(AND(OR(COUNTIF(AE995,"*すべて*"),COUNTIF(AE995,"*全て*")),S995="●"),"年間支払金額(契約相手方ごと)",IF(AND(OR(K995=#REF!,K995=#REF!),AC995=#REF!),"契約総額(全官署)",IF(AND(K995=#REF!,AC995=#REF!),"契約総額(自官署のみ)",IF(K995=#REF!,"年間支払金額(自官署のみ)",IF(AC995=#REF!,"契約総額",IF(AND(COUNTIF(BG995,"&lt;&gt;*単価*"),OR(K995=#REF!,K995=#REF!)),"全官署予定価格",IF(AND(COUNTIF(BG995,"*単価*"),OR(K995=#REF!,K995=#REF!)),"全官署支払金額",IF(COUNTIF(BG995,"*単価*"),"年間支払金額","予定価格"))))))))))</f>
        <v>#REF!</v>
      </c>
      <c r="BA995" s="37" t="str">
        <f>IF(T995="","×",IF(令和8年度契約状況調査票!T995&gt;_xlfn.XLOOKUP(令和8年度契約状況調査票!BF995,#REF!,#REF!),"○","×"))</f>
        <v>×</v>
      </c>
      <c r="BB995" s="37" t="str">
        <f>IF(Y995="","×",IF(令和8年度契約状況調査票!Y995&gt;_xlfn.XLOOKUP(令和8年度契約状況調査票!BF995,#REF!,#REF!),"○","×"))</f>
        <v>×</v>
      </c>
      <c r="BC995" s="37" t="str">
        <f t="shared" si="144"/>
        <v>×</v>
      </c>
      <c r="BD995" s="37" t="str">
        <f t="shared" si="149"/>
        <v>×</v>
      </c>
      <c r="BE995" s="79" t="str">
        <f t="shared" si="145"/>
        <v/>
      </c>
      <c r="BF995" s="38">
        <f t="shared" si="146"/>
        <v>0</v>
      </c>
      <c r="BG995" s="1" t="e">
        <f>IF(AC995=#REF!,"",IF(AND(K995&lt;&gt;"",ISTEXT(U995)),"分担契約/単価契約",IF(ISTEXT(U995),"単価契約",IF(K995&lt;&gt;"","分担契約",""))))</f>
        <v>#REF!</v>
      </c>
      <c r="BH995" s="80"/>
      <c r="BI995" s="81" t="e">
        <f>IF(COUNTIF(T995,"**"),"",IF(AND(T995&gt;=#REF!,OR(H995=#REF!,H995=#REF!)),1,IF(AND(T995&gt;=#REF!,H995&lt;&gt;#REF!,H995&lt;&gt;#REF!),1,"")))</f>
        <v>#REF!</v>
      </c>
      <c r="BJ995" s="82" t="str">
        <f t="shared" si="147"/>
        <v>○</v>
      </c>
      <c r="BK995" s="81" t="b">
        <f t="shared" si="150"/>
        <v>1</v>
      </c>
      <c r="BL995" s="81" t="b">
        <f t="shared" si="151"/>
        <v>1</v>
      </c>
    </row>
    <row r="996" spans="1:64" s="83" customFormat="1" ht="60.5" customHeight="1" x14ac:dyDescent="0.2">
      <c r="A996" s="77">
        <f t="shared" si="143"/>
        <v>991</v>
      </c>
      <c r="B996" s="77" t="str">
        <f t="shared" si="148"/>
        <v/>
      </c>
      <c r="C996" s="77" t="str">
        <f>IF(B996&lt;&gt;1,"",COUNTIF($B$6:B996,1))</f>
        <v/>
      </c>
      <c r="D996" s="77" t="str">
        <f>IF(B996&lt;&gt;2,"",COUNTIF($B$6:B996,2))</f>
        <v/>
      </c>
      <c r="E996" s="77" t="str">
        <f>IF(B996&lt;&gt;3,"",COUNTIF($B$6:B996,3))</f>
        <v/>
      </c>
      <c r="F996" s="77" t="str">
        <f>IF(B996&lt;&gt;4,"",COUNTIF($B$6:B996,4))</f>
        <v/>
      </c>
      <c r="G996" s="1"/>
      <c r="H996" s="20"/>
      <c r="I996" s="20"/>
      <c r="J996" s="20"/>
      <c r="K996" s="1"/>
      <c r="L996" s="1"/>
      <c r="M996" s="21"/>
      <c r="N996" s="20"/>
      <c r="O996" s="22"/>
      <c r="P996" s="26"/>
      <c r="Q996" s="27"/>
      <c r="R996" s="20"/>
      <c r="S996" s="1"/>
      <c r="T996" s="28"/>
      <c r="U996" s="85"/>
      <c r="V996" s="86"/>
      <c r="W996" s="39" t="e">
        <f>IF(OR(T996="他官署で調達手続きを実施のため",AC996=#REF!),"－",IF(V996&lt;&gt;"",ROUNDDOWN(V996/T996,3),(IFERROR(ROUNDDOWN(U996/T996,3),"－"))))</f>
        <v>#REF!</v>
      </c>
      <c r="X996" s="90"/>
      <c r="Y996" s="92"/>
      <c r="Z996" s="25"/>
      <c r="AA996" s="24"/>
      <c r="AB996" s="25"/>
      <c r="AC996" s="24"/>
      <c r="AD996" s="20"/>
      <c r="AE996" s="20"/>
      <c r="AF996" s="20"/>
      <c r="AG996" s="1"/>
      <c r="AH996" s="1"/>
      <c r="AI996" s="41"/>
      <c r="AJ996" s="41"/>
      <c r="AK996" s="41"/>
      <c r="AL996" s="41"/>
      <c r="AM996" s="41"/>
      <c r="AN996" s="1"/>
      <c r="AO996" s="1"/>
      <c r="AP996" s="1"/>
      <c r="AQ996" s="1"/>
      <c r="AR996" s="1"/>
      <c r="AS996" s="1"/>
      <c r="AT996" s="1"/>
      <c r="AU996" s="1"/>
      <c r="AV996" s="1"/>
      <c r="AW996" s="1"/>
      <c r="AX996" s="35"/>
      <c r="AY996" s="78"/>
      <c r="AZ996" s="37" t="e">
        <f>IF(AC996=#REF!,"年間支払金額",IF(AND(OR(COUNTIF(AE996,"*すべて*"),COUNTIF(AE996,"*全て*")),S996="●",OR(K996=#REF!,K996=#REF!)),"年間支払金額(全官署、契約相手方ごと)",IF(AND(OR(COUNTIF(AE996,"*すべて*"),COUNTIF(AE996,"*全て*")),S996="●"),"年間支払金額(契約相手方ごと)",IF(AND(OR(K996=#REF!,K996=#REF!),AC996=#REF!),"契約総額(全官署)",IF(AND(K996=#REF!,AC996=#REF!),"契約総額(自官署のみ)",IF(K996=#REF!,"年間支払金額(自官署のみ)",IF(AC996=#REF!,"契約総額",IF(AND(COUNTIF(BG996,"&lt;&gt;*単価*"),OR(K996=#REF!,K996=#REF!)),"全官署予定価格",IF(AND(COUNTIF(BG996,"*単価*"),OR(K996=#REF!,K996=#REF!)),"全官署支払金額",IF(COUNTIF(BG996,"*単価*"),"年間支払金額","予定価格"))))))))))</f>
        <v>#REF!</v>
      </c>
      <c r="BA996" s="37" t="str">
        <f>IF(T996="","×",IF(令和8年度契約状況調査票!T996&gt;_xlfn.XLOOKUP(令和8年度契約状況調査票!BF996,#REF!,#REF!),"○","×"))</f>
        <v>×</v>
      </c>
      <c r="BB996" s="37" t="str">
        <f>IF(Y996="","×",IF(令和8年度契約状況調査票!Y996&gt;_xlfn.XLOOKUP(令和8年度契約状況調査票!BF996,#REF!,#REF!),"○","×"))</f>
        <v>×</v>
      </c>
      <c r="BC996" s="37" t="str">
        <f t="shared" si="144"/>
        <v>×</v>
      </c>
      <c r="BD996" s="37" t="str">
        <f t="shared" si="149"/>
        <v>×</v>
      </c>
      <c r="BE996" s="79" t="str">
        <f t="shared" si="145"/>
        <v/>
      </c>
      <c r="BF996" s="38">
        <f t="shared" si="146"/>
        <v>0</v>
      </c>
      <c r="BG996" s="1" t="e">
        <f>IF(AC996=#REF!,"",IF(AND(K996&lt;&gt;"",ISTEXT(U996)),"分担契約/単価契約",IF(ISTEXT(U996),"単価契約",IF(K996&lt;&gt;"","分担契約",""))))</f>
        <v>#REF!</v>
      </c>
      <c r="BH996" s="80"/>
      <c r="BI996" s="81" t="e">
        <f>IF(COUNTIF(T996,"**"),"",IF(AND(T996&gt;=#REF!,OR(H996=#REF!,H996=#REF!)),1,IF(AND(T996&gt;=#REF!,H996&lt;&gt;#REF!,H996&lt;&gt;#REF!),1,"")))</f>
        <v>#REF!</v>
      </c>
      <c r="BJ996" s="82" t="str">
        <f t="shared" si="147"/>
        <v>○</v>
      </c>
      <c r="BK996" s="81" t="b">
        <f t="shared" si="150"/>
        <v>1</v>
      </c>
      <c r="BL996" s="81" t="b">
        <f t="shared" si="151"/>
        <v>1</v>
      </c>
    </row>
    <row r="997" spans="1:64" s="83" customFormat="1" ht="60.5" customHeight="1" x14ac:dyDescent="0.2">
      <c r="A997" s="77">
        <f t="shared" si="143"/>
        <v>992</v>
      </c>
      <c r="B997" s="77" t="str">
        <f t="shared" si="148"/>
        <v/>
      </c>
      <c r="C997" s="77" t="str">
        <f>IF(B997&lt;&gt;1,"",COUNTIF($B$6:B997,1))</f>
        <v/>
      </c>
      <c r="D997" s="77" t="str">
        <f>IF(B997&lt;&gt;2,"",COUNTIF($B$6:B997,2))</f>
        <v/>
      </c>
      <c r="E997" s="77" t="str">
        <f>IF(B997&lt;&gt;3,"",COUNTIF($B$6:B997,3))</f>
        <v/>
      </c>
      <c r="F997" s="77" t="str">
        <f>IF(B997&lt;&gt;4,"",COUNTIF($B$6:B997,4))</f>
        <v/>
      </c>
      <c r="G997" s="1"/>
      <c r="H997" s="20"/>
      <c r="I997" s="20"/>
      <c r="J997" s="20"/>
      <c r="K997" s="1"/>
      <c r="L997" s="1"/>
      <c r="M997" s="21"/>
      <c r="N997" s="20"/>
      <c r="O997" s="22"/>
      <c r="P997" s="26"/>
      <c r="Q997" s="27"/>
      <c r="R997" s="20"/>
      <c r="S997" s="1"/>
      <c r="T997" s="23"/>
      <c r="U997" s="84"/>
      <c r="V997" s="86"/>
      <c r="W997" s="39" t="e">
        <f>IF(OR(T997="他官署で調達手続きを実施のため",AC997=#REF!),"－",IF(V997&lt;&gt;"",ROUNDDOWN(V997/T997,3),(IFERROR(ROUNDDOWN(U997/T997,3),"－"))))</f>
        <v>#REF!</v>
      </c>
      <c r="X997" s="90"/>
      <c r="Y997" s="92"/>
      <c r="Z997" s="25"/>
      <c r="AA997" s="24"/>
      <c r="AB997" s="25"/>
      <c r="AC997" s="24"/>
      <c r="AD997" s="20"/>
      <c r="AE997" s="20"/>
      <c r="AF997" s="20"/>
      <c r="AG997" s="1"/>
      <c r="AH997" s="1"/>
      <c r="AI997" s="41"/>
      <c r="AJ997" s="41"/>
      <c r="AK997" s="41"/>
      <c r="AL997" s="41"/>
      <c r="AM997" s="41"/>
      <c r="AN997" s="1"/>
      <c r="AO997" s="1"/>
      <c r="AP997" s="1"/>
      <c r="AQ997" s="1"/>
      <c r="AR997" s="1"/>
      <c r="AS997" s="1"/>
      <c r="AT997" s="1"/>
      <c r="AU997" s="1"/>
      <c r="AV997" s="1"/>
      <c r="AW997" s="1"/>
      <c r="AX997" s="35"/>
      <c r="AY997" s="78"/>
      <c r="AZ997" s="37" t="e">
        <f>IF(AC997=#REF!,"年間支払金額",IF(AND(OR(COUNTIF(AE997,"*すべて*"),COUNTIF(AE997,"*全て*")),S997="●",OR(K997=#REF!,K997=#REF!)),"年間支払金額(全官署、契約相手方ごと)",IF(AND(OR(COUNTIF(AE997,"*すべて*"),COUNTIF(AE997,"*全て*")),S997="●"),"年間支払金額(契約相手方ごと)",IF(AND(OR(K997=#REF!,K997=#REF!),AC997=#REF!),"契約総額(全官署)",IF(AND(K997=#REF!,AC997=#REF!),"契約総額(自官署のみ)",IF(K997=#REF!,"年間支払金額(自官署のみ)",IF(AC997=#REF!,"契約総額",IF(AND(COUNTIF(BG997,"&lt;&gt;*単価*"),OR(K997=#REF!,K997=#REF!)),"全官署予定価格",IF(AND(COUNTIF(BG997,"*単価*"),OR(K997=#REF!,K997=#REF!)),"全官署支払金額",IF(COUNTIF(BG997,"*単価*"),"年間支払金額","予定価格"))))))))))</f>
        <v>#REF!</v>
      </c>
      <c r="BA997" s="37" t="str">
        <f>IF(T997="","×",IF(令和8年度契約状況調査票!T997&gt;_xlfn.XLOOKUP(令和8年度契約状況調査票!BF997,#REF!,#REF!),"○","×"))</f>
        <v>×</v>
      </c>
      <c r="BB997" s="37" t="str">
        <f>IF(Y997="","×",IF(令和8年度契約状況調査票!Y997&gt;_xlfn.XLOOKUP(令和8年度契約状況調査票!BF997,#REF!,#REF!),"○","×"))</f>
        <v>×</v>
      </c>
      <c r="BC997" s="37" t="str">
        <f t="shared" si="144"/>
        <v>×</v>
      </c>
      <c r="BD997" s="37" t="str">
        <f t="shared" si="149"/>
        <v>×</v>
      </c>
      <c r="BE997" s="79" t="str">
        <f t="shared" si="145"/>
        <v/>
      </c>
      <c r="BF997" s="38">
        <f t="shared" si="146"/>
        <v>0</v>
      </c>
      <c r="BG997" s="1" t="e">
        <f>IF(AC997=#REF!,"",IF(AND(K997&lt;&gt;"",ISTEXT(U997)),"分担契約/単価契約",IF(ISTEXT(U997),"単価契約",IF(K997&lt;&gt;"","分担契約",""))))</f>
        <v>#REF!</v>
      </c>
      <c r="BH997" s="80"/>
      <c r="BI997" s="81" t="e">
        <f>IF(COUNTIF(T997,"**"),"",IF(AND(T997&gt;=#REF!,OR(H997=#REF!,H997=#REF!)),1,IF(AND(T997&gt;=#REF!,H997&lt;&gt;#REF!,H997&lt;&gt;#REF!),1,"")))</f>
        <v>#REF!</v>
      </c>
      <c r="BJ997" s="82" t="str">
        <f t="shared" si="147"/>
        <v>○</v>
      </c>
      <c r="BK997" s="81" t="b">
        <f t="shared" si="150"/>
        <v>1</v>
      </c>
      <c r="BL997" s="81" t="b">
        <f t="shared" si="151"/>
        <v>1</v>
      </c>
    </row>
    <row r="998" spans="1:64" s="83" customFormat="1" ht="60.5" customHeight="1" x14ac:dyDescent="0.2">
      <c r="A998" s="77">
        <f t="shared" si="143"/>
        <v>993</v>
      </c>
      <c r="B998" s="77" t="str">
        <f t="shared" si="148"/>
        <v/>
      </c>
      <c r="C998" s="77" t="str">
        <f>IF(B998&lt;&gt;1,"",COUNTIF($B$6:B998,1))</f>
        <v/>
      </c>
      <c r="D998" s="77" t="str">
        <f>IF(B998&lt;&gt;2,"",COUNTIF($B$6:B998,2))</f>
        <v/>
      </c>
      <c r="E998" s="77" t="str">
        <f>IF(B998&lt;&gt;3,"",COUNTIF($B$6:B998,3))</f>
        <v/>
      </c>
      <c r="F998" s="77" t="str">
        <f>IF(B998&lt;&gt;4,"",COUNTIF($B$6:B998,4))</f>
        <v/>
      </c>
      <c r="G998" s="1"/>
      <c r="H998" s="20"/>
      <c r="I998" s="20"/>
      <c r="J998" s="20"/>
      <c r="K998" s="1"/>
      <c r="L998" s="1"/>
      <c r="M998" s="21"/>
      <c r="N998" s="20"/>
      <c r="O998" s="22"/>
      <c r="P998" s="26"/>
      <c r="Q998" s="27"/>
      <c r="R998" s="20"/>
      <c r="S998" s="1"/>
      <c r="T998" s="23"/>
      <c r="U998" s="84"/>
      <c r="V998" s="86"/>
      <c r="W998" s="39" t="e">
        <f>IF(OR(T998="他官署で調達手続きを実施のため",AC998=#REF!),"－",IF(V998&lt;&gt;"",ROUNDDOWN(V998/T998,3),(IFERROR(ROUNDDOWN(U998/T998,3),"－"))))</f>
        <v>#REF!</v>
      </c>
      <c r="X998" s="90"/>
      <c r="Y998" s="92"/>
      <c r="Z998" s="25"/>
      <c r="AA998" s="24"/>
      <c r="AB998" s="25"/>
      <c r="AC998" s="24"/>
      <c r="AD998" s="20"/>
      <c r="AE998" s="20"/>
      <c r="AF998" s="20"/>
      <c r="AG998" s="1"/>
      <c r="AH998" s="1"/>
      <c r="AI998" s="41"/>
      <c r="AJ998" s="41"/>
      <c r="AK998" s="41"/>
      <c r="AL998" s="41"/>
      <c r="AM998" s="41"/>
      <c r="AN998" s="1"/>
      <c r="AO998" s="1"/>
      <c r="AP998" s="1"/>
      <c r="AQ998" s="1"/>
      <c r="AR998" s="1"/>
      <c r="AS998" s="1"/>
      <c r="AT998" s="1"/>
      <c r="AU998" s="1"/>
      <c r="AV998" s="1"/>
      <c r="AW998" s="1"/>
      <c r="AX998" s="35"/>
      <c r="AY998" s="78"/>
      <c r="AZ998" s="37" t="e">
        <f>IF(AC998=#REF!,"年間支払金額",IF(AND(OR(COUNTIF(AE998,"*すべて*"),COUNTIF(AE998,"*全て*")),S998="●",OR(K998=#REF!,K998=#REF!)),"年間支払金額(全官署、契約相手方ごと)",IF(AND(OR(COUNTIF(AE998,"*すべて*"),COUNTIF(AE998,"*全て*")),S998="●"),"年間支払金額(契約相手方ごと)",IF(AND(OR(K998=#REF!,K998=#REF!),AC998=#REF!),"契約総額(全官署)",IF(AND(K998=#REF!,AC998=#REF!),"契約総額(自官署のみ)",IF(K998=#REF!,"年間支払金額(自官署のみ)",IF(AC998=#REF!,"契約総額",IF(AND(COUNTIF(BG998,"&lt;&gt;*単価*"),OR(K998=#REF!,K998=#REF!)),"全官署予定価格",IF(AND(COUNTIF(BG998,"*単価*"),OR(K998=#REF!,K998=#REF!)),"全官署支払金額",IF(COUNTIF(BG998,"*単価*"),"年間支払金額","予定価格"))))))))))</f>
        <v>#REF!</v>
      </c>
      <c r="BA998" s="37" t="str">
        <f>IF(T998="","×",IF(令和8年度契約状況調査票!T998&gt;_xlfn.XLOOKUP(令和8年度契約状況調査票!BF998,#REF!,#REF!),"○","×"))</f>
        <v>×</v>
      </c>
      <c r="BB998" s="37" t="str">
        <f>IF(Y998="","×",IF(令和8年度契約状況調査票!Y998&gt;_xlfn.XLOOKUP(令和8年度契約状況調査票!BF998,#REF!,#REF!),"○","×"))</f>
        <v>×</v>
      </c>
      <c r="BC998" s="37" t="str">
        <f t="shared" si="144"/>
        <v>×</v>
      </c>
      <c r="BD998" s="37" t="str">
        <f t="shared" si="149"/>
        <v>×</v>
      </c>
      <c r="BE998" s="79" t="str">
        <f t="shared" si="145"/>
        <v/>
      </c>
      <c r="BF998" s="38">
        <f t="shared" si="146"/>
        <v>0</v>
      </c>
      <c r="BG998" s="1" t="e">
        <f>IF(AC998=#REF!,"",IF(AND(K998&lt;&gt;"",ISTEXT(U998)),"分担契約/単価契約",IF(ISTEXT(U998),"単価契約",IF(K998&lt;&gt;"","分担契約",""))))</f>
        <v>#REF!</v>
      </c>
      <c r="BH998" s="80"/>
      <c r="BI998" s="81" t="e">
        <f>IF(COUNTIF(T998,"**"),"",IF(AND(T998&gt;=#REF!,OR(H998=#REF!,H998=#REF!)),1,IF(AND(T998&gt;=#REF!,H998&lt;&gt;#REF!,H998&lt;&gt;#REF!),1,"")))</f>
        <v>#REF!</v>
      </c>
      <c r="BJ998" s="82" t="str">
        <f t="shared" si="147"/>
        <v>○</v>
      </c>
      <c r="BK998" s="81" t="b">
        <f t="shared" si="150"/>
        <v>1</v>
      </c>
      <c r="BL998" s="81" t="b">
        <f t="shared" si="151"/>
        <v>1</v>
      </c>
    </row>
    <row r="999" spans="1:64" s="83" customFormat="1" ht="60.5" customHeight="1" x14ac:dyDescent="0.2">
      <c r="A999" s="77">
        <f t="shared" si="143"/>
        <v>994</v>
      </c>
      <c r="B999" s="77" t="str">
        <f t="shared" si="148"/>
        <v/>
      </c>
      <c r="C999" s="77" t="str">
        <f>IF(B999&lt;&gt;1,"",COUNTIF($B$6:B999,1))</f>
        <v/>
      </c>
      <c r="D999" s="77" t="str">
        <f>IF(B999&lt;&gt;2,"",COUNTIF($B$6:B999,2))</f>
        <v/>
      </c>
      <c r="E999" s="77" t="str">
        <f>IF(B999&lt;&gt;3,"",COUNTIF($B$6:B999,3))</f>
        <v/>
      </c>
      <c r="F999" s="77" t="str">
        <f>IF(B999&lt;&gt;4,"",COUNTIF($B$6:B999,4))</f>
        <v/>
      </c>
      <c r="G999" s="1"/>
      <c r="H999" s="20"/>
      <c r="I999" s="20"/>
      <c r="J999" s="20"/>
      <c r="K999" s="1"/>
      <c r="L999" s="1"/>
      <c r="M999" s="21"/>
      <c r="N999" s="20"/>
      <c r="O999" s="22"/>
      <c r="P999" s="26"/>
      <c r="Q999" s="27"/>
      <c r="R999" s="20"/>
      <c r="S999" s="1"/>
      <c r="T999" s="23"/>
      <c r="U999" s="84"/>
      <c r="V999" s="86"/>
      <c r="W999" s="39" t="e">
        <f>IF(OR(T999="他官署で調達手続きを実施のため",AC999=#REF!),"－",IF(V999&lt;&gt;"",ROUNDDOWN(V999/T999,3),(IFERROR(ROUNDDOWN(U999/T999,3),"－"))))</f>
        <v>#REF!</v>
      </c>
      <c r="X999" s="90"/>
      <c r="Y999" s="92"/>
      <c r="Z999" s="25"/>
      <c r="AA999" s="24"/>
      <c r="AB999" s="25"/>
      <c r="AC999" s="24"/>
      <c r="AD999" s="20"/>
      <c r="AE999" s="20"/>
      <c r="AF999" s="20"/>
      <c r="AG999" s="1"/>
      <c r="AH999" s="1"/>
      <c r="AI999" s="41"/>
      <c r="AJ999" s="41"/>
      <c r="AK999" s="41"/>
      <c r="AL999" s="41"/>
      <c r="AM999" s="41"/>
      <c r="AN999" s="1"/>
      <c r="AO999" s="1"/>
      <c r="AP999" s="1"/>
      <c r="AQ999" s="1"/>
      <c r="AR999" s="1"/>
      <c r="AS999" s="1"/>
      <c r="AT999" s="1"/>
      <c r="AU999" s="1"/>
      <c r="AV999" s="1"/>
      <c r="AW999" s="1"/>
      <c r="AX999" s="35"/>
      <c r="AY999" s="78"/>
      <c r="AZ999" s="37" t="e">
        <f>IF(AC999=#REF!,"年間支払金額",IF(AND(OR(COUNTIF(AE999,"*すべて*"),COUNTIF(AE999,"*全て*")),S999="●",OR(K999=#REF!,K999=#REF!)),"年間支払金額(全官署、契約相手方ごと)",IF(AND(OR(COUNTIF(AE999,"*すべて*"),COUNTIF(AE999,"*全て*")),S999="●"),"年間支払金額(契約相手方ごと)",IF(AND(OR(K999=#REF!,K999=#REF!),AC999=#REF!),"契約総額(全官署)",IF(AND(K999=#REF!,AC999=#REF!),"契約総額(自官署のみ)",IF(K999=#REF!,"年間支払金額(自官署のみ)",IF(AC999=#REF!,"契約総額",IF(AND(COUNTIF(BG999,"&lt;&gt;*単価*"),OR(K999=#REF!,K999=#REF!)),"全官署予定価格",IF(AND(COUNTIF(BG999,"*単価*"),OR(K999=#REF!,K999=#REF!)),"全官署支払金額",IF(COUNTIF(BG999,"*単価*"),"年間支払金額","予定価格"))))))))))</f>
        <v>#REF!</v>
      </c>
      <c r="BA999" s="37" t="str">
        <f>IF(T999="","×",IF(令和8年度契約状況調査票!T999&gt;_xlfn.XLOOKUP(令和8年度契約状況調査票!BF999,#REF!,#REF!),"○","×"))</f>
        <v>×</v>
      </c>
      <c r="BB999" s="37" t="str">
        <f>IF(Y999="","×",IF(令和8年度契約状況調査票!Y999&gt;_xlfn.XLOOKUP(令和8年度契約状況調査票!BF999,#REF!,#REF!),"○","×"))</f>
        <v>×</v>
      </c>
      <c r="BC999" s="37" t="str">
        <f t="shared" si="144"/>
        <v>×</v>
      </c>
      <c r="BD999" s="37" t="str">
        <f t="shared" si="149"/>
        <v>×</v>
      </c>
      <c r="BE999" s="79" t="str">
        <f t="shared" si="145"/>
        <v/>
      </c>
      <c r="BF999" s="38">
        <f t="shared" si="146"/>
        <v>0</v>
      </c>
      <c r="BG999" s="1" t="e">
        <f>IF(AC999=#REF!,"",IF(AND(K999&lt;&gt;"",ISTEXT(U999)),"分担契約/単価契約",IF(ISTEXT(U999),"単価契約",IF(K999&lt;&gt;"","分担契約",""))))</f>
        <v>#REF!</v>
      </c>
      <c r="BH999" s="80"/>
      <c r="BI999" s="81" t="e">
        <f>IF(COUNTIF(T999,"**"),"",IF(AND(T999&gt;=#REF!,OR(H999=#REF!,H999=#REF!)),1,IF(AND(T999&gt;=#REF!,H999&lt;&gt;#REF!,H999&lt;&gt;#REF!),1,"")))</f>
        <v>#REF!</v>
      </c>
      <c r="BJ999" s="82" t="str">
        <f t="shared" si="147"/>
        <v>○</v>
      </c>
      <c r="BK999" s="81" t="b">
        <f t="shared" si="150"/>
        <v>1</v>
      </c>
      <c r="BL999" s="81" t="b">
        <f t="shared" si="151"/>
        <v>1</v>
      </c>
    </row>
    <row r="1000" spans="1:64" s="83" customFormat="1" ht="60.5" customHeight="1" x14ac:dyDescent="0.2">
      <c r="A1000" s="77">
        <f t="shared" si="143"/>
        <v>995</v>
      </c>
      <c r="B1000" s="77" t="str">
        <f t="shared" si="148"/>
        <v/>
      </c>
      <c r="C1000" s="77" t="str">
        <f>IF(B1000&lt;&gt;1,"",COUNTIF($B$6:B1000,1))</f>
        <v/>
      </c>
      <c r="D1000" s="77" t="str">
        <f>IF(B1000&lt;&gt;2,"",COUNTIF($B$6:B1000,2))</f>
        <v/>
      </c>
      <c r="E1000" s="77" t="str">
        <f>IF(B1000&lt;&gt;3,"",COUNTIF($B$6:B1000,3))</f>
        <v/>
      </c>
      <c r="F1000" s="77" t="str">
        <f>IF(B1000&lt;&gt;4,"",COUNTIF($B$6:B1000,4))</f>
        <v/>
      </c>
      <c r="G1000" s="1"/>
      <c r="H1000" s="20"/>
      <c r="I1000" s="20"/>
      <c r="J1000" s="20"/>
      <c r="K1000" s="1"/>
      <c r="L1000" s="1"/>
      <c r="M1000" s="21"/>
      <c r="N1000" s="20"/>
      <c r="O1000" s="22"/>
      <c r="P1000" s="26"/>
      <c r="Q1000" s="27"/>
      <c r="R1000" s="20"/>
      <c r="S1000" s="1"/>
      <c r="T1000" s="23"/>
      <c r="U1000" s="84"/>
      <c r="V1000" s="86"/>
      <c r="W1000" s="39" t="e">
        <f>IF(OR(T1000="他官署で調達手続きを実施のため",AC1000=#REF!),"－",IF(V1000&lt;&gt;"",ROUNDDOWN(V1000/T1000,3),(IFERROR(ROUNDDOWN(U1000/T1000,3),"－"))))</f>
        <v>#REF!</v>
      </c>
      <c r="X1000" s="90"/>
      <c r="Y1000" s="92"/>
      <c r="Z1000" s="25"/>
      <c r="AA1000" s="24"/>
      <c r="AB1000" s="25"/>
      <c r="AC1000" s="24"/>
      <c r="AD1000" s="20"/>
      <c r="AE1000" s="20"/>
      <c r="AF1000" s="20"/>
      <c r="AG1000" s="1"/>
      <c r="AH1000" s="1"/>
      <c r="AI1000" s="41"/>
      <c r="AJ1000" s="41"/>
      <c r="AK1000" s="41"/>
      <c r="AL1000" s="41"/>
      <c r="AM1000" s="41"/>
      <c r="AN1000" s="1"/>
      <c r="AO1000" s="1"/>
      <c r="AP1000" s="1"/>
      <c r="AQ1000" s="1"/>
      <c r="AR1000" s="1"/>
      <c r="AS1000" s="1"/>
      <c r="AT1000" s="1"/>
      <c r="AU1000" s="1"/>
      <c r="AV1000" s="1"/>
      <c r="AW1000" s="1"/>
      <c r="AX1000" s="36"/>
      <c r="AY1000" s="78"/>
      <c r="AZ1000" s="37" t="e">
        <f>IF(AC1000=#REF!,"年間支払金額",IF(AND(OR(COUNTIF(AE1000,"*すべて*"),COUNTIF(AE1000,"*全て*")),S1000="●",OR(K1000=#REF!,K1000=#REF!)),"年間支払金額(全官署、契約相手方ごと)",IF(AND(OR(COUNTIF(AE1000,"*すべて*"),COUNTIF(AE1000,"*全て*")),S1000="●"),"年間支払金額(契約相手方ごと)",IF(AND(OR(K1000=#REF!,K1000=#REF!),AC1000=#REF!),"契約総額(全官署)",IF(AND(K1000=#REF!,AC1000=#REF!),"契約総額(自官署のみ)",IF(K1000=#REF!,"年間支払金額(自官署のみ)",IF(AC1000=#REF!,"契約総額",IF(AND(COUNTIF(BG1000,"&lt;&gt;*単価*"),OR(K1000=#REF!,K1000=#REF!)),"全官署予定価格",IF(AND(COUNTIF(BG1000,"*単価*"),OR(K1000=#REF!,K1000=#REF!)),"全官署支払金額",IF(COUNTIF(BG1000,"*単価*"),"年間支払金額","予定価格"))))))))))</f>
        <v>#REF!</v>
      </c>
      <c r="BA1000" s="37" t="str">
        <f>IF(T1000="","×",IF(令和8年度契約状況調査票!T1000&gt;_xlfn.XLOOKUP(令和8年度契約状況調査票!BF1000,#REF!,#REF!),"○","×"))</f>
        <v>×</v>
      </c>
      <c r="BB1000" s="37" t="str">
        <f>IF(Y1000="","×",IF(令和8年度契約状況調査票!Y1000&gt;_xlfn.XLOOKUP(令和8年度契約状況調査票!BF1000,#REF!,#REF!),"○","×"))</f>
        <v>×</v>
      </c>
      <c r="BC1000" s="37" t="str">
        <f t="shared" si="144"/>
        <v>×</v>
      </c>
      <c r="BD1000" s="37" t="str">
        <f t="shared" si="149"/>
        <v>×</v>
      </c>
      <c r="BE1000" s="79" t="str">
        <f t="shared" si="145"/>
        <v/>
      </c>
      <c r="BF1000" s="38">
        <f t="shared" si="146"/>
        <v>0</v>
      </c>
      <c r="BG1000" s="1" t="e">
        <f>IF(AC1000=#REF!,"",IF(AND(K1000&lt;&gt;"",ISTEXT(U1000)),"分担契約/単価契約",IF(ISTEXT(U1000),"単価契約",IF(K1000&lt;&gt;"","分担契約",""))))</f>
        <v>#REF!</v>
      </c>
      <c r="BH1000" s="80"/>
      <c r="BI1000" s="81" t="e">
        <f>IF(COUNTIF(T1000,"**"),"",IF(AND(T1000&gt;=#REF!,OR(H1000=#REF!,H1000=#REF!)),1,IF(AND(T1000&gt;=#REF!,H1000&lt;&gt;#REF!,H1000&lt;&gt;#REF!),1,"")))</f>
        <v>#REF!</v>
      </c>
      <c r="BJ1000" s="82" t="str">
        <f t="shared" si="147"/>
        <v>○</v>
      </c>
      <c r="BK1000" s="81" t="b">
        <f t="shared" si="150"/>
        <v>1</v>
      </c>
      <c r="BL1000" s="81" t="b">
        <f t="shared" si="151"/>
        <v>1</v>
      </c>
    </row>
    <row r="1588" spans="24:24" x14ac:dyDescent="0.2">
      <c r="X1588" s="91"/>
    </row>
  </sheetData>
  <sheetProtection formatCells="0" insertRows="0" insertHyperlinks="0" deleteRows="0" selectLockedCells="1" sort="0" autoFilter="0" pivotTables="0"/>
  <autoFilter ref="A5:BL1000" xr:uid="{00000000-0001-0000-0000-000000000000}"/>
  <mergeCells count="11">
    <mergeCell ref="BH2:BL4"/>
    <mergeCell ref="P2:Q4"/>
    <mergeCell ref="BD3:BE3"/>
    <mergeCell ref="AO3:AO4"/>
    <mergeCell ref="AP3:AR4"/>
    <mergeCell ref="AS3:AU4"/>
    <mergeCell ref="AV3:AW4"/>
    <mergeCell ref="AY2:BE2"/>
    <mergeCell ref="AN2:AN4"/>
    <mergeCell ref="AG2:AM4"/>
    <mergeCell ref="AO2:AW2"/>
  </mergeCells>
  <phoneticPr fontId="3"/>
  <conditionalFormatting sqref="L6:L14 L20:L10000">
    <cfRule type="expression" dxfId="25" priority="243">
      <formula>$K6=""</formula>
    </cfRule>
  </conditionalFormatting>
  <conditionalFormatting sqref="L15:L19">
    <cfRule type="expression" dxfId="24" priority="1">
      <formula>K15=""</formula>
    </cfRule>
  </conditionalFormatting>
  <conditionalFormatting sqref="O6:O14 O20:O1000">
    <cfRule type="expression" dxfId="23" priority="478">
      <formula>BJ6="×"</formula>
    </cfRule>
  </conditionalFormatting>
  <conditionalFormatting sqref="O15:O19">
    <cfRule type="expression" dxfId="22" priority="3">
      <formula>BL15="×"</formula>
    </cfRule>
  </conditionalFormatting>
  <conditionalFormatting sqref="Q6:Q14 Q20:Q1000">
    <cfRule type="notContainsBlanks" priority="105" stopIfTrue="1">
      <formula>LEN(TRIM(Q6))&gt;0</formula>
    </cfRule>
    <cfRule type="expression" dxfId="21" priority="509">
      <formula>OR(P6=#REF!,P6=#REF!,P6=#REF!,P6=#REF!)</formula>
    </cfRule>
    <cfRule type="expression" dxfId="20" priority="511">
      <formula>$P6=#REF!</formula>
    </cfRule>
  </conditionalFormatting>
  <conditionalFormatting sqref="S6:S14 S20:S10000">
    <cfRule type="expression" dxfId="19" priority="514">
      <formula>$R6=#REF!</formula>
    </cfRule>
  </conditionalFormatting>
  <conditionalFormatting sqref="V6:V10000">
    <cfRule type="expression" dxfId="18" priority="487">
      <formula>BG6=""</formula>
    </cfRule>
  </conditionalFormatting>
  <conditionalFormatting sqref="Z6:Z10000">
    <cfRule type="expression" dxfId="17" priority="123">
      <formula>$BI6=1</formula>
    </cfRule>
  </conditionalFormatting>
  <conditionalFormatting sqref="Z6:AA10000">
    <cfRule type="notContainsBlanks" priority="60" stopIfTrue="1">
      <formula>LEN(TRIM(Z6))&gt;0</formula>
    </cfRule>
    <cfRule type="containsBlanks" dxfId="16" priority="124">
      <formula>LEN(TRIM(Z6))=0</formula>
    </cfRule>
  </conditionalFormatting>
  <conditionalFormatting sqref="AA6:AB13 AA14:AA30 AA31:AB10000 AB14 AB20:AB30">
    <cfRule type="expression" dxfId="15" priority="62">
      <formula>T6="他官署で調達手続きを実施のため"</formula>
    </cfRule>
  </conditionalFormatting>
  <conditionalFormatting sqref="AD6:AE10000">
    <cfRule type="notContainsBlanks" priority="9" stopIfTrue="1">
      <formula>LEN(TRIM(AD6))&gt;0</formula>
    </cfRule>
    <cfRule type="expression" dxfId="14" priority="10">
      <formula>$R6=#REF!</formula>
    </cfRule>
  </conditionalFormatting>
  <conditionalFormatting sqref="AG6:AG10000">
    <cfRule type="expression" dxfId="13" priority="521">
      <formula>$R6=#REF!</formula>
    </cfRule>
  </conditionalFormatting>
  <conditionalFormatting sqref="AG6:AG1048576">
    <cfRule type="notContainsBlanks" priority="95" stopIfTrue="1">
      <formula>LEN(TRIM(AG6))&gt;0</formula>
    </cfRule>
  </conditionalFormatting>
  <conditionalFormatting sqref="AH6:AM10000">
    <cfRule type="expression" dxfId="12" priority="278">
      <formula>$AG6=#REF!</formula>
    </cfRule>
  </conditionalFormatting>
  <conditionalFormatting sqref="AH6:AN10000">
    <cfRule type="notContainsBlanks" priority="275" stopIfTrue="1">
      <formula>LEN(TRIM(AH6))&gt;0</formula>
    </cfRule>
  </conditionalFormatting>
  <conditionalFormatting sqref="AN6:AN10000">
    <cfRule type="expression" dxfId="11" priority="513">
      <formula>$R6=#REF!</formula>
    </cfRule>
  </conditionalFormatting>
  <conditionalFormatting sqref="AP6:AP1000">
    <cfRule type="notContainsBlanks" priority="442" stopIfTrue="1">
      <formula>LEN(TRIM(AP6))&gt;0</formula>
    </cfRule>
    <cfRule type="expression" dxfId="10" priority="523">
      <formula>$AO6="○"</formula>
    </cfRule>
  </conditionalFormatting>
  <conditionalFormatting sqref="AR6:AR10000">
    <cfRule type="expression" dxfId="9" priority="427">
      <formula>AQ6="⑧その他"</formula>
    </cfRule>
    <cfRule type="expression" dxfId="8" priority="428">
      <formula>AP6="⑧その他"</formula>
    </cfRule>
  </conditionalFormatting>
  <conditionalFormatting sqref="AR6:AS10000">
    <cfRule type="notContainsBlanks" priority="426" stopIfTrue="1">
      <formula>LEN(TRIM(AR6))&gt;0</formula>
    </cfRule>
  </conditionalFormatting>
  <conditionalFormatting sqref="AS6:AS10000">
    <cfRule type="expression" dxfId="7" priority="524">
      <formula>$AO6="△"</formula>
    </cfRule>
    <cfRule type="expression" dxfId="6" priority="525">
      <formula>$AO6="×"</formula>
    </cfRule>
  </conditionalFormatting>
  <conditionalFormatting sqref="AU6:AU10000">
    <cfRule type="expression" dxfId="5" priority="423">
      <formula>$AS6=#REF!</formula>
    </cfRule>
    <cfRule type="expression" dxfId="4" priority="424">
      <formula>$AT6=#REF!</formula>
    </cfRule>
  </conditionalFormatting>
  <conditionalFormatting sqref="AU6:AW10000">
    <cfRule type="notContainsBlanks" priority="93" stopIfTrue="1">
      <formula>LEN(TRIM(AU6))&gt;0</formula>
    </cfRule>
  </conditionalFormatting>
  <conditionalFormatting sqref="AV6:AV10000">
    <cfRule type="expression" dxfId="3" priority="526">
      <formula>$AO6="○"</formula>
    </cfRule>
    <cfRule type="expression" dxfId="2" priority="527">
      <formula>$AO6="×"</formula>
    </cfRule>
  </conditionalFormatting>
  <conditionalFormatting sqref="AW6:AW10000">
    <cfRule type="expression" dxfId="1" priority="529">
      <formula>$AV6="×"</formula>
    </cfRule>
  </conditionalFormatting>
  <conditionalFormatting sqref="AX6:AX17">
    <cfRule type="notContainsBlanks" priority="50" stopIfTrue="1">
      <formula>LEN(TRIM(AX6))&gt;0</formula>
    </cfRule>
    <cfRule type="expression" dxfId="0" priority="51">
      <formula>$AV6="×"</formula>
    </cfRule>
  </conditionalFormatting>
  <dataValidations xWindow="1147" yWindow="767" count="23">
    <dataValidation type="list" allowBlank="1" showInputMessage="1" showErrorMessage="1" sqref="R1 R6:R1048576" xr:uid="{00000000-0002-0000-0000-000001000000}">
      <formula1>契約方式</formula1>
    </dataValidation>
    <dataValidation type="list" allowBlank="1" showInputMessage="1" showErrorMessage="1" sqref="AA1 AA6:AA1048576" xr:uid="{00000000-0002-0000-0000-000002000000}">
      <formula1>予定価格の公表</formula1>
    </dataValidation>
    <dataValidation type="list" allowBlank="1" showInputMessage="1" showErrorMessage="1" sqref="AC1 AC6:AC1048576" xr:uid="{00000000-0002-0000-0000-000005000000}">
      <formula1>長期・国庫区分</formula1>
    </dataValidation>
    <dataValidation type="list" allowBlank="1" showInputMessage="1" showErrorMessage="1" sqref="AD1 AD6:AD1048576" xr:uid="{00000000-0002-0000-0000-000006000000}">
      <formula1>随契理由１</formula1>
    </dataValidation>
    <dataValidation type="list" allowBlank="1" showInputMessage="1" showErrorMessage="1" sqref="AV6:AV1048576 Z1 AY6:AY1048576 AV1 L1 L20:L1048576 L6:L14 Z6:Z1048576" xr:uid="{00000000-0002-0000-0000-000007000000}">
      <formula1>"○,×"</formula1>
    </dataValidation>
    <dataValidation type="list" allowBlank="1" showInputMessage="1" showErrorMessage="1" sqref="BF6:BF1000" xr:uid="{00000000-0002-0000-0000-000008000000}">
      <formula1>"⑦物品等購入,⑧物品等製造,⑨物品等賃貸借,⑩役務"</formula1>
    </dataValidation>
    <dataValidation type="list" allowBlank="1" showInputMessage="1" showErrorMessage="1" sqref="S1 S6:S14 S16:S18 S20:S1048576" xr:uid="{00000000-0002-0000-0000-000009000000}">
      <formula1>"○,●"</formula1>
    </dataValidation>
    <dataValidation type="list" imeMode="halfAlpha" allowBlank="1" showInputMessage="1" sqref="O1 O6:O1048576" xr:uid="{00000000-0002-0000-0000-00000C000000}">
      <formula1>" ,－"</formula1>
    </dataValidation>
    <dataValidation type="list" allowBlank="1" showInputMessage="1" showErrorMessage="1" sqref="BG6:BG1000" xr:uid="{00000000-0002-0000-0000-00000E000000}">
      <formula1>"単価契約,分担契約/単価契約"</formula1>
    </dataValidation>
    <dataValidation type="list" allowBlank="1" showInputMessage="1" showErrorMessage="1" sqref="J1" xr:uid="{00000000-0002-0000-0000-000013000000}">
      <formula1>"（　月分）,（4月分）,（5月分）,（6月分）,（7月分）,（8月分）,（9月分）,（10月分）,（11月分）,（12月分）,（1月分）,（2月分）,（3月分）"</formula1>
    </dataValidation>
    <dataValidation type="list" allowBlank="1" showInputMessage="1" showErrorMessage="1" sqref="AK1:AL1 AK6:AL1048576" xr:uid="{B382DDC1-25F2-42EC-9D12-ADCA1D2E1C89}">
      <formula1>"該当,非該当"</formula1>
    </dataValidation>
    <dataValidation type="list" allowBlank="1" showInputMessage="1" showErrorMessage="1" sqref="AM1 AM6:AM1048576" xr:uid="{761ACFAA-4145-43E5-A4CE-FB41C6966936}">
      <formula1>"有,無"</formula1>
    </dataValidation>
    <dataValidation type="textLength" imeMode="halfAlpha" operator="equal" allowBlank="1" showInputMessage="1" showErrorMessage="1" sqref="G1 G6:G1048576" xr:uid="{00000000-0002-0000-0000-00000A000000}">
      <formula1>5</formula1>
    </dataValidation>
    <dataValidation type="list" imeMode="halfAlpha" allowBlank="1" showInputMessage="1" sqref="T6:T14 T20:T1048576" xr:uid="{401EF65A-EBE7-4130-9CC3-75E29B8BE45F}">
      <formula1>"他官署で調達手続きを実施のため,－"</formula1>
    </dataValidation>
    <dataValidation type="list" allowBlank="1" showInputMessage="1" showErrorMessage="1" sqref="AO1 AO6:AO1048576" xr:uid="{A42EE8C4-52AA-4050-9002-E9BA7F3145A5}">
      <formula1>"○,△,×"</formula1>
    </dataValidation>
    <dataValidation type="list" allowBlank="1" showInputMessage="1" showErrorMessage="1" sqref="AN1 AN6:AN1048576" xr:uid="{74B59733-819F-4621-AD1E-B10DF13CEE9C}">
      <formula1>"設定有,設定無"</formula1>
    </dataValidation>
    <dataValidation type="list" allowBlank="1" showInputMessage="1" sqref="AB1 U20:U1048576 U1 AB6:AB14 U6:U14 AB20:AB1048576" xr:uid="{3A33C889-B4C3-4692-AD0B-6D07D6561334}">
      <formula1>"－"</formula1>
    </dataValidation>
    <dataValidation type="list" imeMode="halfAlpha" allowBlank="1" showInputMessage="1" sqref="Y1 AB15:AB19 U15:U19 Y31:Y1048576" xr:uid="{E443F2DB-F374-4EAC-BC54-FCDE87E31BD2}">
      <formula1>"－"</formula1>
    </dataValidation>
    <dataValidation type="list" allowBlank="1" showInputMessage="1" showErrorMessage="1" sqref="Q15:Q19" xr:uid="{99CF1C53-5155-430D-9CAE-F1C24FFBB42C}">
      <formula1>国所管都道府県所管の区分</formula1>
    </dataValidation>
    <dataValidation type="list" imeMode="halfAlpha" allowBlank="1" showInputMessage="1" sqref="T15:T19" xr:uid="{9BDE11D2-2147-4A8F-89E8-FDD2C9F41DD5}">
      <formula1>",他官署で調達手続きを実施のため,－"</formula1>
    </dataValidation>
    <dataValidation type="list" allowBlank="1" showErrorMessage="1" prompt="調達改善計画フォローアップ対象項目" sqref="S15 S19" xr:uid="{A0C6E412-B8D5-4849-9908-03089256FEFC}">
      <formula1>"○,●"</formula1>
    </dataValidation>
    <dataValidation type="list" allowBlank="1" showInputMessage="1" showErrorMessage="1" sqref="P1:Q1 P6:Q14 P20:Q1048576 K1 K6:K14 K20:K1048576 AG1 AG6:AG1048576 AS1:AT1 AS6:AT1048576 AP1:AQ1 AP6:AQ1048576 H1 H6:H14 H20:H1048576" xr:uid="{13A56931-E2F5-4D95-B48A-37928EFA4839}">
      <formula1>#REF!</formula1>
    </dataValidation>
    <dataValidation type="list" allowBlank="1" showInputMessage="1" sqref="AE1:AF1 AE6:AF1048576" xr:uid="{81AFC517-FE23-4732-AC14-7C669AFCEA27}">
      <formula1>#REF!</formula1>
    </dataValidation>
  </dataValidations>
  <pageMargins left="0.62992125984251968" right="3.937007874015748E-2" top="0.74803149606299213" bottom="0.74803149606299213" header="0.31496062992125984" footer="0.31496062992125984"/>
  <pageSetup paperSize="9" scale="46" fitToWidth="2" fitToHeight="1000" pageOrder="overThenDown" orientation="landscape" r:id="rId1"/>
  <headerFooter>
    <oddFooter>&amp;P / &amp;N ページ</oddFooter>
  </headerFooter>
  <colBreaks count="1" manualBreakCount="1">
    <brk id="2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
  <sheetViews>
    <sheetView showZeros="0" tabSelected="1" view="pageBreakPreview" zoomScaleNormal="100" zoomScaleSheetLayoutView="100" workbookViewId="0">
      <selection activeCell="D61" sqref="D61"/>
    </sheetView>
  </sheetViews>
  <sheetFormatPr defaultColWidth="9" defaultRowHeight="11" x14ac:dyDescent="0.2"/>
  <cols>
    <col min="1" max="1" width="30.6328125" style="68" customWidth="1"/>
    <col min="2" max="2" width="20.6328125" style="67" customWidth="1"/>
    <col min="3" max="3" width="14.36328125" style="67" customWidth="1"/>
    <col min="4" max="4" width="20.6328125" style="68" customWidth="1"/>
    <col min="5" max="5" width="15.90625" style="68" customWidth="1"/>
    <col min="6" max="6" width="14.36328125" style="68" customWidth="1"/>
    <col min="7" max="7" width="14.6328125" style="72" customWidth="1"/>
    <col min="8" max="8" width="14.6328125" style="67" customWidth="1"/>
    <col min="9" max="9" width="7.6328125" style="73" customWidth="1"/>
    <col min="10" max="10" width="8.08984375" style="68" customWidth="1"/>
    <col min="11" max="11" width="8.6328125" style="68" customWidth="1"/>
    <col min="12" max="12" width="8.08984375" style="69" customWidth="1"/>
    <col min="13" max="13" width="12.08984375" style="68" customWidth="1"/>
    <col min="14" max="16384" width="9" style="68"/>
  </cols>
  <sheetData>
    <row r="1" spans="1:13" ht="27.5" customHeight="1" x14ac:dyDescent="0.2">
      <c r="A1" s="143" t="s">
        <v>30</v>
      </c>
      <c r="B1" s="144"/>
      <c r="C1" s="144"/>
      <c r="D1" s="144"/>
      <c r="E1" s="144"/>
      <c r="F1" s="144"/>
      <c r="G1" s="145"/>
      <c r="H1" s="144"/>
      <c r="I1" s="144"/>
      <c r="J1" s="144"/>
      <c r="K1" s="144"/>
      <c r="L1" s="144"/>
      <c r="M1" s="144"/>
    </row>
    <row r="2" spans="1:13" ht="12" customHeight="1" x14ac:dyDescent="0.2"/>
    <row r="3" spans="1:13" ht="12" customHeight="1" x14ac:dyDescent="0.2">
      <c r="A3" s="66"/>
      <c r="M3" s="70"/>
    </row>
    <row r="4" spans="1:13" ht="22" customHeight="1" x14ac:dyDescent="0.2">
      <c r="A4" s="146" t="s">
        <v>31</v>
      </c>
      <c r="B4" s="146" t="s">
        <v>22</v>
      </c>
      <c r="C4" s="146" t="s">
        <v>23</v>
      </c>
      <c r="D4" s="146" t="s">
        <v>24</v>
      </c>
      <c r="E4" s="141" t="s">
        <v>25</v>
      </c>
      <c r="F4" s="146" t="s">
        <v>32</v>
      </c>
      <c r="G4" s="147" t="s">
        <v>26</v>
      </c>
      <c r="H4" s="146" t="s">
        <v>27</v>
      </c>
      <c r="I4" s="138" t="s">
        <v>28</v>
      </c>
      <c r="J4" s="139" t="s">
        <v>33</v>
      </c>
      <c r="K4" s="140"/>
      <c r="L4" s="140"/>
      <c r="M4" s="141" t="s">
        <v>65</v>
      </c>
    </row>
    <row r="5" spans="1:13" s="71" customFormat="1" ht="36.5" customHeight="1" x14ac:dyDescent="0.2">
      <c r="A5" s="146"/>
      <c r="B5" s="146"/>
      <c r="C5" s="146"/>
      <c r="D5" s="146"/>
      <c r="E5" s="142"/>
      <c r="F5" s="146"/>
      <c r="G5" s="147"/>
      <c r="H5" s="146"/>
      <c r="I5" s="138"/>
      <c r="J5" s="58" t="s">
        <v>29</v>
      </c>
      <c r="K5" s="58" t="s">
        <v>61</v>
      </c>
      <c r="L5" s="55" t="s">
        <v>20</v>
      </c>
      <c r="M5" s="142"/>
    </row>
    <row r="6" spans="1:13" s="71" customFormat="1" ht="70" customHeight="1" x14ac:dyDescent="0.2">
      <c r="A6" s="59" t="s">
        <v>113</v>
      </c>
      <c r="B6" s="60" t="s">
        <v>298</v>
      </c>
      <c r="C6" s="74">
        <v>46113</v>
      </c>
      <c r="D6" s="59" t="s">
        <v>299</v>
      </c>
      <c r="E6" s="57">
        <v>7010401164015</v>
      </c>
      <c r="F6" s="61" t="s">
        <v>300</v>
      </c>
      <c r="G6" s="62" t="s">
        <v>301</v>
      </c>
      <c r="H6" s="23" t="s">
        <v>116</v>
      </c>
      <c r="I6" s="133" t="s">
        <v>160</v>
      </c>
      <c r="J6" s="134" t="s">
        <v>302</v>
      </c>
      <c r="K6" s="64">
        <v>0</v>
      </c>
      <c r="L6" s="56" t="s">
        <v>302</v>
      </c>
      <c r="M6" s="135" t="s">
        <v>349</v>
      </c>
    </row>
    <row r="7" spans="1:13" s="71" customFormat="1" ht="70" customHeight="1" x14ac:dyDescent="0.2">
      <c r="A7" s="59" t="s">
        <v>119</v>
      </c>
      <c r="B7" s="60" t="s">
        <v>120</v>
      </c>
      <c r="C7" s="74">
        <v>46113</v>
      </c>
      <c r="D7" s="59" t="s">
        <v>121</v>
      </c>
      <c r="E7" s="57">
        <v>3230001008371</v>
      </c>
      <c r="F7" s="61" t="s">
        <v>300</v>
      </c>
      <c r="G7" s="62" t="s">
        <v>301</v>
      </c>
      <c r="H7" s="84" t="s">
        <v>389</v>
      </c>
      <c r="I7" s="133" t="s">
        <v>160</v>
      </c>
      <c r="J7" s="134" t="s">
        <v>302</v>
      </c>
      <c r="K7" s="64">
        <v>0</v>
      </c>
      <c r="L7" s="56" t="s">
        <v>302</v>
      </c>
      <c r="M7" s="136"/>
    </row>
    <row r="8" spans="1:13" s="71" customFormat="1" ht="70" customHeight="1" x14ac:dyDescent="0.2">
      <c r="A8" s="59" t="s">
        <v>123</v>
      </c>
      <c r="B8" s="60" t="s">
        <v>120</v>
      </c>
      <c r="C8" s="74">
        <v>46113</v>
      </c>
      <c r="D8" s="59" t="s">
        <v>222</v>
      </c>
      <c r="E8" s="57">
        <v>2220001000405</v>
      </c>
      <c r="F8" s="61" t="s">
        <v>300</v>
      </c>
      <c r="G8" s="62" t="s">
        <v>301</v>
      </c>
      <c r="H8" s="84" t="s">
        <v>390</v>
      </c>
      <c r="I8" s="133" t="s">
        <v>160</v>
      </c>
      <c r="J8" s="134" t="s">
        <v>302</v>
      </c>
      <c r="K8" s="64">
        <v>0</v>
      </c>
      <c r="L8" s="56" t="s">
        <v>302</v>
      </c>
      <c r="M8" s="136"/>
    </row>
    <row r="9" spans="1:13" s="71" customFormat="1" ht="70" customHeight="1" x14ac:dyDescent="0.2">
      <c r="A9" s="59" t="s">
        <v>126</v>
      </c>
      <c r="B9" s="60" t="s">
        <v>120</v>
      </c>
      <c r="C9" s="74">
        <v>46113</v>
      </c>
      <c r="D9" s="59" t="s">
        <v>127</v>
      </c>
      <c r="E9" s="57">
        <v>1210001003384</v>
      </c>
      <c r="F9" s="61" t="s">
        <v>300</v>
      </c>
      <c r="G9" s="62" t="s">
        <v>301</v>
      </c>
      <c r="H9" s="84" t="s">
        <v>391</v>
      </c>
      <c r="I9" s="133" t="s">
        <v>160</v>
      </c>
      <c r="J9" s="134" t="s">
        <v>302</v>
      </c>
      <c r="K9" s="64">
        <v>0</v>
      </c>
      <c r="L9" s="56" t="s">
        <v>302</v>
      </c>
      <c r="M9" s="136"/>
    </row>
    <row r="10" spans="1:13" s="71" customFormat="1" ht="70" customHeight="1" x14ac:dyDescent="0.2">
      <c r="A10" s="59" t="s">
        <v>303</v>
      </c>
      <c r="B10" s="60" t="s">
        <v>304</v>
      </c>
      <c r="C10" s="74">
        <v>46113</v>
      </c>
      <c r="D10" s="59" t="s">
        <v>131</v>
      </c>
      <c r="E10" s="57">
        <v>3180001036915</v>
      </c>
      <c r="F10" s="61" t="s">
        <v>300</v>
      </c>
      <c r="G10" s="62" t="s">
        <v>301</v>
      </c>
      <c r="H10" s="23" t="s">
        <v>132</v>
      </c>
      <c r="I10" s="133" t="s">
        <v>160</v>
      </c>
      <c r="J10" s="134" t="s">
        <v>302</v>
      </c>
      <c r="K10" s="64">
        <v>0</v>
      </c>
      <c r="L10" s="56" t="s">
        <v>302</v>
      </c>
      <c r="M10" s="135" t="s">
        <v>350</v>
      </c>
    </row>
    <row r="11" spans="1:13" s="71" customFormat="1" ht="70" customHeight="1" x14ac:dyDescent="0.2">
      <c r="A11" s="59" t="s">
        <v>136</v>
      </c>
      <c r="B11" s="60" t="s">
        <v>120</v>
      </c>
      <c r="C11" s="74">
        <v>46113</v>
      </c>
      <c r="D11" s="59" t="s">
        <v>305</v>
      </c>
      <c r="E11" s="57">
        <v>8130001000053</v>
      </c>
      <c r="F11" s="61" t="s">
        <v>300</v>
      </c>
      <c r="G11" s="62" t="s">
        <v>301</v>
      </c>
      <c r="H11" s="23" t="s">
        <v>138</v>
      </c>
      <c r="I11" s="133" t="s">
        <v>160</v>
      </c>
      <c r="J11" s="134" t="s">
        <v>302</v>
      </c>
      <c r="K11" s="64">
        <v>0</v>
      </c>
      <c r="L11" s="56" t="s">
        <v>302</v>
      </c>
      <c r="M11" s="135" t="s">
        <v>351</v>
      </c>
    </row>
    <row r="12" spans="1:13" s="71" customFormat="1" ht="70" customHeight="1" x14ac:dyDescent="0.2">
      <c r="A12" s="59" t="s">
        <v>140</v>
      </c>
      <c r="B12" s="60" t="s">
        <v>120</v>
      </c>
      <c r="C12" s="74">
        <v>46113</v>
      </c>
      <c r="D12" s="59" t="s">
        <v>306</v>
      </c>
      <c r="E12" s="57">
        <v>4010401022860</v>
      </c>
      <c r="F12" s="61" t="s">
        <v>300</v>
      </c>
      <c r="G12" s="62" t="s">
        <v>301</v>
      </c>
      <c r="H12" s="23" t="s">
        <v>142</v>
      </c>
      <c r="I12" s="133" t="s">
        <v>160</v>
      </c>
      <c r="J12" s="134" t="s">
        <v>302</v>
      </c>
      <c r="K12" s="64">
        <v>0</v>
      </c>
      <c r="L12" s="56" t="s">
        <v>302</v>
      </c>
      <c r="M12" s="135" t="s">
        <v>352</v>
      </c>
    </row>
    <row r="13" spans="1:13" s="71" customFormat="1" ht="70" customHeight="1" x14ac:dyDescent="0.2">
      <c r="A13" s="59" t="s">
        <v>144</v>
      </c>
      <c r="B13" s="60" t="s">
        <v>120</v>
      </c>
      <c r="C13" s="74">
        <v>46113</v>
      </c>
      <c r="D13" s="59" t="s">
        <v>145</v>
      </c>
      <c r="E13" s="57">
        <v>7010401018377</v>
      </c>
      <c r="F13" s="61" t="s">
        <v>300</v>
      </c>
      <c r="G13" s="62" t="s">
        <v>301</v>
      </c>
      <c r="H13" s="23" t="s">
        <v>146</v>
      </c>
      <c r="I13" s="133" t="s">
        <v>160</v>
      </c>
      <c r="J13" s="134" t="s">
        <v>302</v>
      </c>
      <c r="K13" s="64">
        <v>0</v>
      </c>
      <c r="L13" s="56" t="s">
        <v>302</v>
      </c>
      <c r="M13" s="135" t="s">
        <v>353</v>
      </c>
    </row>
    <row r="14" spans="1:13" s="71" customFormat="1" ht="70" customHeight="1" x14ac:dyDescent="0.2">
      <c r="A14" s="59" t="s">
        <v>156</v>
      </c>
      <c r="B14" s="60" t="s">
        <v>308</v>
      </c>
      <c r="C14" s="74">
        <v>46113</v>
      </c>
      <c r="D14" s="59" t="s">
        <v>158</v>
      </c>
      <c r="E14" s="57">
        <v>6220001008114</v>
      </c>
      <c r="F14" s="61" t="s">
        <v>300</v>
      </c>
      <c r="G14" s="62" t="s">
        <v>159</v>
      </c>
      <c r="H14" s="84" t="s">
        <v>356</v>
      </c>
      <c r="I14" s="133" t="s">
        <v>160</v>
      </c>
      <c r="J14" s="134" t="s">
        <v>302</v>
      </c>
      <c r="K14" s="64">
        <v>0</v>
      </c>
      <c r="L14" s="56" t="s">
        <v>302</v>
      </c>
      <c r="M14" s="135" t="s">
        <v>357</v>
      </c>
    </row>
    <row r="15" spans="1:13" s="71" customFormat="1" ht="70" customHeight="1" x14ac:dyDescent="0.2">
      <c r="A15" s="59" t="s">
        <v>162</v>
      </c>
      <c r="B15" s="60" t="s">
        <v>309</v>
      </c>
      <c r="C15" s="74">
        <v>46113</v>
      </c>
      <c r="D15" s="59" t="s">
        <v>164</v>
      </c>
      <c r="E15" s="57">
        <v>5210001001822</v>
      </c>
      <c r="F15" s="61" t="s">
        <v>300</v>
      </c>
      <c r="G15" s="62" t="s">
        <v>159</v>
      </c>
      <c r="H15" s="84" t="s">
        <v>165</v>
      </c>
      <c r="I15" s="133" t="s">
        <v>160</v>
      </c>
      <c r="J15" s="134" t="s">
        <v>302</v>
      </c>
      <c r="K15" s="64">
        <v>0</v>
      </c>
      <c r="L15" s="56" t="s">
        <v>302</v>
      </c>
      <c r="M15" s="135" t="s">
        <v>358</v>
      </c>
    </row>
    <row r="16" spans="1:13" s="71" customFormat="1" ht="70" customHeight="1" x14ac:dyDescent="0.2">
      <c r="A16" s="59" t="s">
        <v>310</v>
      </c>
      <c r="B16" s="60" t="s">
        <v>311</v>
      </c>
      <c r="C16" s="74">
        <v>46113</v>
      </c>
      <c r="D16" s="59" t="s">
        <v>222</v>
      </c>
      <c r="E16" s="57">
        <v>2220001000405</v>
      </c>
      <c r="F16" s="61" t="s">
        <v>300</v>
      </c>
      <c r="G16" s="62" t="s">
        <v>301</v>
      </c>
      <c r="H16" s="137">
        <v>12000392</v>
      </c>
      <c r="I16" s="133" t="s">
        <v>160</v>
      </c>
      <c r="J16" s="134" t="s">
        <v>302</v>
      </c>
      <c r="K16" s="64">
        <v>0</v>
      </c>
      <c r="L16" s="56" t="s">
        <v>302</v>
      </c>
      <c r="M16" s="135" t="s">
        <v>359</v>
      </c>
    </row>
    <row r="17" spans="1:13" s="71" customFormat="1" ht="70" customHeight="1" x14ac:dyDescent="0.2">
      <c r="A17" s="59" t="s">
        <v>312</v>
      </c>
      <c r="B17" s="60" t="s">
        <v>313</v>
      </c>
      <c r="C17" s="74">
        <v>46113</v>
      </c>
      <c r="D17" s="59" t="s">
        <v>314</v>
      </c>
      <c r="E17" s="57">
        <v>6220001006324</v>
      </c>
      <c r="F17" s="61" t="s">
        <v>300</v>
      </c>
      <c r="G17" s="62" t="s">
        <v>301</v>
      </c>
      <c r="H17" s="137">
        <v>14187385</v>
      </c>
      <c r="I17" s="133" t="s">
        <v>160</v>
      </c>
      <c r="J17" s="134" t="s">
        <v>302</v>
      </c>
      <c r="K17" s="64">
        <v>0</v>
      </c>
      <c r="L17" s="56" t="s">
        <v>302</v>
      </c>
      <c r="M17" s="135" t="s">
        <v>360</v>
      </c>
    </row>
    <row r="18" spans="1:13" s="71" customFormat="1" ht="88" x14ac:dyDescent="0.2">
      <c r="A18" s="59" t="s">
        <v>315</v>
      </c>
      <c r="B18" s="60" t="s">
        <v>316</v>
      </c>
      <c r="C18" s="74">
        <v>46113</v>
      </c>
      <c r="D18" s="59" t="s">
        <v>317</v>
      </c>
      <c r="E18" s="57">
        <v>5220001011845</v>
      </c>
      <c r="F18" s="61" t="s">
        <v>300</v>
      </c>
      <c r="G18" s="62" t="s">
        <v>301</v>
      </c>
      <c r="H18" s="137" t="s">
        <v>184</v>
      </c>
      <c r="I18" s="133" t="s">
        <v>160</v>
      </c>
      <c r="J18" s="134" t="s">
        <v>302</v>
      </c>
      <c r="K18" s="64">
        <v>0</v>
      </c>
      <c r="L18" s="56" t="s">
        <v>302</v>
      </c>
      <c r="M18" s="135" t="s">
        <v>361</v>
      </c>
    </row>
    <row r="19" spans="1:13" s="71" customFormat="1" ht="70" customHeight="1" x14ac:dyDescent="0.2">
      <c r="A19" s="59" t="s">
        <v>318</v>
      </c>
      <c r="B19" s="60" t="s">
        <v>311</v>
      </c>
      <c r="C19" s="74">
        <v>46113</v>
      </c>
      <c r="D19" s="59" t="s">
        <v>319</v>
      </c>
      <c r="E19" s="57">
        <v>2220001019107</v>
      </c>
      <c r="F19" s="61" t="s">
        <v>300</v>
      </c>
      <c r="G19" s="62" t="s">
        <v>301</v>
      </c>
      <c r="H19" s="137">
        <v>2155961</v>
      </c>
      <c r="I19" s="133" t="s">
        <v>160</v>
      </c>
      <c r="J19" s="134" t="s">
        <v>302</v>
      </c>
      <c r="K19" s="64">
        <v>0</v>
      </c>
      <c r="L19" s="56" t="s">
        <v>302</v>
      </c>
      <c r="M19" s="135" t="s">
        <v>362</v>
      </c>
    </row>
    <row r="20" spans="1:13" s="71" customFormat="1" ht="70" customHeight="1" x14ac:dyDescent="0.2">
      <c r="A20" s="59" t="s">
        <v>320</v>
      </c>
      <c r="B20" s="60" t="s">
        <v>311</v>
      </c>
      <c r="C20" s="74">
        <v>46113</v>
      </c>
      <c r="D20" s="59" t="s">
        <v>321</v>
      </c>
      <c r="E20" s="57">
        <v>3200001008127</v>
      </c>
      <c r="F20" s="61" t="s">
        <v>300</v>
      </c>
      <c r="G20" s="62" t="s">
        <v>301</v>
      </c>
      <c r="H20" s="137">
        <v>2724312</v>
      </c>
      <c r="I20" s="133" t="s">
        <v>160</v>
      </c>
      <c r="J20" s="134" t="s">
        <v>302</v>
      </c>
      <c r="K20" s="64">
        <v>0</v>
      </c>
      <c r="L20" s="56" t="s">
        <v>302</v>
      </c>
      <c r="M20" s="135" t="s">
        <v>363</v>
      </c>
    </row>
    <row r="21" spans="1:13" s="71" customFormat="1" ht="70" customHeight="1" x14ac:dyDescent="0.2">
      <c r="A21" s="59" t="s">
        <v>322</v>
      </c>
      <c r="B21" s="60" t="s">
        <v>311</v>
      </c>
      <c r="C21" s="74">
        <v>46113</v>
      </c>
      <c r="D21" s="59" t="s">
        <v>222</v>
      </c>
      <c r="E21" s="57">
        <v>2220001000405</v>
      </c>
      <c r="F21" s="61" t="s">
        <v>300</v>
      </c>
      <c r="G21" s="62" t="s">
        <v>301</v>
      </c>
      <c r="H21" s="62">
        <v>3000966</v>
      </c>
      <c r="I21" s="133" t="s">
        <v>160</v>
      </c>
      <c r="J21" s="64" t="s">
        <v>302</v>
      </c>
      <c r="K21" s="64">
        <v>0</v>
      </c>
      <c r="L21" s="56" t="s">
        <v>302</v>
      </c>
      <c r="M21" s="135" t="s">
        <v>365</v>
      </c>
    </row>
    <row r="22" spans="1:13" s="71" customFormat="1" ht="70" customHeight="1" x14ac:dyDescent="0.2">
      <c r="A22" s="59" t="s">
        <v>323</v>
      </c>
      <c r="B22" s="60" t="s">
        <v>311</v>
      </c>
      <c r="C22" s="74">
        <v>46113</v>
      </c>
      <c r="D22" s="59" t="s">
        <v>324</v>
      </c>
      <c r="E22" s="57">
        <v>1220001002088</v>
      </c>
      <c r="F22" s="61" t="s">
        <v>300</v>
      </c>
      <c r="G22" s="62" t="s">
        <v>301</v>
      </c>
      <c r="H22" s="84" t="s">
        <v>197</v>
      </c>
      <c r="I22" s="133" t="s">
        <v>160</v>
      </c>
      <c r="J22" s="64" t="s">
        <v>302</v>
      </c>
      <c r="K22" s="64">
        <v>0</v>
      </c>
      <c r="L22" s="56" t="s">
        <v>302</v>
      </c>
      <c r="M22" s="135" t="s">
        <v>366</v>
      </c>
    </row>
    <row r="23" spans="1:13" s="71" customFormat="1" ht="70" customHeight="1" x14ac:dyDescent="0.2">
      <c r="A23" s="59" t="s">
        <v>199</v>
      </c>
      <c r="B23" s="60" t="s">
        <v>311</v>
      </c>
      <c r="C23" s="74">
        <v>46113</v>
      </c>
      <c r="D23" s="59" t="s">
        <v>200</v>
      </c>
      <c r="E23" s="57">
        <v>4220001009626</v>
      </c>
      <c r="F23" s="61" t="s">
        <v>300</v>
      </c>
      <c r="G23" s="62" t="s">
        <v>301</v>
      </c>
      <c r="H23" s="62">
        <v>11119394</v>
      </c>
      <c r="I23" s="133" t="s">
        <v>160</v>
      </c>
      <c r="J23" s="64" t="s">
        <v>302</v>
      </c>
      <c r="K23" s="64">
        <v>0</v>
      </c>
      <c r="L23" s="56" t="s">
        <v>302</v>
      </c>
      <c r="M23" s="135" t="s">
        <v>367</v>
      </c>
    </row>
    <row r="24" spans="1:13" s="71" customFormat="1" ht="70" customHeight="1" x14ac:dyDescent="0.2">
      <c r="A24" s="59" t="s">
        <v>325</v>
      </c>
      <c r="B24" s="60" t="s">
        <v>313</v>
      </c>
      <c r="C24" s="74">
        <v>46113</v>
      </c>
      <c r="D24" s="59" t="s">
        <v>203</v>
      </c>
      <c r="E24" s="57">
        <v>3220005001456</v>
      </c>
      <c r="F24" s="61" t="s">
        <v>300</v>
      </c>
      <c r="G24" s="62" t="s">
        <v>301</v>
      </c>
      <c r="H24" s="62">
        <v>17186678</v>
      </c>
      <c r="I24" s="133" t="s">
        <v>160</v>
      </c>
      <c r="J24" s="64" t="s">
        <v>302</v>
      </c>
      <c r="K24" s="64">
        <v>0</v>
      </c>
      <c r="L24" s="56" t="s">
        <v>302</v>
      </c>
      <c r="M24" s="135" t="s">
        <v>368</v>
      </c>
    </row>
    <row r="25" spans="1:13" s="71" customFormat="1" ht="70" customHeight="1" x14ac:dyDescent="0.2">
      <c r="A25" s="59" t="s">
        <v>205</v>
      </c>
      <c r="B25" s="60" t="s">
        <v>316</v>
      </c>
      <c r="C25" s="74">
        <v>46113</v>
      </c>
      <c r="D25" s="59" t="s">
        <v>206</v>
      </c>
      <c r="E25" s="57">
        <v>5210001001228</v>
      </c>
      <c r="F25" s="61" t="s">
        <v>300</v>
      </c>
      <c r="G25" s="62" t="s">
        <v>301</v>
      </c>
      <c r="H25" s="62">
        <v>4649986</v>
      </c>
      <c r="I25" s="133" t="s">
        <v>160</v>
      </c>
      <c r="J25" s="64" t="s">
        <v>302</v>
      </c>
      <c r="K25" s="64">
        <v>0</v>
      </c>
      <c r="L25" s="56" t="s">
        <v>302</v>
      </c>
      <c r="M25" s="135" t="s">
        <v>369</v>
      </c>
    </row>
    <row r="26" spans="1:13" s="71" customFormat="1" ht="70" customHeight="1" x14ac:dyDescent="0.2">
      <c r="A26" s="59" t="s">
        <v>208</v>
      </c>
      <c r="B26" s="60" t="s">
        <v>311</v>
      </c>
      <c r="C26" s="74">
        <v>46113</v>
      </c>
      <c r="D26" s="59" t="s">
        <v>209</v>
      </c>
      <c r="E26" s="57">
        <v>2100001001274</v>
      </c>
      <c r="F26" s="61" t="s">
        <v>300</v>
      </c>
      <c r="G26" s="62" t="s">
        <v>301</v>
      </c>
      <c r="H26" s="62">
        <v>2221522</v>
      </c>
      <c r="I26" s="133" t="s">
        <v>160</v>
      </c>
      <c r="J26" s="64" t="s">
        <v>302</v>
      </c>
      <c r="K26" s="64">
        <v>0</v>
      </c>
      <c r="L26" s="56" t="s">
        <v>302</v>
      </c>
      <c r="M26" s="135" t="s">
        <v>370</v>
      </c>
    </row>
    <row r="27" spans="1:13" s="71" customFormat="1" ht="70" customHeight="1" x14ac:dyDescent="0.2">
      <c r="A27" s="59" t="s">
        <v>211</v>
      </c>
      <c r="B27" s="60" t="s">
        <v>311</v>
      </c>
      <c r="C27" s="74">
        <v>46113</v>
      </c>
      <c r="D27" s="59" t="s">
        <v>326</v>
      </c>
      <c r="E27" s="57">
        <v>5210001010600</v>
      </c>
      <c r="F27" s="61" t="s">
        <v>300</v>
      </c>
      <c r="G27" s="62" t="s">
        <v>301</v>
      </c>
      <c r="H27" s="62">
        <v>2013270</v>
      </c>
      <c r="I27" s="133" t="s">
        <v>160</v>
      </c>
      <c r="J27" s="64" t="s">
        <v>302</v>
      </c>
      <c r="K27" s="64">
        <v>0</v>
      </c>
      <c r="L27" s="56" t="s">
        <v>302</v>
      </c>
      <c r="M27" s="135" t="s">
        <v>371</v>
      </c>
    </row>
    <row r="28" spans="1:13" s="71" customFormat="1" ht="70" customHeight="1" x14ac:dyDescent="0.2">
      <c r="A28" s="59" t="s">
        <v>214</v>
      </c>
      <c r="B28" s="60" t="s">
        <v>311</v>
      </c>
      <c r="C28" s="74">
        <v>46113</v>
      </c>
      <c r="D28" s="59" t="s">
        <v>209</v>
      </c>
      <c r="E28" s="57">
        <v>2100001001274</v>
      </c>
      <c r="F28" s="61" t="s">
        <v>300</v>
      </c>
      <c r="G28" s="62" t="s">
        <v>301</v>
      </c>
      <c r="H28" s="62">
        <v>2813250</v>
      </c>
      <c r="I28" s="133" t="s">
        <v>160</v>
      </c>
      <c r="J28" s="64" t="s">
        <v>302</v>
      </c>
      <c r="K28" s="64">
        <v>0</v>
      </c>
      <c r="L28" s="56" t="s">
        <v>302</v>
      </c>
      <c r="M28" s="135" t="s">
        <v>372</v>
      </c>
    </row>
    <row r="29" spans="1:13" s="71" customFormat="1" ht="70" customHeight="1" x14ac:dyDescent="0.2">
      <c r="A29" s="59" t="s">
        <v>216</v>
      </c>
      <c r="B29" s="60" t="s">
        <v>316</v>
      </c>
      <c r="C29" s="74">
        <v>46113</v>
      </c>
      <c r="D29" s="59" t="s">
        <v>217</v>
      </c>
      <c r="E29" s="57">
        <v>5110001014330</v>
      </c>
      <c r="F29" s="61" t="s">
        <v>300</v>
      </c>
      <c r="G29" s="62" t="s">
        <v>301</v>
      </c>
      <c r="H29" s="62">
        <v>14658311</v>
      </c>
      <c r="I29" s="133" t="s">
        <v>160</v>
      </c>
      <c r="J29" s="64" t="s">
        <v>302</v>
      </c>
      <c r="K29" s="64">
        <v>0</v>
      </c>
      <c r="L29" s="56" t="s">
        <v>302</v>
      </c>
      <c r="M29" s="135" t="s">
        <v>373</v>
      </c>
    </row>
    <row r="30" spans="1:13" s="71" customFormat="1" ht="70" customHeight="1" x14ac:dyDescent="0.2">
      <c r="A30" s="59" t="s">
        <v>219</v>
      </c>
      <c r="B30" s="60" t="s">
        <v>316</v>
      </c>
      <c r="C30" s="74">
        <v>46113</v>
      </c>
      <c r="D30" s="59" t="s">
        <v>209</v>
      </c>
      <c r="E30" s="57">
        <v>2100001001274</v>
      </c>
      <c r="F30" s="61" t="s">
        <v>300</v>
      </c>
      <c r="G30" s="62" t="s">
        <v>301</v>
      </c>
      <c r="H30" s="62">
        <v>1604046</v>
      </c>
      <c r="I30" s="133" t="s">
        <v>160</v>
      </c>
      <c r="J30" s="64" t="s">
        <v>302</v>
      </c>
      <c r="K30" s="64">
        <v>0</v>
      </c>
      <c r="L30" s="56" t="s">
        <v>302</v>
      </c>
      <c r="M30" s="135" t="s">
        <v>370</v>
      </c>
    </row>
    <row r="31" spans="1:13" s="71" customFormat="1" ht="70" customHeight="1" x14ac:dyDescent="0.2">
      <c r="A31" s="59" t="s">
        <v>221</v>
      </c>
      <c r="B31" s="60" t="s">
        <v>311</v>
      </c>
      <c r="C31" s="74">
        <v>46113</v>
      </c>
      <c r="D31" s="59" t="s">
        <v>222</v>
      </c>
      <c r="E31" s="57">
        <v>2220001000405</v>
      </c>
      <c r="F31" s="61" t="s">
        <v>300</v>
      </c>
      <c r="G31" s="62" t="s">
        <v>301</v>
      </c>
      <c r="H31" s="62">
        <v>5697799</v>
      </c>
      <c r="I31" s="133" t="s">
        <v>160</v>
      </c>
      <c r="J31" s="64" t="s">
        <v>302</v>
      </c>
      <c r="K31" s="64">
        <v>0</v>
      </c>
      <c r="L31" s="56" t="s">
        <v>302</v>
      </c>
      <c r="M31" s="135" t="s">
        <v>374</v>
      </c>
    </row>
    <row r="32" spans="1:13" s="71" customFormat="1" ht="70" customHeight="1" x14ac:dyDescent="0.2">
      <c r="A32" s="59" t="s">
        <v>224</v>
      </c>
      <c r="B32" s="60" t="s">
        <v>313</v>
      </c>
      <c r="C32" s="74">
        <v>46113</v>
      </c>
      <c r="D32" s="59" t="s">
        <v>327</v>
      </c>
      <c r="E32" s="57">
        <v>1220002005065</v>
      </c>
      <c r="F32" s="61" t="s">
        <v>300</v>
      </c>
      <c r="G32" s="62" t="s">
        <v>301</v>
      </c>
      <c r="H32" s="62">
        <v>3875228</v>
      </c>
      <c r="I32" s="133" t="s">
        <v>160</v>
      </c>
      <c r="J32" s="64" t="s">
        <v>302</v>
      </c>
      <c r="K32" s="64">
        <v>0</v>
      </c>
      <c r="L32" s="56" t="s">
        <v>302</v>
      </c>
      <c r="M32" s="135" t="s">
        <v>375</v>
      </c>
    </row>
    <row r="33" spans="1:13" s="71" customFormat="1" ht="70" customHeight="1" x14ac:dyDescent="0.2">
      <c r="A33" s="59" t="s">
        <v>227</v>
      </c>
      <c r="B33" s="60" t="s">
        <v>316</v>
      </c>
      <c r="C33" s="74">
        <v>46113</v>
      </c>
      <c r="D33" s="59" t="s">
        <v>222</v>
      </c>
      <c r="E33" s="57">
        <v>2220001000405</v>
      </c>
      <c r="F33" s="61" t="s">
        <v>300</v>
      </c>
      <c r="G33" s="62" t="s">
        <v>301</v>
      </c>
      <c r="H33" s="62">
        <v>2575226</v>
      </c>
      <c r="I33" s="133" t="s">
        <v>160</v>
      </c>
      <c r="J33" s="64" t="s">
        <v>302</v>
      </c>
      <c r="K33" s="64">
        <v>0</v>
      </c>
      <c r="L33" s="56" t="s">
        <v>302</v>
      </c>
      <c r="M33" s="135" t="s">
        <v>376</v>
      </c>
    </row>
    <row r="34" spans="1:13" s="71" customFormat="1" ht="70" customHeight="1" x14ac:dyDescent="0.2">
      <c r="A34" s="59" t="s">
        <v>229</v>
      </c>
      <c r="B34" s="60" t="s">
        <v>311</v>
      </c>
      <c r="C34" s="74">
        <v>46113</v>
      </c>
      <c r="D34" s="59" t="s">
        <v>327</v>
      </c>
      <c r="E34" s="57">
        <v>1220002005065</v>
      </c>
      <c r="F34" s="61" t="s">
        <v>300</v>
      </c>
      <c r="G34" s="62" t="s">
        <v>301</v>
      </c>
      <c r="H34" s="62">
        <v>1752422</v>
      </c>
      <c r="I34" s="133" t="s">
        <v>160</v>
      </c>
      <c r="J34" s="64" t="s">
        <v>302</v>
      </c>
      <c r="K34" s="64">
        <v>0</v>
      </c>
      <c r="L34" s="56" t="s">
        <v>302</v>
      </c>
      <c r="M34" s="135" t="s">
        <v>377</v>
      </c>
    </row>
    <row r="35" spans="1:13" s="71" customFormat="1" ht="70" customHeight="1" x14ac:dyDescent="0.2">
      <c r="A35" s="59" t="s">
        <v>231</v>
      </c>
      <c r="B35" s="60" t="s">
        <v>311</v>
      </c>
      <c r="C35" s="74">
        <v>46113</v>
      </c>
      <c r="D35" s="59" t="s">
        <v>328</v>
      </c>
      <c r="E35" s="57">
        <v>3210001011278</v>
      </c>
      <c r="F35" s="61" t="s">
        <v>300</v>
      </c>
      <c r="G35" s="62" t="s">
        <v>301</v>
      </c>
      <c r="H35" s="62">
        <v>1797089</v>
      </c>
      <c r="I35" s="133" t="s">
        <v>160</v>
      </c>
      <c r="J35" s="64" t="s">
        <v>302</v>
      </c>
      <c r="K35" s="64">
        <v>0</v>
      </c>
      <c r="L35" s="56" t="s">
        <v>302</v>
      </c>
      <c r="M35" s="135" t="s">
        <v>378</v>
      </c>
    </row>
    <row r="36" spans="1:13" s="71" customFormat="1" ht="70" customHeight="1" x14ac:dyDescent="0.2">
      <c r="A36" s="59" t="s">
        <v>234</v>
      </c>
      <c r="B36" s="60" t="s">
        <v>311</v>
      </c>
      <c r="C36" s="74">
        <v>46113</v>
      </c>
      <c r="D36" s="59" t="s">
        <v>222</v>
      </c>
      <c r="E36" s="57">
        <v>2220001000405</v>
      </c>
      <c r="F36" s="61" t="s">
        <v>300</v>
      </c>
      <c r="G36" s="62" t="s">
        <v>301</v>
      </c>
      <c r="H36" s="62">
        <v>3105300</v>
      </c>
      <c r="I36" s="133" t="s">
        <v>160</v>
      </c>
      <c r="J36" s="64" t="s">
        <v>302</v>
      </c>
      <c r="K36" s="64">
        <v>0</v>
      </c>
      <c r="L36" s="56" t="s">
        <v>302</v>
      </c>
      <c r="M36" s="135" t="s">
        <v>379</v>
      </c>
    </row>
    <row r="37" spans="1:13" s="71" customFormat="1" ht="70" customHeight="1" x14ac:dyDescent="0.2">
      <c r="A37" s="59" t="s">
        <v>236</v>
      </c>
      <c r="B37" s="60" t="s">
        <v>316</v>
      </c>
      <c r="C37" s="74">
        <v>46113</v>
      </c>
      <c r="D37" s="59" t="s">
        <v>329</v>
      </c>
      <c r="E37" s="57">
        <v>1230001000545</v>
      </c>
      <c r="F37" s="61" t="s">
        <v>300</v>
      </c>
      <c r="G37" s="62" t="s">
        <v>301</v>
      </c>
      <c r="H37" s="62">
        <v>5800450</v>
      </c>
      <c r="I37" s="133" t="s">
        <v>160</v>
      </c>
      <c r="J37" s="64" t="s">
        <v>302</v>
      </c>
      <c r="K37" s="64">
        <v>0</v>
      </c>
      <c r="L37" s="56" t="s">
        <v>302</v>
      </c>
      <c r="M37" s="135" t="s">
        <v>380</v>
      </c>
    </row>
    <row r="38" spans="1:13" s="71" customFormat="1" ht="70" customHeight="1" x14ac:dyDescent="0.2">
      <c r="A38" s="59" t="s">
        <v>239</v>
      </c>
      <c r="B38" s="60" t="s">
        <v>316</v>
      </c>
      <c r="C38" s="74">
        <v>46113</v>
      </c>
      <c r="D38" s="59" t="s">
        <v>209</v>
      </c>
      <c r="E38" s="57">
        <v>2100001001274</v>
      </c>
      <c r="F38" s="61" t="s">
        <v>300</v>
      </c>
      <c r="G38" s="62" t="s">
        <v>301</v>
      </c>
      <c r="H38" s="62">
        <v>2018436</v>
      </c>
      <c r="I38" s="133" t="s">
        <v>160</v>
      </c>
      <c r="J38" s="64" t="s">
        <v>302</v>
      </c>
      <c r="K38" s="64">
        <v>0</v>
      </c>
      <c r="L38" s="56" t="s">
        <v>302</v>
      </c>
      <c r="M38" s="135" t="s">
        <v>381</v>
      </c>
    </row>
    <row r="39" spans="1:13" s="71" customFormat="1" ht="70" customHeight="1" x14ac:dyDescent="0.2">
      <c r="A39" s="59" t="s">
        <v>330</v>
      </c>
      <c r="B39" s="60" t="s">
        <v>331</v>
      </c>
      <c r="C39" s="74">
        <v>46113</v>
      </c>
      <c r="D39" s="59" t="s">
        <v>243</v>
      </c>
      <c r="E39" s="57">
        <v>5010401037791</v>
      </c>
      <c r="F39" s="61" t="s">
        <v>300</v>
      </c>
      <c r="G39" s="62" t="s">
        <v>301</v>
      </c>
      <c r="H39" s="84" t="s">
        <v>244</v>
      </c>
      <c r="I39" s="133" t="s">
        <v>160</v>
      </c>
      <c r="J39" s="64" t="s">
        <v>302</v>
      </c>
      <c r="K39" s="64">
        <v>0</v>
      </c>
      <c r="L39" s="56" t="s">
        <v>302</v>
      </c>
      <c r="M39" s="135" t="s">
        <v>382</v>
      </c>
    </row>
    <row r="40" spans="1:13" s="71" customFormat="1" ht="70" customHeight="1" x14ac:dyDescent="0.2">
      <c r="A40" s="59" t="s">
        <v>345</v>
      </c>
      <c r="B40" s="60" t="s">
        <v>120</v>
      </c>
      <c r="C40" s="74">
        <v>46113</v>
      </c>
      <c r="D40" s="59" t="s">
        <v>346</v>
      </c>
      <c r="E40" s="57">
        <v>7010401056220</v>
      </c>
      <c r="F40" s="61" t="s">
        <v>300</v>
      </c>
      <c r="G40" s="62" t="s">
        <v>301</v>
      </c>
      <c r="H40" s="62">
        <v>16625400</v>
      </c>
      <c r="I40" s="133" t="s">
        <v>160</v>
      </c>
      <c r="J40" s="64" t="s">
        <v>302</v>
      </c>
      <c r="K40" s="64">
        <v>0</v>
      </c>
      <c r="L40" s="56" t="s">
        <v>302</v>
      </c>
      <c r="M40" s="65"/>
    </row>
    <row r="41" spans="1:13" s="71" customFormat="1" ht="70" customHeight="1" x14ac:dyDescent="0.2">
      <c r="A41" s="59" t="s">
        <v>295</v>
      </c>
      <c r="B41" s="60" t="s">
        <v>120</v>
      </c>
      <c r="C41" s="74">
        <v>46113</v>
      </c>
      <c r="D41" s="59" t="s">
        <v>209</v>
      </c>
      <c r="E41" s="57">
        <v>2100001001274</v>
      </c>
      <c r="F41" s="61" t="s">
        <v>300</v>
      </c>
      <c r="G41" s="62" t="s">
        <v>301</v>
      </c>
      <c r="H41" s="62">
        <v>4332900</v>
      </c>
      <c r="I41" s="133" t="s">
        <v>160</v>
      </c>
      <c r="J41" s="64" t="s">
        <v>302</v>
      </c>
      <c r="K41" s="64">
        <v>0</v>
      </c>
      <c r="L41" s="56" t="s">
        <v>302</v>
      </c>
      <c r="M41" s="65"/>
    </row>
    <row r="42" spans="1:13" s="71" customFormat="1" ht="70" customHeight="1" x14ac:dyDescent="0.2">
      <c r="A42" s="59" t="s">
        <v>393</v>
      </c>
      <c r="B42" s="60" t="s">
        <v>120</v>
      </c>
      <c r="C42" s="74">
        <v>46125</v>
      </c>
      <c r="D42" s="59" t="s">
        <v>149</v>
      </c>
      <c r="E42" s="57">
        <v>4220001002085</v>
      </c>
      <c r="F42" s="61" t="s">
        <v>300</v>
      </c>
      <c r="G42" s="62" t="s">
        <v>301</v>
      </c>
      <c r="H42" s="23" t="s">
        <v>150</v>
      </c>
      <c r="I42" s="133" t="s">
        <v>160</v>
      </c>
      <c r="J42" s="134" t="s">
        <v>302</v>
      </c>
      <c r="K42" s="64">
        <v>0</v>
      </c>
      <c r="L42" s="56" t="s">
        <v>302</v>
      </c>
      <c r="M42" s="135" t="s">
        <v>392</v>
      </c>
    </row>
    <row r="43" spans="1:13" s="71" customFormat="1" ht="70" customHeight="1" x14ac:dyDescent="0.2">
      <c r="A43" s="59" t="s">
        <v>152</v>
      </c>
      <c r="B43" s="60" t="s">
        <v>120</v>
      </c>
      <c r="C43" s="74">
        <v>46125</v>
      </c>
      <c r="D43" s="59" t="s">
        <v>307</v>
      </c>
      <c r="E43" s="57">
        <v>9220001006214</v>
      </c>
      <c r="F43" s="61" t="s">
        <v>300</v>
      </c>
      <c r="G43" s="62" t="s">
        <v>301</v>
      </c>
      <c r="H43" s="84" t="s">
        <v>354</v>
      </c>
      <c r="I43" s="133" t="s">
        <v>160</v>
      </c>
      <c r="J43" s="134" t="s">
        <v>302</v>
      </c>
      <c r="K43" s="64">
        <v>0</v>
      </c>
      <c r="L43" s="56" t="s">
        <v>302</v>
      </c>
      <c r="M43" s="135" t="s">
        <v>355</v>
      </c>
    </row>
    <row r="44" spans="1:13" s="71" customFormat="1" ht="77" x14ac:dyDescent="0.2">
      <c r="A44" s="59" t="s">
        <v>332</v>
      </c>
      <c r="B44" s="60" t="s">
        <v>333</v>
      </c>
      <c r="C44" s="74">
        <v>46125</v>
      </c>
      <c r="D44" s="59" t="s">
        <v>334</v>
      </c>
      <c r="E44" s="57">
        <v>2330002027816</v>
      </c>
      <c r="F44" s="61" t="s">
        <v>300</v>
      </c>
      <c r="G44" s="62" t="s">
        <v>159</v>
      </c>
      <c r="H44" s="84" t="s">
        <v>250</v>
      </c>
      <c r="I44" s="133" t="s">
        <v>160</v>
      </c>
      <c r="J44" s="64" t="s">
        <v>302</v>
      </c>
      <c r="K44" s="64">
        <v>0</v>
      </c>
      <c r="L44" s="56" t="s">
        <v>302</v>
      </c>
      <c r="M44" s="135" t="s">
        <v>383</v>
      </c>
    </row>
    <row r="45" spans="1:13" s="71" customFormat="1" ht="70" customHeight="1" x14ac:dyDescent="0.2">
      <c r="A45" s="59" t="s">
        <v>335</v>
      </c>
      <c r="B45" s="60" t="s">
        <v>336</v>
      </c>
      <c r="C45" s="74">
        <v>46125</v>
      </c>
      <c r="D45" s="59" t="s">
        <v>337</v>
      </c>
      <c r="E45" s="57">
        <v>7220001015530</v>
      </c>
      <c r="F45" s="61" t="s">
        <v>300</v>
      </c>
      <c r="G45" s="62" t="s">
        <v>159</v>
      </c>
      <c r="H45" s="85" t="s">
        <v>256</v>
      </c>
      <c r="I45" s="133" t="s">
        <v>160</v>
      </c>
      <c r="J45" s="64" t="s">
        <v>302</v>
      </c>
      <c r="K45" s="64">
        <v>0</v>
      </c>
      <c r="L45" s="56" t="s">
        <v>302</v>
      </c>
      <c r="M45" s="135" t="s">
        <v>384</v>
      </c>
    </row>
    <row r="46" spans="1:13" s="71" customFormat="1" ht="70" customHeight="1" x14ac:dyDescent="0.2">
      <c r="A46" s="59" t="s">
        <v>338</v>
      </c>
      <c r="B46" s="60" t="s">
        <v>339</v>
      </c>
      <c r="C46" s="74">
        <v>46125</v>
      </c>
      <c r="D46" s="59" t="s">
        <v>340</v>
      </c>
      <c r="E46" s="57">
        <v>3220001004743</v>
      </c>
      <c r="F46" s="61" t="s">
        <v>300</v>
      </c>
      <c r="G46" s="62" t="s">
        <v>159</v>
      </c>
      <c r="H46" s="84" t="s">
        <v>262</v>
      </c>
      <c r="I46" s="133" t="s">
        <v>160</v>
      </c>
      <c r="J46" s="64" t="s">
        <v>302</v>
      </c>
      <c r="K46" s="64">
        <v>0</v>
      </c>
      <c r="L46" s="56" t="s">
        <v>302</v>
      </c>
      <c r="M46" s="135" t="s">
        <v>385</v>
      </c>
    </row>
    <row r="47" spans="1:13" s="71" customFormat="1" ht="70" customHeight="1" x14ac:dyDescent="0.2">
      <c r="A47" s="59" t="s">
        <v>341</v>
      </c>
      <c r="B47" s="60" t="s">
        <v>120</v>
      </c>
      <c r="C47" s="74">
        <v>46125</v>
      </c>
      <c r="D47" s="59" t="s">
        <v>342</v>
      </c>
      <c r="E47" s="57">
        <v>5220001003363</v>
      </c>
      <c r="F47" s="61" t="s">
        <v>300</v>
      </c>
      <c r="G47" s="62" t="s">
        <v>301</v>
      </c>
      <c r="H47" s="84" t="s">
        <v>268</v>
      </c>
      <c r="I47" s="133" t="s">
        <v>160</v>
      </c>
      <c r="J47" s="64" t="s">
        <v>302</v>
      </c>
      <c r="K47" s="64">
        <v>0</v>
      </c>
      <c r="L47" s="56" t="s">
        <v>302</v>
      </c>
      <c r="M47" s="135" t="s">
        <v>386</v>
      </c>
    </row>
    <row r="48" spans="1:13" s="71" customFormat="1" ht="70" customHeight="1" x14ac:dyDescent="0.2">
      <c r="A48" s="59" t="s">
        <v>347</v>
      </c>
      <c r="B48" s="60" t="s">
        <v>120</v>
      </c>
      <c r="C48" s="74">
        <v>46125</v>
      </c>
      <c r="D48" s="59" t="s">
        <v>348</v>
      </c>
      <c r="E48" s="57">
        <v>3230001008925</v>
      </c>
      <c r="F48" s="61" t="s">
        <v>300</v>
      </c>
      <c r="G48" s="62" t="s">
        <v>301</v>
      </c>
      <c r="H48" s="84" t="s">
        <v>280</v>
      </c>
      <c r="I48" s="133" t="s">
        <v>160</v>
      </c>
      <c r="J48" s="64" t="s">
        <v>302</v>
      </c>
      <c r="K48" s="64">
        <v>0</v>
      </c>
      <c r="L48" s="56" t="s">
        <v>302</v>
      </c>
      <c r="M48" s="135" t="s">
        <v>388</v>
      </c>
    </row>
    <row r="49" spans="1:13" s="71" customFormat="1" ht="70" customHeight="1" x14ac:dyDescent="0.2">
      <c r="A49" s="59" t="s">
        <v>343</v>
      </c>
      <c r="B49" s="60" t="s">
        <v>120</v>
      </c>
      <c r="C49" s="74">
        <v>46125</v>
      </c>
      <c r="D49" s="59" t="s">
        <v>344</v>
      </c>
      <c r="E49" s="57">
        <v>8220001000110</v>
      </c>
      <c r="F49" s="61" t="s">
        <v>300</v>
      </c>
      <c r="G49" s="62" t="s">
        <v>301</v>
      </c>
      <c r="H49" s="84" t="s">
        <v>273</v>
      </c>
      <c r="I49" s="133" t="s">
        <v>160</v>
      </c>
      <c r="J49" s="64" t="s">
        <v>302</v>
      </c>
      <c r="K49" s="64">
        <v>0</v>
      </c>
      <c r="L49" s="56" t="s">
        <v>302</v>
      </c>
      <c r="M49" s="135" t="s">
        <v>387</v>
      </c>
    </row>
    <row r="50" spans="1:13" s="71" customFormat="1" ht="70" customHeight="1" x14ac:dyDescent="0.2">
      <c r="A50" s="59" t="s">
        <v>364</v>
      </c>
      <c r="B50" s="60" t="s">
        <v>302</v>
      </c>
      <c r="C50" s="74" t="s">
        <v>302</v>
      </c>
      <c r="D50" s="59" t="s">
        <v>302</v>
      </c>
      <c r="E50" s="57" t="s">
        <v>302</v>
      </c>
      <c r="F50" s="61" t="s">
        <v>302</v>
      </c>
      <c r="G50" s="62" t="s">
        <v>302</v>
      </c>
      <c r="H50" s="62" t="s">
        <v>302</v>
      </c>
      <c r="I50" s="63" t="s">
        <v>302</v>
      </c>
      <c r="J50" s="64" t="s">
        <v>302</v>
      </c>
      <c r="K50" s="64" t="s">
        <v>302</v>
      </c>
      <c r="L50" s="56" t="s">
        <v>302</v>
      </c>
      <c r="M50" s="6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xWindow="1166" yWindow="638" count="4">
    <dataValidation imeMode="halfAlpha" allowBlank="1" showInputMessage="1" showErrorMessage="1" errorTitle="参考" error="半角数字で入力して下さい。" promptTitle="入力方法" prompt="半角数字で入力して下さい。" sqref="H16:H21 H23:H38 G6:G39 I6:I39 G40:I50" xr:uid="{00000000-0002-0000-0300-000001000000}"/>
    <dataValidation type="list" imeMode="halfAlpha" allowBlank="1" showInputMessage="1" sqref="H7:H9 H43:H49 H14:H15" xr:uid="{36950557-AC27-4A38-AB95-A296DD74C833}">
      <formula1>"－"</formula1>
    </dataValidation>
    <dataValidation type="list" allowBlank="1" showInputMessage="1" sqref="H6 H22 H48:H49 H10:H13 H39 H42:H49 H49" xr:uid="{FE4D8C4D-565D-479E-9C04-E37DD461B601}">
      <formula1>"－"</formula1>
    </dataValidation>
    <dataValidation operator="greaterThanOrEqual" allowBlank="1" showInputMessage="1" showErrorMessage="1" errorTitle="注意" error="プルダウンメニューから選択して下さい_x000a_" sqref="F6:F39 F40:F50" xr:uid="{00000000-0002-0000-0300-000000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097b30-e249-4ed6-83e2-972142862df3" xsi:nil="true"/>
    <lcf76f155ced4ddcb4097134ff3c332f xmlns="8498942f-db0b-4f1f-bdea-c1b17b0aed0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b5471033-25ca-41e4-b4f9-0c69817a7d90"/>
    <ds:schemaRef ds:uri="248ab0bc-7e59-4567-bd72-f8d7ec109bec"/>
    <ds:schemaRef ds:uri="http://www.w3.org/XML/1998/namespace"/>
    <ds:schemaRef ds:uri="http://purl.org/dc/terms/"/>
    <ds:schemaRef ds:uri="7063edde-bff8-4b21-9065-79e61deda84a"/>
    <ds:schemaRef ds:uri="d477e0da-4310-4c5c-8d4b-36e86750cd51"/>
    <ds:schemaRef ds:uri="99097b30-e249-4ed6-83e2-972142862df3"/>
    <ds:schemaRef ds:uri="8498942f-db0b-4f1f-bdea-c1b17b0aed0a"/>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4A4E4A6B-963C-4A50-A200-65EB8C85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令和8年度契約状況調査票</vt:lpstr>
      <vt:lpstr>別紙様式３</vt:lpstr>
      <vt:lpstr>別紙様式３!Print_Area</vt:lpstr>
      <vt:lpstr>令和8年度契約状況調査票!Print_Area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