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04年度ホームページ掲載用\04.11\04.11\"/>
    </mc:Choice>
  </mc:AlternateContent>
  <xr:revisionPtr revIDLastSave="0" documentId="13_ncr:1_{85D1EDCA-96DB-4179-953A-9BD040E3197D}" xr6:coauthVersionLast="36" xr6:coauthVersionMax="36" xr10:uidLastSave="{00000000-0000-0000-0000-000000000000}"/>
  <bookViews>
    <workbookView xWindow="0" yWindow="0" windowWidth="20490" windowHeight="6330" xr2:uid="{675DF373-1889-44F2-88AE-B7E3C82EB4FB}"/>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別紙様式３!$A$5:$N$14</definedName>
    <definedName name="aaa">[1]契約状況コード表!$F$5:$F$9</definedName>
    <definedName name="aaaa">[1]契約状況コード表!$G$5:$G$6</definedName>
    <definedName name="_xlnm.Print_Area" localSheetId="0">別紙様式３!$B$1:$N$14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M6" i="1" s="1"/>
  <c r="A14" i="1"/>
  <c r="M14" i="1" s="1"/>
  <c r="A13" i="1"/>
  <c r="M13" i="1" s="1"/>
  <c r="A12" i="1"/>
  <c r="M12" i="1" s="1"/>
  <c r="J11" i="1"/>
  <c r="A11" i="1"/>
  <c r="M11" i="1" s="1"/>
  <c r="A10" i="1"/>
  <c r="M10" i="1" s="1"/>
  <c r="K9" i="1"/>
  <c r="F9" i="1"/>
  <c r="C9" i="1"/>
  <c r="B9" i="1"/>
  <c r="A9" i="1"/>
  <c r="M9" i="1" s="1"/>
  <c r="J8" i="1"/>
  <c r="C8" i="1"/>
  <c r="A8" i="1"/>
  <c r="M8" i="1" s="1"/>
  <c r="A7" i="1"/>
  <c r="M7" i="1" s="1"/>
  <c r="B13" i="1" l="1"/>
  <c r="F12" i="1"/>
  <c r="C13" i="1"/>
  <c r="B14" i="1"/>
  <c r="K8" i="1"/>
  <c r="B8" i="1"/>
  <c r="J9" i="1"/>
  <c r="B11" i="1"/>
  <c r="N12" i="1"/>
  <c r="J13" i="1"/>
  <c r="J14" i="1"/>
  <c r="K13" i="1"/>
  <c r="F6" i="1"/>
  <c r="G7" i="1"/>
  <c r="G6" i="1"/>
  <c r="G10" i="1"/>
  <c r="B6" i="1"/>
  <c r="J6" i="1"/>
  <c r="C7" i="1"/>
  <c r="K7" i="1"/>
  <c r="F8" i="1"/>
  <c r="G9" i="1"/>
  <c r="B10" i="1"/>
  <c r="J10" i="1"/>
  <c r="C11" i="1"/>
  <c r="K11" i="1"/>
  <c r="G12" i="1"/>
  <c r="O12" i="1"/>
  <c r="F13" i="1"/>
  <c r="N13" i="1"/>
  <c r="C14" i="1"/>
  <c r="K14" i="1"/>
  <c r="B7" i="1"/>
  <c r="J7" i="1"/>
  <c r="C6" i="1"/>
  <c r="K6" i="1"/>
  <c r="F7" i="1"/>
  <c r="G8" i="1"/>
  <c r="C10" i="1"/>
  <c r="K10" i="1"/>
  <c r="F11" i="1"/>
  <c r="J12" i="1"/>
  <c r="G13" i="1"/>
  <c r="O13" i="1"/>
  <c r="F14" i="1"/>
  <c r="N14" i="1"/>
  <c r="F10" i="1"/>
  <c r="G11" i="1"/>
  <c r="B12" i="1"/>
  <c r="K12" i="1"/>
  <c r="G14" i="1"/>
  <c r="O14" i="1"/>
  <c r="D6" i="1"/>
  <c r="H6" i="1"/>
  <c r="L6" i="1"/>
  <c r="N6" i="1"/>
  <c r="D7" i="1"/>
  <c r="H7" i="1"/>
  <c r="L7" i="1"/>
  <c r="N7" i="1"/>
  <c r="D8" i="1"/>
  <c r="H8" i="1"/>
  <c r="L8" i="1"/>
  <c r="N8" i="1"/>
  <c r="D9" i="1"/>
  <c r="H9" i="1"/>
  <c r="L9" i="1"/>
  <c r="N9" i="1"/>
  <c r="D10" i="1"/>
  <c r="H10" i="1"/>
  <c r="L10" i="1"/>
  <c r="N10" i="1"/>
  <c r="D11" i="1"/>
  <c r="H11" i="1"/>
  <c r="L11" i="1"/>
  <c r="N11" i="1"/>
  <c r="D12" i="1"/>
  <c r="H12" i="1"/>
  <c r="L12" i="1"/>
  <c r="P12" i="1"/>
  <c r="D13" i="1"/>
  <c r="H13" i="1"/>
  <c r="L13" i="1"/>
  <c r="P13" i="1"/>
  <c r="D14" i="1"/>
  <c r="H14" i="1"/>
  <c r="L14" i="1"/>
  <c r="P14" i="1"/>
  <c r="E6" i="1"/>
  <c r="I6" i="1"/>
  <c r="E7" i="1"/>
  <c r="I7" i="1"/>
  <c r="E8" i="1"/>
  <c r="I8" i="1"/>
  <c r="E9" i="1"/>
  <c r="I9" i="1"/>
  <c r="E10" i="1"/>
  <c r="I10" i="1"/>
  <c r="E11" i="1"/>
  <c r="I11" i="1"/>
  <c r="E12" i="1"/>
  <c r="I12" i="1"/>
  <c r="E13" i="1"/>
  <c r="I13" i="1"/>
  <c r="E14" i="1"/>
  <c r="I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<sst xmlns="http://schemas.openxmlformats.org/spreadsheetml/2006/main" count="16" uniqueCount="16">
  <si>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</si>
  <si>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</si>
  <si>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</si>
  <si>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</si>
  <si>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</si>
  <si>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</si>
  <si>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</si>
  <si>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</si>
  <si>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</si>
  <si>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</si>
  <si>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</si>
  <si>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</si>
  <si>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</si>
  <si>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</si>
  <si>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</si>
  <si>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rPh sb="1" eb="5">
      <t>イカヨハク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</si>
</sst>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x14ac:knownFonts="1">
    <font>
      <sz val="11"/>
      <color theme="1"/>
      <name val="游ゴシック"/>
      <family val="2"/>
      <charset val="128"/>
      <scheme val="minor"/>
    </font>
    <font>
      <sz val="11"/>
      <name val="ＭＳ Ｐゴシック"/>
      <family val="3"/>
      <charset val="128"/>
    </font>
    <font>
      <sz val="9"/>
      <color indexed="11"/>
      <name val="ＭＳ Ｐ明朝"/>
      <family val="1"/>
      <charset val="128"/>
    </font>
    <font>
      <sz val="6"/>
      <name val="游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D0294D8E-AE82-4F90-9F64-E4A0CA9EDF34}"/>
    <cellStyle name="桁区切り 2" xfId="2" xr:uid="{39254A92-EB2D-4CBA-A3EE-0A9879D894E2}"/>
    <cellStyle name="標準" xfId="0" builtinId="0"/>
    <cellStyle name="標準 2" xfId="3" xr:uid="{746AD1C5-6826-49AC-BD23-1AE6867FFFBB}"/>
    <cellStyle name="標準_23.4月" xfId="1" xr:uid="{12F90E7F-ECB8-4854-8087-08E42A355468}"/>
    <cellStyle name="標準_別紙３" xfId="4" xr:uid="{E70C309B-8FC8-4C67-9C97-2C57642644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（11月分）</v>
          </cell>
          <cell r="O1"/>
          <cell r="T1"/>
          <cell r="V1"/>
          <cell r="AB1"/>
          <cell r="AC1"/>
          <cell r="AK1"/>
          <cell r="AL1"/>
          <cell r="AM1"/>
          <cell r="AN1"/>
          <cell r="AO1"/>
          <cell r="AP1"/>
          <cell r="AQ1"/>
          <cell r="AR1"/>
          <cell r="AS1"/>
          <cell r="AT1"/>
          <cell r="AU1"/>
          <cell r="AV1"/>
          <cell r="AW1"/>
          <cell r="AX1"/>
          <cell r="AY1"/>
          <cell r="AZ1"/>
          <cell r="BA1"/>
          <cell r="BJ1"/>
        </row>
        <row r="2">
          <cell r="G2"/>
          <cell r="H2"/>
          <cell r="I2">
            <v>11</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4</v>
          </cell>
          <cell r="BE4">
            <v>0</v>
          </cell>
          <cell r="BF4">
            <v>3</v>
          </cell>
          <cell r="BG4">
            <v>3</v>
          </cell>
          <cell r="BH4"/>
          <cell r="BI4"/>
          <cell r="BJ4"/>
          <cell r="BK4"/>
          <cell r="BL4"/>
          <cell r="BM4"/>
          <cell r="BN4"/>
          <cell r="BO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Dg097</v>
          </cell>
          <cell r="H6" t="str">
            <v>⑩役務</v>
          </cell>
          <cell r="I6" t="str">
            <v>令和4年分所得税及び復興特別所得税並びに消費税及び地方消費税の確定申告に係るお知らせ通知書・納付書の封入・封かん等業務
45,984件</v>
          </cell>
          <cell r="J6" t="str">
            <v>支出負担行為担当官
金沢国税局総務部次長
澤崎　辰則
石川県金沢市広坂２－２－６０</v>
          </cell>
          <cell r="K6"/>
          <cell r="L6"/>
          <cell r="M6">
            <v>44869</v>
          </cell>
          <cell r="N6" t="str">
            <v>株式会社クローバー情報システム
兵庫県尼崎市戸ノ内町３－１５－１２</v>
          </cell>
          <cell r="O6">
            <v>6140001109424</v>
          </cell>
          <cell r="P6" t="str">
            <v>⑥その他の法人等</v>
          </cell>
          <cell r="Q6"/>
          <cell r="R6" t="str">
            <v>①一般競争入札</v>
          </cell>
          <cell r="S6"/>
          <cell r="T6">
            <v>2691143</v>
          </cell>
          <cell r="U6" t="str">
            <v>＠23円／件ほか</v>
          </cell>
          <cell r="V6">
            <v>1099627</v>
          </cell>
          <cell r="W6">
            <v>0.40799999999999997</v>
          </cell>
          <cell r="X6"/>
          <cell r="Y6"/>
          <cell r="Z6" t="str">
            <v>×</v>
          </cell>
          <cell r="AA6" t="str">
            <v>②同種の他の契約の予定価格を類推されるおそれがあるため公表しない</v>
          </cell>
          <cell r="AB6">
            <v>2</v>
          </cell>
          <cell r="AC6">
            <v>1</v>
          </cell>
          <cell r="AD6" t="str">
            <v>○</v>
          </cell>
          <cell r="AE6"/>
          <cell r="AF6" t="str">
            <v>○</v>
          </cell>
          <cell r="AG6"/>
          <cell r="AH6"/>
          <cell r="AI6"/>
          <cell r="AJ6" t="str">
            <v>単価契約
予定調達総額
1,099,627円</v>
          </cell>
          <cell r="AK6"/>
          <cell r="AL6"/>
          <cell r="AM6"/>
          <cell r="AN6"/>
          <cell r="AO6"/>
          <cell r="AP6"/>
          <cell r="AQ6"/>
          <cell r="AR6"/>
          <cell r="AS6"/>
          <cell r="AT6"/>
          <cell r="AU6"/>
          <cell r="AV6"/>
          <cell r="AW6"/>
          <cell r="AX6"/>
          <cell r="AY6"/>
          <cell r="AZ6"/>
          <cell r="BA6"/>
          <cell r="BB6"/>
          <cell r="BC6" t="str">
            <v>年間支払金額</v>
          </cell>
          <cell r="BD6" t="str">
            <v>○</v>
          </cell>
          <cell r="BE6" t="str">
            <v>×</v>
          </cell>
          <cell r="BF6" t="str">
            <v>×</v>
          </cell>
          <cell r="BG6" t="str">
            <v>×</v>
          </cell>
          <cell r="BH6" t="str">
            <v/>
          </cell>
          <cell r="BI6" t="str">
            <v>⑩役務</v>
          </cell>
          <cell r="BJ6" t="str">
            <v>単価契約</v>
          </cell>
          <cell r="BK6"/>
          <cell r="BL6" t="str">
            <v/>
          </cell>
          <cell r="BM6" t="str">
            <v>○</v>
          </cell>
          <cell r="BN6" t="b">
            <v>1</v>
          </cell>
          <cell r="BO6" t="b">
            <v>1</v>
          </cell>
        </row>
        <row r="7">
          <cell r="E7">
            <v>2</v>
          </cell>
          <cell r="F7" t="str">
            <v/>
          </cell>
          <cell r="G7" t="str">
            <v>Dg098</v>
          </cell>
          <cell r="H7" t="str">
            <v>⑩役務</v>
          </cell>
          <cell r="I7" t="str">
            <v>評価報告書の作成業務
一式</v>
          </cell>
          <cell r="J7" t="str">
            <v>支出負担行為担当官
金沢国税局総務部次長
澤崎　辰則
石川県金沢市広坂２－２－６０</v>
          </cell>
          <cell r="K7"/>
          <cell r="L7"/>
          <cell r="M7">
            <v>44872</v>
          </cell>
          <cell r="N7" t="str">
            <v>EYストラテジー・アンド・コンサルティング株式会社
東京都千代田区有楽町１－１－２</v>
          </cell>
          <cell r="O7">
            <v>6010001107003</v>
          </cell>
          <cell r="P7" t="str">
            <v>⑥その他の法人等</v>
          </cell>
          <cell r="Q7"/>
          <cell r="R7" t="str">
            <v>①一般競争入札</v>
          </cell>
          <cell r="S7"/>
          <cell r="T7">
            <v>5895146</v>
          </cell>
          <cell r="U7">
            <v>5495050</v>
          </cell>
          <cell r="V7"/>
          <cell r="W7">
            <v>0.93200000000000005</v>
          </cell>
          <cell r="X7"/>
          <cell r="Y7"/>
          <cell r="Z7" t="str">
            <v>×</v>
          </cell>
          <cell r="AA7" t="str">
            <v>②同種の他の契約の予定価格を類推されるおそれがあるため公表しない</v>
          </cell>
          <cell r="AB7">
            <v>2</v>
          </cell>
          <cell r="AC7">
            <v>2</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⑩役務</v>
          </cell>
          <cell r="BJ7" t="str">
            <v/>
          </cell>
          <cell r="BK7"/>
          <cell r="BL7" t="str">
            <v/>
          </cell>
          <cell r="BM7" t="str">
            <v>○</v>
          </cell>
          <cell r="BN7" t="b">
            <v>1</v>
          </cell>
          <cell r="BO7" t="b">
            <v>1</v>
          </cell>
        </row>
        <row r="8">
          <cell r="E8" t="str">
            <v/>
          </cell>
          <cell r="F8">
            <v>1</v>
          </cell>
          <cell r="G8" t="str">
            <v>Dg099</v>
          </cell>
          <cell r="H8" t="str">
            <v>⑩役務</v>
          </cell>
          <cell r="I8" t="str">
            <v>確定申告期における電話相談業務委託
222人日</v>
          </cell>
          <cell r="J8" t="str">
            <v>支出負担行為担当官
金沢国税局総務部次長
澤崎　辰則
石川県金沢市広坂２－２－６０</v>
          </cell>
          <cell r="K8"/>
          <cell r="L8"/>
          <cell r="M8">
            <v>44879</v>
          </cell>
          <cell r="N8" t="str">
            <v>北陸税理士会
石川県金沢市北安江３－４－６</v>
          </cell>
          <cell r="O8">
            <v>7220005002203</v>
          </cell>
          <cell r="P8" t="str">
            <v>⑥その他の法人等</v>
          </cell>
          <cell r="Q8"/>
          <cell r="R8" t="str">
            <v>④随意契約（企画競争無し）</v>
          </cell>
          <cell r="S8"/>
          <cell r="T8">
            <v>5813958</v>
          </cell>
          <cell r="U8" t="str">
            <v>＠26,189円/日</v>
          </cell>
          <cell r="V8">
            <v>5813958</v>
          </cell>
          <cell r="W8">
            <v>1</v>
          </cell>
          <cell r="X8"/>
          <cell r="Y8"/>
          <cell r="Z8" t="str">
            <v>×</v>
          </cell>
          <cell r="AA8" t="str">
            <v>①公表</v>
          </cell>
          <cell r="AB8">
            <v>1</v>
          </cell>
          <cell r="AC8">
            <v>1</v>
          </cell>
          <cell r="AD8" t="str">
            <v>○</v>
          </cell>
          <cell r="AE8"/>
          <cell r="AF8" t="str">
            <v>×</v>
          </cell>
          <cell r="AG8"/>
          <cell r="AH8" t="str">
            <v>①会計法第29条の3第4項（契約の性質又は目的が競争を許さない場合）</v>
          </cell>
          <cell r="AI8" t="str">
            <v>公告による企画案募集の結果、応募者が１者のみであり、競争性がなく会計法29条の３第４項に該当するため。</v>
          </cell>
          <cell r="AJ8" t="str">
            <v>単価契約
予定調達総額
5,813,958円</v>
          </cell>
          <cell r="AK8"/>
          <cell r="AL8"/>
          <cell r="AM8"/>
          <cell r="AN8"/>
          <cell r="AO8"/>
          <cell r="AP8"/>
          <cell r="AQ8"/>
          <cell r="AR8"/>
          <cell r="AS8"/>
          <cell r="AT8"/>
          <cell r="AU8"/>
          <cell r="AV8"/>
          <cell r="AW8"/>
          <cell r="AX8"/>
          <cell r="AY8"/>
          <cell r="AZ8"/>
          <cell r="BA8"/>
          <cell r="BB8"/>
          <cell r="BC8" t="str">
            <v>年間支払金額</v>
          </cell>
          <cell r="BD8" t="str">
            <v>○</v>
          </cell>
          <cell r="BE8" t="str">
            <v>×</v>
          </cell>
          <cell r="BF8" t="str">
            <v>×</v>
          </cell>
          <cell r="BG8" t="str">
            <v>×</v>
          </cell>
          <cell r="BH8" t="str">
            <v/>
          </cell>
          <cell r="BI8" t="str">
            <v>⑩役務</v>
          </cell>
          <cell r="BJ8" t="str">
            <v>単価契約</v>
          </cell>
          <cell r="BK8"/>
          <cell r="BL8" t="str">
            <v/>
          </cell>
          <cell r="BM8" t="str">
            <v>○</v>
          </cell>
          <cell r="BN8" t="b">
            <v>1</v>
          </cell>
          <cell r="BO8" t="b">
            <v>1</v>
          </cell>
        </row>
        <row r="9">
          <cell r="E9" t="str">
            <v/>
          </cell>
          <cell r="F9">
            <v>2</v>
          </cell>
          <cell r="G9" t="str">
            <v>Dg100</v>
          </cell>
          <cell r="H9" t="str">
            <v>⑩役務</v>
          </cell>
          <cell r="I9" t="str">
            <v>富山税務署の確定申告期における無料税務相談業務委託
80人日</v>
          </cell>
          <cell r="J9" t="str">
            <v>支出負担行為担当官
金沢国税局総務部次長
澤崎　辰則
石川県金沢市広坂２－２－６０</v>
          </cell>
          <cell r="K9"/>
          <cell r="L9"/>
          <cell r="M9">
            <v>44879</v>
          </cell>
          <cell r="N9" t="str">
            <v>北陸税理士会
石川県金沢市北安江３－４－６</v>
          </cell>
          <cell r="O9">
            <v>7220005002203</v>
          </cell>
          <cell r="P9" t="str">
            <v>⑥その他の法人等</v>
          </cell>
          <cell r="Q9"/>
          <cell r="R9" t="str">
            <v>④随意契約（企画競争無し）</v>
          </cell>
          <cell r="S9"/>
          <cell r="T9">
            <v>1592320</v>
          </cell>
          <cell r="U9" t="str">
            <v>＠19,904円/日</v>
          </cell>
          <cell r="V9">
            <v>1592320</v>
          </cell>
          <cell r="W9">
            <v>1</v>
          </cell>
          <cell r="X9"/>
          <cell r="Y9"/>
          <cell r="Z9" t="str">
            <v>×</v>
          </cell>
          <cell r="AA9" t="str">
            <v>①公表</v>
          </cell>
          <cell r="AB9">
            <v>1</v>
          </cell>
          <cell r="AC9">
            <v>1</v>
          </cell>
          <cell r="AD9" t="str">
            <v>○</v>
          </cell>
          <cell r="AE9"/>
          <cell r="AF9" t="str">
            <v>×</v>
          </cell>
          <cell r="AG9"/>
          <cell r="AH9" t="str">
            <v>①会計法第29条の3第4項（契約の性質又は目的が競争を許さない場合）</v>
          </cell>
          <cell r="AI9" t="str">
            <v>公告による企画案募集の結果、応募者が１者のみであり、競争性がなく会計法29条の３第４項に該当するため。</v>
          </cell>
          <cell r="AJ9" t="str">
            <v>単価契約
予定調達総額
1,592,320円</v>
          </cell>
          <cell r="AK9"/>
          <cell r="AL9"/>
          <cell r="AM9"/>
          <cell r="AN9"/>
          <cell r="AO9"/>
          <cell r="AP9"/>
          <cell r="AQ9"/>
          <cell r="AR9"/>
          <cell r="AS9"/>
          <cell r="AT9"/>
          <cell r="AU9"/>
          <cell r="AV9"/>
          <cell r="AW9"/>
          <cell r="AX9"/>
          <cell r="AY9"/>
          <cell r="AZ9"/>
          <cell r="BA9"/>
          <cell r="BB9"/>
          <cell r="BC9" t="str">
            <v>年間支払金額</v>
          </cell>
          <cell r="BD9" t="str">
            <v>○</v>
          </cell>
          <cell r="BE9" t="str">
            <v>×</v>
          </cell>
          <cell r="BF9" t="str">
            <v>×</v>
          </cell>
          <cell r="BG9" t="str">
            <v>×</v>
          </cell>
          <cell r="BH9" t="str">
            <v/>
          </cell>
          <cell r="BI9" t="str">
            <v>⑩役務</v>
          </cell>
          <cell r="BJ9" t="str">
            <v>単価契約</v>
          </cell>
          <cell r="BK9"/>
          <cell r="BL9" t="str">
            <v/>
          </cell>
          <cell r="BM9" t="str">
            <v>○</v>
          </cell>
          <cell r="BN9" t="b">
            <v>1</v>
          </cell>
          <cell r="BO9" t="b">
            <v>1</v>
          </cell>
        </row>
        <row r="10">
          <cell r="E10" t="str">
            <v/>
          </cell>
          <cell r="F10">
            <v>3</v>
          </cell>
          <cell r="G10" t="str">
            <v>Dg101</v>
          </cell>
          <cell r="H10" t="str">
            <v>⑩役務</v>
          </cell>
          <cell r="I10" t="str">
            <v>金沢税務署の確定申告期における無料税務相談業務委託
145人日</v>
          </cell>
          <cell r="J10" t="str">
            <v>支出負担行為担当官
金沢国税局総務部次長
澤崎　辰則
石川県金沢市広坂２－２－６０</v>
          </cell>
          <cell r="K10"/>
          <cell r="L10"/>
          <cell r="M10">
            <v>44879</v>
          </cell>
          <cell r="N10" t="str">
            <v>北陸税理士会
石川県金沢市北安江３－４－６</v>
          </cell>
          <cell r="O10">
            <v>7220005002203</v>
          </cell>
          <cell r="P10" t="str">
            <v>⑥その他の法人等</v>
          </cell>
          <cell r="Q10"/>
          <cell r="R10" t="str">
            <v>④随意契約（企画競争無し）</v>
          </cell>
          <cell r="S10"/>
          <cell r="T10">
            <v>2886080</v>
          </cell>
          <cell r="U10" t="str">
            <v>＠19,904円/日</v>
          </cell>
          <cell r="V10">
            <v>2886080</v>
          </cell>
          <cell r="W10">
            <v>1</v>
          </cell>
          <cell r="X10"/>
          <cell r="Y10"/>
          <cell r="Z10" t="str">
            <v>×</v>
          </cell>
          <cell r="AA10" t="str">
            <v>①公表</v>
          </cell>
          <cell r="AB10">
            <v>1</v>
          </cell>
          <cell r="AC10">
            <v>1</v>
          </cell>
          <cell r="AD10" t="str">
            <v>○</v>
          </cell>
          <cell r="AE10"/>
          <cell r="AF10" t="str">
            <v>×</v>
          </cell>
          <cell r="AG10"/>
          <cell r="AH10" t="str">
            <v>①会計法第29条の3第4項（契約の性質又は目的が競争を許さない場合）</v>
          </cell>
          <cell r="AI10" t="str">
            <v>公告による企画案募集の結果、応募者が１者のみであり、競争性がなく会計法29条の３第４項に該当するため。</v>
          </cell>
          <cell r="AJ10" t="str">
            <v>単価契約
予定調達総額
2,886,080円</v>
          </cell>
          <cell r="AK10"/>
          <cell r="AL10"/>
          <cell r="AM10"/>
          <cell r="AN10"/>
          <cell r="AO10"/>
          <cell r="AP10"/>
          <cell r="AQ10"/>
          <cell r="AR10"/>
          <cell r="AS10"/>
          <cell r="AT10"/>
          <cell r="AU10"/>
          <cell r="AV10"/>
          <cell r="AW10"/>
          <cell r="AX10"/>
          <cell r="AY10"/>
          <cell r="AZ10"/>
          <cell r="BA10"/>
          <cell r="BB10"/>
          <cell r="BC10" t="str">
            <v>年間支払金額</v>
          </cell>
          <cell r="BD10" t="str">
            <v>○</v>
          </cell>
          <cell r="BE10" t="str">
            <v>×</v>
          </cell>
          <cell r="BF10" t="str">
            <v>×</v>
          </cell>
          <cell r="BG10" t="str">
            <v>×</v>
          </cell>
          <cell r="BH10" t="str">
            <v/>
          </cell>
          <cell r="BI10" t="str">
            <v>⑩役務</v>
          </cell>
          <cell r="BJ10" t="str">
            <v>単価契約</v>
          </cell>
          <cell r="BK10"/>
          <cell r="BL10" t="str">
            <v/>
          </cell>
          <cell r="BM10" t="str">
            <v>○</v>
          </cell>
          <cell r="BN10" t="b">
            <v>1</v>
          </cell>
          <cell r="BO10" t="b">
            <v>1</v>
          </cell>
        </row>
        <row r="11">
          <cell r="E11" t="str">
            <v/>
          </cell>
          <cell r="F11">
            <v>4</v>
          </cell>
          <cell r="G11" t="str">
            <v>Dg102</v>
          </cell>
          <cell r="H11" t="str">
            <v>⑩役務</v>
          </cell>
          <cell r="I11" t="str">
            <v>小松税務署の確定申告期における無料税務相談業務委託
59人日</v>
          </cell>
          <cell r="J11" t="str">
            <v>支出負担行為担当官
金沢国税局総務部次長
澤崎　辰則
石川県金沢市広坂２－２－６０</v>
          </cell>
          <cell r="K11"/>
          <cell r="L11"/>
          <cell r="M11">
            <v>44879</v>
          </cell>
          <cell r="N11" t="str">
            <v>北陸税理士会
石川県金沢市北安江３－４－６</v>
          </cell>
          <cell r="O11">
            <v>7220005002203</v>
          </cell>
          <cell r="P11" t="str">
            <v>⑥その他の法人等</v>
          </cell>
          <cell r="Q11"/>
          <cell r="R11" t="str">
            <v>④随意契約（企画競争無し）</v>
          </cell>
          <cell r="S11"/>
          <cell r="T11">
            <v>1174336</v>
          </cell>
          <cell r="U11" t="str">
            <v>＠19,904円/日</v>
          </cell>
          <cell r="V11">
            <v>1174336</v>
          </cell>
          <cell r="W11">
            <v>1</v>
          </cell>
          <cell r="X11"/>
          <cell r="Y11"/>
          <cell r="Z11" t="str">
            <v>×</v>
          </cell>
          <cell r="AA11" t="str">
            <v>①公表</v>
          </cell>
          <cell r="AB11">
            <v>1</v>
          </cell>
          <cell r="AC11">
            <v>1</v>
          </cell>
          <cell r="AD11" t="str">
            <v>○</v>
          </cell>
          <cell r="AE11"/>
          <cell r="AF11" t="str">
            <v>×</v>
          </cell>
          <cell r="AG11"/>
          <cell r="AH11" t="str">
            <v>①会計法第29条の3第4項（契約の性質又は目的が競争を許さない場合）</v>
          </cell>
          <cell r="AI11" t="str">
            <v>公告による企画案募集の結果、応募者が１者のみであり、競争性がなく会計法29条の３第４項に該当するため。</v>
          </cell>
          <cell r="AJ11" t="str">
            <v>単価契約
予定調達総額
1,174,336円</v>
          </cell>
          <cell r="AK11"/>
          <cell r="AL11"/>
          <cell r="AM11"/>
          <cell r="AN11"/>
          <cell r="AO11"/>
          <cell r="AP11"/>
          <cell r="AQ11"/>
          <cell r="AR11"/>
          <cell r="AS11"/>
          <cell r="AT11"/>
          <cell r="AU11"/>
          <cell r="AV11"/>
          <cell r="AW11"/>
          <cell r="AX11"/>
          <cell r="AY11"/>
          <cell r="AZ11"/>
          <cell r="BA11"/>
          <cell r="BB11"/>
          <cell r="BC11" t="str">
            <v>年間支払金額</v>
          </cell>
          <cell r="BD11" t="str">
            <v>○</v>
          </cell>
          <cell r="BE11" t="str">
            <v>×</v>
          </cell>
          <cell r="BF11" t="str">
            <v>×</v>
          </cell>
          <cell r="BG11" t="str">
            <v>×</v>
          </cell>
          <cell r="BH11" t="str">
            <v/>
          </cell>
          <cell r="BI11" t="str">
            <v>⑩役務</v>
          </cell>
          <cell r="BJ11" t="str">
            <v>単価契約</v>
          </cell>
          <cell r="BK11"/>
          <cell r="BL11" t="str">
            <v/>
          </cell>
          <cell r="BM11" t="str">
            <v>○</v>
          </cell>
          <cell r="BN11" t="b">
            <v>1</v>
          </cell>
          <cell r="BO11" t="b">
            <v>1</v>
          </cell>
        </row>
        <row r="12">
          <cell r="E12" t="str">
            <v/>
          </cell>
          <cell r="F12">
            <v>5</v>
          </cell>
          <cell r="G12" t="str">
            <v>Dg103</v>
          </cell>
          <cell r="H12" t="str">
            <v>⑩役務</v>
          </cell>
          <cell r="I12" t="str">
            <v>福井税務署の確定申告期における無料税務相談業務委託
66人日</v>
          </cell>
          <cell r="J12" t="str">
            <v>支出負担行為担当官
金沢国税局総務部次長
澤崎　辰則
石川県金沢市広坂２－２－６０</v>
          </cell>
          <cell r="K12"/>
          <cell r="L12"/>
          <cell r="M12">
            <v>44879</v>
          </cell>
          <cell r="N12" t="str">
            <v>北陸税理士会
石川県金沢市北安江３－４－６</v>
          </cell>
          <cell r="O12">
            <v>7220005002203</v>
          </cell>
          <cell r="P12" t="str">
            <v>⑥その他の法人等</v>
          </cell>
          <cell r="Q12"/>
          <cell r="R12" t="str">
            <v>④随意契約（企画競争無し）</v>
          </cell>
          <cell r="S12"/>
          <cell r="T12">
            <v>1313664</v>
          </cell>
          <cell r="U12" t="str">
            <v>＠19,904円/日</v>
          </cell>
          <cell r="V12">
            <v>1313664</v>
          </cell>
          <cell r="W12">
            <v>1</v>
          </cell>
          <cell r="X12"/>
          <cell r="Y12"/>
          <cell r="Z12" t="str">
            <v>×</v>
          </cell>
          <cell r="AA12" t="str">
            <v>①公表</v>
          </cell>
          <cell r="AB12">
            <v>1</v>
          </cell>
          <cell r="AC12">
            <v>1</v>
          </cell>
          <cell r="AD12" t="str">
            <v>○</v>
          </cell>
          <cell r="AE12"/>
          <cell r="AF12" t="str">
            <v>×</v>
          </cell>
          <cell r="AG12"/>
          <cell r="AH12" t="str">
            <v>①会計法第29条の3第4項（契約の性質又は目的が競争を許さない場合）</v>
          </cell>
          <cell r="AI12" t="str">
            <v>公告による企画案募集の結果、応募者が１者のみであり、競争性がなく会計法29条の３第４項に該当するため。</v>
          </cell>
          <cell r="AJ12" t="str">
            <v>単価契約
予定調達総額
1,313,664円</v>
          </cell>
          <cell r="AK12"/>
          <cell r="AL12"/>
          <cell r="AM12"/>
          <cell r="AN12"/>
          <cell r="AO12"/>
          <cell r="AP12"/>
          <cell r="AQ12"/>
          <cell r="AR12"/>
          <cell r="AS12"/>
          <cell r="AT12"/>
          <cell r="AU12"/>
          <cell r="AV12"/>
          <cell r="AW12"/>
          <cell r="AX12"/>
          <cell r="AY12"/>
          <cell r="AZ12"/>
          <cell r="BA12"/>
          <cell r="BB12"/>
          <cell r="BC12" t="str">
            <v>年間支払金額</v>
          </cell>
          <cell r="BD12" t="str">
            <v>○</v>
          </cell>
          <cell r="BE12" t="str">
            <v>×</v>
          </cell>
          <cell r="BF12" t="str">
            <v>×</v>
          </cell>
          <cell r="BG12" t="str">
            <v>×</v>
          </cell>
          <cell r="BH12" t="str">
            <v/>
          </cell>
          <cell r="BI12" t="str">
            <v>⑩役務</v>
          </cell>
          <cell r="BJ12" t="str">
            <v>単価契約</v>
          </cell>
          <cell r="BK12"/>
          <cell r="BL12" t="str">
            <v/>
          </cell>
          <cell r="BM12" t="str">
            <v>○</v>
          </cell>
          <cell r="BN12" t="b">
            <v>1</v>
          </cell>
          <cell r="BO12" t="b">
            <v>1</v>
          </cell>
        </row>
        <row r="13">
          <cell r="E13">
            <v>3</v>
          </cell>
          <cell r="F13" t="str">
            <v/>
          </cell>
          <cell r="G13" t="str">
            <v>Dg104</v>
          </cell>
          <cell r="H13" t="str">
            <v>⑦物品等購入</v>
          </cell>
          <cell r="I13" t="str">
            <v>複合機の購入
27台</v>
          </cell>
          <cell r="J13" t="str">
            <v>支出負担行為担当官
金沢国税局総務部次長
澤崎　辰則
石川県金沢市広坂２－２－６０</v>
          </cell>
          <cell r="K13"/>
          <cell r="L13"/>
          <cell r="M13">
            <v>44879</v>
          </cell>
          <cell r="N13" t="str">
            <v>株式会社丸菱
石川県金沢市問屋町２－２０</v>
          </cell>
          <cell r="O13">
            <v>7220001006769</v>
          </cell>
          <cell r="P13" t="str">
            <v>⑥その他の法人等</v>
          </cell>
          <cell r="Q13"/>
          <cell r="R13" t="str">
            <v>①一般競争入札</v>
          </cell>
          <cell r="S13"/>
          <cell r="T13">
            <v>10515978</v>
          </cell>
          <cell r="U13">
            <v>8580000</v>
          </cell>
          <cell r="V13"/>
          <cell r="W13">
            <v>0.81499999999999995</v>
          </cell>
          <cell r="X13"/>
          <cell r="Y13"/>
          <cell r="Z13" t="str">
            <v>×</v>
          </cell>
          <cell r="AA13" t="str">
            <v>②同種の他の契約の予定価格を類推されるおそれがあるため公表しない</v>
          </cell>
          <cell r="AB13">
            <v>2</v>
          </cell>
          <cell r="AC13">
            <v>0</v>
          </cell>
          <cell r="AD13" t="str">
            <v>×</v>
          </cell>
          <cell r="AE13" t="str">
            <v>購入と保守の複数契約を同時に入札するためシステム非対応</v>
          </cell>
          <cell r="AF13" t="str">
            <v>×</v>
          </cell>
          <cell r="AG13"/>
          <cell r="AH13"/>
          <cell r="AI13"/>
          <cell r="AJ13"/>
          <cell r="AK13"/>
          <cell r="AL13"/>
          <cell r="AM13"/>
          <cell r="AN13"/>
          <cell r="AO13"/>
          <cell r="AP13"/>
          <cell r="AQ13"/>
          <cell r="AR13" t="str">
            <v>○</v>
          </cell>
          <cell r="AS13" t="str">
            <v>⑧その他</v>
          </cell>
          <cell r="AT13"/>
          <cell r="AU13" t="str">
            <v>　半導体の供給不足が多少解消され、仕様を充たす製品を納品できる者が増加したため。</v>
          </cell>
          <cell r="AV13"/>
          <cell r="AW13"/>
          <cell r="AX13"/>
          <cell r="AY13" t="str">
            <v>○</v>
          </cell>
          <cell r="AZ13"/>
          <cell r="BA13"/>
          <cell r="BB13"/>
          <cell r="BC13" t="str">
            <v>予定価格</v>
          </cell>
          <cell r="BD13" t="str">
            <v>○</v>
          </cell>
          <cell r="BE13" t="str">
            <v>×</v>
          </cell>
          <cell r="BF13" t="str">
            <v>○</v>
          </cell>
          <cell r="BG13" t="str">
            <v>○</v>
          </cell>
          <cell r="BH13">
            <v>0</v>
          </cell>
          <cell r="BI13" t="str">
            <v>⑦物品等購入</v>
          </cell>
          <cell r="BJ13" t="str">
            <v/>
          </cell>
          <cell r="BK13"/>
          <cell r="BL13" t="str">
            <v/>
          </cell>
          <cell r="BM13" t="str">
            <v>○</v>
          </cell>
          <cell r="BN13" t="b">
            <v>1</v>
          </cell>
          <cell r="BO13" t="b">
            <v>1</v>
          </cell>
        </row>
        <row r="14">
          <cell r="E14">
            <v>4</v>
          </cell>
          <cell r="F14" t="str">
            <v/>
          </cell>
          <cell r="G14" t="str">
            <v>Dg105</v>
          </cell>
          <cell r="H14" t="str">
            <v>⑩役務</v>
          </cell>
          <cell r="I14" t="str">
            <v>複合機の保守及び消耗品供給に関する業務
モノクロ10,648,800枚
カラー255,000枚</v>
          </cell>
          <cell r="J14" t="str">
            <v>支出負担行為担当官
金沢国税局総務部次長
澤崎　辰則
石川県金沢市広坂２－２－６０</v>
          </cell>
          <cell r="K14"/>
          <cell r="L14"/>
          <cell r="M14">
            <v>44879</v>
          </cell>
          <cell r="N14" t="str">
            <v>株式会社丸菱
石川県金沢市問屋町２－２０</v>
          </cell>
          <cell r="O14">
            <v>7220001006769</v>
          </cell>
          <cell r="P14" t="str">
            <v>⑥その他の法人等</v>
          </cell>
          <cell r="Q14"/>
          <cell r="R14" t="str">
            <v>①一般競争入札</v>
          </cell>
          <cell r="S14"/>
          <cell r="T14">
            <v>11474694</v>
          </cell>
          <cell r="U14">
            <v>7985274</v>
          </cell>
          <cell r="V14"/>
          <cell r="W14">
            <v>0.69499999999999995</v>
          </cell>
          <cell r="X14"/>
          <cell r="Y14"/>
          <cell r="Z14" t="str">
            <v>×</v>
          </cell>
          <cell r="AA14" t="str">
            <v>②同種の他の契約の予定価格を類推されるおそれがあるため公表しない</v>
          </cell>
          <cell r="AB14">
            <v>2</v>
          </cell>
          <cell r="AC14">
            <v>0</v>
          </cell>
          <cell r="AD14" t="str">
            <v>×</v>
          </cell>
          <cell r="AE14" t="str">
            <v>購入と保守の複数契約を同時に入札するためシステム非対応</v>
          </cell>
          <cell r="AF14" t="str">
            <v>×</v>
          </cell>
          <cell r="AG14" t="str">
            <v>③国庫債務負担行為</v>
          </cell>
          <cell r="AH14"/>
          <cell r="AI14"/>
          <cell r="AJ14"/>
          <cell r="AK14"/>
          <cell r="AL14"/>
          <cell r="AM14"/>
          <cell r="AN14"/>
          <cell r="AO14"/>
          <cell r="AP14"/>
          <cell r="AQ14"/>
          <cell r="AR14" t="str">
            <v>○</v>
          </cell>
          <cell r="AS14" t="str">
            <v>⑧その他</v>
          </cell>
          <cell r="AT14"/>
          <cell r="AU14" t="str">
            <v>　半導体の供給不足が多少解消され、仕様を充たす製品を納品できる者が増加したため。</v>
          </cell>
          <cell r="AV14"/>
          <cell r="AW14"/>
          <cell r="AX14"/>
          <cell r="AY14" t="str">
            <v>○</v>
          </cell>
          <cell r="AZ14"/>
          <cell r="BA14"/>
          <cell r="BB14"/>
          <cell r="BC14" t="str">
            <v>契約総額</v>
          </cell>
          <cell r="BD14" t="str">
            <v>○</v>
          </cell>
          <cell r="BE14" t="str">
            <v>×</v>
          </cell>
          <cell r="BF14" t="str">
            <v>×</v>
          </cell>
          <cell r="BG14" t="str">
            <v>×</v>
          </cell>
          <cell r="BH14" t="str">
            <v/>
          </cell>
          <cell r="BI14" t="str">
            <v>⑩役務</v>
          </cell>
          <cell r="BJ14" t="str">
            <v/>
          </cell>
          <cell r="BK14"/>
          <cell r="BL14" t="str">
            <v/>
          </cell>
          <cell r="BM14" t="str">
            <v>○</v>
          </cell>
          <cell r="BN14" t="b">
            <v>1</v>
          </cell>
          <cell r="BO14" t="b">
            <v>1</v>
          </cell>
        </row>
        <row r="15">
          <cell r="E15">
            <v>5</v>
          </cell>
          <cell r="F15" t="str">
            <v/>
          </cell>
          <cell r="G15" t="str">
            <v>Dg106</v>
          </cell>
          <cell r="H15" t="str">
            <v>⑩役務</v>
          </cell>
          <cell r="I15" t="str">
            <v>申告会場設置パーソナルコンピュータの設定等業務
一式</v>
          </cell>
          <cell r="J15" t="str">
            <v>支出負担行為担当官
金沢国税局総務部次長
澤崎　辰則
石川県金沢市広坂２－２－６０</v>
          </cell>
          <cell r="K15"/>
          <cell r="L15"/>
          <cell r="M15">
            <v>44883</v>
          </cell>
          <cell r="N15" t="str">
            <v>共同コンピュータ株式会社
福井県福井市月見５－４－４</v>
          </cell>
          <cell r="O15">
            <v>8210001014391</v>
          </cell>
          <cell r="P15" t="str">
            <v>⑥その他の法人等</v>
          </cell>
          <cell r="Q15"/>
          <cell r="R15" t="str">
            <v>①一般競争入札</v>
          </cell>
          <cell r="S15"/>
          <cell r="T15">
            <v>2706884</v>
          </cell>
          <cell r="U15">
            <v>2182400</v>
          </cell>
          <cell r="V15"/>
          <cell r="W15">
            <v>0.80600000000000005</v>
          </cell>
          <cell r="X15"/>
          <cell r="Y15"/>
          <cell r="Z15" t="str">
            <v>×</v>
          </cell>
          <cell r="AA15" t="str">
            <v>②同種の他の契約の予定価格を類推されるおそれがあるため公表しない</v>
          </cell>
          <cell r="AB15">
            <v>2</v>
          </cell>
          <cell r="AC15">
            <v>2</v>
          </cell>
          <cell r="AD15" t="str">
            <v>○</v>
          </cell>
          <cell r="AE15"/>
          <cell r="AF15" t="str">
            <v>×</v>
          </cell>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v>0</v>
          </cell>
          <cell r="BI15" t="str">
            <v>⑩役務</v>
          </cell>
          <cell r="BJ15" t="str">
            <v/>
          </cell>
          <cell r="BK15"/>
          <cell r="BL15" t="str">
            <v/>
          </cell>
          <cell r="BM15" t="str">
            <v>○</v>
          </cell>
          <cell r="BN15" t="b">
            <v>1</v>
          </cell>
          <cell r="BO15" t="b">
            <v>1</v>
          </cell>
        </row>
        <row r="16">
          <cell r="E16">
            <v>6</v>
          </cell>
          <cell r="F16" t="str">
            <v/>
          </cell>
          <cell r="G16" t="str">
            <v>Dg107</v>
          </cell>
          <cell r="H16" t="str">
            <v>⑩役務</v>
          </cell>
          <cell r="I16" t="str">
            <v>「令和4年分確定申告用ダイレクトメール」の刷成及び発送代行業務　　　
37,000部</v>
          </cell>
          <cell r="J16" t="str">
            <v>支出負担行為担当官
金沢国税局総務部次長
澤崎　辰則
石川県金沢市広坂２－２－６０</v>
          </cell>
          <cell r="K16"/>
          <cell r="L16"/>
          <cell r="M16">
            <v>44890</v>
          </cell>
          <cell r="N16" t="str">
            <v>キクラ印刷株式会社
富山県高岡市樋詰４８－２</v>
          </cell>
          <cell r="O16">
            <v>6230001009895</v>
          </cell>
          <cell r="P16" t="str">
            <v>⑥その他の法人等</v>
          </cell>
          <cell r="Q16"/>
          <cell r="R16" t="str">
            <v>①一般競争入札</v>
          </cell>
          <cell r="S16"/>
          <cell r="T16">
            <v>3459500</v>
          </cell>
          <cell r="U16">
            <v>3459500</v>
          </cell>
          <cell r="V16"/>
          <cell r="W16">
            <v>1</v>
          </cell>
          <cell r="X16"/>
          <cell r="Y16"/>
          <cell r="Z16" t="str">
            <v>×</v>
          </cell>
          <cell r="AA16" t="str">
            <v>②同種の他の契約の予定価格を類推されるおそれがあるため公表しない</v>
          </cell>
          <cell r="AB16">
            <v>4</v>
          </cell>
          <cell r="AC16">
            <v>0</v>
          </cell>
          <cell r="AD16" t="str">
            <v>○</v>
          </cell>
          <cell r="AE16"/>
          <cell r="AF16" t="str">
            <v>×</v>
          </cell>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v>0</v>
          </cell>
          <cell r="BI16" t="str">
            <v>⑩役務</v>
          </cell>
          <cell r="BJ16" t="str">
            <v/>
          </cell>
          <cell r="BK16"/>
          <cell r="BL16" t="str">
            <v/>
          </cell>
          <cell r="BM16" t="str">
            <v>○</v>
          </cell>
          <cell r="BN16" t="b">
            <v>1</v>
          </cell>
          <cell r="BO16" t="b">
            <v>1</v>
          </cell>
        </row>
        <row r="17">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E20" t="str">
            <v/>
          </cell>
          <cell r="F20" t="str">
            <v/>
          </cell>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E21" t="str">
            <v/>
          </cell>
          <cell r="F21" t="str">
            <v/>
          </cell>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E22" t="str">
            <v/>
          </cell>
          <cell r="F22" t="str">
            <v/>
          </cell>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E23" t="str">
            <v/>
          </cell>
          <cell r="F23" t="str">
            <v/>
          </cell>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E24" t="str">
            <v/>
          </cell>
          <cell r="F24" t="str">
            <v/>
          </cell>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E25" t="str">
            <v/>
          </cell>
          <cell r="F25" t="str">
            <v/>
          </cell>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E26" t="str">
            <v/>
          </cell>
          <cell r="F26" t="str">
            <v/>
          </cell>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E27" t="str">
            <v/>
          </cell>
          <cell r="F27" t="str">
            <v/>
          </cell>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row r="1001">
          <cell r="G1001"/>
          <cell r="H1001"/>
          <cell r="I1001"/>
          <cell r="J1001"/>
          <cell r="K1001"/>
          <cell r="L1001"/>
          <cell r="M1001"/>
          <cell r="N1001"/>
          <cell r="O1001"/>
          <cell r="P1001"/>
          <cell r="Q1001"/>
          <cell r="R1001"/>
          <cell r="S1001"/>
          <cell r="T1001"/>
          <cell r="U1001"/>
          <cell r="V1001"/>
          <cell r="W1001" t="str">
            <v>－</v>
          </cell>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t="str">
            <v>予定価格</v>
          </cell>
          <cell r="BD1001" t="str">
            <v>×</v>
          </cell>
          <cell r="BE1001" t="str">
            <v>×</v>
          </cell>
          <cell r="BF1001" t="str">
            <v>×</v>
          </cell>
          <cell r="BG1001" t="str">
            <v>×</v>
          </cell>
          <cell r="BH1001" t="str">
            <v/>
          </cell>
          <cell r="BI1001">
            <v>0</v>
          </cell>
          <cell r="BJ1001" t="str">
            <v/>
          </cell>
          <cell r="BK1001"/>
          <cell r="BL1001" t="str">
            <v/>
          </cell>
          <cell r="BM1001" t="str">
            <v>○</v>
          </cell>
          <cell r="BN1001" t="b">
            <v>1</v>
          </cell>
          <cell r="BO1001" t="b">
            <v>1</v>
          </cell>
        </row>
        <row r="1002">
          <cell r="G1002"/>
          <cell r="H1002"/>
          <cell r="I1002"/>
          <cell r="J1002"/>
          <cell r="K1002"/>
          <cell r="L1002"/>
          <cell r="M1002"/>
          <cell r="N1002"/>
          <cell r="O1002"/>
          <cell r="P1002"/>
          <cell r="Q1002"/>
          <cell r="R1002"/>
          <cell r="S1002"/>
          <cell r="T1002"/>
          <cell r="U1002"/>
          <cell r="V1002"/>
          <cell r="W1002" t="str">
            <v>－</v>
          </cell>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cell r="AV1002"/>
          <cell r="AW1002"/>
          <cell r="AX1002"/>
          <cell r="AY1002"/>
          <cell r="AZ1002"/>
          <cell r="BA1002"/>
          <cell r="BB1002"/>
          <cell r="BC1002" t="str">
            <v>予定価格</v>
          </cell>
          <cell r="BD1002" t="str">
            <v>×</v>
          </cell>
          <cell r="BE1002" t="str">
            <v>×</v>
          </cell>
          <cell r="BF1002" t="str">
            <v>×</v>
          </cell>
          <cell r="BG1002" t="str">
            <v>×</v>
          </cell>
          <cell r="BH1002" t="str">
            <v/>
          </cell>
          <cell r="BI1002">
            <v>0</v>
          </cell>
          <cell r="BJ1002" t="str">
            <v/>
          </cell>
          <cell r="BK1002"/>
          <cell r="BL1002" t="str">
            <v/>
          </cell>
          <cell r="BM1002" t="str">
            <v>○</v>
          </cell>
          <cell r="BN1002" t="b">
            <v>1</v>
          </cell>
          <cell r="BO1002" t="b">
            <v>1</v>
          </cell>
        </row>
        <row r="1003">
          <cell r="G1003"/>
          <cell r="H1003"/>
          <cell r="I1003"/>
          <cell r="J1003"/>
          <cell r="K1003"/>
          <cell r="L1003"/>
          <cell r="M1003"/>
          <cell r="N1003"/>
          <cell r="O1003"/>
          <cell r="P1003"/>
          <cell r="Q1003"/>
          <cell r="R1003"/>
          <cell r="S1003"/>
          <cell r="T1003"/>
          <cell r="U1003"/>
          <cell r="V1003"/>
          <cell r="W1003" t="str">
            <v>－</v>
          </cell>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cell r="AV1003"/>
          <cell r="AW1003"/>
          <cell r="AX1003"/>
          <cell r="AY1003"/>
          <cell r="AZ1003"/>
          <cell r="BA1003"/>
          <cell r="BB1003"/>
          <cell r="BC1003" t="str">
            <v>予定価格</v>
          </cell>
          <cell r="BD1003" t="str">
            <v>×</v>
          </cell>
          <cell r="BE1003" t="str">
            <v>×</v>
          </cell>
          <cell r="BF1003" t="str">
            <v>×</v>
          </cell>
          <cell r="BG1003" t="str">
            <v>×</v>
          </cell>
          <cell r="BH1003" t="str">
            <v/>
          </cell>
          <cell r="BI1003">
            <v>0</v>
          </cell>
          <cell r="BJ1003" t="str">
            <v/>
          </cell>
          <cell r="BK1003"/>
          <cell r="BL1003" t="str">
            <v/>
          </cell>
          <cell r="BM1003" t="str">
            <v>○</v>
          </cell>
          <cell r="BN1003" t="b">
            <v>1</v>
          </cell>
          <cell r="BO1003" t="b">
            <v>1</v>
          </cell>
        </row>
        <row r="1004">
          <cell r="G1004"/>
          <cell r="H1004"/>
          <cell r="I1004"/>
          <cell r="J1004"/>
          <cell r="K1004"/>
          <cell r="L1004"/>
          <cell r="M1004"/>
          <cell r="N1004"/>
          <cell r="O1004"/>
          <cell r="P1004"/>
          <cell r="Q1004"/>
          <cell r="R1004"/>
          <cell r="S1004"/>
          <cell r="T1004"/>
          <cell r="U1004"/>
          <cell r="V1004"/>
          <cell r="W1004" t="str">
            <v>－</v>
          </cell>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cell r="AV1004"/>
          <cell r="AW1004"/>
          <cell r="AX1004"/>
          <cell r="AY1004"/>
          <cell r="AZ1004"/>
          <cell r="BA1004"/>
          <cell r="BB1004"/>
          <cell r="BC1004" t="str">
            <v>予定価格</v>
          </cell>
          <cell r="BD1004" t="str">
            <v>×</v>
          </cell>
          <cell r="BE1004" t="str">
            <v>×</v>
          </cell>
          <cell r="BF1004" t="str">
            <v>×</v>
          </cell>
          <cell r="BG1004" t="str">
            <v>×</v>
          </cell>
          <cell r="BH1004" t="str">
            <v/>
          </cell>
          <cell r="BI1004">
            <v>0</v>
          </cell>
          <cell r="BJ1004" t="str">
            <v/>
          </cell>
          <cell r="BK1004"/>
          <cell r="BL1004" t="str">
            <v/>
          </cell>
          <cell r="BM1004" t="str">
            <v>○</v>
          </cell>
          <cell r="BN1004" t="b">
            <v>1</v>
          </cell>
          <cell r="BO1004" t="b">
            <v>1</v>
          </cell>
        </row>
        <row r="1005">
          <cell r="G1005"/>
          <cell r="H1005"/>
          <cell r="I1005"/>
          <cell r="J1005"/>
          <cell r="K1005"/>
          <cell r="L1005"/>
          <cell r="M1005"/>
          <cell r="N1005"/>
          <cell r="O1005"/>
          <cell r="P1005"/>
          <cell r="Q1005"/>
          <cell r="R1005"/>
          <cell r="S1005"/>
          <cell r="T1005"/>
          <cell r="U1005"/>
          <cell r="V1005"/>
          <cell r="W1005" t="str">
            <v>－</v>
          </cell>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cell r="AV1005"/>
          <cell r="AW1005"/>
          <cell r="AX1005"/>
          <cell r="AY1005"/>
          <cell r="AZ1005"/>
          <cell r="BA1005"/>
          <cell r="BB1005"/>
          <cell r="BC1005" t="str">
            <v>予定価格</v>
          </cell>
          <cell r="BD1005" t="str">
            <v>×</v>
          </cell>
          <cell r="BE1005" t="str">
            <v>×</v>
          </cell>
          <cell r="BF1005" t="str">
            <v>×</v>
          </cell>
          <cell r="BG1005" t="str">
            <v>×</v>
          </cell>
          <cell r="BH1005" t="str">
            <v/>
          </cell>
          <cell r="BI1005">
            <v>0</v>
          </cell>
          <cell r="BJ1005" t="str">
            <v/>
          </cell>
          <cell r="BK1005"/>
          <cell r="BL1005" t="str">
            <v/>
          </cell>
          <cell r="BM1005" t="str">
            <v>○</v>
          </cell>
          <cell r="BN1005" t="b">
            <v>1</v>
          </cell>
          <cell r="BO1005" t="b">
            <v>1</v>
          </cell>
        </row>
        <row r="1006">
          <cell r="G1006"/>
          <cell r="H1006"/>
          <cell r="I1006"/>
          <cell r="J1006"/>
          <cell r="K1006"/>
          <cell r="L1006"/>
          <cell r="M1006"/>
          <cell r="N1006"/>
          <cell r="O1006"/>
          <cell r="P1006"/>
          <cell r="Q1006"/>
          <cell r="R1006"/>
          <cell r="S1006"/>
          <cell r="T1006"/>
          <cell r="U1006"/>
          <cell r="V1006"/>
          <cell r="W1006" t="str">
            <v>－</v>
          </cell>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cell r="AV1006"/>
          <cell r="AW1006"/>
          <cell r="AX1006"/>
          <cell r="AY1006"/>
          <cell r="AZ1006"/>
          <cell r="BA1006"/>
          <cell r="BB1006"/>
          <cell r="BC1006" t="str">
            <v>予定価格</v>
          </cell>
          <cell r="BD1006" t="str">
            <v>×</v>
          </cell>
          <cell r="BE1006" t="str">
            <v>×</v>
          </cell>
          <cell r="BF1006" t="str">
            <v>×</v>
          </cell>
          <cell r="BG1006" t="str">
            <v>×</v>
          </cell>
          <cell r="BH1006" t="str">
            <v/>
          </cell>
          <cell r="BI1006">
            <v>0</v>
          </cell>
          <cell r="BJ1006" t="str">
            <v/>
          </cell>
          <cell r="BK1006"/>
          <cell r="BL1006" t="str">
            <v/>
          </cell>
          <cell r="BM1006" t="str">
            <v>○</v>
          </cell>
          <cell r="BN1006" t="b">
            <v>1</v>
          </cell>
          <cell r="BO1006" t="b">
            <v>1</v>
          </cell>
        </row>
        <row r="1007">
          <cell r="G1007"/>
          <cell r="H1007"/>
          <cell r="I1007"/>
          <cell r="J1007"/>
          <cell r="K1007"/>
          <cell r="L1007"/>
          <cell r="M1007"/>
          <cell r="N1007"/>
          <cell r="O1007"/>
          <cell r="P1007"/>
          <cell r="Q1007"/>
          <cell r="R1007"/>
          <cell r="S1007"/>
          <cell r="T1007"/>
          <cell r="U1007"/>
          <cell r="V1007"/>
          <cell r="W1007" t="str">
            <v>－</v>
          </cell>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cell r="AV1007"/>
          <cell r="AW1007"/>
          <cell r="AX1007"/>
          <cell r="AY1007"/>
          <cell r="AZ1007"/>
          <cell r="BA1007"/>
          <cell r="BB1007"/>
          <cell r="BC1007" t="str">
            <v>予定価格</v>
          </cell>
          <cell r="BD1007" t="str">
            <v>×</v>
          </cell>
          <cell r="BE1007" t="str">
            <v>×</v>
          </cell>
          <cell r="BF1007" t="str">
            <v>×</v>
          </cell>
          <cell r="BG1007" t="str">
            <v>×</v>
          </cell>
          <cell r="BH1007" t="str">
            <v/>
          </cell>
          <cell r="BI1007">
            <v>0</v>
          </cell>
          <cell r="BJ1007" t="str">
            <v/>
          </cell>
          <cell r="BK1007"/>
          <cell r="BL1007" t="str">
            <v/>
          </cell>
          <cell r="BM1007" t="str">
            <v>○</v>
          </cell>
          <cell r="BN1007" t="b">
            <v>1</v>
          </cell>
          <cell r="BO1007" t="b">
            <v>1</v>
          </cell>
        </row>
        <row r="1008">
          <cell r="G1008"/>
          <cell r="H1008"/>
          <cell r="I1008"/>
          <cell r="J1008"/>
          <cell r="K1008"/>
          <cell r="L1008"/>
          <cell r="M1008"/>
          <cell r="N1008"/>
          <cell r="O1008"/>
          <cell r="P1008"/>
          <cell r="Q1008"/>
          <cell r="R1008"/>
          <cell r="S1008"/>
          <cell r="T1008"/>
          <cell r="U1008"/>
          <cell r="V1008"/>
          <cell r="W1008" t="str">
            <v>－</v>
          </cell>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cell r="AV1008"/>
          <cell r="AW1008"/>
          <cell r="AX1008"/>
          <cell r="AY1008"/>
          <cell r="AZ1008"/>
          <cell r="BA1008"/>
          <cell r="BB1008"/>
          <cell r="BC1008" t="str">
            <v>予定価格</v>
          </cell>
          <cell r="BD1008" t="str">
            <v>×</v>
          </cell>
          <cell r="BE1008" t="str">
            <v>×</v>
          </cell>
          <cell r="BF1008" t="str">
            <v>×</v>
          </cell>
          <cell r="BG1008" t="str">
            <v>×</v>
          </cell>
          <cell r="BH1008" t="str">
            <v/>
          </cell>
          <cell r="BI1008">
            <v>0</v>
          </cell>
          <cell r="BJ1008" t="str">
            <v/>
          </cell>
          <cell r="BK1008"/>
          <cell r="BL1008" t="str">
            <v/>
          </cell>
          <cell r="BM1008" t="str">
            <v>○</v>
          </cell>
          <cell r="BN1008" t="b">
            <v>1</v>
          </cell>
          <cell r="BO1008"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C1C87-E4D9-483E-9B85-2AA2A85DEA63}">
  <dimension ref="A1:P14"/>
  <sheetViews>
    <sheetView showGridLines="0" showZeros="0" tabSelected="1" view="pageBreakPreview" topLeftCell="C1" zoomScale="80" zoomScaleNormal="100" zoomScaleSheetLayoutView="80" workbookViewId="0">
      <selection activeCell="D6" sqref="D6"/>
    </sheetView>
  </sheetViews>
  <sheetFormatPr defaultColWidth="9" defaultRowHeight="11.25" x14ac:dyDescent="0.4"/>
  <cols>
    <col min="1" max="1" width="7.25" style="2" hidden="1" customWidth="1"/>
    <col min="2" max="2" width="30.625" style="1" customWidth="1"/>
    <col min="3" max="3" width="20.625" style="2" customWidth="1"/>
    <col min="4" max="4" width="20.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customWidth="1"/>
    <col min="16" max="16384" width="9" style="1"/>
  </cols>
  <sheetData>
    <row r="1" spans="1:16" ht="27.75" customHeight="1" x14ac:dyDescent="0.4">
      <c r="A1" s="27"/>
      <c r="B1" s="30" t="s">
        <v>0</v>
      </c>
      <c r="C1" s="31"/>
      <c r="D1" s="31"/>
      <c r="E1" s="31"/>
      <c r="F1" s="31"/>
      <c r="G1" s="31"/>
      <c r="H1" s="32"/>
      <c r="I1" s="31"/>
      <c r="J1" s="31"/>
      <c r="K1" s="31"/>
      <c r="L1" s="31"/>
      <c r="M1" s="31"/>
      <c r="N1" s="31"/>
    </row>
    <row r="2" spans="1:16" x14ac:dyDescent="0.4">
      <c r="A2" s="28"/>
    </row>
    <row r="3" spans="1:16" x14ac:dyDescent="0.15">
      <c r="A3" s="28"/>
      <c r="B3" s="6"/>
      <c r="N3" s="7"/>
    </row>
    <row r="4" spans="1:16" ht="21.95" customHeight="1" x14ac:dyDescent="0.4">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x14ac:dyDescent="0.4">
      <c r="A5" s="29"/>
      <c r="B5" s="33"/>
      <c r="C5" s="33"/>
      <c r="D5" s="33"/>
      <c r="E5" s="33"/>
      <c r="F5" s="26"/>
      <c r="G5" s="33"/>
      <c r="H5" s="34"/>
      <c r="I5" s="33"/>
      <c r="J5" s="22"/>
      <c r="K5" s="8" t="s">
        <v>12</v>
      </c>
      <c r="L5" s="8" t="s">
        <v>13</v>
      </c>
      <c r="M5" s="9" t="s">
        <v>14</v>
      </c>
      <c r="N5" s="26"/>
    </row>
    <row r="6" spans="1:16" s="10" customFormat="1" ht="78" customHeight="1" x14ac:dyDescent="0.4">
      <c r="A6" s="11">
        <f>IF(MAX([7]令和4年度契約状況調査票!E5:E20)&gt;=ROW()-5,ROW()-5,"")</f>
        <v>1</v>
      </c>
      <c r="B6" s="12" t="str">
        <f>IF(A6="","",VLOOKUP(A6,[7]令和4年度契約状況調査票!$E:$AW,5,FALSE))</f>
        <v>令和4年分所得税及び復興特別所得税並びに消費税及び地方消費税の確定申告に係るお知らせ通知書・納付書の封入・封かん等業務
45,984件</v>
      </c>
      <c r="C6" s="13" t="str">
        <f>IF(A6="","",VLOOKUP(A6,[7]令和4年度契約状況調査票!$E:$AW,6,FALSE))</f>
        <v>支出負担行為担当官
金沢国税局総務部次長
澤崎　辰則
石川県金沢市広坂２－２－６０</v>
      </c>
      <c r="D6" s="14">
        <f>IF(A6="","",VLOOKUP(A6,[7]令和4年度契約状況調査票!$E:$AW,9,FALSE))</f>
        <v>44869</v>
      </c>
      <c r="E6" s="12" t="str">
        <f>IF(A6="","",VLOOKUP(A6,[7]令和4年度契約状況調査票!$E:$AW,10,FALSE))</f>
        <v>株式会社クローバー情報システム
兵庫県尼崎市戸ノ内町３－１５－１２</v>
      </c>
      <c r="F6" s="15">
        <f>IF(A6="","",VLOOKUP(A6,[7]令和4年度契約状況調査票!$E:$AW,11,FALSE))</f>
        <v>6140001109424</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同種の他の契約の予定価格を類推されるおそれがあるため公表しない</v>
      </c>
      <c r="I6" s="17" t="str">
        <f>IF(A6="","",VLOOKUP(A6,[7]令和4年度契約状況調査票!$E:$AW,17,FALSE))</f>
        <v>＠23円／件ほか</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t="str">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単価契約
予定調達総額
1,099,627円</v>
      </c>
    </row>
    <row r="7" spans="1:16" s="10" customFormat="1" ht="60" customHeight="1" x14ac:dyDescent="0.4">
      <c r="A7" s="11">
        <f>IF(MAX([7]令和4年度契約状況調査票!E13:E21)&gt;=ROW()-5,ROW()-5,"")</f>
        <v>2</v>
      </c>
      <c r="B7" s="12" t="str">
        <f>IF(A7="","",VLOOKUP(A7,[7]令和4年度契約状況調査票!$E:$AW,5,FALSE))</f>
        <v>評価報告書の作成業務
一式</v>
      </c>
      <c r="C7" s="13" t="str">
        <f>IF(A7="","",VLOOKUP(A7,[7]令和4年度契約状況調査票!$E:$AW,6,FALSE))</f>
        <v>支出負担行為担当官
金沢国税局総務部次長
澤崎　辰則
石川県金沢市広坂２－２－６０</v>
      </c>
      <c r="D7" s="14">
        <f>IF(A7="","",VLOOKUP(A7,[7]令和4年度契約状況調査票!$E:$AW,9,FALSE))</f>
        <v>44872</v>
      </c>
      <c r="E7" s="12" t="str">
        <f>IF(A7="","",VLOOKUP(A7,[7]令和4年度契約状況調査票!$E:$AW,10,FALSE))</f>
        <v>EYストラテジー・アンド・コンサルティング株式会社
東京都千代田区有楽町１－１－２</v>
      </c>
      <c r="F7" s="15">
        <f>IF(A7="","",VLOOKUP(A7,[7]令和4年度契約状況調査票!$E:$AW,11,FALSE))</f>
        <v>6010001107003</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f>IF(A7="","",VLOOKUP(A7,[7]令和4年度契約状況調査票!$E:$AW,17,FALSE))</f>
        <v>5495050</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0</v>
      </c>
    </row>
    <row r="8" spans="1:16" s="10" customFormat="1" ht="60" customHeight="1" x14ac:dyDescent="0.4">
      <c r="A8" s="11">
        <f>IF(MAX([7]令和4年度契約状況調査票!E14:E22)&gt;=ROW()-5,ROW()-5,"")</f>
        <v>3</v>
      </c>
      <c r="B8" s="12" t="str">
        <f>IF(A8="","",VLOOKUP(A8,[7]令和4年度契約状況調査票!$E:$AW,5,FALSE))</f>
        <v>複合機の購入
27台</v>
      </c>
      <c r="C8" s="13" t="str">
        <f>IF(A8="","",VLOOKUP(A8,[7]令和4年度契約状況調査票!$E:$AW,6,FALSE))</f>
        <v>支出負担行為担当官
金沢国税局総務部次長
澤崎　辰則
石川県金沢市広坂２－２－６０</v>
      </c>
      <c r="D8" s="14">
        <f>IF(A8="","",VLOOKUP(A8,[7]令和4年度契約状況調査票!$E:$AW,9,FALSE))</f>
        <v>44879</v>
      </c>
      <c r="E8" s="12" t="str">
        <f>IF(A8="","",VLOOKUP(A8,[7]令和4年度契約状況調査票!$E:$AW,10,FALSE))</f>
        <v>株式会社丸菱
石川県金沢市問屋町２－２０</v>
      </c>
      <c r="F8" s="15">
        <f>IF(A8="","",VLOOKUP(A8,[7]令和4年度契約状況調査票!$E:$AW,11,FALSE))</f>
        <v>7220001006769</v>
      </c>
      <c r="G8" s="16" t="str">
        <f>IF(A8="","",IF(VLOOKUP(A8,[7]令和4年度契約状況調査票!$E:$AW,14,FALSE)="②一般競争入札（総合評価方式）","一般競争入札"&amp;CHAR(10)&amp;"（総合評価方式）","一般競争入札"))</f>
        <v>一般競争入札</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同種の他の契約の予定価格を類推されるおそれがあるため公表しない</v>
      </c>
      <c r="I8" s="17">
        <f>IF(A8="","",VLOOKUP(A8,[7]令和4年度契約状況調査票!$E:$AW,17,FALSE))</f>
        <v>8580000</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v>
      </c>
      <c r="K8" s="19" t="str">
        <f>IF(A8="","",IF(VLOOKUP(A8,[7]令和4年度契約状況調査票!$E:$AW,12,FALSE)="①公益社団法人","公社",IF(VLOOKUP(A8,[7]令和4年度契約状況調査票!$E:$AW,12,FALSE)="②公益財団法人","公財","")))</f>
        <v/>
      </c>
      <c r="L8" s="19">
        <f>IF(A8="","",VLOOKUP(A8,[7]令和4年度契約状況調査票!$E:$AW,13,FALSE))</f>
        <v>0</v>
      </c>
      <c r="M8" s="20" t="str">
        <f>IF(A8="","",IF(VLOOKUP(A8,[7]令和4年度契約状況調査票!$E:$AW,13,FALSE)="国所管",VLOOKUP(A8,[7]令和4年度契約状況調査票!$E:$AW,24,FALSE),""))</f>
        <v/>
      </c>
      <c r="N8" s="21">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0</v>
      </c>
    </row>
    <row r="9" spans="1:16" s="10" customFormat="1" ht="60" customHeight="1" x14ac:dyDescent="0.4">
      <c r="A9" s="11">
        <f>IF(MAX([7]令和4年度契約状況調査票!E16:E23)&gt;=ROW()-5,ROW()-5,"")</f>
        <v>4</v>
      </c>
      <c r="B9" s="12" t="str">
        <f>IF(A9="","",VLOOKUP(A9,[7]令和4年度契約状況調査票!$E:$AW,5,FALSE))</f>
        <v>複合機の保守及び消耗品供給に関する業務
モノクロ10,648,800枚
カラー255,000枚</v>
      </c>
      <c r="C9" s="13" t="str">
        <f>IF(A9="","",VLOOKUP(A9,[7]令和4年度契約状況調査票!$E:$AW,6,FALSE))</f>
        <v>支出負担行為担当官
金沢国税局総務部次長
澤崎　辰則
石川県金沢市広坂２－２－６０</v>
      </c>
      <c r="D9" s="14">
        <f>IF(A9="","",VLOOKUP(A9,[7]令和4年度契約状況調査票!$E:$AW,9,FALSE))</f>
        <v>44879</v>
      </c>
      <c r="E9" s="12" t="str">
        <f>IF(A9="","",VLOOKUP(A9,[7]令和4年度契約状況調査票!$E:$AW,10,FALSE))</f>
        <v>株式会社丸菱
石川県金沢市問屋町２－２０</v>
      </c>
      <c r="F9" s="15">
        <f>IF(A9="","",VLOOKUP(A9,[7]令和4年度契約状況調査票!$E:$AW,11,FALSE))</f>
        <v>7220001006769</v>
      </c>
      <c r="G9" s="16" t="str">
        <f>IF(A9="","",IF(VLOOKUP(A9,[7]令和4年度契約状況調査票!$E:$AW,14,FALSE)="②一般競争入札（総合評価方式）","一般競争入札"&amp;CHAR(10)&amp;"（総合評価方式）","一般競争入札"))</f>
        <v>一般競争入札</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同種の他の契約の予定価格を類推されるおそれがあるため公表しない</v>
      </c>
      <c r="I9" s="17">
        <f>IF(A9="","",VLOOKUP(A9,[7]令和4年度契約状況調査票!$E:$AW,17,FALSE))</f>
        <v>7985274</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v>
      </c>
      <c r="K9" s="19" t="str">
        <f>IF(A9="","",IF(VLOOKUP(A9,[7]令和4年度契約状況調査票!$E:$AW,12,FALSE)="①公益社団法人","公社",IF(VLOOKUP(A9,[7]令和4年度契約状況調査票!$E:$AW,12,FALSE)="②公益財団法人","公財","")))</f>
        <v/>
      </c>
      <c r="L9" s="19">
        <f>IF(A9="","",VLOOKUP(A9,[7]令和4年度契約状況調査票!$E:$AW,13,FALSE))</f>
        <v>0</v>
      </c>
      <c r="M9" s="20" t="str">
        <f>IF(A9="","",IF(VLOOKUP(A9,[7]令和4年度契約状況調査票!$E:$AW,13,FALSE)="国所管",VLOOKUP(A9,[7]令和4年度契約状況調査票!$E:$AW,24,FALSE),""))</f>
        <v/>
      </c>
      <c r="N9" s="21">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0</v>
      </c>
    </row>
    <row r="10" spans="1:16" s="10" customFormat="1" ht="60" customHeight="1" x14ac:dyDescent="0.4">
      <c r="A10" s="11">
        <f>IF(MAX([7]令和4年度契約状況調査票!E16:E24)&gt;=ROW()-5,ROW()-5,"")</f>
        <v>5</v>
      </c>
      <c r="B10" s="12" t="str">
        <f>IF(A10="","",VLOOKUP(A10,[7]令和4年度契約状況調査票!$E:$AW,5,FALSE))</f>
        <v>申告会場設置パーソナルコンピュータの設定等業務
一式</v>
      </c>
      <c r="C10" s="13" t="str">
        <f>IF(A10="","",VLOOKUP(A10,[7]令和4年度契約状況調査票!$E:$AW,6,FALSE))</f>
        <v>支出負担行為担当官
金沢国税局総務部次長
澤崎　辰則
石川県金沢市広坂２－２－６０</v>
      </c>
      <c r="D10" s="14">
        <f>IF(A10="","",VLOOKUP(A10,[7]令和4年度契約状況調査票!$E:$AW,9,FALSE))</f>
        <v>44883</v>
      </c>
      <c r="E10" s="12" t="str">
        <f>IF(A10="","",VLOOKUP(A10,[7]令和4年度契約状況調査票!$E:$AW,10,FALSE))</f>
        <v>共同コンピュータ株式会社
福井県福井市月見５－４－４</v>
      </c>
      <c r="F10" s="15">
        <f>IF(A10="","",VLOOKUP(A10,[7]令和4年度契約状況調査票!$E:$AW,11,FALSE))</f>
        <v>8210001014391</v>
      </c>
      <c r="G10" s="16" t="str">
        <f>IF(A10="","",IF(VLOOKUP(A10,[7]令和4年度契約状況調査票!$E:$AW,14,FALSE)="②一般競争入札（総合評価方式）","一般競争入札"&amp;CHAR(10)&amp;"（総合評価方式）","一般競争入札"))</f>
        <v>一般競争入札</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同種の他の契約の予定価格を類推されるおそれがあるため公表しない</v>
      </c>
      <c r="I10" s="17">
        <f>IF(A10="","",VLOOKUP(A10,[7]令和4年度契約状況調査票!$E:$AW,17,FALSE))</f>
        <v>2182400</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v>
      </c>
      <c r="K10" s="19" t="str">
        <f>IF(A10="","",IF(VLOOKUP(A10,[7]令和4年度契約状況調査票!$E:$AW,12,FALSE)="①公益社団法人","公社",IF(VLOOKUP(A10,[7]令和4年度契約状況調査票!$E:$AW,12,FALSE)="②公益財団法人","公財","")))</f>
        <v/>
      </c>
      <c r="L10" s="19">
        <f>IF(A10="","",VLOOKUP(A10,[7]令和4年度契約状況調査票!$E:$AW,13,FALSE))</f>
        <v>0</v>
      </c>
      <c r="M10" s="20" t="str">
        <f>IF(A10="","",IF(VLOOKUP(A10,[7]令和4年度契約状況調査票!$E:$AW,13,FALSE)="国所管",VLOOKUP(A10,[7]令和4年度契約状況調査票!$E:$AW,24,FALSE),""))</f>
        <v/>
      </c>
      <c r="N10" s="21">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0</v>
      </c>
    </row>
    <row r="11" spans="1:16" s="10" customFormat="1" ht="60" customHeight="1" x14ac:dyDescent="0.4">
      <c r="A11" s="11">
        <f>IF(MAX([7]令和4年度契約状況調査票!E16:E25)&gt;=ROW()-5,ROW()-5,"")</f>
        <v>6</v>
      </c>
      <c r="B11" s="12" t="str">
        <f>IF(A11="","",VLOOKUP(A11,[7]令和4年度契約状況調査票!$E:$AW,5,FALSE))</f>
        <v>「令和4年分確定申告用ダイレクトメール」の刷成及び発送代行業務　　　
37,000部</v>
      </c>
      <c r="C11" s="13" t="str">
        <f>IF(A11="","",VLOOKUP(A11,[7]令和4年度契約状況調査票!$E:$AW,6,FALSE))</f>
        <v>支出負担行為担当官
金沢国税局総務部次長
澤崎　辰則
石川県金沢市広坂２－２－６０</v>
      </c>
      <c r="D11" s="14">
        <f>IF(A11="","",VLOOKUP(A11,[7]令和4年度契約状況調査票!$E:$AW,9,FALSE))</f>
        <v>44890</v>
      </c>
      <c r="E11" s="12" t="str">
        <f>IF(A11="","",VLOOKUP(A11,[7]令和4年度契約状況調査票!$E:$AW,10,FALSE))</f>
        <v>キクラ印刷株式会社
富山県高岡市樋詰４８－２</v>
      </c>
      <c r="F11" s="15">
        <f>IF(A11="","",VLOOKUP(A11,[7]令和4年度契約状況調査票!$E:$AW,11,FALSE))</f>
        <v>6230001009895</v>
      </c>
      <c r="G11" s="16" t="str">
        <f>IF(A11="","",IF(VLOOKUP(A11,[7]令和4年度契約状況調査票!$E:$AW,14,FALSE)="②一般競争入札（総合評価方式）","一般競争入札"&amp;CHAR(10)&amp;"（総合評価方式）","一般競争入札"))</f>
        <v>一般競争入札</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同種の他の契約の予定価格を類推されるおそれがあるため公表しない</v>
      </c>
      <c r="I11" s="17">
        <f>IF(A11="","",VLOOKUP(A11,[7]令和4年度契約状況調査票!$E:$AW,17,FALSE))</f>
        <v>3459500</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v>
      </c>
      <c r="K11" s="19" t="str">
        <f>IF(A11="","",IF(VLOOKUP(A11,[7]令和4年度契約状況調査票!$E:$AW,12,FALSE)="①公益社団法人","公社",IF(VLOOKUP(A11,[7]令和4年度契約状況調査票!$E:$AW,12,FALSE)="②公益財団法人","公財","")))</f>
        <v/>
      </c>
      <c r="L11" s="19">
        <f>IF(A11="","",VLOOKUP(A11,[7]令和4年度契約状況調査票!$E:$AW,13,FALSE))</f>
        <v>0</v>
      </c>
      <c r="M11" s="20" t="str">
        <f>IF(A11="","",IF(VLOOKUP(A11,[7]令和4年度契約状況調査票!$E:$AW,13,FALSE)="国所管",VLOOKUP(A11,[7]令和4年度契約状況調査票!$E:$AW,24,FALSE),""))</f>
        <v/>
      </c>
      <c r="N11" s="21">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0</v>
      </c>
    </row>
    <row r="12" spans="1:16" s="10" customFormat="1" ht="60" customHeight="1" x14ac:dyDescent="0.4">
      <c r="A12" s="11" t="str">
        <f>IF(MAX([7]令和4年度契約状況調査票!E18:E26)&gt;=ROW()-5,ROW()-5,"")</f>
        <v/>
      </c>
      <c r="B12" s="12" t="str">
        <f>IF(A12="","",VLOOKUP(A12,[7]令和4年度契約状況調査票!$E:$AW,5,FALSE))</f>
        <v/>
      </c>
      <c r="C12" s="13" t="s">
        <v>15</v>
      </c>
      <c r="D12" s="14" t="str">
        <f>IF(A12="","",VLOOKUP(A12,[7]令和4年度契約状況調査票!$E:$AW,9,FALSE))</f>
        <v/>
      </c>
      <c r="E12" s="12" t="str">
        <f>IF(A12="","",VLOOKUP(A12,[7]令和4年度契約状況調査票!$E:$AW,10,FALSE))</f>
        <v/>
      </c>
      <c r="F12" s="15" t="str">
        <f>IF(A12="","",VLOOKUP(A12,[7]令和4年度契約状況調査票!$E:$AW,11,FALSE))</f>
        <v/>
      </c>
      <c r="G12" s="16" t="str">
        <f>IF(A12="","",IF(VLOOKUP(A12,[7]令和4年度契約状況調査票!$E:$AW,14,FALSE)="②一般競争入札（総合評価方式）","一般競争入札"&amp;CHAR(10)&amp;"（総合評価方式）","一般競争入札"))</f>
        <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
      </c>
      <c r="I12" s="17" t="str">
        <f>IF(A12="","",VLOOKUP(A12,[7]令和4年度契約状況調査票!$E:$AW,17,FALSE))</f>
        <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
      </c>
      <c r="K12" s="19" t="str">
        <f>IF(A12="","",IF(VLOOKUP(A12,[7]令和4年度契約状況調査票!$E:$AW,12,FALSE)="①公益社団法人","公社",IF(VLOOKUP(A12,[7]令和4年度契約状況調査票!$E:$AW,12,FALSE)="②公益財団法人","公財","")))</f>
        <v/>
      </c>
      <c r="L12" s="19" t="str">
        <f>IF(A12="","",VLOOKUP(A12,[7]令和4年度契約状況調査票!$E:$AW,13,FALSE))</f>
        <v/>
      </c>
      <c r="M12" s="20" t="str">
        <f>IF(A12="","",IF(VLOOKUP(A12,[7]令和4年度契約状況調査票!$E:$AW,13,FALSE)="国所管",VLOOKUP(A12,[7]令和4年度契約状況調査票!$E:$AW,24,FALSE),""))</f>
        <v/>
      </c>
      <c r="N12" s="21" t="str">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
      </c>
      <c r="O12" s="10" t="str">
        <f>IF(A12="","",VLOOKUP(A12,[7]令和4年度契約状況調査票!$E:$CE,53,FALSE))</f>
        <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
      </c>
    </row>
    <row r="13" spans="1:16" s="10" customFormat="1" ht="60" customHeight="1" x14ac:dyDescent="0.4">
      <c r="A13" s="11" t="str">
        <f>IF(MAX([7]令和4年度契約状況調査票!E19:E27)&gt;=ROW()-5,ROW()-5,"")</f>
        <v/>
      </c>
      <c r="B13" s="12" t="str">
        <f>IF(A13="","",VLOOKUP(A13,[7]令和4年度契約状況調査票!$E:$AW,5,FALSE))</f>
        <v/>
      </c>
      <c r="C13" s="13" t="str">
        <f>IF(A13="","",VLOOKUP(A13,[7]令和4年度契約状況調査票!$E:$AW,6,FALSE))</f>
        <v/>
      </c>
      <c r="D13" s="14" t="str">
        <f>IF(A13="","",VLOOKUP(A13,[7]令和4年度契約状況調査票!$E:$AW,9,FALSE))</f>
        <v/>
      </c>
      <c r="E13" s="12" t="str">
        <f>IF(A13="","",VLOOKUP(A13,[7]令和4年度契約状況調査票!$E:$AW,10,FALSE))</f>
        <v/>
      </c>
      <c r="F13" s="15" t="str">
        <f>IF(A13="","",VLOOKUP(A13,[7]令和4年度契約状況調査票!$E:$AW,11,FALSE))</f>
        <v/>
      </c>
      <c r="G13" s="16" t="str">
        <f>IF(A13="","",IF(VLOOKUP(A13,[7]令和4年度契約状況調査票!$E:$AW,14,FALSE)="②一般競争入札（総合評価方式）","一般競争入札"&amp;CHAR(10)&amp;"（総合評価方式）","一般競争入札"))</f>
        <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
      </c>
      <c r="I13" s="17" t="str">
        <f>IF(A13="","",VLOOKUP(A13,[7]令和4年度契約状況調査票!$E:$AW,17,FALSE))</f>
        <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
      </c>
      <c r="K13" s="19" t="str">
        <f>IF(A13="","",IF(VLOOKUP(A13,[7]令和4年度契約状況調査票!$E:$AW,12,FALSE)="①公益社団法人","公社",IF(VLOOKUP(A13,[7]令和4年度契約状況調査票!$E:$AW,12,FALSE)="②公益財団法人","公財","")))</f>
        <v/>
      </c>
      <c r="L13" s="19" t="str">
        <f>IF(A13="","",VLOOKUP(A13,[7]令和4年度契約状況調査票!$E:$AW,13,FALSE))</f>
        <v/>
      </c>
      <c r="M13" s="20" t="str">
        <f>IF(A13="","",IF(VLOOKUP(A13,[7]令和4年度契約状況調査票!$E:$AW,13,FALSE)="国所管",VLOOKUP(A13,[7]令和4年度契約状況調査票!$E:$AW,24,FALSE),""))</f>
        <v/>
      </c>
      <c r="N13" s="21" t="str">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
      </c>
      <c r="O13" s="10" t="str">
        <f>IF(A13="","",VLOOKUP(A13,[7]令和4年度契約状況調査票!$E:$CE,53,FALSE))</f>
        <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10" customFormat="1" ht="60" customHeight="1" x14ac:dyDescent="0.4">
      <c r="A14" s="11" t="str">
        <f>IF(MAX([7]令和4年度契約状況調査票!E20:E28)&gt;=ROW()-5,ROW()-5,"")</f>
        <v/>
      </c>
      <c r="B14" s="12" t="str">
        <f>IF(A14="","",VLOOKUP(A14,[7]令和4年度契約状況調査票!$E:$AW,5,FALSE))</f>
        <v/>
      </c>
      <c r="C14" s="13" t="str">
        <f>IF(A14="","",VLOOKUP(A14,[7]令和4年度契約状況調査票!$E:$AW,6,FALSE))</f>
        <v/>
      </c>
      <c r="D14" s="14" t="str">
        <f>IF(A14="","",VLOOKUP(A14,[7]令和4年度契約状況調査票!$E:$AW,9,FALSE))</f>
        <v/>
      </c>
      <c r="E14" s="12" t="str">
        <f>IF(A14="","",VLOOKUP(A14,[7]令和4年度契約状況調査票!$E:$AW,10,FALSE))</f>
        <v/>
      </c>
      <c r="F14" s="15" t="str">
        <f>IF(A14="","",VLOOKUP(A14,[7]令和4年度契約状況調査票!$E:$AW,11,FALSE))</f>
        <v/>
      </c>
      <c r="G14" s="16" t="str">
        <f>IF(A14="","",IF(VLOOKUP(A14,[7]令和4年度契約状況調査票!$E:$AW,14,FALSE)="②一般競争入札（総合評価方式）","一般競争入札"&amp;CHAR(10)&amp;"（総合評価方式）","一般競争入札"))</f>
        <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
      </c>
      <c r="I14" s="17" t="str">
        <f>IF(A14="","",VLOOKUP(A14,[7]令和4年度契約状況調査票!$E:$AW,17,FALSE))</f>
        <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
      </c>
      <c r="K14" s="19" t="str">
        <f>IF(A14="","",IF(VLOOKUP(A14,[7]令和4年度契約状況調査票!$E:$AW,12,FALSE)="①公益社団法人","公社",IF(VLOOKUP(A14,[7]令和4年度契約状況調査票!$E:$AW,12,FALSE)="②公益財団法人","公財","")))</f>
        <v/>
      </c>
      <c r="L14" s="19" t="str">
        <f>IF(A14="","",VLOOKUP(A14,[7]令和4年度契約状況調査票!$E:$AW,13,FALSE))</f>
        <v/>
      </c>
      <c r="M14" s="20" t="str">
        <f>IF(A14="","",IF(VLOOKUP(A14,[7]令和4年度契約状況調査票!$E:$AW,13,FALSE)="国所管",VLOOKUP(A14,[7]令和4年度契約状況調査票!$E:$AW,24,FALSE),""))</f>
        <v/>
      </c>
      <c r="N14" s="21" t="str">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
      </c>
      <c r="O14" s="10" t="str">
        <f>IF(A14="","",VLOOKUP(A14,[7]令和4年度契約状況調査票!$E:$CE,53,FALSE))</f>
        <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xr:uid="{894593D0-5D9C-4466-948B-6BC5417082FC}"/>
    <dataValidation operator="greaterThanOrEqual" allowBlank="1" showInputMessage="1" showErrorMessage="1" errorTitle="注意" error="プルダウンメニューから選択して下さい_x000a_" sqref="G6:G14" xr:uid="{CECD5A12-5B2E-44F7-988E-EF02D6991578}"/>
  </dataValidations>
  <printOptions horizontalCentered="1"/>
  <pageMargins left="0.43307086614173229" right="0.19685039370078741" top="0.94488188976377963" bottom="0.43307086614173229" header="0.35433070866141736" footer="0.31496062992125984"/>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2023-03-08T05:33:43Z</cp:lastPrinted>
  <dcterms:created xsi:type="dcterms:W3CDTF">2023-03-08T05:30:16Z</dcterms:created>
  <dcterms:modified xsi:type="dcterms:W3CDTF">2023-03-08T05:42:30Z</dcterms:modified>
</cp:coreProperties>
</file>