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06\"/>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別紙様式３!$A$5:$N$14</definedName>
    <definedName name="aaa">[1]契約状況コード表!$F$5:$F$9</definedName>
    <definedName name="aaaa">[1]契約状況コード表!$G$5:$G$6</definedName>
    <definedName name="_xlnm.Print_Area" localSheetId="0">別紙様式３!$B$1:$N$14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 l="1"/>
  <c r="P14" i="1" s="1"/>
  <c r="B13" i="1"/>
  <c r="A13" i="1"/>
  <c r="N13" i="1" s="1"/>
  <c r="P12" i="1"/>
  <c r="N12" i="1" s="1"/>
  <c r="O12" i="1"/>
  <c r="M12" i="1"/>
  <c r="L12" i="1"/>
  <c r="K12" i="1"/>
  <c r="J12" i="1"/>
  <c r="I12" i="1"/>
  <c r="H12" i="1"/>
  <c r="G12" i="1"/>
  <c r="F12" i="1"/>
  <c r="E12" i="1"/>
  <c r="D12" i="1"/>
  <c r="C12" i="1"/>
  <c r="B12" i="1"/>
  <c r="P11" i="1"/>
  <c r="O11" i="1"/>
  <c r="M11" i="1"/>
  <c r="L11" i="1"/>
  <c r="K11" i="1"/>
  <c r="J11" i="1"/>
  <c r="I11" i="1"/>
  <c r="H11" i="1"/>
  <c r="G11" i="1"/>
  <c r="F11" i="1"/>
  <c r="E11" i="1"/>
  <c r="D11" i="1"/>
  <c r="C11" i="1"/>
  <c r="B11" i="1"/>
  <c r="P10" i="1"/>
  <c r="O10" i="1"/>
  <c r="N10" i="1"/>
  <c r="M10" i="1"/>
  <c r="L10" i="1"/>
  <c r="K10" i="1"/>
  <c r="J10" i="1"/>
  <c r="I10" i="1"/>
  <c r="H10" i="1"/>
  <c r="G10" i="1"/>
  <c r="F10" i="1"/>
  <c r="E10" i="1"/>
  <c r="D10" i="1"/>
  <c r="C10" i="1"/>
  <c r="B10" i="1"/>
  <c r="A9" i="1"/>
  <c r="P9" i="1" s="1"/>
  <c r="A8" i="1"/>
  <c r="P8" i="1" s="1"/>
  <c r="P7" i="1"/>
  <c r="O7" i="1"/>
  <c r="M7" i="1"/>
  <c r="L7" i="1"/>
  <c r="K7" i="1"/>
  <c r="J7" i="1"/>
  <c r="I7" i="1"/>
  <c r="H7" i="1"/>
  <c r="G7" i="1"/>
  <c r="F7" i="1"/>
  <c r="E7" i="1"/>
  <c r="D7" i="1"/>
  <c r="C7" i="1"/>
  <c r="B7" i="1"/>
  <c r="P6" i="1"/>
  <c r="O6" i="1"/>
  <c r="M6" i="1"/>
  <c r="L6" i="1"/>
  <c r="K6" i="1"/>
  <c r="J6" i="1"/>
  <c r="I6" i="1"/>
  <c r="H6" i="1"/>
  <c r="G6" i="1"/>
  <c r="F6" i="1"/>
  <c r="E6" i="1"/>
  <c r="D6" i="1"/>
  <c r="C6" i="1"/>
  <c r="B6" i="1"/>
  <c r="H13" i="1" l="1"/>
  <c r="M13" i="1"/>
  <c r="N7" i="1"/>
  <c r="D13" i="1"/>
  <c r="I13" i="1"/>
  <c r="O13" i="1"/>
  <c r="E13" i="1"/>
  <c r="K13" i="1"/>
  <c r="P13" i="1"/>
  <c r="N6" i="1"/>
  <c r="N11" i="1"/>
  <c r="G13" i="1"/>
  <c r="L13" i="1"/>
  <c r="E9" i="1"/>
  <c r="M9" i="1"/>
  <c r="E14" i="1"/>
  <c r="I14" i="1"/>
  <c r="M14" i="1"/>
  <c r="B8" i="1"/>
  <c r="F8" i="1"/>
  <c r="J8" i="1"/>
  <c r="B9" i="1"/>
  <c r="F9" i="1"/>
  <c r="J9" i="1"/>
  <c r="F13" i="1"/>
  <c r="J13" i="1"/>
  <c r="B14" i="1"/>
  <c r="F14" i="1"/>
  <c r="J14" i="1"/>
  <c r="N14" i="1"/>
  <c r="E8" i="1"/>
  <c r="I8" i="1"/>
  <c r="M8" i="1"/>
  <c r="I9" i="1"/>
  <c r="C8" i="1"/>
  <c r="G8" i="1"/>
  <c r="K8" i="1"/>
  <c r="O8" i="1"/>
  <c r="N8" i="1" s="1"/>
  <c r="C9" i="1"/>
  <c r="G9" i="1"/>
  <c r="K9" i="1"/>
  <c r="O9" i="1"/>
  <c r="N9" i="1" s="1"/>
  <c r="C14" i="1"/>
  <c r="G14" i="1"/>
  <c r="K14" i="1"/>
  <c r="O14" i="1"/>
  <c r="D8" i="1"/>
  <c r="H8" i="1"/>
  <c r="L8" i="1"/>
  <c r="D9" i="1"/>
  <c r="H9" i="1"/>
  <c r="L9" i="1"/>
  <c r="D14" i="1"/>
  <c r="H14" i="1"/>
  <c r="L14"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<sst xmlns="http://schemas.openxmlformats.org/spreadsheetml/2006/main" count="16" uniqueCount="16">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</sst>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65302;&#26376;&#20998;&#35330;&#27491;&#29256;&#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（6月分）</v>
          </cell>
          <cell r="O1"/>
          <cell r="T1"/>
          <cell r="V1"/>
          <cell r="AB1"/>
          <cell r="AC1"/>
          <cell r="AK1"/>
          <cell r="AL1"/>
          <cell r="AM1"/>
          <cell r="AN1"/>
          <cell r="AO1"/>
          <cell r="AP1"/>
          <cell r="AQ1"/>
          <cell r="AR1"/>
          <cell r="AS1"/>
          <cell r="AT1"/>
          <cell r="AU1"/>
          <cell r="AV1"/>
          <cell r="AW1"/>
          <cell r="AX1"/>
          <cell r="AY1"/>
          <cell r="AZ1"/>
          <cell r="BA1"/>
          <cell r="BJ1"/>
        </row>
        <row r="2">
          <cell r="G2"/>
          <cell r="H2"/>
          <cell r="I2">
            <v>22</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10</v>
          </cell>
          <cell r="BE4">
            <v>0</v>
          </cell>
          <cell r="BF4">
            <v>2</v>
          </cell>
          <cell r="BG4">
            <v>2</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t="str">
            <v/>
          </cell>
          <cell r="F6">
            <v>1</v>
          </cell>
          <cell r="G6" t="str">
            <v>Dg066</v>
          </cell>
          <cell r="H6" t="str">
            <v>⑩役務</v>
          </cell>
          <cell r="I6" t="str">
            <v>令和４年度総合健康診断業務
645名</v>
          </cell>
          <cell r="J6" t="str">
            <v>支出負担行為担当官
金沢国税局総務部次長
中村　憲二
石川県金沢市広坂２－２－６０</v>
          </cell>
          <cell r="K6"/>
          <cell r="L6"/>
          <cell r="M6">
            <v>44733</v>
          </cell>
          <cell r="N6" t="str">
            <v>社会福祉法人恩賜財団済生会支部富山県済生会富山病院
富山県富山市楠木３３－１</v>
          </cell>
          <cell r="O6">
            <v>3010405001696</v>
          </cell>
          <cell r="P6" t="str">
            <v>③その他の公益法人</v>
          </cell>
          <cell r="Q6"/>
          <cell r="R6" t="str">
            <v>④随意契約（企画競争無し）</v>
          </cell>
          <cell r="S6" t="str">
            <v>●</v>
          </cell>
          <cell r="T6" t="str">
            <v>23,370,930円
(A)</v>
          </cell>
          <cell r="U6" t="str">
            <v>@17,012円／回ほか</v>
          </cell>
          <cell r="V6">
            <v>23370930</v>
          </cell>
          <cell r="W6" t="str">
            <v>100%
(B/A×100）</v>
          </cell>
          <cell r="X6"/>
          <cell r="Y6"/>
          <cell r="Z6" t="str">
            <v>×</v>
          </cell>
          <cell r="AA6" t="str">
            <v>①公表</v>
          </cell>
          <cell r="AB6">
            <v>12</v>
          </cell>
          <cell r="AC6">
            <v>0</v>
          </cell>
          <cell r="AD6" t="str">
            <v>×</v>
          </cell>
          <cell r="AE6" t="str">
            <v>システム非対応</v>
          </cell>
          <cell r="AF6" t="str">
            <v>×</v>
          </cell>
          <cell r="AG6"/>
          <cell r="AH6" t="str">
            <v>①会計法第29条の3第4項（契約の性質又は目的が競争を許さない場合）</v>
          </cell>
          <cell r="AI6" t="str">
            <v>公募を実施し、申し込みのあった者のうち要件を満たす全ての者と契約したものであり、競争を許さないことから会計法29条の３第４項に該当するため。</v>
          </cell>
          <cell r="AJ6" t="str">
            <v>単価契約
予定調達総額
23,370,930円
（B）</v>
          </cell>
          <cell r="AK6"/>
          <cell r="AL6"/>
          <cell r="AM6"/>
          <cell r="AN6"/>
          <cell r="AO6"/>
          <cell r="AP6"/>
          <cell r="AQ6"/>
          <cell r="AR6"/>
          <cell r="AS6"/>
          <cell r="AT6"/>
          <cell r="AU6"/>
          <cell r="AV6"/>
          <cell r="AW6"/>
          <cell r="AX6"/>
          <cell r="AY6"/>
          <cell r="AZ6"/>
          <cell r="BA6"/>
          <cell r="BB6"/>
          <cell r="BC6" t="str">
            <v>年間支払金額(契約相手方ごと)</v>
          </cell>
          <cell r="BD6" t="str">
            <v>○</v>
          </cell>
          <cell r="BE6" t="str">
            <v>×</v>
          </cell>
          <cell r="BF6" t="str">
            <v>×</v>
          </cell>
          <cell r="BG6" t="str">
            <v>×</v>
          </cell>
          <cell r="BH6" t="str">
            <v/>
          </cell>
          <cell r="BI6" t="str">
            <v>⑩役務</v>
          </cell>
          <cell r="BJ6" t="str">
            <v>単価契約</v>
          </cell>
          <cell r="BK6"/>
          <cell r="BL6" t="str">
            <v/>
          </cell>
          <cell r="BM6" t="str">
            <v>○</v>
          </cell>
          <cell r="BN6" t="b">
            <v>1</v>
          </cell>
          <cell r="BO6" t="b">
            <v>1</v>
          </cell>
        </row>
        <row r="7">
          <cell r="E7" t="str">
            <v/>
          </cell>
          <cell r="F7">
            <v>2</v>
          </cell>
          <cell r="G7" t="str">
            <v>Dg067</v>
          </cell>
          <cell r="H7" t="str">
            <v>⑩役務</v>
          </cell>
          <cell r="I7" t="str">
            <v>令和４年度総合健康診断業務
645名</v>
          </cell>
          <cell r="J7" t="str">
            <v>支出負担行為担当官
金沢国税局総務部次長
中村　憲二
石川県金沢市広坂２－２－６０</v>
          </cell>
          <cell r="K7"/>
          <cell r="L7"/>
          <cell r="M7">
            <v>44733</v>
          </cell>
          <cell r="N7" t="str">
            <v>一般財団法人北陸予防医学協会
富山県高岡市金屋本町１－３</v>
          </cell>
          <cell r="O7">
            <v>1230005005838</v>
          </cell>
          <cell r="P7" t="str">
            <v>⑥その他の法人等</v>
          </cell>
          <cell r="Q7"/>
          <cell r="R7" t="str">
            <v>④随意契約（企画競争無し）</v>
          </cell>
          <cell r="S7" t="str">
            <v>●</v>
          </cell>
          <cell r="T7" t="str">
            <v>23,370,930円
(A)</v>
          </cell>
          <cell r="U7" t="str">
            <v>@17,012円／回ほか</v>
          </cell>
          <cell r="V7">
            <v>23370930</v>
          </cell>
          <cell r="W7" t="str">
            <v>100%
(B/A×100）</v>
          </cell>
          <cell r="X7"/>
          <cell r="Y7"/>
          <cell r="Z7" t="str">
            <v>×</v>
          </cell>
          <cell r="AA7" t="str">
            <v>①公表</v>
          </cell>
          <cell r="AB7">
            <v>12</v>
          </cell>
          <cell r="AC7">
            <v>0</v>
          </cell>
          <cell r="AD7" t="str">
            <v>×</v>
          </cell>
          <cell r="AE7" t="str">
            <v>システム非対応</v>
          </cell>
          <cell r="AF7" t="str">
            <v>×</v>
          </cell>
          <cell r="AG7"/>
          <cell r="AH7" t="str">
            <v>①会計法第29条の3第4項（契約の性質又は目的が競争を許さない場合）</v>
          </cell>
          <cell r="AI7" t="str">
            <v>公募を実施し、申し込みのあった者のうち要件を満たす全ての者と契約したものであり、競争を許さないことから会計法29条の３第４項に該当するため。</v>
          </cell>
          <cell r="AJ7" t="str">
            <v>単価契約
予定調達総額
23,370,930円
（B）</v>
          </cell>
          <cell r="AK7"/>
          <cell r="AL7"/>
          <cell r="AM7"/>
          <cell r="AN7"/>
          <cell r="AO7"/>
          <cell r="AP7"/>
          <cell r="AQ7"/>
          <cell r="AR7"/>
          <cell r="AS7"/>
          <cell r="AT7"/>
          <cell r="AU7"/>
          <cell r="AV7"/>
          <cell r="AW7"/>
          <cell r="AX7"/>
          <cell r="AY7"/>
          <cell r="AZ7"/>
          <cell r="BA7"/>
          <cell r="BB7"/>
          <cell r="BC7" t="str">
            <v>年間支払金額(契約相手方ごと)</v>
          </cell>
          <cell r="BD7" t="str">
            <v>○</v>
          </cell>
          <cell r="BE7" t="str">
            <v>×</v>
          </cell>
          <cell r="BF7" t="str">
            <v>×</v>
          </cell>
          <cell r="BG7" t="str">
            <v>×</v>
          </cell>
          <cell r="BH7" t="str">
            <v/>
          </cell>
          <cell r="BI7" t="str">
            <v>⑩役務</v>
          </cell>
          <cell r="BJ7" t="str">
            <v>単価契約</v>
          </cell>
          <cell r="BK7"/>
          <cell r="BL7" t="str">
            <v/>
          </cell>
          <cell r="BM7" t="str">
            <v>○</v>
          </cell>
          <cell r="BN7" t="b">
            <v>1</v>
          </cell>
          <cell r="BO7" t="b">
            <v>1</v>
          </cell>
        </row>
        <row r="8">
          <cell r="E8" t="str">
            <v/>
          </cell>
          <cell r="F8">
            <v>3</v>
          </cell>
          <cell r="G8" t="str">
            <v>Dg068</v>
          </cell>
          <cell r="H8" t="str">
            <v>⑩役務</v>
          </cell>
          <cell r="I8" t="str">
            <v>令和４年度総合健康診断業務
645名</v>
          </cell>
          <cell r="J8" t="str">
            <v>支出負担行為担当官
金沢国税局総務部次長
中村　憲二
石川県金沢市広坂２－２－６０</v>
          </cell>
          <cell r="K8"/>
          <cell r="L8"/>
          <cell r="M8">
            <v>44733</v>
          </cell>
          <cell r="N8" t="str">
            <v>医療法人社団紫蘭会サンシャインメドック
富山県高岡市西藤平蔵３１３</v>
          </cell>
          <cell r="O8">
            <v>9230005005863</v>
          </cell>
          <cell r="P8" t="str">
            <v>③その他の公益法人</v>
          </cell>
          <cell r="Q8"/>
          <cell r="R8" t="str">
            <v>④随意契約（企画競争無し）</v>
          </cell>
          <cell r="S8" t="str">
            <v>●</v>
          </cell>
          <cell r="T8" t="str">
            <v>23,370,930円
(A)</v>
          </cell>
          <cell r="U8" t="str">
            <v>@17,012円／回ほか</v>
          </cell>
          <cell r="V8">
            <v>23370930</v>
          </cell>
          <cell r="W8" t="str">
            <v>100%
(B/A×100）</v>
          </cell>
          <cell r="X8"/>
          <cell r="Y8"/>
          <cell r="Z8" t="str">
            <v>×</v>
          </cell>
          <cell r="AA8" t="str">
            <v>①公表</v>
          </cell>
          <cell r="AB8">
            <v>12</v>
          </cell>
          <cell r="AC8">
            <v>0</v>
          </cell>
          <cell r="AD8" t="str">
            <v>×</v>
          </cell>
          <cell r="AE8" t="str">
            <v>システム非対応</v>
          </cell>
          <cell r="AF8" t="str">
            <v>×</v>
          </cell>
          <cell r="AG8"/>
          <cell r="AH8" t="str">
            <v>①会計法第29条の3第4項（契約の性質又は目的が競争を許さない場合）</v>
          </cell>
          <cell r="AI8" t="str">
            <v>公募を実施し、申し込みのあった者のうち要件を満たす全ての者と契約したものであり、競争を許さないことから会計法29条の３第４項に該当するため。</v>
          </cell>
          <cell r="AJ8" t="str">
            <v>単価契約
予定調達総額
23,370,930円
（B）</v>
          </cell>
          <cell r="AK8"/>
          <cell r="AL8"/>
          <cell r="AM8"/>
          <cell r="AN8"/>
          <cell r="AO8"/>
          <cell r="AP8"/>
          <cell r="AQ8"/>
          <cell r="AR8"/>
          <cell r="AS8"/>
          <cell r="AT8"/>
          <cell r="AU8"/>
          <cell r="AV8"/>
          <cell r="AW8"/>
          <cell r="AX8"/>
          <cell r="AY8"/>
          <cell r="AZ8"/>
          <cell r="BA8"/>
          <cell r="BB8"/>
          <cell r="BC8" t="str">
            <v>年間支払金額(契約相手方ごと)</v>
          </cell>
          <cell r="BD8" t="str">
            <v>○</v>
          </cell>
          <cell r="BE8" t="str">
            <v>×</v>
          </cell>
          <cell r="BF8" t="str">
            <v>×</v>
          </cell>
          <cell r="BG8" t="str">
            <v>×</v>
          </cell>
          <cell r="BH8" t="str">
            <v/>
          </cell>
          <cell r="BI8" t="str">
            <v>⑩役務</v>
          </cell>
          <cell r="BJ8" t="str">
            <v>単価契約</v>
          </cell>
          <cell r="BK8"/>
          <cell r="BL8" t="str">
            <v/>
          </cell>
          <cell r="BM8" t="str">
            <v>○</v>
          </cell>
          <cell r="BN8" t="b">
            <v>1</v>
          </cell>
          <cell r="BO8" t="b">
            <v>1</v>
          </cell>
        </row>
        <row r="9">
          <cell r="E9" t="str">
            <v/>
          </cell>
          <cell r="F9">
            <v>4</v>
          </cell>
          <cell r="G9" t="str">
            <v>Dg069</v>
          </cell>
          <cell r="H9" t="str">
            <v>⑩役務</v>
          </cell>
          <cell r="I9" t="str">
            <v>令和４年度総合健康診断業務
645名</v>
          </cell>
          <cell r="J9" t="str">
            <v>支出負担行為担当官
金沢国税局総務部次長
中村　憲二
石川県金沢市広坂２－２－６０</v>
          </cell>
          <cell r="K9"/>
          <cell r="L9"/>
          <cell r="M9">
            <v>44733</v>
          </cell>
          <cell r="N9" t="str">
            <v>国家公務員共済組合連合会北陸病院
石川県金沢市泉が丘２－１３－４３</v>
          </cell>
          <cell r="O9" t="str">
            <v>－</v>
          </cell>
          <cell r="P9" t="str">
            <v>⑤特殊法人等</v>
          </cell>
          <cell r="Q9"/>
          <cell r="R9" t="str">
            <v>④随意契約（企画競争無し）</v>
          </cell>
          <cell r="S9" t="str">
            <v>●</v>
          </cell>
          <cell r="T9" t="str">
            <v>23,370,930円
(A)</v>
          </cell>
          <cell r="U9" t="str">
            <v>@17,012円／回ほか</v>
          </cell>
          <cell r="V9">
            <v>23370930</v>
          </cell>
          <cell r="W9" t="str">
            <v>100%
(B/A×100）</v>
          </cell>
          <cell r="X9"/>
          <cell r="Y9"/>
          <cell r="Z9" t="str">
            <v>×</v>
          </cell>
          <cell r="AA9" t="str">
            <v>①公表</v>
          </cell>
          <cell r="AB9">
            <v>12</v>
          </cell>
          <cell r="AC9">
            <v>0</v>
          </cell>
          <cell r="AD9" t="str">
            <v>×</v>
          </cell>
          <cell r="AE9" t="str">
            <v>システム非対応</v>
          </cell>
          <cell r="AF9" t="str">
            <v>×</v>
          </cell>
          <cell r="AG9"/>
          <cell r="AH9" t="str">
            <v>①会計法第29条の3第4項（契約の性質又は目的が競争を許さない場合）</v>
          </cell>
          <cell r="AI9" t="str">
            <v>公募を実施し、申し込みのあった者のうち要件を満たす全ての者と契約したものであり、競争を許さないことから会計法29条の３第４項に該当するため。</v>
          </cell>
          <cell r="AJ9" t="str">
            <v>単価契約
予定調達総額
23,370,930円
（B）</v>
          </cell>
          <cell r="AK9"/>
          <cell r="AL9"/>
          <cell r="AM9"/>
          <cell r="AN9"/>
          <cell r="AO9"/>
          <cell r="AP9"/>
          <cell r="AQ9"/>
          <cell r="AR9"/>
          <cell r="AS9"/>
          <cell r="AT9"/>
          <cell r="AU9"/>
          <cell r="AV9"/>
          <cell r="AW9"/>
          <cell r="AX9"/>
          <cell r="AY9"/>
          <cell r="AZ9"/>
          <cell r="BA9"/>
          <cell r="BB9"/>
          <cell r="BC9" t="str">
            <v>年間支払金額(契約相手方ごと)</v>
          </cell>
          <cell r="BD9" t="str">
            <v>○</v>
          </cell>
          <cell r="BE9" t="str">
            <v>×</v>
          </cell>
          <cell r="BF9" t="str">
            <v>×</v>
          </cell>
          <cell r="BG9" t="str">
            <v>×</v>
          </cell>
          <cell r="BH9" t="str">
            <v/>
          </cell>
          <cell r="BI9" t="str">
            <v>⑩役務</v>
          </cell>
          <cell r="BJ9" t="str">
            <v>単価契約</v>
          </cell>
          <cell r="BK9"/>
          <cell r="BL9" t="str">
            <v/>
          </cell>
          <cell r="BM9" t="str">
            <v>○</v>
          </cell>
          <cell r="BN9" t="b">
            <v>1</v>
          </cell>
          <cell r="BO9" t="b">
            <v>1</v>
          </cell>
        </row>
        <row r="10">
          <cell r="E10" t="str">
            <v/>
          </cell>
          <cell r="F10">
            <v>5</v>
          </cell>
          <cell r="G10" t="str">
            <v>Dg070</v>
          </cell>
          <cell r="H10" t="str">
            <v>⑩役務</v>
          </cell>
          <cell r="I10" t="str">
            <v>令和４年度総合健康診断業務
645名</v>
          </cell>
          <cell r="J10" t="str">
            <v>支出負担行為担当官
金沢国税局総務部次長
中村　憲二
石川県金沢市広坂２－２－６０</v>
          </cell>
          <cell r="K10"/>
          <cell r="L10"/>
          <cell r="M10">
            <v>44733</v>
          </cell>
          <cell r="N10" t="str">
            <v>社会福祉法人恩賜財団済生会支部石川県済生会
石川県金沢市赤土町ニ１３－６</v>
          </cell>
          <cell r="O10">
            <v>3010405001696</v>
          </cell>
          <cell r="P10" t="str">
            <v>③その他の公益法人</v>
          </cell>
          <cell r="Q10"/>
          <cell r="R10" t="str">
            <v>④随意契約（企画競争無し）</v>
          </cell>
          <cell r="S10" t="str">
            <v>●</v>
          </cell>
          <cell r="T10" t="str">
            <v>23,370,930円
(A)</v>
          </cell>
          <cell r="U10" t="str">
            <v>@17,012円／回ほか</v>
          </cell>
          <cell r="V10">
            <v>23370930</v>
          </cell>
          <cell r="W10" t="str">
            <v>100%
(B/A×100）</v>
          </cell>
          <cell r="X10"/>
          <cell r="Y10"/>
          <cell r="Z10" t="str">
            <v>×</v>
          </cell>
          <cell r="AA10" t="str">
            <v>①公表</v>
          </cell>
          <cell r="AB10">
            <v>12</v>
          </cell>
          <cell r="AC10">
            <v>0</v>
          </cell>
          <cell r="AD10" t="str">
            <v>×</v>
          </cell>
          <cell r="AE10" t="str">
            <v>システム非対応</v>
          </cell>
          <cell r="AF10" t="str">
            <v>×</v>
          </cell>
          <cell r="AG10"/>
          <cell r="AH10" t="str">
            <v>①会計法第29条の3第4項（契約の性質又は目的が競争を許さない場合）</v>
          </cell>
          <cell r="AI10" t="str">
            <v>公募を実施し、申し込みのあった者のうち要件を満たす全ての者と契約したものであり、競争を許さないことから会計法29条の３第４項に該当するため。</v>
          </cell>
          <cell r="AJ10" t="str">
            <v>単価契約
予定調達総額
23,370,930円
（B）</v>
          </cell>
          <cell r="AK10"/>
          <cell r="AL10"/>
          <cell r="AM10"/>
          <cell r="AN10"/>
          <cell r="AO10"/>
          <cell r="AP10"/>
          <cell r="AQ10"/>
          <cell r="AR10"/>
          <cell r="AS10"/>
          <cell r="AT10"/>
          <cell r="AU10"/>
          <cell r="AV10"/>
          <cell r="AW10"/>
          <cell r="AX10"/>
          <cell r="AY10"/>
          <cell r="AZ10"/>
          <cell r="BA10"/>
          <cell r="BB10"/>
          <cell r="BC10" t="str">
            <v>年間支払金額(契約相手方ごと)</v>
          </cell>
          <cell r="BD10" t="str">
            <v>○</v>
          </cell>
          <cell r="BE10" t="str">
            <v>×</v>
          </cell>
          <cell r="BF10" t="str">
            <v>×</v>
          </cell>
          <cell r="BG10" t="str">
            <v>×</v>
          </cell>
          <cell r="BH10" t="str">
            <v/>
          </cell>
          <cell r="BI10" t="str">
            <v>⑩役務</v>
          </cell>
          <cell r="BJ10" t="str">
            <v>単価契約</v>
          </cell>
          <cell r="BK10"/>
          <cell r="BL10" t="str">
            <v/>
          </cell>
          <cell r="BM10" t="str">
            <v>○</v>
          </cell>
          <cell r="BN10" t="b">
            <v>1</v>
          </cell>
          <cell r="BO10" t="b">
            <v>1</v>
          </cell>
        </row>
        <row r="11">
          <cell r="E11" t="str">
            <v/>
          </cell>
          <cell r="F11">
            <v>6</v>
          </cell>
          <cell r="G11" t="str">
            <v>Dg071</v>
          </cell>
          <cell r="H11" t="str">
            <v>⑩役務</v>
          </cell>
          <cell r="I11" t="str">
            <v>令和４年度総合健康診断業務
645名</v>
          </cell>
          <cell r="J11" t="str">
            <v>支出負担行為担当官
金沢国税局総務部次長
中村　憲二
石川県金沢市広坂２－２－６０</v>
          </cell>
          <cell r="K11"/>
          <cell r="L11"/>
          <cell r="M11">
            <v>44733</v>
          </cell>
          <cell r="N11" t="str">
            <v>一般財団法人石川県予防医学協会
石川県金沢市神野町東１１５</v>
          </cell>
          <cell r="O11">
            <v>7220005000215</v>
          </cell>
          <cell r="P11" t="str">
            <v>⑥その他の法人等</v>
          </cell>
          <cell r="Q11"/>
          <cell r="R11" t="str">
            <v>④随意契約（企画競争無し）</v>
          </cell>
          <cell r="S11" t="str">
            <v>●</v>
          </cell>
          <cell r="T11" t="str">
            <v>23,370,930円
(A)</v>
          </cell>
          <cell r="U11" t="str">
            <v>@17,012円／回ほか</v>
          </cell>
          <cell r="V11">
            <v>23370930</v>
          </cell>
          <cell r="W11" t="str">
            <v>100%
(B/A×100）</v>
          </cell>
          <cell r="X11"/>
          <cell r="Y11"/>
          <cell r="Z11" t="str">
            <v>×</v>
          </cell>
          <cell r="AA11" t="str">
            <v>①公表</v>
          </cell>
          <cell r="AB11">
            <v>12</v>
          </cell>
          <cell r="AC11">
            <v>0</v>
          </cell>
          <cell r="AD11" t="str">
            <v>×</v>
          </cell>
          <cell r="AE11" t="str">
            <v>システム非対応</v>
          </cell>
          <cell r="AF11" t="str">
            <v>×</v>
          </cell>
          <cell r="AG11"/>
          <cell r="AH11" t="str">
            <v>①会計法第29条の3第4項（契約の性質又は目的が競争を許さない場合）</v>
          </cell>
          <cell r="AI11" t="str">
            <v>公募を実施し、申し込みのあった者のうち要件を満たす全ての者と契約したものであり、競争を許さないことから会計法29条の３第４項に該当するため。</v>
          </cell>
          <cell r="AJ11" t="str">
            <v>単価契約
予定調達総額
23,370,930円
（B）</v>
          </cell>
          <cell r="AK11"/>
          <cell r="AL11"/>
          <cell r="AM11"/>
          <cell r="AN11"/>
          <cell r="AO11"/>
          <cell r="AP11"/>
          <cell r="AQ11"/>
          <cell r="AR11"/>
          <cell r="AS11"/>
          <cell r="AT11"/>
          <cell r="AU11"/>
          <cell r="AV11"/>
          <cell r="AW11"/>
          <cell r="AX11"/>
          <cell r="AY11"/>
          <cell r="AZ11"/>
          <cell r="BA11"/>
          <cell r="BB11"/>
          <cell r="BC11" t="str">
            <v>年間支払金額(契約相手方ごと)</v>
          </cell>
          <cell r="BD11" t="str">
            <v>○</v>
          </cell>
          <cell r="BE11" t="str">
            <v>×</v>
          </cell>
          <cell r="BF11" t="str">
            <v>×</v>
          </cell>
          <cell r="BG11" t="str">
            <v>×</v>
          </cell>
          <cell r="BH11" t="str">
            <v/>
          </cell>
          <cell r="BI11" t="str">
            <v>⑩役務</v>
          </cell>
          <cell r="BJ11" t="str">
            <v>単価契約</v>
          </cell>
          <cell r="BK11"/>
          <cell r="BL11" t="str">
            <v/>
          </cell>
          <cell r="BM11" t="str">
            <v>○</v>
          </cell>
          <cell r="BN11" t="b">
            <v>1</v>
          </cell>
          <cell r="BO11" t="b">
            <v>1</v>
          </cell>
        </row>
        <row r="12">
          <cell r="E12" t="str">
            <v/>
          </cell>
          <cell r="F12">
            <v>7</v>
          </cell>
          <cell r="G12" t="str">
            <v>Dg072</v>
          </cell>
          <cell r="H12" t="str">
            <v>⑩役務</v>
          </cell>
          <cell r="I12" t="str">
            <v>令和４年度総合健康診断業務
645名</v>
          </cell>
          <cell r="J12" t="str">
            <v>支出負担行為担当官
金沢国税局総務部次長
中村　憲二
石川県金沢市広坂２－２－６０</v>
          </cell>
          <cell r="K12"/>
          <cell r="L12"/>
          <cell r="M12">
            <v>44733</v>
          </cell>
          <cell r="N12" t="str">
            <v>特定医療法人社団勝木会やわたメディカルセンター
石川県小松市八幡イ１２－７</v>
          </cell>
          <cell r="O12">
            <v>4220005003451</v>
          </cell>
          <cell r="P12" t="str">
            <v>③その他の公益法人</v>
          </cell>
          <cell r="Q12"/>
          <cell r="R12" t="str">
            <v>④随意契約（企画競争無し）</v>
          </cell>
          <cell r="S12" t="str">
            <v>●</v>
          </cell>
          <cell r="T12" t="str">
            <v>23,370,930円
(A)</v>
          </cell>
          <cell r="U12" t="str">
            <v>@17,012円／回ほか</v>
          </cell>
          <cell r="V12">
            <v>23370930</v>
          </cell>
          <cell r="W12" t="str">
            <v>100%
(B/A×100）</v>
          </cell>
          <cell r="X12"/>
          <cell r="Y12"/>
          <cell r="Z12" t="str">
            <v>×</v>
          </cell>
          <cell r="AA12" t="str">
            <v>①公表</v>
          </cell>
          <cell r="AB12">
            <v>12</v>
          </cell>
          <cell r="AC12">
            <v>0</v>
          </cell>
          <cell r="AD12" t="str">
            <v>×</v>
          </cell>
          <cell r="AE12" t="str">
            <v>システム非対応</v>
          </cell>
          <cell r="AF12" t="str">
            <v>×</v>
          </cell>
          <cell r="AG12"/>
          <cell r="AH12" t="str">
            <v>①会計法第29条の3第4項（契約の性質又は目的が競争を許さない場合）</v>
          </cell>
          <cell r="AI12" t="str">
            <v>公募を実施し、申し込みのあった者のうち要件を満たす全ての者と契約したものであり、競争を許さないことから会計法29条の３第４項に該当するため。</v>
          </cell>
          <cell r="AJ12" t="str">
            <v>単価契約
予定調達総額
23,370,930円
（B）</v>
          </cell>
          <cell r="AK12"/>
          <cell r="AL12"/>
          <cell r="AM12"/>
          <cell r="AN12"/>
          <cell r="AO12"/>
          <cell r="AP12"/>
          <cell r="AQ12"/>
          <cell r="AR12"/>
          <cell r="AS12"/>
          <cell r="AT12"/>
          <cell r="AU12"/>
          <cell r="AV12"/>
          <cell r="AW12"/>
          <cell r="AX12"/>
          <cell r="AY12"/>
          <cell r="AZ12"/>
          <cell r="BA12"/>
          <cell r="BB12"/>
          <cell r="BC12" t="str">
            <v>年間支払金額(契約相手方ごと)</v>
          </cell>
          <cell r="BD12" t="str">
            <v>○</v>
          </cell>
          <cell r="BE12" t="str">
            <v>×</v>
          </cell>
          <cell r="BF12" t="str">
            <v>×</v>
          </cell>
          <cell r="BG12" t="str">
            <v>×</v>
          </cell>
          <cell r="BH12" t="str">
            <v/>
          </cell>
          <cell r="BI12" t="str">
            <v>⑩役務</v>
          </cell>
          <cell r="BJ12" t="str">
            <v>単価契約</v>
          </cell>
          <cell r="BK12"/>
          <cell r="BL12" t="str">
            <v/>
          </cell>
          <cell r="BM12" t="str">
            <v>○</v>
          </cell>
          <cell r="BN12" t="b">
            <v>1</v>
          </cell>
          <cell r="BO12" t="b">
            <v>1</v>
          </cell>
        </row>
        <row r="13">
          <cell r="E13" t="str">
            <v/>
          </cell>
          <cell r="F13">
            <v>8</v>
          </cell>
          <cell r="G13" t="str">
            <v>Dg073</v>
          </cell>
          <cell r="H13" t="str">
            <v>⑩役務</v>
          </cell>
          <cell r="I13" t="str">
            <v>令和４年度総合健康診断業務
645名</v>
          </cell>
          <cell r="J13" t="str">
            <v>支出負担行為担当官
金沢国税局総務部次長
中村　憲二
石川県金沢市広坂２－２－６０</v>
          </cell>
          <cell r="K13"/>
          <cell r="L13"/>
          <cell r="M13">
            <v>44733</v>
          </cell>
          <cell r="N13" t="str">
            <v>公益財団法人福井県労働衛生センター
福井県福井市日光１－３－１０</v>
          </cell>
          <cell r="O13">
            <v>6210005000076</v>
          </cell>
          <cell r="P13" t="str">
            <v>②公益財団法人</v>
          </cell>
          <cell r="Q13" t="str">
            <v>都道府県所管</v>
          </cell>
          <cell r="R13" t="str">
            <v>④随意契約（企画競争無し）</v>
          </cell>
          <cell r="S13" t="str">
            <v>●</v>
          </cell>
          <cell r="T13" t="str">
            <v>23,370,930円
(A)</v>
          </cell>
          <cell r="U13" t="str">
            <v>@17,012円／回ほか</v>
          </cell>
          <cell r="V13">
            <v>23370930</v>
          </cell>
          <cell r="W13" t="str">
            <v>100%
(B/A×100）</v>
          </cell>
          <cell r="X13"/>
          <cell r="Y13"/>
          <cell r="Z13" t="str">
            <v>×</v>
          </cell>
          <cell r="AA13" t="str">
            <v>①公表</v>
          </cell>
          <cell r="AB13">
            <v>12</v>
          </cell>
          <cell r="AC13">
            <v>0</v>
          </cell>
          <cell r="AD13" t="str">
            <v>×</v>
          </cell>
          <cell r="AE13" t="str">
            <v>システム非対応</v>
          </cell>
          <cell r="AF13" t="str">
            <v>×</v>
          </cell>
          <cell r="AG13"/>
          <cell r="AH13" t="str">
            <v>①会計法第29条の3第4項（契約の性質又は目的が競争を許さない場合）</v>
          </cell>
          <cell r="AI13" t="str">
            <v>公募を実施し、申し込みのあった者のうち要件を満たす全ての者と契約したものであり、競争を許さないことから会計法29条の３第４項に該当するため。</v>
          </cell>
          <cell r="AJ13" t="str">
            <v>単価契約
予定調達総額
23,370,930円
（B）</v>
          </cell>
          <cell r="AK13"/>
          <cell r="AL13"/>
          <cell r="AM13"/>
          <cell r="AN13"/>
          <cell r="AO13"/>
          <cell r="AP13"/>
          <cell r="AQ13"/>
          <cell r="AR13"/>
          <cell r="AS13"/>
          <cell r="AT13"/>
          <cell r="AU13"/>
          <cell r="AV13"/>
          <cell r="AW13"/>
          <cell r="AX13"/>
          <cell r="AY13"/>
          <cell r="AZ13"/>
          <cell r="BA13"/>
          <cell r="BB13"/>
          <cell r="BC13" t="str">
            <v>年間支払金額(契約相手方ごと)</v>
          </cell>
          <cell r="BD13" t="str">
            <v>○</v>
          </cell>
          <cell r="BE13" t="str">
            <v>×</v>
          </cell>
          <cell r="BF13" t="str">
            <v>×</v>
          </cell>
          <cell r="BG13" t="str">
            <v>×</v>
          </cell>
          <cell r="BH13" t="str">
            <v/>
          </cell>
          <cell r="BI13" t="str">
            <v>⑩役務</v>
          </cell>
          <cell r="BJ13" t="str">
            <v>単価契約</v>
          </cell>
          <cell r="BK13"/>
          <cell r="BL13" t="str">
            <v/>
          </cell>
          <cell r="BM13" t="str">
            <v>○</v>
          </cell>
          <cell r="BN13" t="b">
            <v>1</v>
          </cell>
          <cell r="BO13" t="b">
            <v>1</v>
          </cell>
        </row>
        <row r="14">
          <cell r="E14" t="str">
            <v/>
          </cell>
          <cell r="F14">
            <v>9</v>
          </cell>
          <cell r="G14" t="str">
            <v>Dg074</v>
          </cell>
          <cell r="H14" t="str">
            <v>⑩役務</v>
          </cell>
          <cell r="I14" t="str">
            <v>令和４年度総合健康診断業務
645名</v>
          </cell>
          <cell r="J14" t="str">
            <v>支出負担行為担当官
金沢国税局総務部次長
中村　憲二
石川県金沢市広坂２－２－６０</v>
          </cell>
          <cell r="K14"/>
          <cell r="L14"/>
          <cell r="M14">
            <v>44733</v>
          </cell>
          <cell r="N14" t="str">
            <v>社会福祉法人恩賜財団済生会支部福井県済生会病院
福井県福井市和田中町舟橋７－１</v>
          </cell>
          <cell r="O14">
            <v>3010405001696</v>
          </cell>
          <cell r="P14" t="str">
            <v>③その他の公益法人</v>
          </cell>
          <cell r="Q14"/>
          <cell r="R14" t="str">
            <v>④随意契約（企画競争無し）</v>
          </cell>
          <cell r="S14" t="str">
            <v>●</v>
          </cell>
          <cell r="T14" t="str">
            <v>23,370,930円
(A)</v>
          </cell>
          <cell r="U14" t="str">
            <v>@17,012円／回ほか</v>
          </cell>
          <cell r="V14">
            <v>23370930</v>
          </cell>
          <cell r="W14" t="str">
            <v>100%
(B/A×100）</v>
          </cell>
          <cell r="X14"/>
          <cell r="Y14"/>
          <cell r="Z14" t="str">
            <v>×</v>
          </cell>
          <cell r="AA14" t="str">
            <v>①公表</v>
          </cell>
          <cell r="AB14">
            <v>12</v>
          </cell>
          <cell r="AC14">
            <v>0</v>
          </cell>
          <cell r="AD14" t="str">
            <v>×</v>
          </cell>
          <cell r="AE14" t="str">
            <v>システム非対応</v>
          </cell>
          <cell r="AF14" t="str">
            <v>×</v>
          </cell>
          <cell r="AG14"/>
          <cell r="AH14" t="str">
            <v>①会計法第29条の3第4項（契約の性質又は目的が競争を許さない場合）</v>
          </cell>
          <cell r="AI14" t="str">
            <v>公募を実施し、申し込みのあった者のうち要件を満たす全ての者と契約したものであり、競争を許さないことから会計法29条の３第４項に該当するため。</v>
          </cell>
          <cell r="AJ14" t="str">
            <v>単価契約
予定調達総額
23,370,930円
（B）</v>
          </cell>
          <cell r="AK14"/>
          <cell r="AL14"/>
          <cell r="AM14"/>
          <cell r="AN14"/>
          <cell r="AO14"/>
          <cell r="AP14"/>
          <cell r="AQ14"/>
          <cell r="AR14"/>
          <cell r="AS14"/>
          <cell r="AT14"/>
          <cell r="AU14"/>
          <cell r="AV14"/>
          <cell r="AW14"/>
          <cell r="AX14"/>
          <cell r="AY14"/>
          <cell r="AZ14"/>
          <cell r="BA14"/>
          <cell r="BB14"/>
          <cell r="BC14" t="str">
            <v>年間支払金額(契約相手方ごと)</v>
          </cell>
          <cell r="BD14" t="str">
            <v>○</v>
          </cell>
          <cell r="BE14" t="str">
            <v>×</v>
          </cell>
          <cell r="BF14" t="str">
            <v>×</v>
          </cell>
          <cell r="BG14" t="str">
            <v>×</v>
          </cell>
          <cell r="BH14" t="str">
            <v/>
          </cell>
          <cell r="BI14" t="str">
            <v>⑩役務</v>
          </cell>
          <cell r="BJ14" t="str">
            <v>単価契約</v>
          </cell>
          <cell r="BK14"/>
          <cell r="BL14" t="str">
            <v/>
          </cell>
          <cell r="BM14" t="str">
            <v>○</v>
          </cell>
          <cell r="BN14" t="b">
            <v>1</v>
          </cell>
          <cell r="BO14" t="b">
            <v>1</v>
          </cell>
        </row>
        <row r="15">
          <cell r="E15" t="str">
            <v/>
          </cell>
          <cell r="F15">
            <v>10</v>
          </cell>
          <cell r="G15" t="str">
            <v>Dg075</v>
          </cell>
          <cell r="H15" t="str">
            <v>⑩役務</v>
          </cell>
          <cell r="I15" t="str">
            <v>令和４年度総合健康診断業務
645名</v>
          </cell>
          <cell r="J15" t="str">
            <v>支出負担行為担当官
金沢国税局総務部次長
中村　憲二
石川県金沢市広坂２－２－６０</v>
          </cell>
          <cell r="K15"/>
          <cell r="L15"/>
          <cell r="M15">
            <v>44733</v>
          </cell>
          <cell r="N15" t="str">
            <v>医療法人厚生会福井厚生病院
福井県福井市下六条町２０１</v>
          </cell>
          <cell r="O15">
            <v>7210005000471</v>
          </cell>
          <cell r="P15" t="str">
            <v>③その他の公益法人</v>
          </cell>
          <cell r="Q15"/>
          <cell r="R15" t="str">
            <v>④随意契約（企画競争無し）</v>
          </cell>
          <cell r="S15" t="str">
            <v>●</v>
          </cell>
          <cell r="T15" t="str">
            <v>23,370,930円
(A)</v>
          </cell>
          <cell r="U15" t="str">
            <v>@17,012円／回ほか</v>
          </cell>
          <cell r="V15">
            <v>23370930</v>
          </cell>
          <cell r="W15" t="str">
            <v>100%
(B/A×100）</v>
          </cell>
          <cell r="X15"/>
          <cell r="Y15"/>
          <cell r="Z15" t="str">
            <v>×</v>
          </cell>
          <cell r="AA15" t="str">
            <v>①公表</v>
          </cell>
          <cell r="AB15">
            <v>12</v>
          </cell>
          <cell r="AC15">
            <v>0</v>
          </cell>
          <cell r="AD15" t="str">
            <v>×</v>
          </cell>
          <cell r="AE15" t="str">
            <v>システム非対応</v>
          </cell>
          <cell r="AF15" t="str">
            <v>×</v>
          </cell>
          <cell r="AG15"/>
          <cell r="AH15" t="str">
            <v>①会計法第29条の3第4項（契約の性質又は目的が競争を許さない場合）</v>
          </cell>
          <cell r="AI15" t="str">
            <v>公募を実施し、申し込みのあった者のうち要件を満たす全ての者と契約したものであり、競争を許さないことから会計法29条の３第４項に該当するため。</v>
          </cell>
          <cell r="AJ15" t="str">
            <v>単価契約
予定調達総額
23,370,930円
（B）</v>
          </cell>
          <cell r="AK15"/>
          <cell r="AL15"/>
          <cell r="AM15"/>
          <cell r="AN15"/>
          <cell r="AO15"/>
          <cell r="AP15"/>
          <cell r="AQ15"/>
          <cell r="AR15"/>
          <cell r="AS15"/>
          <cell r="AT15"/>
          <cell r="AU15"/>
          <cell r="AV15"/>
          <cell r="AW15"/>
          <cell r="AX15"/>
          <cell r="AY15"/>
          <cell r="AZ15"/>
          <cell r="BA15"/>
          <cell r="BB15"/>
          <cell r="BC15" t="str">
            <v>年間支払金額(契約相手方ごと)</v>
          </cell>
          <cell r="BD15" t="str">
            <v>○</v>
          </cell>
          <cell r="BE15" t="str">
            <v>×</v>
          </cell>
          <cell r="BF15" t="str">
            <v>×</v>
          </cell>
          <cell r="BG15" t="str">
            <v>×</v>
          </cell>
          <cell r="BH15" t="str">
            <v/>
          </cell>
          <cell r="BI15" t="str">
            <v>⑩役務</v>
          </cell>
          <cell r="BJ15" t="str">
            <v>単価契約</v>
          </cell>
          <cell r="BK15"/>
          <cell r="BL15" t="str">
            <v/>
          </cell>
          <cell r="BM15" t="str">
            <v>○</v>
          </cell>
          <cell r="BN15" t="b">
            <v>1</v>
          </cell>
          <cell r="BO15" t="b">
            <v>1</v>
          </cell>
        </row>
        <row r="16">
          <cell r="F16">
            <v>11</v>
          </cell>
          <cell r="G16" t="str">
            <v>Dg076</v>
          </cell>
          <cell r="H16" t="str">
            <v>⑩役務</v>
          </cell>
          <cell r="I16" t="str">
            <v>令和４年度総合健康診断業務
645名</v>
          </cell>
          <cell r="J16" t="str">
            <v>支出負担行為担当官
金沢国税局総務部次長
中村　憲二
石川県金沢市広坂２－２－６０</v>
          </cell>
          <cell r="K16"/>
          <cell r="L16"/>
          <cell r="M16">
            <v>44733</v>
          </cell>
          <cell r="N16" t="str">
            <v>医療法人社団ホスピィー浦田クリニック
富山県魚津市本江１－２６</v>
          </cell>
          <cell r="O16">
            <v>3230005003559</v>
          </cell>
          <cell r="P16" t="str">
            <v>③その他の公益法人</v>
          </cell>
          <cell r="Q16"/>
          <cell r="R16" t="str">
            <v>④随意契約（企画競争無し）</v>
          </cell>
          <cell r="S16" t="str">
            <v>●</v>
          </cell>
          <cell r="T16" t="str">
            <v>23,370,930円
(A)</v>
          </cell>
          <cell r="U16" t="str">
            <v>@17,012円／回ほか</v>
          </cell>
          <cell r="V16">
            <v>23370930</v>
          </cell>
          <cell r="W16" t="str">
            <v>100%
(B/A×100）</v>
          </cell>
          <cell r="X16"/>
          <cell r="Y16"/>
          <cell r="Z16" t="str">
            <v>×</v>
          </cell>
          <cell r="AA16" t="str">
            <v>①公表</v>
          </cell>
          <cell r="AB16">
            <v>12</v>
          </cell>
          <cell r="AC16">
            <v>0</v>
          </cell>
          <cell r="AD16" t="str">
            <v>×</v>
          </cell>
          <cell r="AE16" t="str">
            <v>システム非対応</v>
          </cell>
          <cell r="AF16" t="str">
            <v>×</v>
          </cell>
          <cell r="AG16"/>
          <cell r="AH16" t="str">
            <v>①会計法第29条の3第4項（契約の性質又は目的が競争を許さない場合）</v>
          </cell>
          <cell r="AI16" t="str">
            <v>公募を実施し、申し込みのあった者のうち要件を満たす全ての者と契約したものであり、競争を許さないことから会計法29条の３第４項に該当するため。</v>
          </cell>
          <cell r="AJ16" t="str">
            <v>単価契約
予定調達総額
23,370,930円
（B）</v>
          </cell>
          <cell r="AK16"/>
          <cell r="AL16"/>
          <cell r="AM16"/>
          <cell r="AN16"/>
          <cell r="AO16"/>
          <cell r="AP16"/>
          <cell r="AQ16"/>
          <cell r="AR16"/>
          <cell r="AS16"/>
          <cell r="AT16"/>
          <cell r="AU16"/>
          <cell r="AV16"/>
          <cell r="AW16"/>
          <cell r="AX16"/>
          <cell r="AY16"/>
          <cell r="AZ16"/>
          <cell r="BA16"/>
          <cell r="BB16"/>
          <cell r="BC16" t="str">
            <v>年間支払金額(契約相手方ごと)</v>
          </cell>
          <cell r="BD16" t="str">
            <v>○</v>
          </cell>
          <cell r="BE16" t="str">
            <v>×</v>
          </cell>
          <cell r="BF16" t="str">
            <v>×</v>
          </cell>
          <cell r="BG16" t="str">
            <v>×</v>
          </cell>
          <cell r="BH16" t="str">
            <v/>
          </cell>
          <cell r="BI16" t="str">
            <v>⑩役務</v>
          </cell>
          <cell r="BJ16" t="str">
            <v>単価契約</v>
          </cell>
          <cell r="BK16"/>
          <cell r="BL16" t="str">
            <v/>
          </cell>
          <cell r="BM16" t="str">
            <v>○</v>
          </cell>
          <cell r="BN16" t="b">
            <v>1</v>
          </cell>
          <cell r="BO16" t="b">
            <v>1</v>
          </cell>
        </row>
        <row r="17">
          <cell r="F17">
            <v>12</v>
          </cell>
          <cell r="G17" t="str">
            <v>Dg077</v>
          </cell>
          <cell r="H17" t="str">
            <v>⑩役務</v>
          </cell>
          <cell r="I17" t="str">
            <v>令和４年度総合健康診断業務
645名</v>
          </cell>
          <cell r="J17" t="str">
            <v>支出負担行為担当官
金沢国税局総務部次長
中村　憲二
石川県金沢市広坂２－２－６０</v>
          </cell>
          <cell r="K17"/>
          <cell r="L17"/>
          <cell r="M17">
            <v>44733</v>
          </cell>
          <cell r="N17" t="str">
            <v>医療法人社団博友会金沢西病院
石川県金沢市駅西本町６－１５－４１</v>
          </cell>
          <cell r="O17">
            <v>9220005001871</v>
          </cell>
          <cell r="P17" t="str">
            <v>③その他の公益法人</v>
          </cell>
          <cell r="Q17"/>
          <cell r="R17" t="str">
            <v>④随意契約（企画競争無し）</v>
          </cell>
          <cell r="S17" t="str">
            <v>●</v>
          </cell>
          <cell r="T17" t="str">
            <v>23,370,930円
(A)</v>
          </cell>
          <cell r="U17" t="str">
            <v>@17,012円／回ほか</v>
          </cell>
          <cell r="V17">
            <v>23370930</v>
          </cell>
          <cell r="W17" t="str">
            <v>100%
(B/A×100）</v>
          </cell>
          <cell r="X17"/>
          <cell r="Y17"/>
          <cell r="Z17" t="str">
            <v>×</v>
          </cell>
          <cell r="AA17" t="str">
            <v>①公表</v>
          </cell>
          <cell r="AB17">
            <v>12</v>
          </cell>
          <cell r="AC17">
            <v>0</v>
          </cell>
          <cell r="AD17" t="str">
            <v>×</v>
          </cell>
          <cell r="AE17" t="str">
            <v>システム非対応</v>
          </cell>
          <cell r="AF17" t="str">
            <v>×</v>
          </cell>
          <cell r="AG17"/>
          <cell r="AH17" t="str">
            <v>①会計法第29条の3第4項（契約の性質又は目的が競争を許さない場合）</v>
          </cell>
          <cell r="AI17" t="str">
            <v>公募を実施し、申し込みのあった者のうち要件を満たす全ての者と契約したものであり、競争を許さないことから会計法29条の３第４項に該当するため。</v>
          </cell>
          <cell r="AJ17" t="str">
            <v>単価契約
予定調達総額
23,370,930円
（B）</v>
          </cell>
          <cell r="AK17"/>
          <cell r="AL17"/>
          <cell r="AM17"/>
          <cell r="AN17"/>
          <cell r="AO17"/>
          <cell r="AP17"/>
          <cell r="AQ17"/>
          <cell r="AR17"/>
          <cell r="AS17"/>
          <cell r="AT17"/>
          <cell r="AU17"/>
          <cell r="AV17"/>
          <cell r="AW17"/>
          <cell r="AX17"/>
          <cell r="AY17"/>
          <cell r="AZ17"/>
          <cell r="BA17"/>
          <cell r="BB17"/>
          <cell r="BC17" t="str">
            <v>年間支払金額(契約相手方ごと)</v>
          </cell>
          <cell r="BD17" t="str">
            <v>○</v>
          </cell>
          <cell r="BE17" t="str">
            <v>×</v>
          </cell>
          <cell r="BF17" t="str">
            <v>×</v>
          </cell>
          <cell r="BG17" t="str">
            <v>×</v>
          </cell>
          <cell r="BH17" t="str">
            <v/>
          </cell>
          <cell r="BI17" t="str">
            <v>⑩役務</v>
          </cell>
          <cell r="BJ17" t="str">
            <v>単価契約</v>
          </cell>
          <cell r="BK17"/>
          <cell r="BL17" t="str">
            <v/>
          </cell>
          <cell r="BM17" t="str">
            <v>○</v>
          </cell>
          <cell r="BN17" t="b">
            <v>1</v>
          </cell>
          <cell r="BO17" t="b">
            <v>1</v>
          </cell>
        </row>
        <row r="18">
          <cell r="E18">
            <v>1</v>
          </cell>
          <cell r="F18" t="str">
            <v/>
          </cell>
          <cell r="G18" t="str">
            <v>Dg078</v>
          </cell>
          <cell r="H18" t="str">
            <v>⑩役務</v>
          </cell>
          <cell r="I18" t="str">
            <v>データ入力委託業務（インハウス型）
375調書1,800,000件</v>
          </cell>
          <cell r="J18" t="str">
            <v>支出負担行為担当官
金沢国税局総務部次長
中村　憲二
石川県金沢市広坂２－２－６０</v>
          </cell>
          <cell r="K18"/>
          <cell r="L18"/>
          <cell r="M18">
            <v>44733</v>
          </cell>
          <cell r="N18" t="str">
            <v>株式会社石川コンピュータ・センター
石川県金沢市無量寺町ハ６－１</v>
          </cell>
          <cell r="O18">
            <v>3220001000949</v>
          </cell>
          <cell r="P18" t="str">
            <v>⑥その他の法人等</v>
          </cell>
          <cell r="Q18"/>
          <cell r="R18" t="str">
            <v>①一般競争入札</v>
          </cell>
          <cell r="S18"/>
          <cell r="T18">
            <v>138439400</v>
          </cell>
          <cell r="U18" t="str">
            <v>@50.6円／件ほか</v>
          </cell>
          <cell r="V18">
            <v>91960000</v>
          </cell>
          <cell r="W18">
            <v>0.66400000000000003</v>
          </cell>
          <cell r="X18"/>
          <cell r="Y18"/>
          <cell r="Z18" t="str">
            <v>○</v>
          </cell>
          <cell r="AA18" t="str">
            <v>②同種の他の契約の予定価格を類推されるおそれがあるため公表しない</v>
          </cell>
          <cell r="AB18">
            <v>4</v>
          </cell>
          <cell r="AC18">
            <v>3</v>
          </cell>
          <cell r="AD18" t="str">
            <v>○</v>
          </cell>
          <cell r="AE18"/>
          <cell r="AF18" t="str">
            <v>×</v>
          </cell>
          <cell r="AG18"/>
          <cell r="AH18"/>
          <cell r="AI18"/>
          <cell r="AJ18"/>
          <cell r="AK18"/>
          <cell r="AL18"/>
          <cell r="AM18"/>
          <cell r="AN18"/>
          <cell r="AO18"/>
          <cell r="AP18"/>
          <cell r="AQ18"/>
          <cell r="AR18"/>
          <cell r="AS18"/>
          <cell r="AT18"/>
          <cell r="AU18"/>
          <cell r="AV18"/>
          <cell r="AW18"/>
          <cell r="AX18"/>
          <cell r="AY18"/>
          <cell r="AZ18"/>
          <cell r="BA18"/>
          <cell r="BB18"/>
          <cell r="BC18" t="str">
            <v>年間支払金額</v>
          </cell>
          <cell r="BD18" t="str">
            <v>○</v>
          </cell>
          <cell r="BE18" t="str">
            <v>×</v>
          </cell>
          <cell r="BF18" t="str">
            <v>×</v>
          </cell>
          <cell r="BG18" t="str">
            <v>×</v>
          </cell>
          <cell r="BH18" t="str">
            <v/>
          </cell>
          <cell r="BI18" t="str">
            <v>⑩役務</v>
          </cell>
          <cell r="BJ18" t="str">
            <v>単価契約</v>
          </cell>
          <cell r="BK18"/>
          <cell r="BL18">
            <v>1</v>
          </cell>
          <cell r="BM18" t="str">
            <v>○</v>
          </cell>
          <cell r="BN18" t="b">
            <v>1</v>
          </cell>
          <cell r="BO18" t="b">
            <v>1</v>
          </cell>
        </row>
        <row r="19">
          <cell r="G19" t="str">
            <v>Dg079</v>
          </cell>
          <cell r="H19" t="str">
            <v>①工事</v>
          </cell>
          <cell r="I19" t="str">
            <v>金沢国税局戸水分庁舎入退室管理システム及び監視用カメラ設備設置工事
一式</v>
          </cell>
          <cell r="J19" t="str">
            <v>支出負担行為担当官
金沢国税局総務部次長
中村　憲二
石川県金沢市広坂２－２－６０</v>
          </cell>
          <cell r="K19"/>
          <cell r="L19"/>
          <cell r="M19">
            <v>44733</v>
          </cell>
          <cell r="N19" t="str">
            <v>北信テレネックス株式会社
石川県金沢市小橋町３－４７</v>
          </cell>
          <cell r="O19">
            <v>2220001006055</v>
          </cell>
          <cell r="P19" t="str">
            <v>⑥その他の法人等</v>
          </cell>
          <cell r="Q19"/>
          <cell r="R19" t="str">
            <v>①一般競争入札</v>
          </cell>
          <cell r="S19"/>
          <cell r="T19">
            <v>11145186</v>
          </cell>
          <cell r="U19">
            <v>7920000</v>
          </cell>
          <cell r="V19"/>
          <cell r="W19">
            <v>0.71</v>
          </cell>
          <cell r="X19"/>
          <cell r="Y19"/>
          <cell r="Z19" t="str">
            <v>×</v>
          </cell>
          <cell r="AA19" t="str">
            <v>①公表</v>
          </cell>
          <cell r="AB19">
            <v>3</v>
          </cell>
          <cell r="AC19">
            <v>3</v>
          </cell>
          <cell r="AD19" t="str">
            <v>○</v>
          </cell>
          <cell r="AE19"/>
          <cell r="AF19" t="str">
            <v>×</v>
          </cell>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v>0</v>
          </cell>
          <cell r="BI19" t="str">
            <v>①工事</v>
          </cell>
          <cell r="BJ19" t="str">
            <v/>
          </cell>
          <cell r="BK19"/>
          <cell r="BL19" t="str">
            <v/>
          </cell>
          <cell r="BM19" t="str">
            <v>○</v>
          </cell>
          <cell r="BN19" t="b">
            <v>1</v>
          </cell>
          <cell r="BO19" t="b">
            <v>1</v>
          </cell>
        </row>
        <row r="20">
          <cell r="E20">
            <v>2</v>
          </cell>
          <cell r="F20" t="str">
            <v/>
          </cell>
          <cell r="G20" t="str">
            <v>Dg080</v>
          </cell>
          <cell r="H20" t="str">
            <v>⑦物品等購入</v>
          </cell>
          <cell r="I20" t="str">
            <v>冷暖房用A重油の購入（小浜地方合同庁舎）
22,000リットル</v>
          </cell>
          <cell r="J20" t="str">
            <v>支出負担行為担当官
金沢国税局総務部次長
中村　憲二
石川県金沢市広坂２－２－６０
ほか３官署</v>
          </cell>
          <cell r="K20" t="str">
            <v>③合庁</v>
          </cell>
          <cell r="L20" t="str">
            <v>○</v>
          </cell>
          <cell r="M20">
            <v>44735</v>
          </cell>
          <cell r="N20" t="str">
            <v>井田スクエア株式会社
福井県小浜市和久里１７－１２</v>
          </cell>
          <cell r="O20">
            <v>8210001013897</v>
          </cell>
          <cell r="P20" t="str">
            <v>⑥その他の法人等</v>
          </cell>
          <cell r="Q20"/>
          <cell r="R20" t="str">
            <v>①一般競争入札</v>
          </cell>
          <cell r="S20"/>
          <cell r="T20">
            <v>2904000</v>
          </cell>
          <cell r="U20" t="str">
            <v>@106.7円／リットルほか</v>
          </cell>
          <cell r="V20">
            <v>2347400</v>
          </cell>
          <cell r="W20">
            <v>0.80800000000000005</v>
          </cell>
          <cell r="X20"/>
          <cell r="Y20"/>
          <cell r="Z20" t="str">
            <v>×</v>
          </cell>
          <cell r="AA20" t="str">
            <v>②同種の他の契約の予定価格を類推されるおそれがあるため公表しない</v>
          </cell>
          <cell r="AB20">
            <v>1</v>
          </cell>
          <cell r="AC20">
            <v>1</v>
          </cell>
          <cell r="AD20" t="str">
            <v>○</v>
          </cell>
          <cell r="AE20"/>
          <cell r="AF20" t="str">
            <v>×</v>
          </cell>
          <cell r="AG20"/>
          <cell r="AH20"/>
          <cell r="AI20"/>
          <cell r="AJ20" t="str">
            <v>分担契約
分担予定額
922,528円
単価契約
予定調達総額
2,347,400円</v>
          </cell>
          <cell r="AK20"/>
          <cell r="AL20"/>
          <cell r="AM20"/>
          <cell r="AN20"/>
          <cell r="AO20"/>
          <cell r="AP20"/>
          <cell r="AQ20"/>
          <cell r="AR20" t="str">
            <v>△</v>
          </cell>
          <cell r="AS20"/>
          <cell r="AT20"/>
          <cell r="AU20"/>
          <cell r="AV20" t="str">
            <v>⑤参加可能なものが少数のもの（例：電力の調達、ガソリンの調達など）</v>
          </cell>
          <cell r="AW20"/>
          <cell r="AX20"/>
          <cell r="AY20"/>
          <cell r="AZ20"/>
          <cell r="BA20"/>
          <cell r="BB20"/>
          <cell r="BC20" t="str">
            <v>年間支払金額(自官署のみ)</v>
          </cell>
          <cell r="BD20" t="str">
            <v>○</v>
          </cell>
          <cell r="BE20" t="str">
            <v>×</v>
          </cell>
          <cell r="BF20" t="str">
            <v>×</v>
          </cell>
          <cell r="BG20" t="str">
            <v>×</v>
          </cell>
          <cell r="BH20" t="str">
            <v/>
          </cell>
          <cell r="BI20" t="str">
            <v>⑦物品等購入</v>
          </cell>
          <cell r="BJ20" t="str">
            <v>分担契約/単価契約</v>
          </cell>
          <cell r="BK20"/>
          <cell r="BL20" t="str">
            <v/>
          </cell>
          <cell r="BM20" t="str">
            <v>○</v>
          </cell>
          <cell r="BN20" t="b">
            <v>1</v>
          </cell>
          <cell r="BO20" t="b">
            <v>1</v>
          </cell>
        </row>
        <row r="21">
          <cell r="G21" t="str">
            <v>Dg081</v>
          </cell>
          <cell r="H21" t="str">
            <v>①工事</v>
          </cell>
          <cell r="I21" t="str">
            <v>魚津合同庁舎電話交換機更新工事
一式</v>
          </cell>
          <cell r="J21" t="str">
            <v>支出負担行為担当官
金沢国税局総務部次長
中村　憲二
石川県金沢市広坂２－２－６０
ほか３官署</v>
          </cell>
          <cell r="K21" t="str">
            <v>③合庁</v>
          </cell>
          <cell r="L21" t="str">
            <v>○</v>
          </cell>
          <cell r="M21">
            <v>44736</v>
          </cell>
          <cell r="N21" t="str">
            <v>北信テレネックス株式会社
石川県金沢市小橋町３－４７</v>
          </cell>
          <cell r="O21">
            <v>2220001006055</v>
          </cell>
          <cell r="P21" t="str">
            <v>⑥その他の法人等</v>
          </cell>
          <cell r="Q21"/>
          <cell r="R21" t="str">
            <v>①一般競争入札</v>
          </cell>
          <cell r="S21"/>
          <cell r="T21">
            <v>8084670</v>
          </cell>
          <cell r="U21">
            <v>1454376</v>
          </cell>
          <cell r="V21">
            <v>2640000</v>
          </cell>
          <cell r="W21">
            <v>0.32600000000000001</v>
          </cell>
          <cell r="X21"/>
          <cell r="Y21"/>
          <cell r="Z21" t="str">
            <v>×</v>
          </cell>
          <cell r="AA21" t="str">
            <v>①公表</v>
          </cell>
          <cell r="AB21">
            <v>5</v>
          </cell>
          <cell r="AC21">
            <v>4</v>
          </cell>
          <cell r="AD21" t="str">
            <v>○</v>
          </cell>
          <cell r="AE21"/>
          <cell r="AF21" t="str">
            <v>×</v>
          </cell>
          <cell r="AG21"/>
          <cell r="AH21"/>
          <cell r="AI21"/>
          <cell r="AJ21" t="str">
            <v>分担契約
契約総額
2,640,000円
（B）</v>
          </cell>
          <cell r="AK21"/>
          <cell r="AL21"/>
          <cell r="AM21"/>
          <cell r="AN21"/>
          <cell r="AO21"/>
          <cell r="AP21"/>
          <cell r="AQ21"/>
          <cell r="AR21"/>
          <cell r="AS21"/>
          <cell r="AT21"/>
          <cell r="AU21"/>
          <cell r="AV21"/>
          <cell r="AW21"/>
          <cell r="AX21"/>
          <cell r="AY21"/>
          <cell r="AZ21"/>
          <cell r="BA21"/>
          <cell r="BB21"/>
          <cell r="BC21" t="str">
            <v>年間支払金額(自官署のみ)</v>
          </cell>
          <cell r="BD21" t="str">
            <v>○</v>
          </cell>
          <cell r="BE21" t="str">
            <v>×</v>
          </cell>
          <cell r="BF21" t="str">
            <v>×</v>
          </cell>
          <cell r="BG21" t="str">
            <v>×</v>
          </cell>
          <cell r="BH21" t="str">
            <v/>
          </cell>
          <cell r="BI21" t="str">
            <v>①工事</v>
          </cell>
          <cell r="BJ21" t="str">
            <v>分担契約</v>
          </cell>
          <cell r="BK21"/>
          <cell r="BL21" t="str">
            <v/>
          </cell>
          <cell r="BM21" t="str">
            <v>○</v>
          </cell>
          <cell r="BN21" t="b">
            <v>1</v>
          </cell>
          <cell r="BO21" t="b">
            <v>1</v>
          </cell>
        </row>
        <row r="22">
          <cell r="G22" t="str">
            <v>Dg082</v>
          </cell>
          <cell r="H22" t="str">
            <v>①工事</v>
          </cell>
          <cell r="I22" t="str">
            <v>金沢駅西合同庁舎冷温水機（2号機）整備工事
一式</v>
          </cell>
          <cell r="J22" t="str">
            <v>支出負担行為担当官
金沢国税局総務部次長
中村　憲二
石川県金沢市広坂２－２－６０
ほか８官署等</v>
          </cell>
          <cell r="K22" t="str">
            <v>③合庁</v>
          </cell>
          <cell r="L22" t="str">
            <v>○</v>
          </cell>
          <cell r="M22">
            <v>44739</v>
          </cell>
          <cell r="N22" t="str">
            <v>株式会社ムラシマ事務所
石川県金沢市泉野出町２－７－１３</v>
          </cell>
          <cell r="O22">
            <v>3220001006995</v>
          </cell>
          <cell r="P22" t="str">
            <v>⑥その他の法人等</v>
          </cell>
          <cell r="Q22"/>
          <cell r="R22" t="str">
            <v>①一般競争入札</v>
          </cell>
          <cell r="S22"/>
          <cell r="T22">
            <v>8781850</v>
          </cell>
          <cell r="U22">
            <v>3769172</v>
          </cell>
          <cell r="V22">
            <v>7480000</v>
          </cell>
          <cell r="W22">
            <v>0.85099999999999998</v>
          </cell>
          <cell r="X22"/>
          <cell r="Y22"/>
          <cell r="Z22" t="str">
            <v>×</v>
          </cell>
          <cell r="AA22" t="str">
            <v>①公表</v>
          </cell>
          <cell r="AB22">
            <v>3</v>
          </cell>
          <cell r="AC22">
            <v>3</v>
          </cell>
          <cell r="AD22" t="str">
            <v>○</v>
          </cell>
          <cell r="AE22"/>
          <cell r="AF22" t="str">
            <v>×</v>
          </cell>
          <cell r="AG22"/>
          <cell r="AH22"/>
          <cell r="AI22"/>
          <cell r="AJ22" t="str">
            <v>分担契約
契約総額
7,480,000円
（B）</v>
          </cell>
          <cell r="AK22"/>
          <cell r="AL22"/>
          <cell r="AM22"/>
          <cell r="AN22"/>
          <cell r="AO22"/>
          <cell r="AP22"/>
          <cell r="AQ22"/>
          <cell r="AR22"/>
          <cell r="AS22"/>
          <cell r="AT22"/>
          <cell r="AU22"/>
          <cell r="AV22"/>
          <cell r="AW22"/>
          <cell r="AX22"/>
          <cell r="AY22"/>
          <cell r="AZ22"/>
          <cell r="BA22"/>
          <cell r="BB22"/>
          <cell r="BC22" t="str">
            <v>年間支払金額(自官署のみ)</v>
          </cell>
          <cell r="BD22" t="str">
            <v>○</v>
          </cell>
          <cell r="BE22" t="str">
            <v>×</v>
          </cell>
          <cell r="BF22" t="str">
            <v>×</v>
          </cell>
          <cell r="BG22" t="str">
            <v>×</v>
          </cell>
          <cell r="BH22" t="str">
            <v/>
          </cell>
          <cell r="BI22" t="str">
            <v>①工事</v>
          </cell>
          <cell r="BJ22" t="str">
            <v>分担契約</v>
          </cell>
          <cell r="BK22"/>
          <cell r="BL22" t="str">
            <v/>
          </cell>
          <cell r="BM22" t="str">
            <v>○</v>
          </cell>
          <cell r="BN22" t="b">
            <v>1</v>
          </cell>
          <cell r="BO22" t="b">
            <v>1</v>
          </cell>
        </row>
        <row r="23">
          <cell r="E23">
            <v>3</v>
          </cell>
          <cell r="F23" t="str">
            <v/>
          </cell>
          <cell r="G23" t="str">
            <v>Dg083</v>
          </cell>
          <cell r="H23" t="str">
            <v>⑩役務</v>
          </cell>
          <cell r="I23" t="str">
            <v>徴収高計算書のプリント及び裁断業務
670,000件</v>
          </cell>
          <cell r="J23" t="str">
            <v>支出負担行為担当官
金沢国税局総務部次長
中村　憲二
石川県金沢市広坂２－２－６０</v>
          </cell>
          <cell r="K23"/>
          <cell r="L23"/>
          <cell r="M23">
            <v>44742</v>
          </cell>
          <cell r="N23" t="str">
            <v>北電情報システムサービス株式会社
富山県富山市桜橋通り３－１</v>
          </cell>
          <cell r="O23">
            <v>4230001002844</v>
          </cell>
          <cell r="P23" t="str">
            <v>⑥その他の法人等</v>
          </cell>
          <cell r="Q23"/>
          <cell r="R23" t="str">
            <v>①一般競争入札</v>
          </cell>
          <cell r="S23"/>
          <cell r="T23">
            <v>2251990</v>
          </cell>
          <cell r="U23" t="str">
            <v>@2.406円／件</v>
          </cell>
          <cell r="V23">
            <v>1612600</v>
          </cell>
          <cell r="W23">
            <v>0.71599999999999997</v>
          </cell>
          <cell r="X23"/>
          <cell r="Y23"/>
          <cell r="Z23" t="str">
            <v>×</v>
          </cell>
          <cell r="AA23" t="str">
            <v>②同種の他の契約の予定価格を類推されるおそれがあるため公表しない</v>
          </cell>
          <cell r="AB23">
            <v>1</v>
          </cell>
          <cell r="AC23">
            <v>0</v>
          </cell>
          <cell r="AD23" t="str">
            <v>○</v>
          </cell>
          <cell r="AE23"/>
          <cell r="AF23" t="str">
            <v>×</v>
          </cell>
          <cell r="AG23"/>
          <cell r="AH23"/>
          <cell r="AI23"/>
          <cell r="AJ23" t="str">
            <v>単価契約
予定調達総額
1,612,600円</v>
          </cell>
          <cell r="AK23"/>
          <cell r="AL23"/>
          <cell r="AM23"/>
          <cell r="AN23"/>
          <cell r="AO23"/>
          <cell r="AP23"/>
          <cell r="AQ23"/>
          <cell r="AR23" t="str">
            <v>×</v>
          </cell>
          <cell r="AS23"/>
          <cell r="AT23"/>
          <cell r="AU23"/>
          <cell r="AV23" t="str">
            <v>⑨その他</v>
          </cell>
          <cell r="AW23"/>
          <cell r="AX23" t="str">
            <v>前々年の契約者に声掛けを行ったところ、プリント設備の故障により再稼働の目途が立たず、不参加となった。</v>
          </cell>
          <cell r="AY23" t="str">
            <v>○</v>
          </cell>
          <cell r="AZ23"/>
          <cell r="BA23"/>
          <cell r="BB23"/>
          <cell r="BC23" t="str">
            <v>年間支払金額</v>
          </cell>
          <cell r="BD23" t="str">
            <v>○</v>
          </cell>
          <cell r="BE23" t="str">
            <v>×</v>
          </cell>
          <cell r="BF23" t="str">
            <v>×</v>
          </cell>
          <cell r="BG23" t="str">
            <v>×</v>
          </cell>
          <cell r="BH23" t="str">
            <v/>
          </cell>
          <cell r="BI23" t="str">
            <v>⑩役務</v>
          </cell>
          <cell r="BJ23" t="str">
            <v>単価契約</v>
          </cell>
          <cell r="BK23"/>
          <cell r="BL23" t="str">
            <v/>
          </cell>
          <cell r="BM23" t="str">
            <v>○</v>
          </cell>
          <cell r="BN23" t="b">
            <v>1</v>
          </cell>
          <cell r="BO23" t="b">
            <v>1</v>
          </cell>
        </row>
        <row r="24">
          <cell r="E24">
            <v>4</v>
          </cell>
          <cell r="F24" t="str">
            <v/>
          </cell>
          <cell r="G24" t="str">
            <v>Dg084</v>
          </cell>
          <cell r="H24" t="str">
            <v>⑩役務</v>
          </cell>
          <cell r="I24" t="str">
            <v>郵便発送代行業務
400ｇまで113,170件ほか</v>
          </cell>
          <cell r="J24" t="str">
            <v>支出負担行為担当官
金沢国税局総務部次長
中村　憲二
石川県金沢市広坂２－２－６０</v>
          </cell>
          <cell r="K24"/>
          <cell r="L24"/>
          <cell r="M24">
            <v>44742</v>
          </cell>
          <cell r="N24" t="str">
            <v>中越運送株式会社
新潟県新潟市中央区美咲町１－２３－２６</v>
          </cell>
          <cell r="O24">
            <v>2110001003294</v>
          </cell>
          <cell r="P24" t="str">
            <v>⑥その他の法人等</v>
          </cell>
          <cell r="Q24"/>
          <cell r="R24" t="str">
            <v>①一般競争入札</v>
          </cell>
          <cell r="S24"/>
          <cell r="T24">
            <v>12181449</v>
          </cell>
          <cell r="U24" t="str">
            <v>@64.13円／件ほか</v>
          </cell>
          <cell r="V24">
            <v>10067234</v>
          </cell>
          <cell r="W24">
            <v>0.82599999999999996</v>
          </cell>
          <cell r="X24"/>
          <cell r="Y24"/>
          <cell r="Z24" t="str">
            <v>×</v>
          </cell>
          <cell r="AA24" t="str">
            <v>②同種の他の契約の予定価格を類推されるおそれがあるため公表しない</v>
          </cell>
          <cell r="AB24">
            <v>2</v>
          </cell>
          <cell r="AC24">
            <v>2</v>
          </cell>
          <cell r="AD24" t="str">
            <v>○</v>
          </cell>
          <cell r="AE24"/>
          <cell r="AF24" t="str">
            <v>×</v>
          </cell>
          <cell r="AG24"/>
          <cell r="AH24"/>
          <cell r="AI24"/>
          <cell r="AJ24" t="str">
            <v>単価契約
予定調達総額
10,067,234円</v>
          </cell>
          <cell r="AK24"/>
          <cell r="AL24"/>
          <cell r="AM24"/>
          <cell r="AN24"/>
          <cell r="AO24"/>
          <cell r="AP24"/>
          <cell r="AQ24"/>
          <cell r="AR24"/>
          <cell r="AS24"/>
          <cell r="AT24"/>
          <cell r="AU24"/>
          <cell r="AV24"/>
          <cell r="AW24"/>
          <cell r="AX24"/>
          <cell r="AY24"/>
          <cell r="AZ24"/>
          <cell r="BA24"/>
          <cell r="BB24"/>
          <cell r="BC24" t="str">
            <v>年間支払金額</v>
          </cell>
          <cell r="BD24" t="str">
            <v>○</v>
          </cell>
          <cell r="BE24" t="str">
            <v>×</v>
          </cell>
          <cell r="BF24" t="str">
            <v>×</v>
          </cell>
          <cell r="BG24" t="str">
            <v>×</v>
          </cell>
          <cell r="BH24" t="str">
            <v/>
          </cell>
          <cell r="BI24" t="str">
            <v>⑩役務</v>
          </cell>
          <cell r="BJ24" t="str">
            <v>単価契約</v>
          </cell>
          <cell r="BK24"/>
          <cell r="BL24" t="str">
            <v/>
          </cell>
          <cell r="BM24" t="str">
            <v>○</v>
          </cell>
          <cell r="BN24" t="b">
            <v>1</v>
          </cell>
          <cell r="BO24" t="b">
            <v>1</v>
          </cell>
        </row>
        <row r="25">
          <cell r="E25">
            <v>5</v>
          </cell>
          <cell r="G25" t="str">
            <v>Dg085</v>
          </cell>
          <cell r="H25" t="str">
            <v>⑩役務</v>
          </cell>
          <cell r="I25" t="str">
            <v>金沢国税局クライアントパソコン設定等業務
一式</v>
          </cell>
          <cell r="J25" t="str">
            <v>支出負担行為担当官
金沢国税局総務部次長
中村　憲二
石川県金沢市広坂２－２－６０</v>
          </cell>
          <cell r="K25"/>
          <cell r="L25"/>
          <cell r="M25">
            <v>44742</v>
          </cell>
          <cell r="N25" t="str">
            <v>共同コンピュータ株式会社
福井県福井市月見５－４－４</v>
          </cell>
          <cell r="O25">
            <v>8210001014391</v>
          </cell>
          <cell r="P25" t="str">
            <v>⑥その他の法人等</v>
          </cell>
          <cell r="Q25"/>
          <cell r="R25" t="str">
            <v>①一般競争入札</v>
          </cell>
          <cell r="S25"/>
          <cell r="T25">
            <v>3576910</v>
          </cell>
          <cell r="U25">
            <v>3234000</v>
          </cell>
          <cell r="V25"/>
          <cell r="W25">
            <v>0.90400000000000003</v>
          </cell>
          <cell r="X25"/>
          <cell r="Y25"/>
          <cell r="Z25" t="str">
            <v>×</v>
          </cell>
          <cell r="AA25" t="str">
            <v>②同種の他の契約の予定価格を類推されるおそれがあるため公表しない</v>
          </cell>
          <cell r="AB25">
            <v>2</v>
          </cell>
          <cell r="AC25">
            <v>2</v>
          </cell>
          <cell r="AD25" t="str">
            <v>○</v>
          </cell>
          <cell r="AE25"/>
          <cell r="AF25" t="str">
            <v>×</v>
          </cell>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v>0</v>
          </cell>
          <cell r="BI25" t="str">
            <v>⑩役務</v>
          </cell>
          <cell r="BJ25" t="str">
            <v/>
          </cell>
          <cell r="BK25"/>
          <cell r="BL25" t="str">
            <v/>
          </cell>
          <cell r="BM25" t="str">
            <v>○</v>
          </cell>
          <cell r="BN25" t="b">
            <v>1</v>
          </cell>
          <cell r="BO25" t="b">
            <v>1</v>
          </cell>
        </row>
        <row r="26">
          <cell r="E26">
            <v>6</v>
          </cell>
          <cell r="G26" t="str">
            <v>Dg086</v>
          </cell>
          <cell r="H26" t="str">
            <v>⑩役務</v>
          </cell>
          <cell r="I26" t="str">
            <v>個別指導方式による記帳指導業務　　　　　　　　　
685回</v>
          </cell>
          <cell r="J26" t="str">
            <v>支出負担行為担当官
金沢国税局総務部次長
中村　憲二
石川県金沢市広坂２－２－６０</v>
          </cell>
          <cell r="K26"/>
          <cell r="L26"/>
          <cell r="M26">
            <v>44742</v>
          </cell>
          <cell r="N26" t="str">
            <v>北陸税理士会
石川県金沢市北安江３－４－６</v>
          </cell>
          <cell r="O26">
            <v>7220005002203</v>
          </cell>
          <cell r="P26" t="str">
            <v>⑥その他の法人等</v>
          </cell>
          <cell r="Q26"/>
          <cell r="R26" t="str">
            <v>①一般競争入札</v>
          </cell>
          <cell r="S26"/>
          <cell r="T26">
            <v>8150974</v>
          </cell>
          <cell r="U26" t="str">
            <v>@11,663円/回</v>
          </cell>
          <cell r="V26">
            <v>7989168</v>
          </cell>
          <cell r="W26">
            <v>0.98</v>
          </cell>
          <cell r="X26"/>
          <cell r="Y26"/>
          <cell r="Z26" t="str">
            <v>×</v>
          </cell>
          <cell r="AA26" t="str">
            <v>②同種の他の契約の予定価格を類推されるおそれがあるため公表しない</v>
          </cell>
          <cell r="AB26">
            <v>1</v>
          </cell>
          <cell r="AC26">
            <v>0</v>
          </cell>
          <cell r="AD26" t="str">
            <v>○</v>
          </cell>
          <cell r="AE26"/>
          <cell r="AF26" t="str">
            <v>×</v>
          </cell>
          <cell r="AG26"/>
          <cell r="AH26"/>
          <cell r="AI26"/>
          <cell r="AJ26" t="str">
            <v>単価契約
予定調達総額
7,989,168円</v>
          </cell>
          <cell r="AK26"/>
          <cell r="AL26"/>
          <cell r="AM26"/>
          <cell r="AN26"/>
          <cell r="AO26"/>
          <cell r="AP26"/>
          <cell r="AQ26"/>
          <cell r="AR26" t="str">
            <v>×</v>
          </cell>
          <cell r="AS26"/>
          <cell r="AT26"/>
          <cell r="AU26"/>
          <cell r="AV26" t="str">
            <v>①業務に特殊性があるもの（例：委託調査、記帳指導など）</v>
          </cell>
          <cell r="AW26"/>
          <cell r="AX26"/>
          <cell r="AY26" t="str">
            <v>○</v>
          </cell>
          <cell r="AZ26"/>
          <cell r="BA26"/>
          <cell r="BB26"/>
          <cell r="BC26" t="str">
            <v>年間支払金額</v>
          </cell>
          <cell r="BD26" t="str">
            <v>○</v>
          </cell>
          <cell r="BE26" t="str">
            <v>×</v>
          </cell>
          <cell r="BF26" t="str">
            <v>×</v>
          </cell>
          <cell r="BG26" t="str">
            <v>×</v>
          </cell>
          <cell r="BH26" t="str">
            <v/>
          </cell>
          <cell r="BI26" t="str">
            <v>⑩役務</v>
          </cell>
          <cell r="BJ26" t="str">
            <v>単価契約</v>
          </cell>
          <cell r="BK26"/>
          <cell r="BL26" t="str">
            <v/>
          </cell>
          <cell r="BM26" t="str">
            <v>○</v>
          </cell>
          <cell r="BN26" t="b">
            <v>1</v>
          </cell>
          <cell r="BO26" t="b">
            <v>1</v>
          </cell>
        </row>
        <row r="27">
          <cell r="E27">
            <v>7</v>
          </cell>
          <cell r="G27" t="str">
            <v>Dg087</v>
          </cell>
          <cell r="H27" t="str">
            <v>⑩役務</v>
          </cell>
          <cell r="I27" t="str">
            <v>会計ソフト方式による記帳指導業務　　　　　　　　
236回</v>
          </cell>
          <cell r="J27" t="str">
            <v>支出負担行為担当官
金沢国税局総務部次長
中村　憲二
石川県金沢市広坂２－２－６０</v>
          </cell>
          <cell r="K27"/>
          <cell r="L27"/>
          <cell r="M27">
            <v>44742</v>
          </cell>
          <cell r="N27" t="str">
            <v>福井青色申告会
福井県福井市西木田２－８－１</v>
          </cell>
          <cell r="O27" t="str">
            <v>-</v>
          </cell>
          <cell r="P27" t="str">
            <v>⑥その他の法人等</v>
          </cell>
          <cell r="Q27"/>
          <cell r="R27" t="str">
            <v>①一般競争入札</v>
          </cell>
          <cell r="S27"/>
          <cell r="T27">
            <v>12231565</v>
          </cell>
          <cell r="U27" t="str">
            <v>＠18,700円/人ほか</v>
          </cell>
          <cell r="V27">
            <v>11461340</v>
          </cell>
          <cell r="W27">
            <v>0.93700000000000006</v>
          </cell>
          <cell r="X27"/>
          <cell r="Y27"/>
          <cell r="Z27" t="str">
            <v>×</v>
          </cell>
          <cell r="AA27" t="str">
            <v>②同種の他の契約の予定価格を類推されるおそれがあるため公表しない</v>
          </cell>
          <cell r="AB27">
            <v>1</v>
          </cell>
          <cell r="AC27">
            <v>0</v>
          </cell>
          <cell r="AD27" t="str">
            <v>○</v>
          </cell>
          <cell r="AE27"/>
          <cell r="AF27" t="str">
            <v>×</v>
          </cell>
          <cell r="AG27"/>
          <cell r="AH27"/>
          <cell r="AI27"/>
          <cell r="AJ27" t="str">
            <v>単価契約
予定調達総額
11,461,340円</v>
          </cell>
          <cell r="AK27"/>
          <cell r="AL27"/>
          <cell r="AM27"/>
          <cell r="AN27"/>
          <cell r="AO27"/>
          <cell r="AP27"/>
          <cell r="AQ27"/>
          <cell r="AR27" t="str">
            <v>×</v>
          </cell>
          <cell r="AS27"/>
          <cell r="AT27"/>
          <cell r="AU27"/>
          <cell r="AV27" t="str">
            <v>①業務に特殊性があるもの（例：委託調査、記帳指導など）</v>
          </cell>
          <cell r="AW27"/>
          <cell r="AX27"/>
          <cell r="AY27" t="str">
            <v>○</v>
          </cell>
          <cell r="AZ27"/>
          <cell r="BA27"/>
          <cell r="BB27"/>
          <cell r="BC27" t="str">
            <v>年間支払金額</v>
          </cell>
          <cell r="BD27" t="str">
            <v>○</v>
          </cell>
          <cell r="BE27" t="str">
            <v>×</v>
          </cell>
          <cell r="BF27" t="str">
            <v>×</v>
          </cell>
          <cell r="BG27" t="str">
            <v>×</v>
          </cell>
          <cell r="BH27" t="str">
            <v/>
          </cell>
          <cell r="BI27" t="str">
            <v>⑩役務</v>
          </cell>
          <cell r="BJ27" t="str">
            <v>単価契約</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Zeros="0" tabSelected="1" view="pageBreakPreview" topLeftCell="B1" zoomScale="80" zoomScaleNormal="100" zoomScaleSheetLayoutView="80" workbookViewId="0">
      <selection activeCell="O1" sqref="O1:P1048576"/>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63.75" customHeight="1">
      <c r="A6" s="11">
        <v>1</v>
      </c>
      <c r="B6" s="12" t="str">
        <f>IF(A6="","",VLOOKUP(A6,[7]令和4年度契約状況調査票!$E:$AW,5,FALSE))</f>
        <v>データ入力委託業務（インハウス型）
375調書1,800,000件</v>
      </c>
      <c r="C6" s="13" t="str">
        <f>IF(A6="","",VLOOKUP(A6,[7]令和4年度契約状況調査票!$E:$AW,6,FALSE))</f>
        <v>支出負担行為担当官
金沢国税局総務部次長
中村　憲二
石川県金沢市広坂２－２－６０</v>
      </c>
      <c r="D6" s="14">
        <f>IF(A6="","",VLOOKUP(A6,[7]令和4年度契約状況調査票!$E:$AW,9,FALSE))</f>
        <v>44733</v>
      </c>
      <c r="E6" s="12" t="str">
        <f>IF(A6="","",VLOOKUP(A6,[7]令和4年度契約状況調査票!$E:$AW,10,FALSE))</f>
        <v>株式会社石川コンピュータ・センター
石川県金沢市無量寺町ハ６－１</v>
      </c>
      <c r="F6" s="15">
        <f>IF(A6="","",VLOOKUP(A6,[7]令和4年度契約状況調査票!$E:$AW,11,FALSE))</f>
        <v>3220001000949</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t="str">
        <f>IF(A6="","",VLOOKUP(A6,[7]令和4年度契約状況調査票!$E:$AW,17,FALSE))</f>
        <v>@50.6円／件ほか</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0</v>
      </c>
      <c r="O6" s="10" t="str">
        <f>IF(A6="","",VLOOKUP(A6,[7]令和4年度契約状況調査票!$E:$CE,53,FALSE))</f>
        <v>×</v>
      </c>
      <c r="P6" s="10"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10" customFormat="1" ht="87" customHeight="1">
      <c r="A7" s="11">
        <v>2</v>
      </c>
      <c r="B7" s="12" t="str">
        <f>IF(A7="","",VLOOKUP(A7,[7]令和4年度契約状況調査票!$E:$AW,5,FALSE))</f>
        <v>冷暖房用A重油の購入（小浜地方合同庁舎）
22,000リットル</v>
      </c>
      <c r="C7" s="13" t="str">
        <f>IF(A7="","",VLOOKUP(A7,[7]令和4年度契約状況調査票!$E:$AW,6,FALSE))</f>
        <v>支出負担行為担当官
金沢国税局総務部次長
中村　憲二
石川県金沢市広坂２－２－６０
ほか３官署</v>
      </c>
      <c r="D7" s="14">
        <f>IF(A7="","",VLOOKUP(A7,[7]令和4年度契約状況調査票!$E:$AW,9,FALSE))</f>
        <v>44735</v>
      </c>
      <c r="E7" s="12" t="str">
        <f>IF(A7="","",VLOOKUP(A7,[7]令和4年度契約状況調査票!$E:$AW,10,FALSE))</f>
        <v>井田スクエア株式会社
福井県小浜市和久里１７－１２</v>
      </c>
      <c r="F7" s="15">
        <f>IF(A7="","",VLOOKUP(A7,[7]令和4年度契約状況調査票!$E:$AW,11,FALSE))</f>
        <v>8210001013897</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t="str">
        <f>IF(A7="","",VLOOKUP(A7,[7]令和4年度契約状況調査票!$E:$AW,17,FALSE))</f>
        <v>@106.7円／リットルほか</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t="str">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分担契約
分担予定額
922,528円
単価契約
予定調達総額
2,347,400円</v>
      </c>
      <c r="O7" s="10" t="str">
        <f>IF(A7="","",VLOOKUP(A7,[7]令和4年度契約状況調査票!$E:$CE,53,FALSE))</f>
        <v>×</v>
      </c>
      <c r="P7" s="10" t="str">
        <f>IF(A7="","",IF(VLOOKUP(A7,[7]令和4年度契約状況調査票!$E:$AW,14,FALSE)="他官署で調達手続きを実施のため","×",IF(VLOOKUP(A7,[7]令和4年度契約状況調査票!$E:$AW,21,FALSE)="②同種の他の契約の予定価格を類推されるおそれがあるため公表しない","×","○")))</f>
        <v>○</v>
      </c>
    </row>
    <row r="8" spans="1:16" s="10" customFormat="1" ht="60" customHeight="1">
      <c r="A8" s="11">
        <f>IF(MAX([7]令和4年度契約状況調査票!E20:E24)&gt;=ROW()-5,ROW()-5,"")</f>
        <v>3</v>
      </c>
      <c r="B8" s="12" t="str">
        <f>IF(A8="","",VLOOKUP(A8,[7]令和4年度契約状況調査票!$E:$AW,5,FALSE))</f>
        <v>徴収高計算書のプリント及び裁断業務
670,000件</v>
      </c>
      <c r="C8" s="13" t="str">
        <f>IF(A8="","",VLOOKUP(A8,[7]令和4年度契約状況調査票!$E:$AW,6,FALSE))</f>
        <v>支出負担行為担当官
金沢国税局総務部次長
中村　憲二
石川県金沢市広坂２－２－６０</v>
      </c>
      <c r="D8" s="14">
        <f>IF(A8="","",VLOOKUP(A8,[7]令和4年度契約状況調査票!$E:$AW,9,FALSE))</f>
        <v>44742</v>
      </c>
      <c r="E8" s="12" t="str">
        <f>IF(A8="","",VLOOKUP(A8,[7]令和4年度契約状況調査票!$E:$AW,10,FALSE))</f>
        <v>北電情報システムサービス株式会社
富山県富山市桜橋通り３－１</v>
      </c>
      <c r="F8" s="15">
        <f>IF(A8="","",VLOOKUP(A8,[7]令和4年度契約状況調査票!$E:$AW,11,FALSE))</f>
        <v>4230001002844</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t="str">
        <f>IF(A8="","",VLOOKUP(A8,[7]令和4年度契約状況調査票!$E:$AW,17,FALSE))</f>
        <v>@2.406円／件</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t="str">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単価契約
予定調達総額
1,612,600円</v>
      </c>
      <c r="O8" s="10" t="str">
        <f>IF(A8="","",VLOOKUP(A8,[7]令和4年度契約状況調査票!$E:$CE,53,FALSE))</f>
        <v>×</v>
      </c>
      <c r="P8" s="10" t="str">
        <f>IF(A8="","",IF(VLOOKUP(A8,[7]令和4年度契約状況調査票!$E:$AW,14,FALSE)="他官署で調達手続きを実施のため","×",IF(VLOOKUP(A8,[7]令和4年度契約状況調査票!$E:$AW,21,FALSE)="②同種の他の契約の予定価格を類推されるおそれがあるため公表しない","×","○")))</f>
        <v>○</v>
      </c>
    </row>
    <row r="9" spans="1:16" s="10" customFormat="1" ht="60" customHeight="1">
      <c r="A9" s="11">
        <f>IF(MAX([7]令和4年度契約状況調査票!E23:E24)&gt;=ROW()-5,ROW()-5,"")</f>
        <v>4</v>
      </c>
      <c r="B9" s="12" t="str">
        <f>IF(A9="","",VLOOKUP(A9,[7]令和4年度契約状況調査票!$E:$AW,5,FALSE))</f>
        <v>郵便発送代行業務
400ｇまで113,170件ほか</v>
      </c>
      <c r="C9" s="13" t="str">
        <f>IF(A9="","",VLOOKUP(A9,[7]令和4年度契約状況調査票!$E:$AW,6,FALSE))</f>
        <v>支出負担行為担当官
金沢国税局総務部次長
中村　憲二
石川県金沢市広坂２－２－６０</v>
      </c>
      <c r="D9" s="14">
        <f>IF(A9="","",VLOOKUP(A9,[7]令和4年度契約状況調査票!$E:$AW,9,FALSE))</f>
        <v>44742</v>
      </c>
      <c r="E9" s="12" t="str">
        <f>IF(A9="","",VLOOKUP(A9,[7]令和4年度契約状況調査票!$E:$AW,10,FALSE))</f>
        <v>中越運送株式会社
新潟県新潟市中央区美咲町１－２３－２６</v>
      </c>
      <c r="F9" s="15">
        <f>IF(A9="","",VLOOKUP(A9,[7]令和4年度契約状況調査票!$E:$AW,11,FALSE))</f>
        <v>2110001003294</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t="str">
        <f>IF(A9="","",VLOOKUP(A9,[7]令和4年度契約状況調査票!$E:$AW,17,FALSE))</f>
        <v>@64.13円／件ほか</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t="str">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単価契約
予定調達総額
10,067,234円</v>
      </c>
      <c r="O9" s="10" t="str">
        <f>IF(A9="","",VLOOKUP(A9,[7]令和4年度契約状況調査票!$E:$CE,53,FALSE))</f>
        <v>×</v>
      </c>
      <c r="P9" s="10" t="str">
        <f>IF(A9="","",IF(VLOOKUP(A9,[7]令和4年度契約状況調査票!$E:$AW,14,FALSE)="他官署で調達手続きを実施のため","×",IF(VLOOKUP(A9,[7]令和4年度契約状況調査票!$E:$AW,21,FALSE)="②同種の他の契約の予定価格を類推されるおそれがあるため公表しない","×","○")))</f>
        <v>○</v>
      </c>
    </row>
    <row r="10" spans="1:16" s="10" customFormat="1" ht="60" customHeight="1">
      <c r="A10" s="11">
        <v>5</v>
      </c>
      <c r="B10" s="12" t="str">
        <f>IF(A10="","",VLOOKUP(A10,[7]令和4年度契約状況調査票!$E:$AW,5,FALSE))</f>
        <v>金沢国税局クライアントパソコン設定等業務
一式</v>
      </c>
      <c r="C10" s="13" t="str">
        <f>IF(A10="","",VLOOKUP(A10,[7]令和4年度契約状況調査票!$E:$AW,6,FALSE))</f>
        <v>支出負担行為担当官
金沢国税局総務部次長
中村　憲二
石川県金沢市広坂２－２－６０</v>
      </c>
      <c r="D10" s="14">
        <f>IF(A10="","",VLOOKUP(A10,[7]令和4年度契約状況調査票!$E:$AW,9,FALSE))</f>
        <v>44742</v>
      </c>
      <c r="E10" s="12" t="str">
        <f>IF(A10="","",VLOOKUP(A10,[7]令和4年度契約状況調査票!$E:$AW,10,FALSE))</f>
        <v>共同コンピュータ株式会社
福井県福井市月見５－４－４</v>
      </c>
      <c r="F10" s="15">
        <f>IF(A10="","",VLOOKUP(A10,[7]令和4年度契約状況調査票!$E:$AW,11,FALSE))</f>
        <v>8210001014391</v>
      </c>
      <c r="G10" s="16" t="str">
        <f>IF(A10="","",IF(VLOOKUP(A10,[7]令和4年度契約状況調査票!$E:$AW,14,FALSE)="②一般競争入札（総合評価方式）","一般競争入札"&amp;CHAR(10)&amp;"（総合評価方式）","一般競争入札"))</f>
        <v>一般競争入札</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同種の他の契約の予定価格を類推されるおそれがあるため公表しない</v>
      </c>
      <c r="I10" s="17">
        <f>IF(A10="","",VLOOKUP(A10,[7]令和4年度契約状況調査票!$E:$AW,17,FALSE))</f>
        <v>3234000</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v>
      </c>
      <c r="K10" s="19" t="str">
        <f>IF(A10="","",IF(VLOOKUP(A10,[7]令和4年度契約状況調査票!$E:$AW,12,FALSE)="①公益社団法人","公社",IF(VLOOKUP(A10,[7]令和4年度契約状況調査票!$E:$AW,12,FALSE)="②公益財団法人","公財","")))</f>
        <v/>
      </c>
      <c r="L10" s="19">
        <f>IF(A10="","",VLOOKUP(A10,[7]令和4年度契約状況調査票!$E:$AW,13,FALSE))</f>
        <v>0</v>
      </c>
      <c r="M10" s="20" t="str">
        <f>IF(A10="","",IF(VLOOKUP(A10,[7]令和4年度契約状況調査票!$E:$AW,13,FALSE)="国所管",VLOOKUP(A10,[7]令和4年度契約状況調査票!$E:$AW,24,FALSE),""))</f>
        <v/>
      </c>
      <c r="N10" s="21">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0</v>
      </c>
      <c r="O10" s="10" t="str">
        <f>IF(A10="","",VLOOKUP(A10,[7]令和4年度契約状況調査票!$E:$CE,53,FALSE))</f>
        <v>×</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v>
      </c>
    </row>
    <row r="11" spans="1:16" s="10" customFormat="1" ht="60" customHeight="1">
      <c r="A11" s="11">
        <v>6</v>
      </c>
      <c r="B11" s="12" t="str">
        <f>IF(A11="","",VLOOKUP(A11,[7]令和4年度契約状況調査票!$E:$AW,5,FALSE))</f>
        <v>個別指導方式による記帳指導業務　　　　　　　　　
685回</v>
      </c>
      <c r="C11" s="13" t="str">
        <f>IF(A11="","",VLOOKUP(A11,[7]令和4年度契約状況調査票!$E:$AW,6,FALSE))</f>
        <v>支出負担行為担当官
金沢国税局総務部次長
中村　憲二
石川県金沢市広坂２－２－６０</v>
      </c>
      <c r="D11" s="14">
        <f>IF(A11="","",VLOOKUP(A11,[7]令和4年度契約状況調査票!$E:$AW,9,FALSE))</f>
        <v>44742</v>
      </c>
      <c r="E11" s="12" t="str">
        <f>IF(A11="","",VLOOKUP(A11,[7]令和4年度契約状況調査票!$E:$AW,10,FALSE))</f>
        <v>北陸税理士会
石川県金沢市北安江３－４－６</v>
      </c>
      <c r="F11" s="15">
        <f>IF(A11="","",VLOOKUP(A11,[7]令和4年度契約状況調査票!$E:$AW,11,FALSE))</f>
        <v>7220005002203</v>
      </c>
      <c r="G11" s="16" t="str">
        <f>IF(A11="","",IF(VLOOKUP(A11,[7]令和4年度契約状況調査票!$E:$AW,14,FALSE)="②一般競争入札（総合評価方式）","一般競争入札"&amp;CHAR(10)&amp;"（総合評価方式）","一般競争入札"))</f>
        <v>一般競争入札</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同種の他の契約の予定価格を類推されるおそれがあるため公表しない</v>
      </c>
      <c r="I11" s="17" t="str">
        <f>IF(A11="","",VLOOKUP(A11,[7]令和4年度契約状況調査票!$E:$AW,17,FALSE))</f>
        <v>@11,663円/回</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v>
      </c>
      <c r="K11" s="19" t="str">
        <f>IF(A11="","",IF(VLOOKUP(A11,[7]令和4年度契約状況調査票!$E:$AW,12,FALSE)="①公益社団法人","公社",IF(VLOOKUP(A11,[7]令和4年度契約状況調査票!$E:$AW,12,FALSE)="②公益財団法人","公財","")))</f>
        <v/>
      </c>
      <c r="L11" s="19">
        <f>IF(A11="","",VLOOKUP(A11,[7]令和4年度契約状況調査票!$E:$AW,13,FALSE))</f>
        <v>0</v>
      </c>
      <c r="M11" s="20" t="str">
        <f>IF(A11="","",IF(VLOOKUP(A11,[7]令和4年度契約状況調査票!$E:$AW,13,FALSE)="国所管",VLOOKUP(A11,[7]令和4年度契約状況調査票!$E:$AW,24,FALSE),""))</f>
        <v/>
      </c>
      <c r="N11" s="21" t="str">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単価契約
予定調達総額
7,989,168円</v>
      </c>
      <c r="O11" s="10" t="str">
        <f>IF(A11="","",VLOOKUP(A11,[7]令和4年度契約状況調査票!$E:$CE,53,FALSE))</f>
        <v>×</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v>
      </c>
    </row>
    <row r="12" spans="1:16" s="10" customFormat="1" ht="60" customHeight="1">
      <c r="A12" s="11">
        <v>7</v>
      </c>
      <c r="B12" s="12" t="str">
        <f>IF(A12="","",VLOOKUP(A12,[7]令和4年度契約状況調査票!$E:$AW,5,FALSE))</f>
        <v>会計ソフト方式による記帳指導業務　　　　　　　　
236回</v>
      </c>
      <c r="C12" s="13" t="str">
        <f>IF(A12="","",VLOOKUP(A12,[7]令和4年度契約状況調査票!$E:$AW,6,FALSE))</f>
        <v>支出負担行為担当官
金沢国税局総務部次長
中村　憲二
石川県金沢市広坂２－２－６０</v>
      </c>
      <c r="D12" s="14">
        <f>IF(A12="","",VLOOKUP(A12,[7]令和4年度契約状況調査票!$E:$AW,9,FALSE))</f>
        <v>44742</v>
      </c>
      <c r="E12" s="12" t="str">
        <f>IF(A12="","",VLOOKUP(A12,[7]令和4年度契約状況調査票!$E:$AW,10,FALSE))</f>
        <v>福井青色申告会
福井県福井市西木田２－８－１</v>
      </c>
      <c r="F12" s="15" t="str">
        <f>IF(A12="","",VLOOKUP(A12,[7]令和4年度契約状況調査票!$E:$AW,11,FALSE))</f>
        <v>-</v>
      </c>
      <c r="G12" s="16" t="str">
        <f>IF(A12="","",IF(VLOOKUP(A12,[7]令和4年度契約状況調査票!$E:$AW,14,FALSE)="②一般競争入札（総合評価方式）","一般競争入札"&amp;CHAR(10)&amp;"（総合評価方式）","一般競争入札"))</f>
        <v>一般競争入札</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同種の他の契約の予定価格を類推されるおそれがあるため公表しない</v>
      </c>
      <c r="I12" s="17" t="str">
        <f>IF(A12="","",VLOOKUP(A12,[7]令和4年度契約状況調査票!$E:$AW,17,FALSE))</f>
        <v>＠18,700円/人ほか</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v>
      </c>
      <c r="K12" s="19" t="str">
        <f>IF(A12="","",IF(VLOOKUP(A12,[7]令和4年度契約状況調査票!$E:$AW,12,FALSE)="①公益社団法人","公社",IF(VLOOKUP(A12,[7]令和4年度契約状況調査票!$E:$AW,12,FALSE)="②公益財団法人","公財","")))</f>
        <v/>
      </c>
      <c r="L12" s="19">
        <f>IF(A12="","",VLOOKUP(A12,[7]令和4年度契約状況調査票!$E:$AW,13,FALSE))</f>
        <v>0</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単価契約
予定調達総額
11,461,340円</v>
      </c>
      <c r="O12" s="10" t="str">
        <f>IF(A12="","",VLOOKUP(A12,[7]令和4年度契約状況調査票!$E:$CE,53,FALSE))</f>
        <v>×</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v>
      </c>
    </row>
    <row r="13" spans="1:16" s="10" customFormat="1" ht="60" customHeight="1">
      <c r="A13" s="11" t="str">
        <f>IF(MAX([7]令和4年度契約状況調査票!E8:E15)&gt;=ROW()-5,ROW()-5,"")</f>
        <v/>
      </c>
      <c r="B13" s="12" t="str">
        <f>IF(A13="","",VLOOKUP(A13,[7]令和4年度契約状況調査票!$E:$AW,5,FALSE))</f>
        <v/>
      </c>
      <c r="C13" s="13" t="s">
        <v>15</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c r="A14" s="11" t="str">
        <f>IF(MAX([7]令和4年度契約状況調査票!E9:E16)&gt;=ROW()-5,ROW()-5,"")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4"/>
    <dataValidation operator="greaterThanOrEqual" allowBlank="1" showInputMessage="1" showErrorMessage="1" errorTitle="注意" error="プルダウンメニューから選択して下さい_x000a_" sqref="G6:G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2022-12-01T05:29:20Z</cp:lastPrinted>
  <dcterms:created xsi:type="dcterms:W3CDTF">2022-11-30T06:29:52Z</dcterms:created>
  <dcterms:modified xsi:type="dcterms:W3CDTF">2022-12-01T09:51:54Z</dcterms:modified>
</cp:coreProperties>
</file>