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26_会計課\共通\03_組織参考資料フォルダ\整理中\共通\会計課一般\ホームページ（入札関係）\契約情報公表\公共調達の状況\R04年度\ホームページ掲載\04.04\"/>
    </mc:Choice>
  </mc:AlternateContent>
  <bookViews>
    <workbookView xWindow="0" yWindow="0" windowWidth="20490" windowHeight="6690"/>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別紙様式４!$A$5:$O$12</definedName>
    <definedName name="aaa">[1]契約状況コード表!$F$5:$F$9</definedName>
    <definedName name="aaaa">[1]契約状況コード表!$G$5:$G$6</definedName>
    <definedName name="_xlnm.Print_Area" localSheetId="0">別紙様式４!$B$1:$O$12</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Q12" i="1" s="1"/>
  <c r="A11" i="1"/>
  <c r="P11" i="1" s="1"/>
  <c r="H10" i="1"/>
  <c r="D10" i="1"/>
  <c r="A10" i="1"/>
  <c r="P10" i="1" s="1"/>
  <c r="H9" i="1"/>
  <c r="A9" i="1"/>
  <c r="P9" i="1" s="1"/>
  <c r="A8" i="1"/>
  <c r="P8" i="1" s="1"/>
  <c r="D7" i="1"/>
  <c r="A7" i="1"/>
  <c r="P7" i="1" s="1"/>
  <c r="A6" i="1"/>
  <c r="P6" i="1" s="1"/>
  <c r="D6" i="1" l="1"/>
  <c r="M9" i="1"/>
  <c r="D11" i="1"/>
  <c r="H6" i="1"/>
  <c r="D9" i="1"/>
  <c r="Q8" i="1"/>
  <c r="M6" i="1"/>
  <c r="H7" i="1"/>
  <c r="D8" i="1"/>
  <c r="Q9" i="1"/>
  <c r="M10" i="1"/>
  <c r="H11" i="1"/>
  <c r="E12" i="1"/>
  <c r="Q6" i="1"/>
  <c r="O6" i="1" s="1"/>
  <c r="M7" i="1"/>
  <c r="H8" i="1"/>
  <c r="Q10" i="1"/>
  <c r="O10" i="1" s="1"/>
  <c r="M11" i="1"/>
  <c r="I12" i="1"/>
  <c r="Q7" i="1"/>
  <c r="O7" i="1" s="1"/>
  <c r="M8" i="1"/>
  <c r="Q11" i="1"/>
  <c r="N12" i="1"/>
  <c r="E7" i="1"/>
  <c r="I7" i="1"/>
  <c r="N7" i="1"/>
  <c r="E8" i="1"/>
  <c r="I8" i="1"/>
  <c r="N8" i="1"/>
  <c r="F12" i="1"/>
  <c r="J12" i="1"/>
  <c r="O12" i="1"/>
  <c r="E6" i="1"/>
  <c r="I6" i="1"/>
  <c r="N6" i="1"/>
  <c r="E9" i="1"/>
  <c r="I9" i="1"/>
  <c r="N9" i="1"/>
  <c r="N11" i="1"/>
  <c r="B6" i="1"/>
  <c r="F6" i="1"/>
  <c r="J6" i="1"/>
  <c r="B7" i="1"/>
  <c r="F7" i="1"/>
  <c r="J7" i="1"/>
  <c r="B8" i="1"/>
  <c r="F8" i="1"/>
  <c r="J8" i="1"/>
  <c r="O8" i="1"/>
  <c r="B9" i="1"/>
  <c r="F9" i="1"/>
  <c r="J9" i="1"/>
  <c r="O9" i="1"/>
  <c r="B10" i="1"/>
  <c r="F10" i="1"/>
  <c r="J10" i="1"/>
  <c r="B11" i="1"/>
  <c r="F11" i="1"/>
  <c r="J11" i="1"/>
  <c r="O11" i="1"/>
  <c r="B12" i="1"/>
  <c r="G12" i="1"/>
  <c r="L12" i="1"/>
  <c r="P12" i="1"/>
  <c r="E10" i="1"/>
  <c r="I10" i="1"/>
  <c r="N10" i="1"/>
  <c r="E11" i="1"/>
  <c r="I11" i="1"/>
  <c r="C6" i="1"/>
  <c r="G6" i="1"/>
  <c r="L6" i="1"/>
  <c r="C7" i="1"/>
  <c r="G7" i="1"/>
  <c r="L7" i="1"/>
  <c r="C8" i="1"/>
  <c r="G8" i="1"/>
  <c r="L8" i="1"/>
  <c r="C9" i="1"/>
  <c r="G9" i="1"/>
  <c r="L9" i="1"/>
  <c r="C10" i="1"/>
  <c r="G10" i="1"/>
  <c r="L10" i="1"/>
  <c r="C11" i="1"/>
  <c r="G11" i="1"/>
  <c r="L11" i="1"/>
  <c r="D12" i="1"/>
  <c r="H12" i="1"/>
  <c r="M12" i="1"/>
</calcChain>
</file>

<file path=xl/sharedStrings.xml><?xml version="1.0" encoding="utf-8"?>
<sst xmlns="http://schemas.openxmlformats.org/spreadsheetml/2006/main" count="17" uniqueCount="17">
  <si>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</si>
  <si>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</si>
  <si>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</si>
  <si>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</si>
  <si>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</si>
  <si>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</si>
  <si>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</si>
  <si>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</si>
  <si>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</si>
  <si>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</si>
  <si>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</si>
  <si>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</si>
  <si>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公益法人の区分</t>
    <rPh sb="0" eb="2">
      <t>コウエキ</t>
    </rPh>
    <rPh sb="2" eb="4">
      <t>ホウジン</t>
    </rPh>
    <rPh sb="5" eb="7">
      <t>クブン</t>
    </rPh>
    <phoneticPr fontId="1"/>
  </si>
  <si>
    <t>国所管、都道府県所管の区分</t>
    <rPh sb="4" eb="8">
      <t>トドウフケン</t>
    </rPh>
    <phoneticPr fontId="1"/>
  </si>
  <si>
    <t>応札・応募者数</t>
  </si>
  <si>
    <t>備　　考</t>
    <rPh sb="0" eb="1">
      <t>ソナエ</t>
    </rPh>
    <rPh sb="3" eb="4">
      <t>コウ</t>
    </rPh>
    <phoneticPr fontId="5"/>
  </si>
  <si>
    <t>（以下余白）</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</si>
</sst>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8">
    <font>
      <sz val="11"/>
      <color theme="1"/>
      <name val="ＭＳ Ｐゴシック"/>
      <family val="2"/>
      <charset val="128"/>
      <scheme val="minor"/>
    </font>
    <font>
      <sz val="11"/>
      <name val="ＭＳ Ｐゴシック"/>
      <family val="3"/>
      <charset val="128"/>
    </font>
    <font>
      <sz val="9"/>
      <color indexed="11"/>
      <name val="ＭＳ Ｐ明朝"/>
      <family val="1"/>
      <charset val="128"/>
    </font>
    <font>
      <sz val="6"/>
      <name val="ＭＳ Ｐゴシック"/>
      <family val="2"/>
      <charset val="128"/>
      <scheme val="minor"/>
    </font>
    <font>
      <sz val="9"/>
      <name val="ＭＳ Ｐ明朝"/>
      <family val="1"/>
      <charset val="128"/>
    </font>
    <font>
      <sz val="6"/>
      <name val="ＭＳ Ｐゴシック"/>
      <family val="3"/>
      <charset val="128"/>
    </font>
    <font>
      <sz val="9"/>
      <color indexed="13"/>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3">
    <xf numFmtId="0" fontId="0" fillId="0" borderId="0" xfId="0">
      <alignment vertical="center"/>
    </xf>
    <xf numFmtId="0" fontId="4" fillId="0" borderId="0" xfId="1" applyFont="1" applyFill="1">
      <alignment vertical="center"/>
    </xf>
    <xf numFmtId="0" fontId="4" fillId="0" borderId="0" xfId="1" applyFont="1" applyFill="1" applyAlignment="1">
      <alignment horizontal="center" vertical="center"/>
    </xf>
    <xf numFmtId="0" fontId="4" fillId="0" borderId="0" xfId="1" applyFont="1" applyFill="1" applyAlignment="1">
      <alignment horizontal="left" vertical="center"/>
    </xf>
    <xf numFmtId="38" fontId="4" fillId="0" borderId="0" xfId="3" applyFont="1" applyFill="1" applyAlignment="1">
      <alignment horizontal="center" vertical="center"/>
    </xf>
    <xf numFmtId="0" fontId="4" fillId="0" borderId="0" xfId="2" applyFont="1"/>
    <xf numFmtId="0" fontId="4" fillId="0" borderId="0" xfId="2" applyFont="1" applyAlignment="1">
      <alignment horizontal="right" vertical="center"/>
    </xf>
    <xf numFmtId="0" fontId="4" fillId="0" borderId="1" xfId="2" applyFont="1" applyBorder="1" applyAlignment="1">
      <alignment horizontal="right" vertical="center"/>
    </xf>
    <xf numFmtId="0" fontId="4" fillId="0" borderId="1" xfId="1" applyFont="1" applyFill="1" applyBorder="1" applyAlignment="1">
      <alignment horizontal="center" vertical="center" wrapText="1"/>
    </xf>
    <xf numFmtId="0" fontId="4" fillId="0" borderId="0" xfId="1" applyFont="1" applyFill="1" applyAlignment="1">
      <alignment horizontal="center" vertical="center" wrapText="1"/>
    </xf>
    <xf numFmtId="0" fontId="4" fillId="0" borderId="1" xfId="1" applyFont="1" applyBorder="1" applyAlignment="1">
      <alignment horizontal="center" vertical="center" wrapText="1"/>
    </xf>
    <xf numFmtId="0" fontId="4" fillId="0" borderId="4" xfId="1" applyFont="1" applyFill="1" applyBorder="1" applyAlignment="1">
      <alignment vertical="center" wrapText="1"/>
    </xf>
    <xf numFmtId="0" fontId="7" fillId="0" borderId="4" xfId="4" applyFont="1" applyFill="1" applyBorder="1" applyAlignment="1">
      <alignment vertical="center" wrapText="1"/>
    </xf>
    <xf numFmtId="176" fontId="7" fillId="0" borderId="4" xfId="4" applyNumberFormat="1" applyFont="1" applyFill="1" applyBorder="1" applyAlignment="1">
      <alignment horizontal="center" vertical="center" wrapText="1"/>
    </xf>
    <xf numFmtId="177" fontId="4" fillId="0" borderId="4" xfId="1" applyNumberFormat="1" applyFont="1" applyFill="1" applyBorder="1" applyAlignment="1">
      <alignment horizontal="center" vertical="center" wrapText="1"/>
    </xf>
    <xf numFmtId="178" fontId="7" fillId="0" borderId="4" xfId="4" applyNumberFormat="1" applyFont="1" applyFill="1" applyBorder="1" applyAlignment="1">
      <alignment horizontal="left" vertical="center" wrapText="1"/>
    </xf>
    <xf numFmtId="179" fontId="7" fillId="0" borderId="4" xfId="3" applyNumberFormat="1" applyFont="1" applyFill="1" applyBorder="1" applyAlignment="1">
      <alignment horizontal="center" vertical="center" wrapText="1" shrinkToFit="1"/>
    </xf>
    <xf numFmtId="180" fontId="7" fillId="0" borderId="4" xfId="5" applyNumberFormat="1" applyFont="1" applyFill="1" applyBorder="1" applyAlignment="1">
      <alignment horizontal="center" vertical="center" wrapText="1"/>
    </xf>
    <xf numFmtId="0" fontId="7" fillId="0" borderId="4" xfId="5" applyNumberFormat="1" applyFont="1" applyFill="1" applyBorder="1" applyAlignment="1">
      <alignment horizontal="center" vertical="center" wrapText="1"/>
    </xf>
    <xf numFmtId="0" fontId="4" fillId="0" borderId="4" xfId="1" applyFont="1" applyFill="1" applyBorder="1" applyAlignment="1">
      <alignment horizontal="left" vertical="center" wrapText="1"/>
    </xf>
    <xf numFmtId="0" fontId="4" fillId="0" borderId="1"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0" borderId="1" xfId="1" applyFont="1" applyFill="1" applyBorder="1" applyAlignment="1">
      <alignment horizontal="center" vertical="center"/>
    </xf>
    <xf numFmtId="0" fontId="2" fillId="0" borderId="0" xfId="1" applyFont="1" applyAlignment="1">
      <alignment horizontal="left" vertical="center" wrapText="1"/>
    </xf>
    <xf numFmtId="0" fontId="6" fillId="0" borderId="0" xfId="1" applyFont="1" applyAlignment="1">
      <alignment horizontal="left" vertical="center" wrapText="1"/>
    </xf>
    <xf numFmtId="0" fontId="6" fillId="0" borderId="3" xfId="1" applyFont="1" applyBorder="1" applyAlignment="1">
      <alignment horizontal="left" vertical="center" wrapText="1"/>
    </xf>
    <xf numFmtId="0" fontId="4" fillId="0" borderId="0" xfId="2" applyFont="1" applyFill="1" applyAlignment="1">
      <alignment horizontal="center" vertical="center" wrapText="1"/>
    </xf>
    <xf numFmtId="0" fontId="4" fillId="0" borderId="0" xfId="2" applyFont="1" applyFill="1" applyAlignment="1">
      <alignment horizontal="center" vertical="center"/>
    </xf>
    <xf numFmtId="0" fontId="4" fillId="0" borderId="0" xfId="2" applyFont="1" applyFill="1" applyAlignment="1">
      <alignment horizontal="left" vertical="center"/>
    </xf>
    <xf numFmtId="0" fontId="4" fillId="0" borderId="2"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1" xfId="2" applyFont="1" applyFill="1" applyBorder="1" applyAlignment="1">
      <alignment horizontal="center" vertical="center" wrapText="1"/>
    </xf>
    <xf numFmtId="38" fontId="4" fillId="0" borderId="1" xfId="3" applyFont="1" applyFill="1" applyBorder="1" applyAlignment="1">
      <alignment horizontal="center" vertical="center" wrapText="1"/>
    </xf>
  </cellXfs>
  <cellStyles count="6">
    <cellStyle name="パーセント 2" xfId="5"/>
    <cellStyle name="桁区切り 2" xfId="3"/>
    <cellStyle name="標準" xfId="0" builtinId="0"/>
    <cellStyle name="標準 2" xfId="2"/>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2304;&#37329;&#27810;&#23616;&#12305;%20%20Dg&#65288;&#65300;&#26376;&#20998;&#65289;&#20196;&#21644;4&#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4年度契約状況調査票"/>
      <sheetName val="別紙様式１"/>
      <sheetName val="別紙様式２"/>
      <sheetName val="別紙様式３"/>
      <sheetName val="別紙様式４"/>
      <sheetName val="契約状況コード表"/>
    </sheetNames>
    <sheetDataSet>
      <sheetData sheetId="0">
        <row r="1">
          <cell r="G1" t="str">
            <v>令和4年度契約状況調査票</v>
          </cell>
          <cell r="J1" t="str">
            <v>（4月分）</v>
          </cell>
          <cell r="O1"/>
          <cell r="T1"/>
          <cell r="V1"/>
          <cell r="AB1"/>
          <cell r="AC1"/>
          <cell r="AK1"/>
          <cell r="AL1"/>
          <cell r="AM1"/>
          <cell r="AN1"/>
          <cell r="AO1"/>
          <cell r="AP1"/>
          <cell r="AQ1"/>
          <cell r="AR1"/>
          <cell r="AS1"/>
          <cell r="AT1"/>
          <cell r="AU1"/>
          <cell r="AV1"/>
          <cell r="AW1"/>
          <cell r="AX1"/>
          <cell r="AY1"/>
          <cell r="AZ1"/>
          <cell r="BA1"/>
          <cell r="BJ1"/>
        </row>
        <row r="2">
          <cell r="G2"/>
          <cell r="H2"/>
          <cell r="I2">
            <v>60</v>
          </cell>
          <cell r="J2"/>
          <cell r="K2"/>
          <cell r="L2"/>
          <cell r="M2"/>
          <cell r="N2"/>
          <cell r="O2"/>
          <cell r="P2" t="str">
            <v>契約統計の報告に係る入力項目</v>
          </cell>
          <cell r="Q2"/>
          <cell r="R2"/>
          <cell r="S2"/>
          <cell r="T2"/>
          <cell r="U2"/>
          <cell r="V2"/>
          <cell r="W2"/>
          <cell r="X2"/>
          <cell r="Y2"/>
          <cell r="Z2"/>
          <cell r="AA2"/>
          <cell r="AB2"/>
          <cell r="AC2" t="str">
            <v>調達手続の電子化に係るフォローアップに係る入力項目</v>
          </cell>
          <cell r="AD2"/>
          <cell r="AE2"/>
          <cell r="AF2"/>
          <cell r="AG2"/>
          <cell r="AH2"/>
          <cell r="AI2"/>
          <cell r="AJ2"/>
          <cell r="AK2" t="str">
            <v>女性の活躍推進に向けた公共調達への取組に関する入力項目</v>
          </cell>
          <cell r="AL2"/>
          <cell r="AM2"/>
          <cell r="AN2"/>
          <cell r="AO2"/>
          <cell r="AP2"/>
          <cell r="AQ2" t="str">
            <v>総合評価落札方式における賃上げを実施する企業に対する加点措置に関する項目</v>
          </cell>
          <cell r="AR2" t="str">
            <v>一者応札に係るフォローアップ及び競争性のない随意契約フォローアップに必要な項目</v>
          </cell>
          <cell r="AS2"/>
          <cell r="AT2"/>
          <cell r="AU2"/>
          <cell r="AV2"/>
          <cell r="AW2"/>
          <cell r="AX2"/>
          <cell r="AY2" t="str">
            <v>調達改善計画自己評価等に必要な項目</v>
          </cell>
          <cell r="AZ2"/>
          <cell r="BA2"/>
          <cell r="BB2" t="str">
            <v>契約の統計用</v>
          </cell>
          <cell r="BC2"/>
          <cell r="BD2"/>
          <cell r="BE2"/>
          <cell r="BF2"/>
          <cell r="BG2"/>
          <cell r="BH2"/>
          <cell r="BI2"/>
          <cell r="BJ2"/>
          <cell r="BK2" t="str">
            <v>作業用</v>
          </cell>
          <cell r="BL2"/>
          <cell r="BM2"/>
          <cell r="BN2"/>
          <cell r="BO2"/>
        </row>
        <row r="3">
          <cell r="G3"/>
          <cell r="H3"/>
          <cell r="I3">
            <v>0</v>
          </cell>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t="str">
            <v>※一者応札とは…競争入札(不落・不調随契を除く)、企画競争のうち、応札者が一者であったもの
（公募除く）</v>
          </cell>
          <cell r="AS3" t="str">
            <v>前年度又は前回と比較して一者応札から改善したものについて、改善できた理由を選択。</v>
          </cell>
          <cell r="AT3"/>
          <cell r="AU3"/>
          <cell r="AV3" t="str">
            <v>一者応札から改善しなかったもの又は当年度において一者応札となった案件について、一者応札となった理由を選択。</v>
          </cell>
          <cell r="AW3"/>
          <cell r="AX3"/>
          <cell r="AY3" t="str">
            <v>前年度又は前回に一者応札であった案件について、改善の有無にかかわらず記載する。
※27欄に「○」又は「×」が付されたものについて記載する。</v>
          </cell>
          <cell r="AZ3"/>
          <cell r="BA3"/>
          <cell r="BB3"/>
          <cell r="BC3"/>
          <cell r="BD3"/>
          <cell r="BE3"/>
          <cell r="BF3"/>
          <cell r="BG3">
            <v>0</v>
          </cell>
          <cell r="BH3"/>
          <cell r="BI3"/>
          <cell r="BJ3"/>
          <cell r="BK3"/>
          <cell r="BL3"/>
          <cell r="BM3"/>
          <cell r="BN3"/>
          <cell r="BO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v>58</v>
          </cell>
          <cell r="BE4">
            <v>0</v>
          </cell>
          <cell r="BF4">
            <v>10</v>
          </cell>
          <cell r="BG4">
            <v>11</v>
          </cell>
          <cell r="BH4"/>
          <cell r="BI4"/>
          <cell r="BJ4"/>
          <cell r="BK4"/>
          <cell r="BL4"/>
          <cell r="BM4"/>
          <cell r="BN4"/>
          <cell r="BO4"/>
        </row>
        <row r="5">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
予定価格（円）（公表、非公表に関わらず記載）</v>
          </cell>
          <cell r="U5" t="str">
            <v>１４－１
契約金額（円）
（単価契約の場合「＠○○円」と記載）
※国庫債務負担行為の場合は、総契約金額を記載する。</v>
          </cell>
          <cell r="V5" t="str">
            <v>１４－２
契約総額（円）
（単価契約の場合は予定調達総額、総価の分担契約の場合は全官署契約金額を入力）</v>
          </cell>
          <cell r="W5" t="str">
            <v>１５
落札率
（小数点二位以下切り捨て）
（自動計算）</v>
          </cell>
          <cell r="X5" t="str">
            <v>１６－１
１４－１の年間支払金額（円）（年度確定額）
(年度末のみ使用)
自官署の負担分を記載</v>
          </cell>
          <cell r="Y5" t="str">
            <v>１６－２
年間支払総額（円）（年度確定額）
(年度末のみ使用)</v>
          </cell>
          <cell r="Z5" t="str">
            <v>１７
特例政令該当の場合「○」、非該当の場合「×」を付す</v>
          </cell>
          <cell r="AA5" t="str">
            <v>１８
予定価格の公表　</v>
          </cell>
          <cell r="AB5" t="str">
            <v>１９
一般競争入札、企画競争及び公募による応札（応募）者数</v>
          </cell>
          <cell r="AC5" t="str">
            <v>２０－１
１９欄のうち電子応札（応募）者数</v>
          </cell>
          <cell r="AD5" t="str">
            <v>２０－２
電子応札を認めている場合「○」、認めていない場合「×」を付す</v>
          </cell>
          <cell r="AE5" t="str">
            <v>２０－３
２０－２に「×」が付された場合に電子応札を認めていない理由を記載する</v>
          </cell>
          <cell r="AF5" t="str">
            <v>２０－４
システム上で電磁的契約書により契約締結をした場合「○」、契約締結しなかった場合「×」を付す</v>
          </cell>
          <cell r="AG5" t="str">
            <v>２１
長期継続契約又は国庫債務負担行為の区分</v>
          </cell>
          <cell r="AH5" t="str">
            <v>２２
随契理由１
　（根拠となる法令等を選択）</v>
          </cell>
          <cell r="AI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J5" t="str">
            <v>２４
備考</v>
          </cell>
          <cell r="AK5" t="str">
            <v>２５－１
評価項目が未設定の理由。
※10欄に「②総合評価」・「③随意契約(企画競争あり)」としたものについて記載</v>
          </cell>
          <cell r="AL5" t="str">
            <v>２５－２
２５で「c」を選択した場合に評価項目を設定しなかった理由を具体的に記載する</v>
          </cell>
          <cell r="AM5" t="str">
            <v>２５－３
２５-1で「a」を選択した場合に、技術点の合計点</v>
          </cell>
          <cell r="AN5" t="str">
            <v>２５－４
２５-1で「a」を選択した場合に、WLB等推進企業に対する加点（最大値）</v>
          </cell>
          <cell r="AO5" t="str">
            <v>２５－５
２５-1で「a」を選択した場合に、WLB等推進企業の落札</v>
          </cell>
          <cell r="AP5" t="str">
            <v>２５－６
２５-1で「a」を選択した場合に、WLB等推進企業の入札参加の有無</v>
          </cell>
          <cell r="AQ5" t="str">
            <v>２６
賃上げに関する項目の設定の有無</v>
          </cell>
          <cell r="AR5" t="str">
            <v>２7
一者応札から改善したものに「○」、当年度において初めて一者応札となったものに「△」、
改善しなかったものに「×」を付す</v>
          </cell>
          <cell r="AS5" t="str">
            <v>２７－２
一者応札が改善できた理由を選択（１）
※27欄に「○」が付されたものについて必ず選択</v>
          </cell>
          <cell r="AT5" t="str">
            <v>２７－３
一者応札が改善できた理由を選択（2）
※27欄に「○」が付されたものについて任意で選択</v>
          </cell>
          <cell r="AU5" t="str">
            <v>２７－４
27-2欄又は27－3欄で「⑧その他」を選択したものについて個別に記載</v>
          </cell>
          <cell r="AV5" t="str">
            <v>２８－１
一者応札となった理由を選択（１）
※27欄に「△」又は「×」が付されたものについて必ず選択</v>
          </cell>
          <cell r="AW5" t="str">
            <v>２８－２
一者応札となった理由を選択（2）
※27欄に「△」又は「×」が付されたものについて任意で選択</v>
          </cell>
          <cell r="AX5" t="str">
            <v>２８－３
28-1欄又は28－2欄で「⑨その他」を選択したものについて個別に記載</v>
          </cell>
          <cell r="AY5" t="str">
            <v>２９－１
①民間事業者からの意見等の収集、反映及び②発注情報の積極的な発信等について事前の審査をしたものは「○」を、審査を行っていないものは「×」を付す</v>
          </cell>
          <cell r="AZ5" t="str">
            <v>２９－２
２９に「×」を付したものについて、その理由を記載する</v>
          </cell>
          <cell r="BA5"/>
          <cell r="BB5" t="str">
            <v>３０
契約の統計
判定修正</v>
          </cell>
          <cell r="BC5" t="str">
            <v xml:space="preserve">３１
年度確定版判定基準
</v>
          </cell>
          <cell r="BD5" t="str">
            <v>３２－１
基準額判定(予定価格)</v>
          </cell>
          <cell r="BE5" t="str">
            <v>３２－２
基準額判定(年間支払額)</v>
          </cell>
          <cell r="BF5" t="str">
            <v>３３
契約の統計判定(件数)</v>
          </cell>
          <cell r="BG5" t="str">
            <v>３４
契約の統計判定(金額)</v>
          </cell>
          <cell r="BH5" t="str">
            <v>３５
支払額</v>
          </cell>
          <cell r="BI5" t="str">
            <v>３６
契約種別（情報システム割り振り）</v>
          </cell>
          <cell r="BJ5" t="str">
            <v>３７
単価・分担</v>
          </cell>
          <cell r="BK5" t="str">
            <v>特定民間法人</v>
          </cell>
          <cell r="BL5" t="str">
            <v>特定調達
(予定価格判定)</v>
          </cell>
          <cell r="BM5" t="str">
            <v>法人番号
桁数カウント</v>
          </cell>
          <cell r="BN5" t="str">
            <v>36数式判定</v>
          </cell>
          <cell r="BO5" t="str">
            <v>37数式判定</v>
          </cell>
        </row>
        <row r="6">
          <cell r="F6" t="str">
            <v/>
          </cell>
          <cell r="G6" t="str">
            <v>Dg001</v>
          </cell>
          <cell r="H6" t="str">
            <v>⑩役務</v>
          </cell>
          <cell r="I6" t="str">
            <v>福井春山合同庁舎機械警備業務
12ヶ月</v>
          </cell>
          <cell r="J6" t="str">
            <v>支出負担行為担当官
金沢国税局総務部次長
中村　憲二
石川県金沢市広坂２－２－６０
ほか１０官署</v>
          </cell>
          <cell r="K6" t="str">
            <v>②共同</v>
          </cell>
          <cell r="L6" t="str">
            <v>×</v>
          </cell>
          <cell r="M6">
            <v>44652</v>
          </cell>
          <cell r="N6" t="str">
            <v>セコム北陸株式会社
石川県金沢市香林坊２－４－３０</v>
          </cell>
          <cell r="O6">
            <v>8220001003674</v>
          </cell>
          <cell r="P6" t="str">
            <v>⑥その他の法人等</v>
          </cell>
          <cell r="Q6"/>
          <cell r="R6" t="str">
            <v>①一般競争入札</v>
          </cell>
          <cell r="S6"/>
          <cell r="T6" t="str">
            <v>他官署で調達手続きを実施のため</v>
          </cell>
          <cell r="U6">
            <v>3775200</v>
          </cell>
          <cell r="V6">
            <v>3775200</v>
          </cell>
          <cell r="W6" t="str">
            <v>－</v>
          </cell>
          <cell r="X6"/>
          <cell r="Y6"/>
          <cell r="Z6" t="str">
            <v>×</v>
          </cell>
          <cell r="AA6" t="str">
            <v>－</v>
          </cell>
          <cell r="AB6" t="str">
            <v>－</v>
          </cell>
          <cell r="AC6"/>
          <cell r="AD6"/>
          <cell r="AE6"/>
          <cell r="AF6" t="str">
            <v>×</v>
          </cell>
          <cell r="AG6" t="str">
            <v>③国庫債務負担行為</v>
          </cell>
          <cell r="AH6"/>
          <cell r="AI6"/>
          <cell r="AJ6"/>
          <cell r="AK6"/>
          <cell r="AL6"/>
          <cell r="AM6"/>
          <cell r="AN6"/>
          <cell r="AO6"/>
          <cell r="AP6"/>
          <cell r="AQ6"/>
          <cell r="AR6"/>
          <cell r="AS6"/>
          <cell r="AT6"/>
          <cell r="AU6"/>
          <cell r="AV6"/>
          <cell r="AW6"/>
          <cell r="AX6"/>
          <cell r="AY6"/>
          <cell r="AZ6"/>
          <cell r="BA6"/>
          <cell r="BB6"/>
          <cell r="BC6" t="str">
            <v>契約総額(全官署)</v>
          </cell>
          <cell r="BD6" t="str">
            <v>○</v>
          </cell>
          <cell r="BE6" t="str">
            <v>×</v>
          </cell>
          <cell r="BF6" t="str">
            <v>×</v>
          </cell>
          <cell r="BG6" t="str">
            <v>×</v>
          </cell>
          <cell r="BH6" t="str">
            <v/>
          </cell>
          <cell r="BI6" t="str">
            <v>⑩役務</v>
          </cell>
          <cell r="BJ6" t="str">
            <v>分担契約</v>
          </cell>
          <cell r="BK6"/>
          <cell r="BL6" t="str">
            <v/>
          </cell>
          <cell r="BM6" t="str">
            <v>○</v>
          </cell>
          <cell r="BN6" t="b">
            <v>1</v>
          </cell>
          <cell r="BO6" t="b">
            <v>1</v>
          </cell>
        </row>
        <row r="7">
          <cell r="F7">
            <v>1</v>
          </cell>
          <cell r="G7" t="str">
            <v>Dg002</v>
          </cell>
          <cell r="H7" t="str">
            <v>⑩役務</v>
          </cell>
          <cell r="I7" t="str">
            <v>令和4年度富山丸の内合同庁舎機械警備業務
12ヶ月　　　　　　　　</v>
          </cell>
          <cell r="J7" t="str">
            <v>支出負担行為担当官
金沢国税局総務部次長
中村　憲二
石川県金沢市広坂２－２－６０
ほか３官署</v>
          </cell>
          <cell r="K7" t="str">
            <v>③合庁</v>
          </cell>
          <cell r="L7" t="str">
            <v>○</v>
          </cell>
          <cell r="M7">
            <v>44652</v>
          </cell>
          <cell r="N7" t="str">
            <v>セコム北陸株式会社
石川県金沢市香林坊２－４－３０</v>
          </cell>
          <cell r="O7">
            <v>8220001003674</v>
          </cell>
          <cell r="P7" t="str">
            <v>⑥その他の法人等</v>
          </cell>
          <cell r="Q7"/>
          <cell r="R7" t="str">
            <v>④随意契約（企画競争無し）</v>
          </cell>
          <cell r="S7" t="str">
            <v>○</v>
          </cell>
          <cell r="T7">
            <v>1422300</v>
          </cell>
          <cell r="U7">
            <v>1203664</v>
          </cell>
          <cell r="V7">
            <v>1422300</v>
          </cell>
          <cell r="W7">
            <v>1</v>
          </cell>
          <cell r="X7"/>
          <cell r="Y7"/>
          <cell r="Z7" t="str">
            <v>×</v>
          </cell>
          <cell r="AA7" t="str">
            <v>②同種の他の契約の予定価格を類推されるおそれがあるため公表しない</v>
          </cell>
          <cell r="AB7">
            <v>1</v>
          </cell>
          <cell r="AC7">
            <v>0</v>
          </cell>
          <cell r="AD7" t="str">
            <v>×</v>
          </cell>
          <cell r="AE7" t="str">
            <v>システム非対応</v>
          </cell>
          <cell r="AF7" t="str">
            <v>×</v>
          </cell>
          <cell r="AG7"/>
          <cell r="AH7" t="str">
            <v>①会計法第29条の3第4項（契約の性質又は目的が競争を許さない場合）</v>
          </cell>
          <cell r="AI7" t="str">
            <v>公募を実施した結果、業務履行可能な者が契約相手方しかなく競争を許さないことから会計法29条の３第４項に該当するため。</v>
          </cell>
          <cell r="AJ7"/>
          <cell r="AK7"/>
          <cell r="AL7"/>
          <cell r="AM7"/>
          <cell r="AN7"/>
          <cell r="AO7"/>
          <cell r="AP7"/>
          <cell r="AQ7"/>
          <cell r="AR7"/>
          <cell r="AS7"/>
          <cell r="AT7"/>
          <cell r="AU7"/>
          <cell r="AV7"/>
          <cell r="AW7"/>
          <cell r="AX7"/>
          <cell r="AY7"/>
          <cell r="AZ7"/>
          <cell r="BA7"/>
          <cell r="BB7"/>
          <cell r="BC7" t="str">
            <v>年間支払金額(自官署のみ)</v>
          </cell>
          <cell r="BD7" t="str">
            <v>○</v>
          </cell>
          <cell r="BE7" t="str">
            <v>×</v>
          </cell>
          <cell r="BF7" t="str">
            <v>×</v>
          </cell>
          <cell r="BG7" t="str">
            <v>×</v>
          </cell>
          <cell r="BH7" t="str">
            <v/>
          </cell>
          <cell r="BI7" t="str">
            <v>⑩役務</v>
          </cell>
          <cell r="BJ7" t="str">
            <v>分担契約</v>
          </cell>
          <cell r="BK7"/>
          <cell r="BL7" t="str">
            <v/>
          </cell>
          <cell r="BM7" t="str">
            <v>○</v>
          </cell>
          <cell r="BN7" t="b">
            <v>1</v>
          </cell>
          <cell r="BO7" t="b">
            <v>1</v>
          </cell>
        </row>
        <row r="8">
          <cell r="F8" t="str">
            <v/>
          </cell>
          <cell r="G8" t="str">
            <v>Dg003</v>
          </cell>
          <cell r="H8" t="str">
            <v>⑩役務</v>
          </cell>
          <cell r="I8" t="str">
            <v>令和4年度金沢広坂合同庁舎等の塵芥処理業務
可燃ごみ57,600kgほか</v>
          </cell>
          <cell r="J8" t="str">
            <v>支出負担行為担当官
金沢国税局総務部次長
中村　憲二
石川県金沢市広坂２－２－６０
ほか２官署</v>
          </cell>
          <cell r="K8" t="str">
            <v>③合庁</v>
          </cell>
          <cell r="L8" t="str">
            <v>○</v>
          </cell>
          <cell r="M8">
            <v>44652</v>
          </cell>
          <cell r="N8" t="str">
            <v>金沢市清掃株式会社
石川県金沢市東力２－４７－４８</v>
          </cell>
          <cell r="O8">
            <v>1220001002088</v>
          </cell>
          <cell r="P8" t="str">
            <v>⑥その他の法人等</v>
          </cell>
          <cell r="Q8"/>
          <cell r="R8" t="str">
            <v>①一般競争入札</v>
          </cell>
          <cell r="S8"/>
          <cell r="T8">
            <v>3171185</v>
          </cell>
          <cell r="U8" t="str">
            <v>@29.7円/kｇほか</v>
          </cell>
          <cell r="V8">
            <v>2771670</v>
          </cell>
          <cell r="W8">
            <v>0.874</v>
          </cell>
          <cell r="X8"/>
          <cell r="Y8"/>
          <cell r="Z8" t="str">
            <v>×</v>
          </cell>
          <cell r="AA8" t="str">
            <v>②同種の他の契約の予定価格を類推されるおそれがあるため公表しない</v>
          </cell>
          <cell r="AB8">
            <v>2</v>
          </cell>
          <cell r="AC8">
            <v>0</v>
          </cell>
          <cell r="AD8" t="str">
            <v>○</v>
          </cell>
          <cell r="AE8"/>
          <cell r="AF8" t="str">
            <v>×</v>
          </cell>
          <cell r="AG8"/>
          <cell r="AH8"/>
          <cell r="AI8"/>
          <cell r="AJ8" t="str">
            <v>分担契約
分担予定額
1,130,471円
単価契約
予定調達総額
2,771,670円</v>
          </cell>
          <cell r="AK8"/>
          <cell r="AL8"/>
          <cell r="AM8"/>
          <cell r="AN8"/>
          <cell r="AO8"/>
          <cell r="AP8"/>
          <cell r="AQ8"/>
          <cell r="AR8"/>
          <cell r="AS8"/>
          <cell r="AT8"/>
          <cell r="AU8"/>
          <cell r="AV8"/>
          <cell r="AW8"/>
          <cell r="AX8"/>
          <cell r="AY8"/>
          <cell r="AZ8"/>
          <cell r="BA8"/>
          <cell r="BB8"/>
          <cell r="BC8" t="str">
            <v>年間支払金額(自官署のみ)</v>
          </cell>
          <cell r="BD8" t="str">
            <v>○</v>
          </cell>
          <cell r="BE8" t="str">
            <v>×</v>
          </cell>
          <cell r="BF8" t="str">
            <v>×</v>
          </cell>
          <cell r="BG8" t="str">
            <v>×</v>
          </cell>
          <cell r="BH8" t="str">
            <v/>
          </cell>
          <cell r="BI8" t="str">
            <v>⑩役務</v>
          </cell>
          <cell r="BJ8" t="str">
            <v>分担契約/単価契約</v>
          </cell>
          <cell r="BK8"/>
          <cell r="BL8" t="str">
            <v/>
          </cell>
          <cell r="BM8" t="str">
            <v>○</v>
          </cell>
          <cell r="BN8" t="b">
            <v>1</v>
          </cell>
          <cell r="BO8" t="b">
            <v>1</v>
          </cell>
        </row>
        <row r="9">
          <cell r="F9" t="str">
            <v/>
          </cell>
          <cell r="G9" t="str">
            <v>Dg004</v>
          </cell>
          <cell r="H9" t="str">
            <v>⑩役務</v>
          </cell>
          <cell r="I9" t="str">
            <v>令和4年度金沢駅西合同庁舎の塵芥処理業務
可燃ごみ31,000kgほか</v>
          </cell>
          <cell r="J9" t="str">
            <v>支出負担行為担当官
金沢国税局総務部次長
中村　憲二
石川県金沢市広坂２－２－６０
ほか８官署等</v>
          </cell>
          <cell r="K9" t="str">
            <v>③合庁</v>
          </cell>
          <cell r="L9" t="str">
            <v>○</v>
          </cell>
          <cell r="M9">
            <v>44652</v>
          </cell>
          <cell r="N9" t="str">
            <v>金沢市清掃株式会社
石川県金沢市東力２－４７－４８</v>
          </cell>
          <cell r="O9">
            <v>1220001002088</v>
          </cell>
          <cell r="P9" t="str">
            <v>⑥その他の法人等</v>
          </cell>
          <cell r="Q9"/>
          <cell r="R9" t="str">
            <v>①一般競争入札</v>
          </cell>
          <cell r="S9"/>
          <cell r="T9">
            <v>1343037</v>
          </cell>
          <cell r="U9" t="str">
            <v>@29.7円/kｇほか</v>
          </cell>
          <cell r="V9">
            <v>1170400</v>
          </cell>
          <cell r="W9">
            <v>0.871</v>
          </cell>
          <cell r="X9"/>
          <cell r="Y9"/>
          <cell r="Z9" t="str">
            <v>×</v>
          </cell>
          <cell r="AA9" t="str">
            <v>②同種の他の契約の予定価格を類推されるおそれがあるため公表しない</v>
          </cell>
          <cell r="AB9">
            <v>2</v>
          </cell>
          <cell r="AC9">
            <v>0</v>
          </cell>
          <cell r="AD9" t="str">
            <v>○</v>
          </cell>
          <cell r="AE9"/>
          <cell r="AF9" t="str">
            <v>×</v>
          </cell>
          <cell r="AG9"/>
          <cell r="AH9"/>
          <cell r="AI9"/>
          <cell r="AJ9" t="str">
            <v>分担契約
分担予定額
612,237円
単価契約
予定調達総額
1,170,400円</v>
          </cell>
          <cell r="AK9"/>
          <cell r="AL9"/>
          <cell r="AM9"/>
          <cell r="AN9"/>
          <cell r="AO9"/>
          <cell r="AP9"/>
          <cell r="AQ9"/>
          <cell r="AR9"/>
          <cell r="AS9"/>
          <cell r="AT9"/>
          <cell r="AU9"/>
          <cell r="AV9"/>
          <cell r="AW9"/>
          <cell r="AX9"/>
          <cell r="AY9"/>
          <cell r="AZ9"/>
          <cell r="BA9"/>
          <cell r="BB9"/>
          <cell r="BC9" t="str">
            <v>年間支払金額(自官署のみ)</v>
          </cell>
          <cell r="BD9" t="str">
            <v>○</v>
          </cell>
          <cell r="BE9" t="str">
            <v>×</v>
          </cell>
          <cell r="BF9" t="str">
            <v>×</v>
          </cell>
          <cell r="BG9" t="str">
            <v>×</v>
          </cell>
          <cell r="BH9" t="str">
            <v/>
          </cell>
          <cell r="BI9" t="str">
            <v>⑩役務</v>
          </cell>
          <cell r="BJ9" t="str">
            <v>分担契約/単価契約</v>
          </cell>
          <cell r="BK9"/>
          <cell r="BL9" t="str">
            <v/>
          </cell>
          <cell r="BM9" t="str">
            <v>○</v>
          </cell>
          <cell r="BN9" t="b">
            <v>1</v>
          </cell>
          <cell r="BO9" t="b">
            <v>1</v>
          </cell>
        </row>
        <row r="10">
          <cell r="F10" t="str">
            <v/>
          </cell>
          <cell r="G10" t="str">
            <v>Dg005</v>
          </cell>
          <cell r="H10" t="str">
            <v>⑩役務</v>
          </cell>
          <cell r="I10" t="str">
            <v>令和4年度富山丸の内合同庁舎の塵芥処理業務
再生資源シュレッダー屑7,900kgほか</v>
          </cell>
          <cell r="J10" t="str">
            <v>支出負担行為担当官
金沢国税局総務部次長
中村　憲二
石川県金沢市広坂２－２－６０
ほか３官署</v>
          </cell>
          <cell r="K10" t="str">
            <v>③合庁</v>
          </cell>
          <cell r="L10" t="str">
            <v>○</v>
          </cell>
          <cell r="M10">
            <v>44652</v>
          </cell>
          <cell r="N10" t="str">
            <v>クリーン産業株式会社
富山県富山市二口町１－７－１３</v>
          </cell>
          <cell r="O10">
            <v>4230001000781</v>
          </cell>
          <cell r="P10" t="str">
            <v>⑥その他の法人等</v>
          </cell>
          <cell r="Q10"/>
          <cell r="R10" t="str">
            <v>①一般競争入札</v>
          </cell>
          <cell r="S10"/>
          <cell r="T10">
            <v>1141690</v>
          </cell>
          <cell r="U10" t="str">
            <v>@60.5円/kｇほか</v>
          </cell>
          <cell r="V10">
            <v>1141690</v>
          </cell>
          <cell r="W10">
            <v>1</v>
          </cell>
          <cell r="X10"/>
          <cell r="Y10"/>
          <cell r="Z10" t="str">
            <v>×</v>
          </cell>
          <cell r="AA10" t="str">
            <v>②同種の他の契約の予定価格を類推されるおそれがあるため公表しない</v>
          </cell>
          <cell r="AB10">
            <v>2</v>
          </cell>
          <cell r="AC10">
            <v>0</v>
          </cell>
          <cell r="AD10" t="str">
            <v>○</v>
          </cell>
          <cell r="AE10"/>
          <cell r="AF10" t="str">
            <v>×</v>
          </cell>
          <cell r="AG10"/>
          <cell r="AH10"/>
          <cell r="AI10"/>
          <cell r="AJ10" t="str">
            <v>分担契約
分担予定額
953,996円
単価契約
予定調達総額
1,141,690円</v>
          </cell>
          <cell r="AK10"/>
          <cell r="AL10"/>
          <cell r="AM10"/>
          <cell r="AN10"/>
          <cell r="AO10"/>
          <cell r="AP10"/>
          <cell r="AQ10"/>
          <cell r="AR10"/>
          <cell r="AS10"/>
          <cell r="AT10"/>
          <cell r="AU10"/>
          <cell r="AV10"/>
          <cell r="AW10"/>
          <cell r="AX10"/>
          <cell r="AY10"/>
          <cell r="AZ10"/>
          <cell r="BA10"/>
          <cell r="BB10"/>
          <cell r="BC10" t="str">
            <v>年間支払金額(自官署のみ)</v>
          </cell>
          <cell r="BD10" t="str">
            <v>○</v>
          </cell>
          <cell r="BE10" t="str">
            <v>×</v>
          </cell>
          <cell r="BF10" t="str">
            <v>×</v>
          </cell>
          <cell r="BG10" t="str">
            <v>×</v>
          </cell>
          <cell r="BH10" t="str">
            <v/>
          </cell>
          <cell r="BI10" t="str">
            <v>⑩役務</v>
          </cell>
          <cell r="BJ10" t="str">
            <v>分担契約/単価契約</v>
          </cell>
          <cell r="BK10"/>
          <cell r="BL10" t="str">
            <v/>
          </cell>
          <cell r="BM10" t="str">
            <v>○</v>
          </cell>
          <cell r="BN10" t="b">
            <v>1</v>
          </cell>
          <cell r="BO10" t="b">
            <v>1</v>
          </cell>
        </row>
        <row r="11">
          <cell r="F11" t="str">
            <v/>
          </cell>
          <cell r="G11" t="str">
            <v>Dg006</v>
          </cell>
          <cell r="H11" t="str">
            <v>⑩役務</v>
          </cell>
          <cell r="I11" t="str">
            <v>令和4年度金沢広坂合同庁舎の常駐警備業務
12ヶ月</v>
          </cell>
          <cell r="J11" t="str">
            <v>支出負担行為担当官
金沢国税局総務部次長
中村　憲二
石川県金沢市広坂２－２－６０
ほか２官署</v>
          </cell>
          <cell r="K11" t="str">
            <v>③合庁</v>
          </cell>
          <cell r="L11" t="str">
            <v>○</v>
          </cell>
          <cell r="M11">
            <v>44652</v>
          </cell>
          <cell r="N11" t="str">
            <v>武田商事株式会社
石川県野々市市堀内３－４０</v>
          </cell>
          <cell r="O11">
            <v>2220001000405</v>
          </cell>
          <cell r="P11" t="str">
            <v>⑥その他の法人等</v>
          </cell>
          <cell r="Q11"/>
          <cell r="R11" t="str">
            <v>①一般競争入札</v>
          </cell>
          <cell r="S11"/>
          <cell r="T11">
            <v>29312430</v>
          </cell>
          <cell r="U11">
            <v>10246632</v>
          </cell>
          <cell r="V11">
            <v>26400000</v>
          </cell>
          <cell r="W11">
            <v>0.9</v>
          </cell>
          <cell r="X11"/>
          <cell r="Y11"/>
          <cell r="Z11" t="str">
            <v>×</v>
          </cell>
          <cell r="AA11" t="str">
            <v>②同種の他の契約の予定価格を類推されるおそれがあるため公表しない</v>
          </cell>
          <cell r="AB11">
            <v>4</v>
          </cell>
          <cell r="AC11">
            <v>0</v>
          </cell>
          <cell r="AD11" t="str">
            <v>○</v>
          </cell>
          <cell r="AE11"/>
          <cell r="AF11" t="str">
            <v>×</v>
          </cell>
          <cell r="AG11"/>
          <cell r="AH11"/>
          <cell r="AI11"/>
          <cell r="AJ11"/>
          <cell r="AK11"/>
          <cell r="AL11"/>
          <cell r="AM11"/>
          <cell r="AN11"/>
          <cell r="AO11"/>
          <cell r="AP11"/>
          <cell r="AQ11"/>
          <cell r="AR11"/>
          <cell r="AS11"/>
          <cell r="AT11"/>
          <cell r="AU11"/>
          <cell r="AV11"/>
          <cell r="AW11"/>
          <cell r="AX11"/>
          <cell r="AY11"/>
          <cell r="AZ11"/>
          <cell r="BA11"/>
          <cell r="BB11"/>
          <cell r="BC11" t="str">
            <v>年間支払金額(自官署のみ)</v>
          </cell>
          <cell r="BD11" t="str">
            <v>○</v>
          </cell>
          <cell r="BE11" t="str">
            <v>×</v>
          </cell>
          <cell r="BF11" t="str">
            <v>×</v>
          </cell>
          <cell r="BG11" t="str">
            <v>×</v>
          </cell>
          <cell r="BH11" t="str">
            <v/>
          </cell>
          <cell r="BI11" t="str">
            <v>⑩役務</v>
          </cell>
          <cell r="BJ11" t="str">
            <v>分担契約</v>
          </cell>
          <cell r="BK11"/>
          <cell r="BL11">
            <v>1</v>
          </cell>
          <cell r="BM11" t="str">
            <v>○</v>
          </cell>
          <cell r="BN11" t="b">
            <v>1</v>
          </cell>
          <cell r="BO11" t="b">
            <v>1</v>
          </cell>
        </row>
        <row r="12">
          <cell r="F12" t="str">
            <v/>
          </cell>
          <cell r="G12" t="str">
            <v>Dg007</v>
          </cell>
          <cell r="H12" t="str">
            <v>⑩役務</v>
          </cell>
          <cell r="I12" t="str">
            <v>令和4年度金沢駅西合同庁舎の常駐警備業務
12ヶ月</v>
          </cell>
          <cell r="J12" t="str">
            <v>支出負担行為担当官
金沢国税局総務部次長
中村　憲二
石川県金沢市広坂２－２－６０
ほか８官署等</v>
          </cell>
          <cell r="K12" t="str">
            <v>③合庁</v>
          </cell>
          <cell r="L12" t="str">
            <v>○</v>
          </cell>
          <cell r="M12">
            <v>44652</v>
          </cell>
          <cell r="N12" t="str">
            <v>北陸綜合ビル管理株式会社
石川県金沢市新保本４－２６－１</v>
          </cell>
          <cell r="O12">
            <v>6220001006324</v>
          </cell>
          <cell r="P12" t="str">
            <v>⑥その他の法人等</v>
          </cell>
          <cell r="Q12"/>
          <cell r="R12" t="str">
            <v>①一般競争入札</v>
          </cell>
          <cell r="S12"/>
          <cell r="T12">
            <v>17879848</v>
          </cell>
          <cell r="U12" t="str">
            <v>10,630,336円
@2,145円/時間</v>
          </cell>
          <cell r="V12">
            <v>16243480</v>
          </cell>
          <cell r="W12">
            <v>0.90800000000000003</v>
          </cell>
          <cell r="X12"/>
          <cell r="Y12"/>
          <cell r="Z12" t="str">
            <v>×</v>
          </cell>
          <cell r="AA12" t="str">
            <v>②同種の他の契約の予定価格を類推されるおそれがあるため公表しない</v>
          </cell>
          <cell r="AB12">
            <v>4</v>
          </cell>
          <cell r="AC12">
            <v>0</v>
          </cell>
          <cell r="AD12" t="str">
            <v>○</v>
          </cell>
          <cell r="AE12"/>
          <cell r="AF12" t="str">
            <v>×</v>
          </cell>
          <cell r="AG12"/>
          <cell r="AH12"/>
          <cell r="AI12"/>
          <cell r="AJ12"/>
          <cell r="AK12"/>
          <cell r="AL12"/>
          <cell r="AM12"/>
          <cell r="AN12"/>
          <cell r="AO12"/>
          <cell r="AP12"/>
          <cell r="AQ12"/>
          <cell r="AR12"/>
          <cell r="AS12"/>
          <cell r="AT12"/>
          <cell r="AU12"/>
          <cell r="AV12"/>
          <cell r="AW12"/>
          <cell r="AX12"/>
          <cell r="AY12"/>
          <cell r="AZ12"/>
          <cell r="BA12"/>
          <cell r="BB12"/>
          <cell r="BC12" t="str">
            <v>年間支払金額(自官署のみ)</v>
          </cell>
          <cell r="BD12" t="str">
            <v>○</v>
          </cell>
          <cell r="BE12" t="str">
            <v>×</v>
          </cell>
          <cell r="BF12" t="str">
            <v>×</v>
          </cell>
          <cell r="BG12" t="str">
            <v>×</v>
          </cell>
          <cell r="BH12" t="str">
            <v/>
          </cell>
          <cell r="BI12" t="str">
            <v>⑩役務</v>
          </cell>
          <cell r="BJ12" t="str">
            <v>分担契約/単価契約</v>
          </cell>
          <cell r="BK12"/>
          <cell r="BL12">
            <v>1</v>
          </cell>
          <cell r="BM12" t="str">
            <v>○</v>
          </cell>
          <cell r="BN12" t="b">
            <v>1</v>
          </cell>
          <cell r="BO12" t="b">
            <v>1</v>
          </cell>
        </row>
        <row r="13">
          <cell r="F13" t="str">
            <v/>
          </cell>
          <cell r="G13" t="str">
            <v>Dg008</v>
          </cell>
          <cell r="H13" t="str">
            <v>⑩役務</v>
          </cell>
          <cell r="I13" t="str">
            <v>令和4年度小松日の出合同庁舎の常駐警備業務
12ヶ月</v>
          </cell>
          <cell r="J13" t="str">
            <v>支出負担行為担当官
金沢国税局総務部次長
中村　憲二
石川県金沢市広坂２－２－６０
ほか３官署</v>
          </cell>
          <cell r="K13" t="str">
            <v>③合庁</v>
          </cell>
          <cell r="L13" t="str">
            <v>○</v>
          </cell>
          <cell r="M13">
            <v>44652</v>
          </cell>
          <cell r="N13" t="str">
            <v>株式会社ガード北陸
石川県小松市日の出町４－２３２</v>
          </cell>
          <cell r="O13">
            <v>5220001011845</v>
          </cell>
          <cell r="P13" t="str">
            <v>⑥その他の法人等</v>
          </cell>
          <cell r="Q13"/>
          <cell r="R13" t="str">
            <v>①一般競争入札</v>
          </cell>
          <cell r="S13"/>
          <cell r="T13">
            <v>9318277</v>
          </cell>
          <cell r="U13" t="str">
            <v>4,004,376円
@9,673円/日</v>
          </cell>
          <cell r="V13">
            <v>7876000</v>
          </cell>
          <cell r="W13">
            <v>0.84499999999999997</v>
          </cell>
          <cell r="X13"/>
          <cell r="Y13"/>
          <cell r="Z13" t="str">
            <v>×</v>
          </cell>
          <cell r="AA13" t="str">
            <v>②同種の他の契約の予定価格を類推されるおそれがあるため公表しない</v>
          </cell>
          <cell r="AB13">
            <v>2</v>
          </cell>
          <cell r="AC13">
            <v>0</v>
          </cell>
          <cell r="AD13" t="str">
            <v>○</v>
          </cell>
          <cell r="AE13"/>
          <cell r="AF13" t="str">
            <v>×</v>
          </cell>
          <cell r="AG13"/>
          <cell r="AH13"/>
          <cell r="AI13"/>
          <cell r="AJ13"/>
          <cell r="AK13"/>
          <cell r="AL13"/>
          <cell r="AM13"/>
          <cell r="AN13"/>
          <cell r="AO13"/>
          <cell r="AP13"/>
          <cell r="AQ13"/>
          <cell r="AR13"/>
          <cell r="AS13"/>
          <cell r="AT13"/>
          <cell r="AU13"/>
          <cell r="AV13"/>
          <cell r="AW13"/>
          <cell r="AX13"/>
          <cell r="AY13"/>
          <cell r="AZ13"/>
          <cell r="BA13"/>
          <cell r="BB13"/>
          <cell r="BC13" t="str">
            <v>年間支払金額(自官署のみ)</v>
          </cell>
          <cell r="BD13" t="str">
            <v>○</v>
          </cell>
          <cell r="BE13" t="str">
            <v>×</v>
          </cell>
          <cell r="BF13" t="str">
            <v>×</v>
          </cell>
          <cell r="BG13" t="str">
            <v>×</v>
          </cell>
          <cell r="BH13" t="str">
            <v/>
          </cell>
          <cell r="BI13" t="str">
            <v>⑩役務</v>
          </cell>
          <cell r="BJ13" t="str">
            <v>分担契約/単価契約</v>
          </cell>
          <cell r="BK13"/>
          <cell r="BL13" t="str">
            <v/>
          </cell>
          <cell r="BM13" t="str">
            <v>○</v>
          </cell>
          <cell r="BN13" t="b">
            <v>1</v>
          </cell>
          <cell r="BO13" t="b">
            <v>1</v>
          </cell>
        </row>
        <row r="14">
          <cell r="F14" t="str">
            <v/>
          </cell>
          <cell r="G14" t="str">
            <v>Dg009</v>
          </cell>
          <cell r="H14" t="str">
            <v>⑩役務</v>
          </cell>
          <cell r="I14" t="str">
            <v>令和4年度七尾西湊合同庁舎の常駐警備業務
12ヶ月</v>
          </cell>
          <cell r="J14" t="str">
            <v>支出負担行為担当官
金沢国税局総務部次長
中村　憲二
石川県金沢市広坂２－２－６０
ほか１官署</v>
          </cell>
          <cell r="K14" t="str">
            <v>③合庁</v>
          </cell>
          <cell r="L14" t="str">
            <v>○</v>
          </cell>
          <cell r="M14">
            <v>44652</v>
          </cell>
          <cell r="N14" t="str">
            <v>株式会社エコグリーン
石川県鳳珠郡穴水町字岩車メ１３</v>
          </cell>
          <cell r="O14">
            <v>2220001019107</v>
          </cell>
          <cell r="P14" t="str">
            <v>⑥その他の法人等</v>
          </cell>
          <cell r="Q14"/>
          <cell r="R14" t="str">
            <v>①一般競争入札</v>
          </cell>
          <cell r="S14"/>
          <cell r="T14">
            <v>4060736</v>
          </cell>
          <cell r="U14">
            <v>1573440</v>
          </cell>
          <cell r="V14">
            <v>2953500</v>
          </cell>
          <cell r="W14">
            <v>0.72699999999999998</v>
          </cell>
          <cell r="X14"/>
          <cell r="Y14"/>
          <cell r="Z14" t="str">
            <v>×</v>
          </cell>
          <cell r="AA14" t="str">
            <v>②同種の他の契約の予定価格を類推されるおそれがあるため公表しない</v>
          </cell>
          <cell r="AB14">
            <v>4</v>
          </cell>
          <cell r="AC14">
            <v>0</v>
          </cell>
          <cell r="AD14" t="str">
            <v>○</v>
          </cell>
          <cell r="AE14"/>
          <cell r="AF14" t="str">
            <v>×</v>
          </cell>
          <cell r="AG14"/>
          <cell r="AH14"/>
          <cell r="AI14"/>
          <cell r="AJ14"/>
          <cell r="AK14"/>
          <cell r="AL14"/>
          <cell r="AM14"/>
          <cell r="AN14"/>
          <cell r="AO14"/>
          <cell r="AP14"/>
          <cell r="AQ14"/>
          <cell r="AR14"/>
          <cell r="AS14"/>
          <cell r="AT14"/>
          <cell r="AU14"/>
          <cell r="AV14"/>
          <cell r="AW14"/>
          <cell r="AX14"/>
          <cell r="AY14"/>
          <cell r="AZ14"/>
          <cell r="BA14"/>
          <cell r="BB14"/>
          <cell r="BC14" t="str">
            <v>年間支払金額(自官署のみ)</v>
          </cell>
          <cell r="BD14" t="str">
            <v>○</v>
          </cell>
          <cell r="BE14" t="str">
            <v>×</v>
          </cell>
          <cell r="BF14" t="str">
            <v>×</v>
          </cell>
          <cell r="BG14" t="str">
            <v>×</v>
          </cell>
          <cell r="BH14" t="str">
            <v/>
          </cell>
          <cell r="BI14" t="str">
            <v>⑩役務</v>
          </cell>
          <cell r="BJ14" t="str">
            <v>分担契約</v>
          </cell>
          <cell r="BK14"/>
          <cell r="BL14" t="str">
            <v/>
          </cell>
          <cell r="BM14" t="str">
            <v>○</v>
          </cell>
          <cell r="BN14" t="b">
            <v>1</v>
          </cell>
          <cell r="BO14" t="b">
            <v>1</v>
          </cell>
        </row>
        <row r="15">
          <cell r="F15" t="str">
            <v/>
          </cell>
          <cell r="G15" t="str">
            <v>Dg010</v>
          </cell>
          <cell r="H15" t="str">
            <v>⑩役務</v>
          </cell>
          <cell r="I15" t="str">
            <v>令和4年度敦賀駅前合同庁舎の常駐警備業務
12ヶ月</v>
          </cell>
          <cell r="J15" t="str">
            <v>支出負担行為担当官
金沢国税局総務部次長
中村　憲二
石川県金沢市広坂２－２－６０
ほか２官署</v>
          </cell>
          <cell r="K15" t="str">
            <v>③合庁</v>
          </cell>
          <cell r="L15" t="str">
            <v>○</v>
          </cell>
          <cell r="M15">
            <v>44652</v>
          </cell>
          <cell r="N15" t="str">
            <v>株式会社クリンテック
福井県敦賀市木崎２－４</v>
          </cell>
          <cell r="O15">
            <v>5210001010600</v>
          </cell>
          <cell r="P15" t="str">
            <v>⑥その他の法人等</v>
          </cell>
          <cell r="Q15"/>
          <cell r="R15" t="str">
            <v>①一般競争入札</v>
          </cell>
          <cell r="S15"/>
          <cell r="T15">
            <v>4372789</v>
          </cell>
          <cell r="U15">
            <v>2186256</v>
          </cell>
          <cell r="V15">
            <v>3905000</v>
          </cell>
          <cell r="W15">
            <v>0.89300000000000002</v>
          </cell>
          <cell r="X15"/>
          <cell r="Y15"/>
          <cell r="Z15" t="str">
            <v>×</v>
          </cell>
          <cell r="AA15" t="str">
            <v>②同種の他の契約の予定価格を類推されるおそれがあるため公表しない</v>
          </cell>
          <cell r="AB15">
            <v>3</v>
          </cell>
          <cell r="AC15">
            <v>1</v>
          </cell>
          <cell r="AD15" t="str">
            <v>○</v>
          </cell>
          <cell r="AE15"/>
          <cell r="AF15" t="str">
            <v>×</v>
          </cell>
          <cell r="AG15"/>
          <cell r="AH15"/>
          <cell r="AI15"/>
          <cell r="AJ15"/>
          <cell r="AK15"/>
          <cell r="AL15"/>
          <cell r="AM15"/>
          <cell r="AN15"/>
          <cell r="AO15"/>
          <cell r="AP15"/>
          <cell r="AQ15"/>
          <cell r="AR15"/>
          <cell r="AS15"/>
          <cell r="AT15"/>
          <cell r="AU15"/>
          <cell r="AV15"/>
          <cell r="AW15"/>
          <cell r="AX15"/>
          <cell r="AY15"/>
          <cell r="AZ15"/>
          <cell r="BA15"/>
          <cell r="BB15"/>
          <cell r="BC15" t="str">
            <v>年間支払金額(自官署のみ)</v>
          </cell>
          <cell r="BD15" t="str">
            <v>○</v>
          </cell>
          <cell r="BE15" t="str">
            <v>×</v>
          </cell>
          <cell r="BF15" t="str">
            <v>×</v>
          </cell>
          <cell r="BG15" t="str">
            <v>×</v>
          </cell>
          <cell r="BH15" t="str">
            <v/>
          </cell>
          <cell r="BI15" t="str">
            <v>⑩役務</v>
          </cell>
          <cell r="BJ15" t="str">
            <v>分担契約</v>
          </cell>
          <cell r="BK15"/>
          <cell r="BL15" t="str">
            <v/>
          </cell>
          <cell r="BM15" t="str">
            <v>○</v>
          </cell>
          <cell r="BN15" t="b">
            <v>1</v>
          </cell>
          <cell r="BO15" t="b">
            <v>1</v>
          </cell>
        </row>
        <row r="16">
          <cell r="F16" t="str">
            <v/>
          </cell>
          <cell r="G16" t="str">
            <v>Dg011</v>
          </cell>
          <cell r="H16" t="str">
            <v>⑩役務</v>
          </cell>
          <cell r="I16" t="str">
            <v>令和4年度魚津合同庁舎の常駐警備業務
12ヶ月</v>
          </cell>
          <cell r="J16" t="str">
            <v>支出負担行為担当官
金沢国税局総務部次長
中村　憲二
石川県金沢市広坂２－２－６０
ほか３官署</v>
          </cell>
          <cell r="K16" t="str">
            <v>③合庁</v>
          </cell>
          <cell r="L16" t="str">
            <v>○</v>
          </cell>
          <cell r="M16">
            <v>44652</v>
          </cell>
          <cell r="N16" t="str">
            <v>武田商事株式会社
石川県野々市市堀内３－４０</v>
          </cell>
          <cell r="O16">
            <v>2220001000405</v>
          </cell>
          <cell r="P16" t="str">
            <v>⑥その他の法人等</v>
          </cell>
          <cell r="Q16"/>
          <cell r="R16" t="str">
            <v>①一般競争入札</v>
          </cell>
          <cell r="S16"/>
          <cell r="T16">
            <v>4775540</v>
          </cell>
          <cell r="U16">
            <v>2387073</v>
          </cell>
          <cell r="V16">
            <v>4675000</v>
          </cell>
          <cell r="W16">
            <v>0.97799999999999998</v>
          </cell>
          <cell r="X16"/>
          <cell r="Y16"/>
          <cell r="Z16" t="str">
            <v>×</v>
          </cell>
          <cell r="AA16" t="str">
            <v>②同種の他の契約の予定価格を類推されるおそれがあるため公表しない</v>
          </cell>
          <cell r="AB16">
            <v>3</v>
          </cell>
          <cell r="AC16">
            <v>1</v>
          </cell>
          <cell r="AD16" t="str">
            <v>○</v>
          </cell>
          <cell r="AE16"/>
          <cell r="AF16" t="str">
            <v>×</v>
          </cell>
          <cell r="AG16"/>
          <cell r="AH16"/>
          <cell r="AI16"/>
          <cell r="AJ16"/>
          <cell r="AK16"/>
          <cell r="AL16"/>
          <cell r="AM16"/>
          <cell r="AN16"/>
          <cell r="AO16"/>
          <cell r="AP16"/>
          <cell r="AQ16"/>
          <cell r="AR16"/>
          <cell r="AS16"/>
          <cell r="AT16"/>
          <cell r="AU16"/>
          <cell r="AV16"/>
          <cell r="AW16"/>
          <cell r="AX16"/>
          <cell r="AY16"/>
          <cell r="AZ16"/>
          <cell r="BA16"/>
          <cell r="BB16"/>
          <cell r="BC16" t="str">
            <v>年間支払金額(自官署のみ)</v>
          </cell>
          <cell r="BD16" t="str">
            <v>○</v>
          </cell>
          <cell r="BE16" t="str">
            <v>×</v>
          </cell>
          <cell r="BF16" t="str">
            <v>×</v>
          </cell>
          <cell r="BG16" t="str">
            <v>×</v>
          </cell>
          <cell r="BH16" t="str">
            <v/>
          </cell>
          <cell r="BI16" t="str">
            <v>⑩役務</v>
          </cell>
          <cell r="BJ16" t="str">
            <v>分担契約</v>
          </cell>
          <cell r="BK16"/>
          <cell r="BL16" t="str">
            <v/>
          </cell>
          <cell r="BM16" t="str">
            <v>○</v>
          </cell>
          <cell r="BN16" t="b">
            <v>1</v>
          </cell>
          <cell r="BO16" t="b">
            <v>1</v>
          </cell>
        </row>
        <row r="17">
          <cell r="F17" t="str">
            <v/>
          </cell>
          <cell r="G17" t="str">
            <v>Dg012</v>
          </cell>
          <cell r="H17" t="str">
            <v>⑩役務</v>
          </cell>
          <cell r="I17" t="str">
            <v>令和4年度金沢広坂合同庁舎の設備機器等に係る保守管理・点検業務
12ヶ月</v>
          </cell>
          <cell r="J17" t="str">
            <v>支出負担行為担当官
金沢国税局総務部次長
中村　憲二
石川県金沢市広坂２－２－６０
ほか２官署</v>
          </cell>
          <cell r="K17" t="str">
            <v>③合庁</v>
          </cell>
          <cell r="L17" t="str">
            <v>○</v>
          </cell>
          <cell r="M17">
            <v>44652</v>
          </cell>
          <cell r="N17" t="str">
            <v>株式会社コーワ北陸
石川県金沢市間明町２－２３</v>
          </cell>
          <cell r="O17">
            <v>4220001009626</v>
          </cell>
          <cell r="P17" t="str">
            <v>⑥その他の法人等</v>
          </cell>
          <cell r="Q17"/>
          <cell r="R17" t="str">
            <v>①一般競争入札</v>
          </cell>
          <cell r="S17"/>
          <cell r="T17">
            <v>27847103</v>
          </cell>
          <cell r="U17">
            <v>9345782</v>
          </cell>
          <cell r="V17">
            <v>24079000</v>
          </cell>
          <cell r="W17">
            <v>0.86399999999999999</v>
          </cell>
          <cell r="X17"/>
          <cell r="Y17"/>
          <cell r="Z17" t="str">
            <v>×</v>
          </cell>
          <cell r="AA17" t="str">
            <v>②同種の他の契約の予定価格を類推されるおそれがあるため公表しない</v>
          </cell>
          <cell r="AB17">
            <v>7</v>
          </cell>
          <cell r="AC17">
            <v>1</v>
          </cell>
          <cell r="AD17" t="str">
            <v>○</v>
          </cell>
          <cell r="AE17"/>
          <cell r="AF17" t="str">
            <v>×</v>
          </cell>
          <cell r="AG17"/>
          <cell r="AH17"/>
          <cell r="AI17"/>
          <cell r="AJ17"/>
          <cell r="AK17"/>
          <cell r="AL17"/>
          <cell r="AM17"/>
          <cell r="AN17"/>
          <cell r="AO17"/>
          <cell r="AP17"/>
          <cell r="AQ17"/>
          <cell r="AR17"/>
          <cell r="AS17"/>
          <cell r="AT17"/>
          <cell r="AU17"/>
          <cell r="AV17"/>
          <cell r="AW17"/>
          <cell r="AX17"/>
          <cell r="AY17"/>
          <cell r="AZ17"/>
          <cell r="BA17"/>
          <cell r="BB17"/>
          <cell r="BC17" t="str">
            <v>年間支払金額(自官署のみ)</v>
          </cell>
          <cell r="BD17" t="str">
            <v>○</v>
          </cell>
          <cell r="BE17" t="str">
            <v>×</v>
          </cell>
          <cell r="BF17" t="str">
            <v>×</v>
          </cell>
          <cell r="BG17" t="str">
            <v>×</v>
          </cell>
          <cell r="BH17" t="str">
            <v/>
          </cell>
          <cell r="BI17" t="str">
            <v>⑩役務</v>
          </cell>
          <cell r="BJ17" t="str">
            <v>分担契約</v>
          </cell>
          <cell r="BK17"/>
          <cell r="BL17">
            <v>1</v>
          </cell>
          <cell r="BM17" t="str">
            <v>○</v>
          </cell>
          <cell r="BN17" t="b">
            <v>1</v>
          </cell>
          <cell r="BO17" t="b">
            <v>1</v>
          </cell>
        </row>
        <row r="18">
          <cell r="F18" t="str">
            <v/>
          </cell>
          <cell r="G18" t="str">
            <v>Dg013</v>
          </cell>
          <cell r="H18" t="str">
            <v>⑩役務</v>
          </cell>
          <cell r="I18" t="str">
            <v>令和4年度金沢駅西合同庁舎の設備機器等に係る保守管理・点検業務
12ヶ月</v>
          </cell>
          <cell r="J18" t="str">
            <v>支出負担行為担当官
金沢国税局総務部次長
中村　憲二
石川県金沢市広坂２－２－６０
ほか８官署等</v>
          </cell>
          <cell r="K18" t="str">
            <v>③合庁</v>
          </cell>
          <cell r="L18" t="str">
            <v>○</v>
          </cell>
          <cell r="M18">
            <v>44652</v>
          </cell>
          <cell r="N18" t="str">
            <v>石川県ビルメンテナンス協同組合
石川県金沢市新神田５－２５－１</v>
          </cell>
          <cell r="O18">
            <v>3220005001456</v>
          </cell>
          <cell r="P18" t="str">
            <v>⑥その他の法人等</v>
          </cell>
          <cell r="Q18"/>
          <cell r="R18" t="str">
            <v>①一般競争入札</v>
          </cell>
          <cell r="S18"/>
          <cell r="T18">
            <v>26449434</v>
          </cell>
          <cell r="U18">
            <v>11507064</v>
          </cell>
          <cell r="V18">
            <v>22968000</v>
          </cell>
          <cell r="W18">
            <v>0.86799999999999999</v>
          </cell>
          <cell r="X18"/>
          <cell r="Y18"/>
          <cell r="Z18" t="str">
            <v>×</v>
          </cell>
          <cell r="AA18" t="str">
            <v>②同種の他の契約の予定価格を類推されるおそれがあるため公表しない</v>
          </cell>
          <cell r="AB18">
            <v>5</v>
          </cell>
          <cell r="AC18">
            <v>1</v>
          </cell>
          <cell r="AD18" t="str">
            <v>○</v>
          </cell>
          <cell r="AE18"/>
          <cell r="AF18" t="str">
            <v>×</v>
          </cell>
          <cell r="AG18"/>
          <cell r="AH18"/>
          <cell r="AI18"/>
          <cell r="AJ18"/>
          <cell r="AK18"/>
          <cell r="AL18"/>
          <cell r="AM18"/>
          <cell r="AN18"/>
          <cell r="AO18"/>
          <cell r="AP18"/>
          <cell r="AQ18"/>
          <cell r="AR18"/>
          <cell r="AS18"/>
          <cell r="AT18"/>
          <cell r="AU18"/>
          <cell r="AV18"/>
          <cell r="AW18"/>
          <cell r="AX18"/>
          <cell r="AY18"/>
          <cell r="AZ18"/>
          <cell r="BA18"/>
          <cell r="BB18"/>
          <cell r="BC18" t="str">
            <v>年間支払金額(自官署のみ)</v>
          </cell>
          <cell r="BD18" t="str">
            <v>○</v>
          </cell>
          <cell r="BE18" t="str">
            <v>×</v>
          </cell>
          <cell r="BF18" t="str">
            <v>×</v>
          </cell>
          <cell r="BG18" t="str">
            <v>×</v>
          </cell>
          <cell r="BH18" t="str">
            <v/>
          </cell>
          <cell r="BI18" t="str">
            <v>⑩役務</v>
          </cell>
          <cell r="BJ18" t="str">
            <v>分担契約</v>
          </cell>
          <cell r="BK18"/>
          <cell r="BL18">
            <v>1</v>
          </cell>
          <cell r="BM18" t="str">
            <v>○</v>
          </cell>
          <cell r="BN18" t="b">
            <v>1</v>
          </cell>
          <cell r="BO18" t="b">
            <v>1</v>
          </cell>
        </row>
        <row r="19">
          <cell r="F19" t="str">
            <v/>
          </cell>
          <cell r="G19" t="str">
            <v>Dg014</v>
          </cell>
          <cell r="H19" t="str">
            <v>⑩役務</v>
          </cell>
          <cell r="I19" t="str">
            <v>令和4年度小松日の出合同庁舎の設備機器等に係る保守管理・点検業務
12ヶ月</v>
          </cell>
          <cell r="J19" t="str">
            <v>支出負担行為担当官
金沢国税局総務部次長
中村　憲二
石川県金沢市広坂２－２－６０
ほか３官署</v>
          </cell>
          <cell r="K19" t="str">
            <v>③合庁</v>
          </cell>
          <cell r="L19" t="str">
            <v>○</v>
          </cell>
          <cell r="M19">
            <v>44652</v>
          </cell>
          <cell r="N19" t="str">
            <v>株式会社コーワ
福井県福井市三尾野町２９－２－１２</v>
          </cell>
          <cell r="O19">
            <v>5210001001228</v>
          </cell>
          <cell r="P19" t="str">
            <v>⑥その他の法人等</v>
          </cell>
          <cell r="Q19"/>
          <cell r="R19" t="str">
            <v>①一般競争入札</v>
          </cell>
          <cell r="S19"/>
          <cell r="T19">
            <v>11501243</v>
          </cell>
          <cell r="U19">
            <v>3879593</v>
          </cell>
          <cell r="V19">
            <v>8019000</v>
          </cell>
          <cell r="W19">
            <v>0.69699999999999995</v>
          </cell>
          <cell r="X19"/>
          <cell r="Y19"/>
          <cell r="Z19" t="str">
            <v>×</v>
          </cell>
          <cell r="AA19" t="str">
            <v>②同種の他の契約の予定価格を類推されるおそれがあるため公表しない</v>
          </cell>
          <cell r="AB19">
            <v>5</v>
          </cell>
          <cell r="AC19">
            <v>1</v>
          </cell>
          <cell r="AD19" t="str">
            <v>○</v>
          </cell>
          <cell r="AE19"/>
          <cell r="AF19" t="str">
            <v>×</v>
          </cell>
          <cell r="AG19"/>
          <cell r="AH19"/>
          <cell r="AI19"/>
          <cell r="AJ19"/>
          <cell r="AK19"/>
          <cell r="AL19"/>
          <cell r="AM19"/>
          <cell r="AN19"/>
          <cell r="AO19"/>
          <cell r="AP19"/>
          <cell r="AQ19"/>
          <cell r="AR19"/>
          <cell r="AS19"/>
          <cell r="AT19"/>
          <cell r="AU19"/>
          <cell r="AV19"/>
          <cell r="AW19"/>
          <cell r="AX19"/>
          <cell r="AY19"/>
          <cell r="AZ19"/>
          <cell r="BA19"/>
          <cell r="BB19"/>
          <cell r="BC19" t="str">
            <v>年間支払金額(自官署のみ)</v>
          </cell>
          <cell r="BD19" t="str">
            <v>○</v>
          </cell>
          <cell r="BE19" t="str">
            <v>×</v>
          </cell>
          <cell r="BF19" t="str">
            <v>×</v>
          </cell>
          <cell r="BG19" t="str">
            <v>×</v>
          </cell>
          <cell r="BH19" t="str">
            <v/>
          </cell>
          <cell r="BI19" t="str">
            <v>⑩役務</v>
          </cell>
          <cell r="BJ19" t="str">
            <v>分担契約</v>
          </cell>
          <cell r="BK19"/>
          <cell r="BL19" t="str">
            <v/>
          </cell>
          <cell r="BM19" t="str">
            <v>○</v>
          </cell>
          <cell r="BN19" t="b">
            <v>1</v>
          </cell>
          <cell r="BO19" t="b">
            <v>1</v>
          </cell>
        </row>
        <row r="20">
          <cell r="F20" t="str">
            <v/>
          </cell>
          <cell r="G20" t="str">
            <v>Dg015</v>
          </cell>
          <cell r="H20" t="str">
            <v>⑩役務</v>
          </cell>
          <cell r="I20" t="str">
            <v>令和4年度七尾西湊合同庁舎の設備機器等に係る保守管理・点検業務
12ヶ月</v>
          </cell>
          <cell r="J20" t="str">
            <v>支出負担行為担当官
金沢国税局総務部次長
中村　憲二
石川県金沢市広坂２－２－６０
ほか１官署</v>
          </cell>
          <cell r="K20" t="str">
            <v>③合庁</v>
          </cell>
          <cell r="L20" t="str">
            <v>○</v>
          </cell>
          <cell r="M20">
            <v>44652</v>
          </cell>
          <cell r="N20" t="str">
            <v>信越ビル美装株式会社
長野県長野市大字高田６５４－１</v>
          </cell>
          <cell r="O20">
            <v>2100001001274</v>
          </cell>
          <cell r="P20" t="str">
            <v>⑥その他の法人等</v>
          </cell>
          <cell r="Q20"/>
          <cell r="R20" t="str">
            <v>①一般競争入札</v>
          </cell>
          <cell r="S20"/>
          <cell r="T20">
            <v>5781400</v>
          </cell>
          <cell r="U20">
            <v>2118900</v>
          </cell>
          <cell r="V20">
            <v>3555200</v>
          </cell>
          <cell r="W20">
            <v>0.61399999999999999</v>
          </cell>
          <cell r="X20"/>
          <cell r="Y20"/>
          <cell r="Z20" t="str">
            <v>×</v>
          </cell>
          <cell r="AA20" t="str">
            <v>②同種の他の契約の予定価格を類推されるおそれがあるため公表しない</v>
          </cell>
          <cell r="AB20">
            <v>3</v>
          </cell>
          <cell r="AC20">
            <v>1</v>
          </cell>
          <cell r="AD20" t="str">
            <v>○</v>
          </cell>
          <cell r="AE20"/>
          <cell r="AF20" t="str">
            <v>×</v>
          </cell>
          <cell r="AG20"/>
          <cell r="AH20"/>
          <cell r="AI20"/>
          <cell r="AJ20"/>
          <cell r="AK20"/>
          <cell r="AL20"/>
          <cell r="AM20"/>
          <cell r="AN20"/>
          <cell r="AO20"/>
          <cell r="AP20"/>
          <cell r="AQ20"/>
          <cell r="AR20"/>
          <cell r="AS20"/>
          <cell r="AT20"/>
          <cell r="AU20"/>
          <cell r="AV20"/>
          <cell r="AW20"/>
          <cell r="AX20"/>
          <cell r="AY20"/>
          <cell r="AZ20"/>
          <cell r="BA20"/>
          <cell r="BB20"/>
          <cell r="BC20" t="str">
            <v>年間支払金額(自官署のみ)</v>
          </cell>
          <cell r="BD20" t="str">
            <v>○</v>
          </cell>
          <cell r="BE20" t="str">
            <v>×</v>
          </cell>
          <cell r="BF20" t="str">
            <v>×</v>
          </cell>
          <cell r="BG20" t="str">
            <v>×</v>
          </cell>
          <cell r="BH20" t="str">
            <v/>
          </cell>
          <cell r="BI20" t="str">
            <v>⑩役務</v>
          </cell>
          <cell r="BJ20" t="str">
            <v>分担契約</v>
          </cell>
          <cell r="BK20"/>
          <cell r="BL20" t="str">
            <v/>
          </cell>
          <cell r="BM20" t="str">
            <v>○</v>
          </cell>
          <cell r="BN20" t="b">
            <v>1</v>
          </cell>
          <cell r="BO20" t="b">
            <v>1</v>
          </cell>
        </row>
        <row r="21">
          <cell r="F21" t="str">
            <v/>
          </cell>
          <cell r="G21" t="str">
            <v>Dg016</v>
          </cell>
          <cell r="H21" t="str">
            <v>⑩役務</v>
          </cell>
          <cell r="I21" t="str">
            <v>令和4年度敦賀駅前合同庁舎の設備機器等に係る保守管理・点検業務
12ヶ月</v>
          </cell>
          <cell r="J21" t="str">
            <v>支出負担行為担当官
金沢国税局総務部次長
中村　憲二
石川県金沢市広坂２－２－６０
ほか２官署</v>
          </cell>
          <cell r="K21" t="str">
            <v>③合庁</v>
          </cell>
          <cell r="L21" t="str">
            <v>○</v>
          </cell>
          <cell r="M21">
            <v>44652</v>
          </cell>
          <cell r="N21" t="str">
            <v>信越ビル美装株式会社
長野県長野市大字高田６５４－１</v>
          </cell>
          <cell r="O21">
            <v>2100001001274</v>
          </cell>
          <cell r="P21" t="str">
            <v>⑥その他の法人等</v>
          </cell>
          <cell r="Q21"/>
          <cell r="R21" t="str">
            <v>①一般競争入札</v>
          </cell>
          <cell r="S21"/>
          <cell r="T21">
            <v>5073663</v>
          </cell>
          <cell r="U21">
            <v>1897760</v>
          </cell>
          <cell r="V21">
            <v>3801600</v>
          </cell>
          <cell r="W21">
            <v>0.749</v>
          </cell>
          <cell r="X21"/>
          <cell r="Y21"/>
          <cell r="Z21" t="str">
            <v>×</v>
          </cell>
          <cell r="AA21" t="str">
            <v>②同種の他の契約の予定価格を類推されるおそれがあるため公表しない</v>
          </cell>
          <cell r="AB21">
            <v>3</v>
          </cell>
          <cell r="AC21">
            <v>1</v>
          </cell>
          <cell r="AD21" t="str">
            <v>○</v>
          </cell>
          <cell r="AE21"/>
          <cell r="AF21" t="str">
            <v>×</v>
          </cell>
          <cell r="AG21"/>
          <cell r="AH21"/>
          <cell r="AI21"/>
          <cell r="AJ21"/>
          <cell r="AK21"/>
          <cell r="AL21"/>
          <cell r="AM21"/>
          <cell r="AN21"/>
          <cell r="AO21"/>
          <cell r="AP21"/>
          <cell r="AQ21"/>
          <cell r="AR21"/>
          <cell r="AS21"/>
          <cell r="AT21"/>
          <cell r="AU21"/>
          <cell r="AV21"/>
          <cell r="AW21"/>
          <cell r="AX21"/>
          <cell r="AY21"/>
          <cell r="AZ21"/>
          <cell r="BA21"/>
          <cell r="BB21"/>
          <cell r="BC21" t="str">
            <v>年間支払金額(自官署のみ)</v>
          </cell>
          <cell r="BD21" t="str">
            <v>○</v>
          </cell>
          <cell r="BE21" t="str">
            <v>×</v>
          </cell>
          <cell r="BF21" t="str">
            <v>×</v>
          </cell>
          <cell r="BG21" t="str">
            <v>×</v>
          </cell>
          <cell r="BH21" t="str">
            <v/>
          </cell>
          <cell r="BI21" t="str">
            <v>⑩役務</v>
          </cell>
          <cell r="BJ21" t="str">
            <v>分担契約</v>
          </cell>
          <cell r="BK21"/>
          <cell r="BL21" t="str">
            <v/>
          </cell>
          <cell r="BM21" t="str">
            <v>○</v>
          </cell>
          <cell r="BN21" t="b">
            <v>1</v>
          </cell>
          <cell r="BO21" t="b">
            <v>1</v>
          </cell>
        </row>
        <row r="22">
          <cell r="F22" t="str">
            <v/>
          </cell>
          <cell r="G22" t="str">
            <v>Dg017</v>
          </cell>
          <cell r="H22" t="str">
            <v>⑩役務</v>
          </cell>
          <cell r="I22" t="str">
            <v>令和4年度魚津合同庁舎の設備機器等に係る保守管理・点検業務
12ヶ月</v>
          </cell>
          <cell r="J22" t="str">
            <v>支出負担行為担当官
金沢国税局総務部次長
中村　憲二
石川県金沢市広坂２－２－６０
ほか３官署</v>
          </cell>
          <cell r="K22" t="str">
            <v>③合庁</v>
          </cell>
          <cell r="L22" t="str">
            <v>○</v>
          </cell>
          <cell r="M22">
            <v>44652</v>
          </cell>
          <cell r="N22" t="str">
            <v>信越ビル美装株式会社
長野県長野市大字高田６５４－１</v>
          </cell>
          <cell r="O22">
            <v>2100001001274</v>
          </cell>
          <cell r="P22" t="str">
            <v>⑥その他の法人等</v>
          </cell>
          <cell r="Q22"/>
          <cell r="R22" t="str">
            <v>①一般競争入札</v>
          </cell>
          <cell r="S22"/>
          <cell r="T22">
            <v>5484492</v>
          </cell>
          <cell r="U22">
            <v>2836034</v>
          </cell>
          <cell r="V22">
            <v>5148000</v>
          </cell>
          <cell r="W22">
            <v>0.93799999999999994</v>
          </cell>
          <cell r="X22"/>
          <cell r="Y22"/>
          <cell r="Z22" t="str">
            <v>×</v>
          </cell>
          <cell r="AA22" t="str">
            <v>②同種の他の契約の予定価格を類推されるおそれがあるため公表しない</v>
          </cell>
          <cell r="AB22">
            <v>3</v>
          </cell>
          <cell r="AC22">
            <v>1</v>
          </cell>
          <cell r="AD22" t="str">
            <v>○</v>
          </cell>
          <cell r="AE22"/>
          <cell r="AF22" t="str">
            <v>×</v>
          </cell>
          <cell r="AG22"/>
          <cell r="AH22"/>
          <cell r="AI22"/>
          <cell r="AJ22"/>
          <cell r="AK22"/>
          <cell r="AL22"/>
          <cell r="AM22"/>
          <cell r="AN22"/>
          <cell r="AO22"/>
          <cell r="AP22"/>
          <cell r="AQ22"/>
          <cell r="AR22"/>
          <cell r="AS22"/>
          <cell r="AT22"/>
          <cell r="AU22"/>
          <cell r="AV22"/>
          <cell r="AW22"/>
          <cell r="AX22"/>
          <cell r="AY22"/>
          <cell r="AZ22"/>
          <cell r="BA22"/>
          <cell r="BB22"/>
          <cell r="BC22" t="str">
            <v>年間支払金額(自官署のみ)</v>
          </cell>
          <cell r="BD22" t="str">
            <v>○</v>
          </cell>
          <cell r="BE22" t="str">
            <v>×</v>
          </cell>
          <cell r="BF22" t="str">
            <v>×</v>
          </cell>
          <cell r="BG22" t="str">
            <v>×</v>
          </cell>
          <cell r="BH22" t="str">
            <v/>
          </cell>
          <cell r="BI22" t="str">
            <v>⑩役務</v>
          </cell>
          <cell r="BJ22" t="str">
            <v>分担契約</v>
          </cell>
          <cell r="BK22"/>
          <cell r="BL22" t="str">
            <v/>
          </cell>
          <cell r="BM22" t="str">
            <v>○</v>
          </cell>
          <cell r="BN22" t="b">
            <v>1</v>
          </cell>
          <cell r="BO22" t="b">
            <v>1</v>
          </cell>
        </row>
        <row r="23">
          <cell r="F23" t="str">
            <v/>
          </cell>
          <cell r="G23" t="str">
            <v>Dg018</v>
          </cell>
          <cell r="H23" t="str">
            <v>⑩役務</v>
          </cell>
          <cell r="I23" t="str">
            <v>令和4年度富山丸の内合同庁舎の設備機器等に係る保守管理・点検業務
12ヶ月</v>
          </cell>
          <cell r="J23" t="str">
            <v>支出負担行為担当官
金沢国税局総務部次長
中村　憲二
石川県金沢市広坂２－２－６０
ほか３官署</v>
          </cell>
          <cell r="K23" t="str">
            <v>③合庁</v>
          </cell>
          <cell r="L23" t="str">
            <v>○</v>
          </cell>
          <cell r="M23">
            <v>44652</v>
          </cell>
          <cell r="N23" t="str">
            <v>株式会社全研ビルサービス
新潟県三条市西本成寺２－２９－９</v>
          </cell>
          <cell r="O23">
            <v>5110001014330</v>
          </cell>
          <cell r="P23" t="str">
            <v>⑥その他の法人等</v>
          </cell>
          <cell r="Q23"/>
          <cell r="R23" t="str">
            <v>①一般競争入札</v>
          </cell>
          <cell r="S23"/>
          <cell r="T23">
            <v>19599047</v>
          </cell>
          <cell r="U23">
            <v>11923343</v>
          </cell>
          <cell r="V23">
            <v>14740000</v>
          </cell>
          <cell r="W23">
            <v>0.752</v>
          </cell>
          <cell r="X23"/>
          <cell r="Y23"/>
          <cell r="Z23" t="str">
            <v>×</v>
          </cell>
          <cell r="AA23" t="str">
            <v>②同種の他の契約の予定価格を類推されるおそれがあるため公表しない</v>
          </cell>
          <cell r="AB23">
            <v>3</v>
          </cell>
          <cell r="AC23">
            <v>0</v>
          </cell>
          <cell r="AD23" t="str">
            <v>○</v>
          </cell>
          <cell r="AE23"/>
          <cell r="AF23" t="str">
            <v>×</v>
          </cell>
          <cell r="AG23"/>
          <cell r="AH23"/>
          <cell r="AI23"/>
          <cell r="AJ23"/>
          <cell r="AK23"/>
          <cell r="AL23"/>
          <cell r="AM23"/>
          <cell r="AN23"/>
          <cell r="AO23"/>
          <cell r="AP23"/>
          <cell r="AQ23"/>
          <cell r="AR23"/>
          <cell r="AS23"/>
          <cell r="AT23"/>
          <cell r="AU23"/>
          <cell r="AV23"/>
          <cell r="AW23"/>
          <cell r="AX23"/>
          <cell r="AY23"/>
          <cell r="AZ23"/>
          <cell r="BA23"/>
          <cell r="BB23"/>
          <cell r="BC23" t="str">
            <v>年間支払金額(自官署のみ)</v>
          </cell>
          <cell r="BD23" t="str">
            <v>○</v>
          </cell>
          <cell r="BE23" t="str">
            <v>×</v>
          </cell>
          <cell r="BF23" t="str">
            <v>×</v>
          </cell>
          <cell r="BG23" t="str">
            <v>×</v>
          </cell>
          <cell r="BH23" t="str">
            <v/>
          </cell>
          <cell r="BI23" t="str">
            <v>⑩役務</v>
          </cell>
          <cell r="BJ23" t="str">
            <v>分担契約</v>
          </cell>
          <cell r="BK23"/>
          <cell r="BL23">
            <v>1</v>
          </cell>
          <cell r="BM23" t="str">
            <v>○</v>
          </cell>
          <cell r="BN23" t="b">
            <v>1</v>
          </cell>
          <cell r="BO23" t="b">
            <v>1</v>
          </cell>
        </row>
        <row r="24">
          <cell r="F24" t="str">
            <v/>
          </cell>
          <cell r="G24" t="str">
            <v>Dg019</v>
          </cell>
          <cell r="H24" t="str">
            <v>⑩役務</v>
          </cell>
          <cell r="I24" t="str">
            <v>令和4年度小浜地方合同庁舎総合管理業務
12ヶ月</v>
          </cell>
          <cell r="J24" t="str">
            <v>支出負担行為担当官
金沢国税局総務部次長
中村　憲二
石川県金沢市広坂２－２－６０
ほか３官署</v>
          </cell>
          <cell r="K24" t="str">
            <v>③合庁</v>
          </cell>
          <cell r="L24" t="str">
            <v>○</v>
          </cell>
          <cell r="M24">
            <v>44652</v>
          </cell>
          <cell r="N24" t="str">
            <v>信越ビル美装株式会社
長野県長野市大字高田６５４－１</v>
          </cell>
          <cell r="O24">
            <v>2100001001274</v>
          </cell>
          <cell r="P24" t="str">
            <v>⑥その他の法人等</v>
          </cell>
          <cell r="Q24"/>
          <cell r="R24" t="str">
            <v>①一般競争入札</v>
          </cell>
          <cell r="S24"/>
          <cell r="T24">
            <v>4189564</v>
          </cell>
          <cell r="U24">
            <v>1951648</v>
          </cell>
          <cell r="V24">
            <v>3888500</v>
          </cell>
          <cell r="W24">
            <v>0.92800000000000005</v>
          </cell>
          <cell r="X24"/>
          <cell r="Y24"/>
          <cell r="Z24" t="str">
            <v>×</v>
          </cell>
          <cell r="AA24" t="str">
            <v>②同種の他の契約の予定価格を類推されるおそれがあるため公表しない</v>
          </cell>
          <cell r="AB24">
            <v>5</v>
          </cell>
          <cell r="AC24">
            <v>2</v>
          </cell>
          <cell r="AD24" t="str">
            <v>○</v>
          </cell>
          <cell r="AE24"/>
          <cell r="AF24" t="str">
            <v>×</v>
          </cell>
          <cell r="AG24"/>
          <cell r="AH24"/>
          <cell r="AI24"/>
          <cell r="AJ24"/>
          <cell r="AK24"/>
          <cell r="AL24"/>
          <cell r="AM24"/>
          <cell r="AN24"/>
          <cell r="AO24"/>
          <cell r="AP24"/>
          <cell r="AQ24"/>
          <cell r="AR24"/>
          <cell r="AS24"/>
          <cell r="AT24"/>
          <cell r="AU24"/>
          <cell r="AV24"/>
          <cell r="AW24"/>
          <cell r="AX24"/>
          <cell r="AY24"/>
          <cell r="AZ24"/>
          <cell r="BA24"/>
          <cell r="BB24"/>
          <cell r="BC24" t="str">
            <v>年間支払金額(自官署のみ)</v>
          </cell>
          <cell r="BD24" t="str">
            <v>○</v>
          </cell>
          <cell r="BE24" t="str">
            <v>×</v>
          </cell>
          <cell r="BF24" t="str">
            <v>×</v>
          </cell>
          <cell r="BG24" t="str">
            <v>×</v>
          </cell>
          <cell r="BH24" t="str">
            <v/>
          </cell>
          <cell r="BI24" t="str">
            <v>⑩役務</v>
          </cell>
          <cell r="BJ24" t="str">
            <v>分担契約</v>
          </cell>
          <cell r="BK24"/>
          <cell r="BL24" t="str">
            <v/>
          </cell>
          <cell r="BM24" t="str">
            <v>○</v>
          </cell>
          <cell r="BN24" t="b">
            <v>1</v>
          </cell>
          <cell r="BO24" t="b">
            <v>1</v>
          </cell>
        </row>
        <row r="25">
          <cell r="F25" t="str">
            <v/>
          </cell>
          <cell r="G25" t="str">
            <v>Dg020</v>
          </cell>
          <cell r="H25" t="str">
            <v>⑩役務</v>
          </cell>
          <cell r="I25" t="str">
            <v>令和4年度金沢広坂合同庁舎等の清掃業務
12ヶ月</v>
          </cell>
          <cell r="J25" t="str">
            <v>支出負担行為担当官
金沢国税局総務部次長
中村　憲二
石川県金沢市広坂２－２－６０
ほか２官署</v>
          </cell>
          <cell r="K25" t="str">
            <v>③合庁</v>
          </cell>
          <cell r="L25" t="str">
            <v>○</v>
          </cell>
          <cell r="M25">
            <v>44652</v>
          </cell>
          <cell r="N25" t="str">
            <v>株式会社加能建物管理
石川県金沢市東力４－３３－２</v>
          </cell>
          <cell r="O25">
            <v>9220001001850</v>
          </cell>
          <cell r="P25" t="str">
            <v>⑥その他の法人等</v>
          </cell>
          <cell r="Q25"/>
          <cell r="R25" t="str">
            <v>①一般競争入札</v>
          </cell>
          <cell r="S25"/>
          <cell r="T25">
            <v>12756459</v>
          </cell>
          <cell r="U25">
            <v>5087605</v>
          </cell>
          <cell r="V25">
            <v>10725000</v>
          </cell>
          <cell r="W25">
            <v>0.84</v>
          </cell>
          <cell r="X25"/>
          <cell r="Y25"/>
          <cell r="Z25" t="str">
            <v>○</v>
          </cell>
          <cell r="AA25" t="str">
            <v>②同種の他の契約の予定価格を類推されるおそれがあるため公表しない</v>
          </cell>
          <cell r="AB25">
            <v>10</v>
          </cell>
          <cell r="AC25">
            <v>2</v>
          </cell>
          <cell r="AD25" t="str">
            <v>○</v>
          </cell>
          <cell r="AE25"/>
          <cell r="AF25" t="str">
            <v>×</v>
          </cell>
          <cell r="AG25"/>
          <cell r="AH25"/>
          <cell r="AI25"/>
          <cell r="AJ25"/>
          <cell r="AK25"/>
          <cell r="AL25"/>
          <cell r="AM25"/>
          <cell r="AN25"/>
          <cell r="AO25"/>
          <cell r="AP25"/>
          <cell r="AQ25"/>
          <cell r="AR25"/>
          <cell r="AS25"/>
          <cell r="AT25"/>
          <cell r="AU25"/>
          <cell r="AV25"/>
          <cell r="AW25"/>
          <cell r="AX25"/>
          <cell r="AY25"/>
          <cell r="AZ25"/>
          <cell r="BA25"/>
          <cell r="BB25"/>
          <cell r="BC25" t="str">
            <v>年間支払金額(自官署のみ)</v>
          </cell>
          <cell r="BD25" t="str">
            <v>○</v>
          </cell>
          <cell r="BE25" t="str">
            <v>×</v>
          </cell>
          <cell r="BF25" t="str">
            <v>×</v>
          </cell>
          <cell r="BG25" t="str">
            <v>×</v>
          </cell>
          <cell r="BH25" t="str">
            <v/>
          </cell>
          <cell r="BI25" t="str">
            <v>⑩役務</v>
          </cell>
          <cell r="BJ25" t="str">
            <v>分担契約</v>
          </cell>
          <cell r="BK25"/>
          <cell r="BL25" t="str">
            <v/>
          </cell>
          <cell r="BM25" t="str">
            <v>○</v>
          </cell>
          <cell r="BN25" t="b">
            <v>1</v>
          </cell>
          <cell r="BO25" t="b">
            <v>1</v>
          </cell>
        </row>
        <row r="26">
          <cell r="F26" t="str">
            <v/>
          </cell>
          <cell r="G26" t="str">
            <v>Dg021</v>
          </cell>
          <cell r="H26" t="str">
            <v>⑩役務</v>
          </cell>
          <cell r="I26" t="str">
            <v>令和4年度金沢駅西合同庁舎の清掃業務
12ヶ月</v>
          </cell>
          <cell r="J26" t="str">
            <v>支出負担行為担当官
金沢国税局総務部次長
中村　憲二
石川県金沢市広坂２－２－６０
ほか８官署等</v>
          </cell>
          <cell r="K26" t="str">
            <v>③合庁</v>
          </cell>
          <cell r="L26" t="str">
            <v>○</v>
          </cell>
          <cell r="M26">
            <v>44652</v>
          </cell>
          <cell r="N26" t="str">
            <v>武田商事株式会社
石川県野々市市堀内３－４０</v>
          </cell>
          <cell r="O26">
            <v>2220001000405</v>
          </cell>
          <cell r="P26" t="str">
            <v>⑥その他の法人等</v>
          </cell>
          <cell r="Q26"/>
          <cell r="R26" t="str">
            <v>①一般競争入札</v>
          </cell>
          <cell r="S26"/>
          <cell r="T26">
            <v>7146579</v>
          </cell>
          <cell r="U26">
            <v>2910529</v>
          </cell>
          <cell r="V26">
            <v>6028000</v>
          </cell>
          <cell r="W26">
            <v>0.84299999999999997</v>
          </cell>
          <cell r="X26"/>
          <cell r="Y26"/>
          <cell r="Z26" t="str">
            <v>○</v>
          </cell>
          <cell r="AA26" t="str">
            <v>②同種の他の契約の予定価格を類推されるおそれがあるため公表しない</v>
          </cell>
          <cell r="AB26">
            <v>10</v>
          </cell>
          <cell r="AC26">
            <v>2</v>
          </cell>
          <cell r="AD26" t="str">
            <v>○</v>
          </cell>
          <cell r="AE26"/>
          <cell r="AF26" t="str">
            <v>×</v>
          </cell>
          <cell r="AG26"/>
          <cell r="AH26"/>
          <cell r="AI26"/>
          <cell r="AJ26"/>
          <cell r="AK26"/>
          <cell r="AL26"/>
          <cell r="AM26"/>
          <cell r="AN26"/>
          <cell r="AO26"/>
          <cell r="AP26"/>
          <cell r="AQ26"/>
          <cell r="AR26"/>
          <cell r="AS26"/>
          <cell r="AT26"/>
          <cell r="AU26"/>
          <cell r="AV26"/>
          <cell r="AW26"/>
          <cell r="AX26"/>
          <cell r="AY26"/>
          <cell r="AZ26"/>
          <cell r="BA26"/>
          <cell r="BB26"/>
          <cell r="BC26" t="str">
            <v>年間支払金額(自官署のみ)</v>
          </cell>
          <cell r="BD26" t="str">
            <v>○</v>
          </cell>
          <cell r="BE26" t="str">
            <v>×</v>
          </cell>
          <cell r="BF26" t="str">
            <v>×</v>
          </cell>
          <cell r="BG26" t="str">
            <v>×</v>
          </cell>
          <cell r="BH26" t="str">
            <v/>
          </cell>
          <cell r="BI26" t="str">
            <v>⑩役務</v>
          </cell>
          <cell r="BJ26" t="str">
            <v>分担契約</v>
          </cell>
          <cell r="BK26"/>
          <cell r="BL26" t="str">
            <v/>
          </cell>
          <cell r="BM26" t="str">
            <v>○</v>
          </cell>
          <cell r="BN26" t="b">
            <v>1</v>
          </cell>
          <cell r="BO26" t="b">
            <v>1</v>
          </cell>
        </row>
        <row r="27">
          <cell r="F27" t="str">
            <v/>
          </cell>
          <cell r="G27" t="str">
            <v>Dg022</v>
          </cell>
          <cell r="H27" t="str">
            <v>⑩役務</v>
          </cell>
          <cell r="I27" t="str">
            <v>令和4年度小松日の出合同庁舎の清掃業務
12ヶ月</v>
          </cell>
          <cell r="J27" t="str">
            <v>支出負担行為担当官
金沢国税局総務部次長
中村　憲二
石川県金沢市広坂２－２－６０
ほか３官署</v>
          </cell>
          <cell r="K27" t="str">
            <v>③合庁</v>
          </cell>
          <cell r="L27" t="str">
            <v>○</v>
          </cell>
          <cell r="M27">
            <v>44652</v>
          </cell>
          <cell r="N27" t="str">
            <v>有限会社グリター企画
石川県金沢市若宮町ホ４－４</v>
          </cell>
          <cell r="O27">
            <v>3220002002366</v>
          </cell>
          <cell r="P27" t="str">
            <v>⑥その他の法人等</v>
          </cell>
          <cell r="Q27"/>
          <cell r="R27" t="str">
            <v>①一般競争入札</v>
          </cell>
          <cell r="S27"/>
          <cell r="T27">
            <v>5335041</v>
          </cell>
          <cell r="U27">
            <v>1927751</v>
          </cell>
          <cell r="V27">
            <v>5000600</v>
          </cell>
          <cell r="W27">
            <v>0.93700000000000006</v>
          </cell>
          <cell r="X27"/>
          <cell r="Y27"/>
          <cell r="Z27" t="str">
            <v>○</v>
          </cell>
          <cell r="AA27" t="str">
            <v>②同種の他の契約の予定価格を類推されるおそれがあるため公表しない</v>
          </cell>
          <cell r="AB27">
            <v>5</v>
          </cell>
          <cell r="AC27">
            <v>1</v>
          </cell>
          <cell r="AD27" t="str">
            <v>○</v>
          </cell>
          <cell r="AE27"/>
          <cell r="AF27" t="str">
            <v>×</v>
          </cell>
          <cell r="AG27"/>
          <cell r="AH27"/>
          <cell r="AI27"/>
          <cell r="AJ27"/>
          <cell r="AK27"/>
          <cell r="AL27"/>
          <cell r="AM27"/>
          <cell r="AN27"/>
          <cell r="AO27"/>
          <cell r="AP27"/>
          <cell r="AQ27"/>
          <cell r="AR27"/>
          <cell r="AS27"/>
          <cell r="AT27"/>
          <cell r="AU27"/>
          <cell r="AV27"/>
          <cell r="AW27"/>
          <cell r="AX27"/>
          <cell r="AY27"/>
          <cell r="AZ27"/>
          <cell r="BA27"/>
          <cell r="BB27"/>
          <cell r="BC27" t="str">
            <v>年間支払金額(自官署のみ)</v>
          </cell>
          <cell r="BD27" t="str">
            <v>○</v>
          </cell>
          <cell r="BE27" t="str">
            <v>×</v>
          </cell>
          <cell r="BF27" t="str">
            <v>×</v>
          </cell>
          <cell r="BG27" t="str">
            <v>×</v>
          </cell>
          <cell r="BH27" t="str">
            <v/>
          </cell>
          <cell r="BI27" t="str">
            <v>⑩役務</v>
          </cell>
          <cell r="BJ27" t="str">
            <v>分担契約</v>
          </cell>
          <cell r="BK27"/>
          <cell r="BL27" t="str">
            <v/>
          </cell>
          <cell r="BM27" t="str">
            <v>○</v>
          </cell>
          <cell r="BN27" t="b">
            <v>1</v>
          </cell>
          <cell r="BO27" t="b">
            <v>1</v>
          </cell>
        </row>
        <row r="28">
          <cell r="F28" t="str">
            <v/>
          </cell>
          <cell r="G28" t="str">
            <v>Dg023</v>
          </cell>
          <cell r="H28" t="str">
            <v>⑩役務</v>
          </cell>
          <cell r="I28" t="str">
            <v>令和4年度七尾西湊合同庁舎の清掃業務
12ヶ月</v>
          </cell>
          <cell r="J28" t="str">
            <v>支出負担行為担当官
金沢国税局総務部次長
中村　憲二
石川県金沢市広坂２－２－６０
ほか１官署</v>
          </cell>
          <cell r="K28" t="str">
            <v>③合庁</v>
          </cell>
          <cell r="L28" t="str">
            <v>○</v>
          </cell>
          <cell r="M28">
            <v>44652</v>
          </cell>
          <cell r="N28" t="str">
            <v>能登綜合サービス株式会社
石川県七尾市池崎町れ部２３－１</v>
          </cell>
          <cell r="O28">
            <v>5220001015763</v>
          </cell>
          <cell r="P28" t="str">
            <v>⑥その他の法人等</v>
          </cell>
          <cell r="Q28"/>
          <cell r="R28" t="str">
            <v>①一般競争入札</v>
          </cell>
          <cell r="S28"/>
          <cell r="T28">
            <v>2914157</v>
          </cell>
          <cell r="U28">
            <v>1420349</v>
          </cell>
          <cell r="V28">
            <v>2125200</v>
          </cell>
          <cell r="W28">
            <v>0.72899999999999998</v>
          </cell>
          <cell r="X28"/>
          <cell r="Y28"/>
          <cell r="Z28" t="str">
            <v>○</v>
          </cell>
          <cell r="AA28" t="str">
            <v>②同種の他の契約の予定価格を類推されるおそれがあるため公表しない</v>
          </cell>
          <cell r="AB28">
            <v>4</v>
          </cell>
          <cell r="AC28">
            <v>1</v>
          </cell>
          <cell r="AD28" t="str">
            <v>○</v>
          </cell>
          <cell r="AE28"/>
          <cell r="AF28" t="str">
            <v>×</v>
          </cell>
          <cell r="AG28"/>
          <cell r="AH28"/>
          <cell r="AI28"/>
          <cell r="AJ28"/>
          <cell r="AK28"/>
          <cell r="AL28"/>
          <cell r="AM28"/>
          <cell r="AN28"/>
          <cell r="AO28"/>
          <cell r="AP28"/>
          <cell r="AQ28"/>
          <cell r="AR28"/>
          <cell r="AS28"/>
          <cell r="AT28"/>
          <cell r="AU28"/>
          <cell r="AV28"/>
          <cell r="AW28"/>
          <cell r="AX28"/>
          <cell r="AY28"/>
          <cell r="AZ28"/>
          <cell r="BA28"/>
          <cell r="BB28"/>
          <cell r="BC28" t="str">
            <v>年間支払金額(自官署のみ)</v>
          </cell>
          <cell r="BD28" t="str">
            <v>○</v>
          </cell>
          <cell r="BE28" t="str">
            <v>×</v>
          </cell>
          <cell r="BF28" t="str">
            <v>×</v>
          </cell>
          <cell r="BG28" t="str">
            <v>×</v>
          </cell>
          <cell r="BH28" t="str">
            <v/>
          </cell>
          <cell r="BI28" t="str">
            <v>⑩役務</v>
          </cell>
          <cell r="BJ28" t="str">
            <v>分担契約</v>
          </cell>
          <cell r="BK28"/>
          <cell r="BL28" t="str">
            <v/>
          </cell>
          <cell r="BM28" t="str">
            <v>○</v>
          </cell>
          <cell r="BN28" t="b">
            <v>1</v>
          </cell>
          <cell r="BO28" t="b">
            <v>1</v>
          </cell>
        </row>
        <row r="29">
          <cell r="F29" t="str">
            <v/>
          </cell>
          <cell r="G29" t="str">
            <v>Dg024</v>
          </cell>
          <cell r="H29" t="str">
            <v>⑩役務</v>
          </cell>
          <cell r="I29" t="str">
            <v>令和4年度敦賀駅前合同庁舎の清掃業務
12ヶ月</v>
          </cell>
          <cell r="J29" t="str">
            <v>支出負担行為担当官
金沢国税局総務部次長
中村　憲二
石川県金沢市広坂２－２－６０
ほか２官署</v>
          </cell>
          <cell r="K29" t="str">
            <v>③合庁</v>
          </cell>
          <cell r="L29" t="str">
            <v>○</v>
          </cell>
          <cell r="M29">
            <v>44652</v>
          </cell>
          <cell r="N29" t="str">
            <v>株式会社エコシステム
福井県敦賀市古田刈６６－１０１３</v>
          </cell>
          <cell r="O29">
            <v>3210001011278</v>
          </cell>
          <cell r="P29" t="str">
            <v>⑥その他の法人等</v>
          </cell>
          <cell r="Q29"/>
          <cell r="R29" t="str">
            <v>①一般競争入札</v>
          </cell>
          <cell r="S29"/>
          <cell r="T29">
            <v>4329059</v>
          </cell>
          <cell r="U29">
            <v>1392091</v>
          </cell>
          <cell r="V29">
            <v>3121800</v>
          </cell>
          <cell r="W29">
            <v>0.72099999999999997</v>
          </cell>
          <cell r="X29"/>
          <cell r="Y29"/>
          <cell r="Z29" t="str">
            <v>○</v>
          </cell>
          <cell r="AA29" t="str">
            <v>②同種の他の契約の予定価格を類推されるおそれがあるため公表しない</v>
          </cell>
          <cell r="AB29">
            <v>5</v>
          </cell>
          <cell r="AC29">
            <v>3</v>
          </cell>
          <cell r="AD29" t="str">
            <v>○</v>
          </cell>
          <cell r="AE29"/>
          <cell r="AF29" t="str">
            <v>×</v>
          </cell>
          <cell r="AG29"/>
          <cell r="AH29"/>
          <cell r="AI29"/>
          <cell r="AJ29"/>
          <cell r="AK29"/>
          <cell r="AL29"/>
          <cell r="AM29"/>
          <cell r="AN29"/>
          <cell r="AO29"/>
          <cell r="AP29"/>
          <cell r="AQ29"/>
          <cell r="AR29"/>
          <cell r="AS29"/>
          <cell r="AT29"/>
          <cell r="AU29"/>
          <cell r="AV29"/>
          <cell r="AW29"/>
          <cell r="AX29"/>
          <cell r="AY29"/>
          <cell r="AZ29"/>
          <cell r="BA29"/>
          <cell r="BB29"/>
          <cell r="BC29" t="str">
            <v>年間支払金額(自官署のみ)</v>
          </cell>
          <cell r="BD29" t="str">
            <v>○</v>
          </cell>
          <cell r="BE29" t="str">
            <v>×</v>
          </cell>
          <cell r="BF29" t="str">
            <v>×</v>
          </cell>
          <cell r="BG29" t="str">
            <v>×</v>
          </cell>
          <cell r="BH29" t="str">
            <v/>
          </cell>
          <cell r="BI29" t="str">
            <v>⑩役務</v>
          </cell>
          <cell r="BJ29" t="str">
            <v>分担契約</v>
          </cell>
          <cell r="BK29"/>
          <cell r="BL29" t="str">
            <v/>
          </cell>
          <cell r="BM29" t="str">
            <v>○</v>
          </cell>
          <cell r="BN29" t="b">
            <v>1</v>
          </cell>
          <cell r="BO29" t="b">
            <v>1</v>
          </cell>
        </row>
        <row r="30">
          <cell r="F30" t="str">
            <v/>
          </cell>
          <cell r="G30" t="str">
            <v>Dg025</v>
          </cell>
          <cell r="H30" t="str">
            <v>⑩役務</v>
          </cell>
          <cell r="I30" t="str">
            <v>令和4年度魚津合同庁舎の清掃業務
12ヶ月</v>
          </cell>
          <cell r="J30" t="str">
            <v>支出負担行為担当官
金沢国税局総務部次長
中村　憲二
石川県金沢市広坂２－２－６０
ほか３官署</v>
          </cell>
          <cell r="K30" t="str">
            <v>③合庁</v>
          </cell>
          <cell r="L30" t="str">
            <v>○</v>
          </cell>
          <cell r="M30">
            <v>44652</v>
          </cell>
          <cell r="N30" t="str">
            <v>武田商事株式会社
石川県野々市市堀内３－４０</v>
          </cell>
          <cell r="O30">
            <v>2220001000405</v>
          </cell>
          <cell r="P30" t="str">
            <v>⑥その他の法人等</v>
          </cell>
          <cell r="Q30"/>
          <cell r="R30" t="str">
            <v>①一般競争入札</v>
          </cell>
          <cell r="S30"/>
          <cell r="T30">
            <v>5746357</v>
          </cell>
          <cell r="U30">
            <v>2949321</v>
          </cell>
          <cell r="V30">
            <v>5665000</v>
          </cell>
          <cell r="W30">
            <v>0.98499999999999999</v>
          </cell>
          <cell r="X30"/>
          <cell r="Y30"/>
          <cell r="Z30" t="str">
            <v>○</v>
          </cell>
          <cell r="AA30" t="str">
            <v>②同種の他の契約の予定価格を類推されるおそれがあるため公表しない</v>
          </cell>
          <cell r="AB30">
            <v>4</v>
          </cell>
          <cell r="AC30">
            <v>1</v>
          </cell>
          <cell r="AD30" t="str">
            <v>○</v>
          </cell>
          <cell r="AE30"/>
          <cell r="AF30" t="str">
            <v>×</v>
          </cell>
          <cell r="AG30"/>
          <cell r="AH30"/>
          <cell r="AI30"/>
          <cell r="AJ30"/>
          <cell r="AK30"/>
          <cell r="AL30"/>
          <cell r="AM30"/>
          <cell r="AN30"/>
          <cell r="AO30"/>
          <cell r="AP30"/>
          <cell r="AQ30"/>
          <cell r="AR30"/>
          <cell r="AS30"/>
          <cell r="AT30"/>
          <cell r="AU30"/>
          <cell r="AV30"/>
          <cell r="AW30"/>
          <cell r="AX30"/>
          <cell r="AY30"/>
          <cell r="AZ30"/>
          <cell r="BA30"/>
          <cell r="BB30"/>
          <cell r="BC30" t="str">
            <v>年間支払金額(自官署のみ)</v>
          </cell>
          <cell r="BD30" t="str">
            <v>○</v>
          </cell>
          <cell r="BE30" t="str">
            <v>×</v>
          </cell>
          <cell r="BF30" t="str">
            <v>×</v>
          </cell>
          <cell r="BG30" t="str">
            <v>×</v>
          </cell>
          <cell r="BH30" t="str">
            <v/>
          </cell>
          <cell r="BI30" t="str">
            <v>⑩役務</v>
          </cell>
          <cell r="BJ30" t="str">
            <v>分担契約</v>
          </cell>
          <cell r="BK30"/>
          <cell r="BL30" t="str">
            <v/>
          </cell>
          <cell r="BM30" t="str">
            <v>○</v>
          </cell>
          <cell r="BN30" t="b">
            <v>1</v>
          </cell>
          <cell r="BO30" t="b">
            <v>1</v>
          </cell>
        </row>
        <row r="31">
          <cell r="F31" t="str">
            <v/>
          </cell>
          <cell r="G31" t="str">
            <v>Dg026</v>
          </cell>
          <cell r="H31" t="str">
            <v>⑩役務</v>
          </cell>
          <cell r="I31" t="str">
            <v>令和4年度富山丸の内合同庁舎の清掃業務
12ヶ月　　　　　　　　　　　　　　　　　　</v>
          </cell>
          <cell r="J31" t="str">
            <v>支出負担行為担当官
金沢国税局総務部次長
中村　憲二
石川県金沢市広坂２－２－６０
ほか３官署</v>
          </cell>
          <cell r="K31" t="str">
            <v>③合庁</v>
          </cell>
          <cell r="L31" t="str">
            <v>○</v>
          </cell>
          <cell r="M31">
            <v>44652</v>
          </cell>
          <cell r="N31" t="str">
            <v>株式会社オフィスケィ
富山県富山市鶴が丘町１０２－１</v>
          </cell>
          <cell r="O31">
            <v>1230001000545</v>
          </cell>
          <cell r="P31" t="str">
            <v>⑥その他の法人等</v>
          </cell>
          <cell r="Q31"/>
          <cell r="R31" t="str">
            <v>①一般競争入札</v>
          </cell>
          <cell r="S31"/>
          <cell r="T31">
            <v>6544697</v>
          </cell>
          <cell r="U31">
            <v>5575710</v>
          </cell>
          <cell r="V31">
            <v>6424000</v>
          </cell>
          <cell r="W31">
            <v>0.98099999999999998</v>
          </cell>
          <cell r="X31"/>
          <cell r="Y31"/>
          <cell r="Z31" t="str">
            <v>○</v>
          </cell>
          <cell r="AA31" t="str">
            <v>②同種の他の契約の予定価格を類推されるおそれがあるため公表しない</v>
          </cell>
          <cell r="AB31">
            <v>6</v>
          </cell>
          <cell r="AC31">
            <v>2</v>
          </cell>
          <cell r="AD31" t="str">
            <v>○</v>
          </cell>
          <cell r="AE31"/>
          <cell r="AF31" t="str">
            <v>×</v>
          </cell>
          <cell r="AG31"/>
          <cell r="AH31"/>
          <cell r="AI31"/>
          <cell r="AJ31"/>
          <cell r="AK31"/>
          <cell r="AL31"/>
          <cell r="AM31"/>
          <cell r="AN31"/>
          <cell r="AO31"/>
          <cell r="AP31"/>
          <cell r="AQ31"/>
          <cell r="AR31"/>
          <cell r="AS31"/>
          <cell r="AT31"/>
          <cell r="AU31"/>
          <cell r="AV31"/>
          <cell r="AW31"/>
          <cell r="AX31"/>
          <cell r="AY31"/>
          <cell r="AZ31"/>
          <cell r="BA31"/>
          <cell r="BB31"/>
          <cell r="BC31" t="str">
            <v>年間支払金額(自官署のみ)</v>
          </cell>
          <cell r="BD31" t="str">
            <v>○</v>
          </cell>
          <cell r="BE31" t="str">
            <v>×</v>
          </cell>
          <cell r="BF31" t="str">
            <v>×</v>
          </cell>
          <cell r="BG31" t="str">
            <v>×</v>
          </cell>
          <cell r="BH31" t="str">
            <v/>
          </cell>
          <cell r="BI31" t="str">
            <v>⑩役務</v>
          </cell>
          <cell r="BJ31" t="str">
            <v>分担契約</v>
          </cell>
          <cell r="BK31"/>
          <cell r="BL31" t="str">
            <v/>
          </cell>
          <cell r="BM31" t="str">
            <v>○</v>
          </cell>
          <cell r="BN31" t="b">
            <v>1</v>
          </cell>
          <cell r="BO31" t="b">
            <v>1</v>
          </cell>
        </row>
        <row r="32">
          <cell r="F32" t="str">
            <v/>
          </cell>
          <cell r="G32" t="str">
            <v>Dg027</v>
          </cell>
          <cell r="H32" t="str">
            <v>⑩役務</v>
          </cell>
          <cell r="I32" t="str">
            <v>令和4年度高岡及び砺波税務署の清掃業務
12ヶ月</v>
          </cell>
          <cell r="J32" t="str">
            <v>支出負担行為担当官
金沢国税局総務部次長
中村　憲二
石川県金沢市広坂２－２－６０</v>
          </cell>
          <cell r="K32"/>
          <cell r="L32"/>
          <cell r="M32">
            <v>44652</v>
          </cell>
          <cell r="N32" t="str">
            <v>株式会社日本ビルサービス
富山県砺波市三郎丸３１３</v>
          </cell>
          <cell r="O32">
            <v>3230001008371</v>
          </cell>
          <cell r="P32" t="str">
            <v>⑥その他の法人等</v>
          </cell>
          <cell r="Q32"/>
          <cell r="R32" t="str">
            <v>①一般競争入札</v>
          </cell>
          <cell r="S32"/>
          <cell r="T32">
            <v>4245725</v>
          </cell>
          <cell r="U32">
            <v>3498000</v>
          </cell>
          <cell r="V32"/>
          <cell r="W32">
            <v>0.82299999999999995</v>
          </cell>
          <cell r="X32"/>
          <cell r="Y32"/>
          <cell r="Z32" t="str">
            <v>○</v>
          </cell>
          <cell r="AA32" t="str">
            <v>②同種の他の契約の予定価格を類推されるおそれがあるため公表しない</v>
          </cell>
          <cell r="AB32">
            <v>4</v>
          </cell>
          <cell r="AC32">
            <v>0</v>
          </cell>
          <cell r="AD32" t="str">
            <v>○</v>
          </cell>
          <cell r="AE32"/>
          <cell r="AF32" t="str">
            <v>×</v>
          </cell>
          <cell r="AG32"/>
          <cell r="AH32"/>
          <cell r="AI32"/>
          <cell r="AJ32"/>
          <cell r="AK32"/>
          <cell r="AL32"/>
          <cell r="AM32"/>
          <cell r="AN32"/>
          <cell r="AO32"/>
          <cell r="AP32"/>
          <cell r="AQ32"/>
          <cell r="AR32"/>
          <cell r="AS32"/>
          <cell r="AT32"/>
          <cell r="AU32"/>
          <cell r="AV32"/>
          <cell r="AW32"/>
          <cell r="AX32"/>
          <cell r="AY32"/>
          <cell r="AZ32"/>
          <cell r="BA32"/>
          <cell r="BB32"/>
          <cell r="BC32" t="str">
            <v>予定価格</v>
          </cell>
          <cell r="BD32" t="str">
            <v>○</v>
          </cell>
          <cell r="BE32" t="str">
            <v>×</v>
          </cell>
          <cell r="BF32" t="str">
            <v>○</v>
          </cell>
          <cell r="BG32" t="str">
            <v>○</v>
          </cell>
          <cell r="BH32">
            <v>0</v>
          </cell>
          <cell r="BI32" t="str">
            <v>⑩役務</v>
          </cell>
          <cell r="BJ32" t="str">
            <v/>
          </cell>
          <cell r="BK32"/>
          <cell r="BL32" t="str">
            <v/>
          </cell>
          <cell r="BM32" t="str">
            <v>○</v>
          </cell>
          <cell r="BN32" t="b">
            <v>1</v>
          </cell>
          <cell r="BO32" t="b">
            <v>1</v>
          </cell>
        </row>
        <row r="33">
          <cell r="F33" t="str">
            <v/>
          </cell>
          <cell r="G33" t="str">
            <v>Dg028</v>
          </cell>
          <cell r="H33" t="str">
            <v>⑩役務</v>
          </cell>
          <cell r="I33" t="str">
            <v>令和4年度輪島・松任税務署及び金沢国税局戸水分庁舎の清掃業務
12ヶ月</v>
          </cell>
          <cell r="J33" t="str">
            <v>支出負担行為担当官
金沢国税局総務部次長
中村　憲二
石川県金沢市広坂２－２－６０</v>
          </cell>
          <cell r="K33"/>
          <cell r="L33"/>
          <cell r="M33">
            <v>44652</v>
          </cell>
          <cell r="N33" t="str">
            <v>武田商事株式会社
石川県野々市市堀内３－４０</v>
          </cell>
          <cell r="O33">
            <v>2220001000405</v>
          </cell>
          <cell r="P33" t="str">
            <v>⑥その他の法人等</v>
          </cell>
          <cell r="Q33"/>
          <cell r="R33" t="str">
            <v>①一般競争入札</v>
          </cell>
          <cell r="S33"/>
          <cell r="T33">
            <v>8785360</v>
          </cell>
          <cell r="U33">
            <v>4158000</v>
          </cell>
          <cell r="V33"/>
          <cell r="W33">
            <v>0.47299999999999998</v>
          </cell>
          <cell r="X33"/>
          <cell r="Y33"/>
          <cell r="Z33" t="str">
            <v>○</v>
          </cell>
          <cell r="AA33" t="str">
            <v>②同種の他の契約の予定価格を類推されるおそれがあるため公表しない</v>
          </cell>
          <cell r="AB33">
            <v>4</v>
          </cell>
          <cell r="AC33">
            <v>1</v>
          </cell>
          <cell r="AD33" t="str">
            <v>○</v>
          </cell>
          <cell r="AE33"/>
          <cell r="AF33" t="str">
            <v>×</v>
          </cell>
          <cell r="AG33"/>
          <cell r="AH33"/>
          <cell r="AI33"/>
          <cell r="AJ33"/>
          <cell r="AK33"/>
          <cell r="AL33"/>
          <cell r="AM33"/>
          <cell r="AN33"/>
          <cell r="AO33"/>
          <cell r="AP33"/>
          <cell r="AQ33"/>
          <cell r="AR33"/>
          <cell r="AS33"/>
          <cell r="AT33"/>
          <cell r="AU33"/>
          <cell r="AV33"/>
          <cell r="AW33"/>
          <cell r="AX33"/>
          <cell r="AY33"/>
          <cell r="AZ33"/>
          <cell r="BA33"/>
          <cell r="BB33"/>
          <cell r="BC33" t="str">
            <v>予定価格</v>
          </cell>
          <cell r="BD33" t="str">
            <v>○</v>
          </cell>
          <cell r="BE33" t="str">
            <v>×</v>
          </cell>
          <cell r="BF33" t="str">
            <v>○</v>
          </cell>
          <cell r="BG33" t="str">
            <v>○</v>
          </cell>
          <cell r="BH33">
            <v>0</v>
          </cell>
          <cell r="BI33" t="str">
            <v>⑩役務</v>
          </cell>
          <cell r="BJ33" t="str">
            <v/>
          </cell>
          <cell r="BK33"/>
          <cell r="BL33" t="str">
            <v/>
          </cell>
          <cell r="BM33" t="str">
            <v>○</v>
          </cell>
          <cell r="BN33" t="b">
            <v>1</v>
          </cell>
          <cell r="BO33" t="b">
            <v>1</v>
          </cell>
        </row>
        <row r="34">
          <cell r="F34" t="str">
            <v/>
          </cell>
          <cell r="G34" t="str">
            <v>Dg029</v>
          </cell>
          <cell r="H34" t="str">
            <v>⑩役務</v>
          </cell>
          <cell r="I34" t="str">
            <v>令和4年度武生・大野及び三国税務署の清掃業務
12ヶ月</v>
          </cell>
          <cell r="J34" t="str">
            <v>支出負担行為担当官
金沢国税局総務部次長
中村　憲二
石川県金沢市広坂２－２－６０</v>
          </cell>
          <cell r="K34"/>
          <cell r="L34"/>
          <cell r="M34">
            <v>44652</v>
          </cell>
          <cell r="N34" t="str">
            <v>株式会社法美社
福井県福井市里別所新町５０５</v>
          </cell>
          <cell r="O34">
            <v>1210001003384</v>
          </cell>
          <cell r="P34" t="str">
            <v>⑥その他の法人等</v>
          </cell>
          <cell r="Q34"/>
          <cell r="R34" t="str">
            <v>①一般競争入札</v>
          </cell>
          <cell r="S34"/>
          <cell r="T34">
            <v>5285534</v>
          </cell>
          <cell r="U34">
            <v>3844500</v>
          </cell>
          <cell r="V34"/>
          <cell r="W34">
            <v>0.72699999999999998</v>
          </cell>
          <cell r="X34"/>
          <cell r="Y34"/>
          <cell r="Z34" t="str">
            <v>○</v>
          </cell>
          <cell r="AA34" t="str">
            <v>②同種の他の契約の予定価格を類推されるおそれがあるため公表しない</v>
          </cell>
          <cell r="AB34">
            <v>4</v>
          </cell>
          <cell r="AC34">
            <v>0</v>
          </cell>
          <cell r="AD34" t="str">
            <v>○</v>
          </cell>
          <cell r="AE34"/>
          <cell r="AF34" t="str">
            <v>×</v>
          </cell>
          <cell r="AG34"/>
          <cell r="AH34"/>
          <cell r="AI34"/>
          <cell r="AJ34"/>
          <cell r="AK34"/>
          <cell r="AL34"/>
          <cell r="AM34"/>
          <cell r="AN34"/>
          <cell r="AO34"/>
          <cell r="AP34"/>
          <cell r="AQ34"/>
          <cell r="AR34"/>
          <cell r="AS34"/>
          <cell r="AT34"/>
          <cell r="AU34"/>
          <cell r="AV34"/>
          <cell r="AW34"/>
          <cell r="AX34"/>
          <cell r="AY34"/>
          <cell r="AZ34"/>
          <cell r="BA34"/>
          <cell r="BB34"/>
          <cell r="BC34" t="str">
            <v>予定価格</v>
          </cell>
          <cell r="BD34" t="str">
            <v>○</v>
          </cell>
          <cell r="BE34" t="str">
            <v>×</v>
          </cell>
          <cell r="BF34" t="str">
            <v>○</v>
          </cell>
          <cell r="BG34" t="str">
            <v>○</v>
          </cell>
          <cell r="BH34">
            <v>0</v>
          </cell>
          <cell r="BI34" t="str">
            <v>⑩役務</v>
          </cell>
          <cell r="BJ34" t="str">
            <v/>
          </cell>
          <cell r="BK34"/>
          <cell r="BL34" t="str">
            <v/>
          </cell>
          <cell r="BM34" t="str">
            <v>○</v>
          </cell>
          <cell r="BN34" t="b">
            <v>1</v>
          </cell>
          <cell r="BO34" t="b">
            <v>1</v>
          </cell>
        </row>
        <row r="35">
          <cell r="F35">
            <v>2</v>
          </cell>
          <cell r="G35" t="str">
            <v>Dg030</v>
          </cell>
          <cell r="H35" t="str">
            <v>⑩役務</v>
          </cell>
          <cell r="I35" t="str">
            <v>確定申告コールセンターの運営業務
令和4年4月1日～4月15日</v>
          </cell>
          <cell r="J35" t="str">
            <v>支出負担行為担当官
金沢国税局総務部次長
中村　憲二
石川県金沢市広坂２－２－６０</v>
          </cell>
          <cell r="K35"/>
          <cell r="L35"/>
          <cell r="M35">
            <v>44652</v>
          </cell>
          <cell r="N35" t="str">
            <v>株式会社NTTマーケティングアクトProCX
大阪府大阪市都島区東野田町４－１５－８２</v>
          </cell>
          <cell r="O35">
            <v>5120001238738</v>
          </cell>
          <cell r="P35" t="str">
            <v>⑥その他の法人等</v>
          </cell>
          <cell r="Q35"/>
          <cell r="R35" t="str">
            <v>④随意契約（企画競争無し）</v>
          </cell>
          <cell r="S35"/>
          <cell r="T35">
            <v>2585825</v>
          </cell>
          <cell r="U35" t="str">
            <v>@16,417円／人日ほか</v>
          </cell>
          <cell r="V35">
            <v>2585825</v>
          </cell>
          <cell r="W35">
            <v>1</v>
          </cell>
          <cell r="X35"/>
          <cell r="Y35"/>
          <cell r="Z35" t="str">
            <v>×</v>
          </cell>
          <cell r="AA35" t="str">
            <v>②同種の他の契約の予定価格を類推されるおそれがあるため公表しない</v>
          </cell>
          <cell r="AB35" t="str">
            <v>－</v>
          </cell>
          <cell r="AC35"/>
          <cell r="AD35"/>
          <cell r="AE35"/>
          <cell r="AF35" t="str">
            <v>×</v>
          </cell>
          <cell r="AG35"/>
          <cell r="AH35" t="str">
            <v>①会計法第29条の3第4項（契約の性質又は目的が競争を許さない場合）</v>
          </cell>
          <cell r="AI35" t="str">
            <v>入札期間及び受託者の最低限の業務準備期間を確保した場合、納税者に不利益な状況が発生することが明らかなため（公共調達適正化通達1（2）③その他イ）</v>
          </cell>
          <cell r="AJ35" t="str">
            <v>単価契約
予定調達総額
2,585,825円</v>
          </cell>
          <cell r="AK35"/>
          <cell r="AL35"/>
          <cell r="AM35"/>
          <cell r="AN35"/>
          <cell r="AO35"/>
          <cell r="AP35"/>
          <cell r="AQ35"/>
          <cell r="AR35"/>
          <cell r="AS35"/>
          <cell r="AT35"/>
          <cell r="AU35"/>
          <cell r="AV35"/>
          <cell r="AW35"/>
          <cell r="AX35"/>
          <cell r="AY35"/>
          <cell r="AZ35"/>
          <cell r="BA35"/>
          <cell r="BB35"/>
          <cell r="BC35" t="str">
            <v>年間支払金額</v>
          </cell>
          <cell r="BD35" t="str">
            <v>○</v>
          </cell>
          <cell r="BE35" t="str">
            <v>×</v>
          </cell>
          <cell r="BF35" t="str">
            <v>×</v>
          </cell>
          <cell r="BG35" t="str">
            <v>×</v>
          </cell>
          <cell r="BH35" t="str">
            <v/>
          </cell>
          <cell r="BI35" t="str">
            <v>⑩役務</v>
          </cell>
          <cell r="BJ35" t="str">
            <v>単価契約</v>
          </cell>
          <cell r="BK35"/>
          <cell r="BL35" t="str">
            <v/>
          </cell>
          <cell r="BM35" t="str">
            <v>○</v>
          </cell>
          <cell r="BN35" t="b">
            <v>1</v>
          </cell>
          <cell r="BO35" t="b">
            <v>1</v>
          </cell>
        </row>
        <row r="36">
          <cell r="F36">
            <v>3</v>
          </cell>
          <cell r="G36" t="str">
            <v>Dg031</v>
          </cell>
          <cell r="H36" t="str">
            <v>⑩役務</v>
          </cell>
          <cell r="I36" t="str">
            <v>確定申告会場で使用する備品等借上げ及び撤収業務
ハイカウンターW1,800×Ｄ600×H930　15日ほか</v>
          </cell>
          <cell r="J36" t="str">
            <v>支出負担行為担当官
金沢国税局総務部次長
中村　憲二
石川県金沢市広坂２－２－６０</v>
          </cell>
          <cell r="K36"/>
          <cell r="L36"/>
          <cell r="M36">
            <v>44652</v>
          </cell>
          <cell r="N36" t="str">
            <v>株式会社ＪＲ西日本コミュニケーションズ北陸支社
石川県金沢市広岡１－１－１８</v>
          </cell>
          <cell r="O36">
            <v>8120001064792</v>
          </cell>
          <cell r="P36" t="str">
            <v>⑥その他の法人等</v>
          </cell>
          <cell r="Q36"/>
          <cell r="R36" t="str">
            <v>④随意契約（企画競争無し）</v>
          </cell>
          <cell r="S36"/>
          <cell r="T36">
            <v>3329920</v>
          </cell>
          <cell r="U36" t="str">
            <v>＠185.9円/台ほか</v>
          </cell>
          <cell r="V36">
            <v>3329920</v>
          </cell>
          <cell r="W36">
            <v>1</v>
          </cell>
          <cell r="X36"/>
          <cell r="Y36"/>
          <cell r="Z36" t="str">
            <v>×</v>
          </cell>
          <cell r="AA36" t="str">
            <v>②同種の他の契約の予定価格を類推されるおそれがあるため公表しない</v>
          </cell>
          <cell r="AB36" t="str">
            <v>－</v>
          </cell>
          <cell r="AC36"/>
          <cell r="AD36"/>
          <cell r="AE36"/>
          <cell r="AF36" t="str">
            <v>×</v>
          </cell>
          <cell r="AG36"/>
          <cell r="AH36" t="str">
            <v>①会計法第29条の3第4項（契約の性質又は目的が競争を許さない場合）</v>
          </cell>
          <cell r="AI36" t="str">
            <v>入札期間及び受託者の最低限の業務準備期間を確保した場合、納税者に不利益な状況が発生することが明らかなため（公共調達適正化通達1（2）③その他イ）</v>
          </cell>
          <cell r="AJ36" t="str">
            <v>単価契約
予定調達総額
3,329,920円</v>
          </cell>
          <cell r="AK36"/>
          <cell r="AL36"/>
          <cell r="AM36"/>
          <cell r="AN36"/>
          <cell r="AO36"/>
          <cell r="AP36"/>
          <cell r="AQ36"/>
          <cell r="AR36"/>
          <cell r="AS36"/>
          <cell r="AT36"/>
          <cell r="AU36"/>
          <cell r="AV36"/>
          <cell r="AW36"/>
          <cell r="AX36"/>
          <cell r="AY36"/>
          <cell r="AZ36"/>
          <cell r="BA36"/>
          <cell r="BB36"/>
          <cell r="BC36" t="str">
            <v>年間支払金額</v>
          </cell>
          <cell r="BD36" t="str">
            <v>○</v>
          </cell>
          <cell r="BE36" t="str">
            <v>×</v>
          </cell>
          <cell r="BF36" t="str">
            <v>×</v>
          </cell>
          <cell r="BG36" t="str">
            <v>×</v>
          </cell>
          <cell r="BH36" t="str">
            <v/>
          </cell>
          <cell r="BI36" t="str">
            <v>⑩役務</v>
          </cell>
          <cell r="BJ36" t="str">
            <v>単価契約</v>
          </cell>
          <cell r="BK36"/>
          <cell r="BL36" t="str">
            <v/>
          </cell>
          <cell r="BM36" t="str">
            <v>○</v>
          </cell>
          <cell r="BN36" t="b">
            <v>1</v>
          </cell>
          <cell r="BO36" t="b">
            <v>1</v>
          </cell>
        </row>
        <row r="37">
          <cell r="F37">
            <v>4</v>
          </cell>
          <cell r="G37" t="str">
            <v>Dg032</v>
          </cell>
          <cell r="H37" t="str">
            <v>⑨物品等賃借</v>
          </cell>
          <cell r="I37" t="str">
            <v>金沢国税局業務処理センターとして使用する施設の借上げ
12ヶ月</v>
          </cell>
          <cell r="J37" t="str">
            <v>支出負担行為担当官
金沢国税局総務部次長
中村　憲二
石川県金沢市広坂２－２－６０</v>
          </cell>
          <cell r="K37"/>
          <cell r="L37"/>
          <cell r="M37">
            <v>44652</v>
          </cell>
          <cell r="N37" t="str">
            <v>石川県
石川県金沢市鞍月１－１</v>
          </cell>
          <cell r="O37">
            <v>2000020170003</v>
          </cell>
          <cell r="P37" t="str">
            <v>⑥その他の法人等</v>
          </cell>
          <cell r="Q37"/>
          <cell r="R37" t="str">
            <v>④随意契約（企画競争無し）</v>
          </cell>
          <cell r="S37" t="str">
            <v>○</v>
          </cell>
          <cell r="T37">
            <v>33994536</v>
          </cell>
          <cell r="U37">
            <v>33994530</v>
          </cell>
          <cell r="V37"/>
          <cell r="W37">
            <v>0.999</v>
          </cell>
          <cell r="X37"/>
          <cell r="Y37"/>
          <cell r="Z37" t="str">
            <v>×</v>
          </cell>
          <cell r="AA37" t="str">
            <v>②同種の他の契約の予定価格を類推されるおそれがあるため公表しない</v>
          </cell>
          <cell r="AB37">
            <v>0</v>
          </cell>
          <cell r="AC37" t="str">
            <v xml:space="preserve">  </v>
          </cell>
          <cell r="AD37" t="str">
            <v>×</v>
          </cell>
          <cell r="AE37" t="str">
            <v>システム非対応</v>
          </cell>
          <cell r="AF37" t="str">
            <v>×</v>
          </cell>
          <cell r="AG37"/>
          <cell r="AH37" t="str">
            <v>⑭予決令第99条の2（競争に付しても入札者がないとき、又は再度の入札をしても落札者がないとき）</v>
          </cell>
          <cell r="AI37" t="str">
            <v>公募により募集を行ったところ、応募者がいなかったため当局の条件を満たす相手方を選定したものであり、契約価格の競争による相手方の選定を許さず会計法第29条の3第4項に該当するため。</v>
          </cell>
          <cell r="AJ37"/>
          <cell r="AK37"/>
          <cell r="AL37"/>
          <cell r="AM37"/>
          <cell r="AN37"/>
          <cell r="AO37"/>
          <cell r="AP37"/>
          <cell r="AQ37"/>
          <cell r="AR37"/>
          <cell r="AS37"/>
          <cell r="AT37"/>
          <cell r="AU37"/>
          <cell r="AV37"/>
          <cell r="AW37"/>
          <cell r="AX37"/>
          <cell r="AY37"/>
          <cell r="AZ37"/>
          <cell r="BA37"/>
          <cell r="BB37"/>
          <cell r="BC37" t="str">
            <v>予定価格</v>
          </cell>
          <cell r="BD37" t="str">
            <v>○</v>
          </cell>
          <cell r="BE37" t="str">
            <v>×</v>
          </cell>
          <cell r="BF37" t="str">
            <v>○</v>
          </cell>
          <cell r="BG37" t="str">
            <v>○</v>
          </cell>
          <cell r="BH37">
            <v>0</v>
          </cell>
          <cell r="BI37" t="str">
            <v>⑨物品等賃借</v>
          </cell>
          <cell r="BJ37" t="str">
            <v/>
          </cell>
          <cell r="BK37"/>
          <cell r="BL37">
            <v>1</v>
          </cell>
          <cell r="BM37" t="str">
            <v>○</v>
          </cell>
          <cell r="BN37" t="b">
            <v>1</v>
          </cell>
          <cell r="BO37" t="b">
            <v>1</v>
          </cell>
        </row>
        <row r="38">
          <cell r="F38" t="str">
            <v/>
          </cell>
          <cell r="G38" t="str">
            <v>Dg033</v>
          </cell>
          <cell r="H38" t="str">
            <v>⑩役務</v>
          </cell>
          <cell r="I38" t="str">
            <v>令和4年度金沢国税局、金沢国税局戸水分庁舎及び管内税務署における荷物の配達業務
5,504個</v>
          </cell>
          <cell r="J38" t="str">
            <v>支出負担行為担当官
金沢国税局総務部次長
中村　憲二
石川県金沢市広坂２－２－６０</v>
          </cell>
          <cell r="K38"/>
          <cell r="L38"/>
          <cell r="M38">
            <v>44652</v>
          </cell>
          <cell r="N38" t="str">
            <v>佐川急便株式会社北陸支店
石川県金沢市木越町ト８０</v>
          </cell>
          <cell r="O38">
            <v>8130001000053</v>
          </cell>
          <cell r="P38" t="str">
            <v>⑥その他の法人等</v>
          </cell>
          <cell r="Q38"/>
          <cell r="R38" t="str">
            <v>①一般競争入札</v>
          </cell>
          <cell r="S38"/>
          <cell r="T38">
            <v>3442040</v>
          </cell>
          <cell r="U38" t="str">
            <v>＠495円/個ほか</v>
          </cell>
          <cell r="V38">
            <v>2987721</v>
          </cell>
          <cell r="W38">
            <v>0.86799999999999999</v>
          </cell>
          <cell r="X38"/>
          <cell r="Y38"/>
          <cell r="Z38" t="str">
            <v>×</v>
          </cell>
          <cell r="AA38" t="str">
            <v>②同種の他の契約の予定価格を類推されるおそれがあるため公表しない</v>
          </cell>
          <cell r="AB38">
            <v>2</v>
          </cell>
          <cell r="AC38">
            <v>1</v>
          </cell>
          <cell r="AD38" t="str">
            <v>○</v>
          </cell>
          <cell r="AE38"/>
          <cell r="AF38" t="str">
            <v>×</v>
          </cell>
          <cell r="AG38"/>
          <cell r="AH38"/>
          <cell r="AI38"/>
          <cell r="AJ38" t="str">
            <v>単価契約
予定調達総額
2,987,721円</v>
          </cell>
          <cell r="AK38"/>
          <cell r="AL38"/>
          <cell r="AM38"/>
          <cell r="AN38"/>
          <cell r="AO38"/>
          <cell r="AP38"/>
          <cell r="AQ38"/>
          <cell r="AR38"/>
          <cell r="AS38"/>
          <cell r="AT38"/>
          <cell r="AU38"/>
          <cell r="AV38"/>
          <cell r="AW38"/>
          <cell r="AX38"/>
          <cell r="AY38"/>
          <cell r="AZ38"/>
          <cell r="BA38"/>
          <cell r="BB38"/>
          <cell r="BC38" t="str">
            <v>年間支払金額</v>
          </cell>
          <cell r="BD38" t="str">
            <v>○</v>
          </cell>
          <cell r="BE38" t="str">
            <v>×</v>
          </cell>
          <cell r="BF38" t="str">
            <v>×</v>
          </cell>
          <cell r="BG38" t="str">
            <v>×</v>
          </cell>
          <cell r="BH38" t="str">
            <v/>
          </cell>
          <cell r="BI38" t="str">
            <v>⑩役務</v>
          </cell>
          <cell r="BJ38" t="str">
            <v>単価契約</v>
          </cell>
          <cell r="BK38"/>
          <cell r="BL38" t="str">
            <v/>
          </cell>
          <cell r="BM38" t="str">
            <v>○</v>
          </cell>
          <cell r="BN38" t="b">
            <v>1</v>
          </cell>
          <cell r="BO38" t="b">
            <v>1</v>
          </cell>
        </row>
        <row r="39">
          <cell r="F39" t="str">
            <v/>
          </cell>
          <cell r="G39" t="str">
            <v>Dg034</v>
          </cell>
          <cell r="H39" t="str">
            <v>⑩役務</v>
          </cell>
          <cell r="I39" t="str">
            <v>令和4年度金沢国税局、金沢国税局戸水分庁舎及び管内税務署における信書小包の配達業務
3,918個</v>
          </cell>
          <cell r="J39" t="str">
            <v>支出負担行為担当官
金沢国税局総務部次長
中村　憲二
石川県金沢市広坂２－２－６０</v>
          </cell>
          <cell r="K39"/>
          <cell r="L39"/>
          <cell r="M39">
            <v>44652</v>
          </cell>
          <cell r="N39" t="str">
            <v>佐川急便株式会社北陸支店
石川県金沢市木越町ト８０</v>
          </cell>
          <cell r="O39">
            <v>8130001000053</v>
          </cell>
          <cell r="P39" t="str">
            <v>⑥その他の法人等</v>
          </cell>
          <cell r="Q39"/>
          <cell r="R39" t="str">
            <v>①一般競争入札</v>
          </cell>
          <cell r="S39"/>
          <cell r="T39">
            <v>4817351</v>
          </cell>
          <cell r="U39" t="str">
            <v>＠957円/個ほか</v>
          </cell>
          <cell r="V39">
            <v>4462953</v>
          </cell>
          <cell r="W39">
            <v>0.92600000000000005</v>
          </cell>
          <cell r="X39"/>
          <cell r="Y39"/>
          <cell r="Z39" t="str">
            <v>×</v>
          </cell>
          <cell r="AA39" t="str">
            <v>②同種の他の契約の予定価格を類推されるおそれがあるため公表しない</v>
          </cell>
          <cell r="AB39">
            <v>1</v>
          </cell>
          <cell r="AC39">
            <v>1</v>
          </cell>
          <cell r="AD39" t="str">
            <v>○</v>
          </cell>
          <cell r="AE39"/>
          <cell r="AF39" t="str">
            <v>×</v>
          </cell>
          <cell r="AG39"/>
          <cell r="AH39"/>
          <cell r="AI39"/>
          <cell r="AJ39" t="str">
            <v>単価契約
予定調達総額
4,462,953円</v>
          </cell>
          <cell r="AK39"/>
          <cell r="AL39"/>
          <cell r="AM39"/>
          <cell r="AN39"/>
          <cell r="AO39"/>
          <cell r="AP39"/>
          <cell r="AQ39"/>
          <cell r="AR39" t="str">
            <v>×</v>
          </cell>
          <cell r="AS39"/>
          <cell r="AT39"/>
          <cell r="AU39"/>
          <cell r="AV39" t="str">
            <v>⑨その他</v>
          </cell>
          <cell r="AW39"/>
          <cell r="AX39" t="str">
            <v>当局の仕様を網羅できる信書取扱い可能事業者がいない。</v>
          </cell>
          <cell r="AY39" t="str">
            <v>○</v>
          </cell>
          <cell r="AZ39"/>
          <cell r="BA39"/>
          <cell r="BB39"/>
          <cell r="BC39" t="str">
            <v>年間支払金額</v>
          </cell>
          <cell r="BD39" t="str">
            <v>○</v>
          </cell>
          <cell r="BE39" t="str">
            <v>×</v>
          </cell>
          <cell r="BF39" t="str">
            <v>×</v>
          </cell>
          <cell r="BG39" t="str">
            <v>×</v>
          </cell>
          <cell r="BH39" t="str">
            <v/>
          </cell>
          <cell r="BI39" t="str">
            <v>⑩役務</v>
          </cell>
          <cell r="BJ39" t="str">
            <v>単価契約</v>
          </cell>
          <cell r="BK39"/>
          <cell r="BL39" t="str">
            <v/>
          </cell>
          <cell r="BM39" t="str">
            <v>○</v>
          </cell>
          <cell r="BN39" t="b">
            <v>1</v>
          </cell>
          <cell r="BO39" t="b">
            <v>1</v>
          </cell>
        </row>
        <row r="40">
          <cell r="F40" t="str">
            <v/>
          </cell>
          <cell r="G40" t="str">
            <v>Dg035</v>
          </cell>
          <cell r="H40" t="str">
            <v>⑩役務</v>
          </cell>
          <cell r="I40" t="str">
            <v>企業情報データ等提供業務
新規調査分250件ほか</v>
          </cell>
          <cell r="J40" t="str">
            <v>支出負担行為担当官
金沢国税局総務部次長
中村　憲二
石川県金沢市広坂２－２－６０</v>
          </cell>
          <cell r="K40"/>
          <cell r="L40"/>
          <cell r="M40">
            <v>44652</v>
          </cell>
          <cell r="N40" t="str">
            <v>株式会社帝国データバンク金沢支店
石川県金沢市南町４－６０　金沢大同生命ビル６階</v>
          </cell>
          <cell r="O40">
            <v>7010401018377</v>
          </cell>
          <cell r="P40" t="str">
            <v>⑥その他の法人等</v>
          </cell>
          <cell r="Q40"/>
          <cell r="R40" t="str">
            <v>①一般競争入札</v>
          </cell>
          <cell r="S40"/>
          <cell r="T40">
            <v>5527974</v>
          </cell>
          <cell r="U40" t="str">
            <v>＠14,850円/件ほか</v>
          </cell>
          <cell r="V40">
            <v>4281750</v>
          </cell>
          <cell r="W40">
            <v>0.77400000000000002</v>
          </cell>
          <cell r="X40"/>
          <cell r="Y40"/>
          <cell r="Z40" t="str">
            <v>×</v>
          </cell>
          <cell r="AA40" t="str">
            <v>②同種の他の契約の予定価格を類推されるおそれがあるため公表しない</v>
          </cell>
          <cell r="AB40">
            <v>2</v>
          </cell>
          <cell r="AC40">
            <v>0</v>
          </cell>
          <cell r="AD40" t="str">
            <v>○</v>
          </cell>
          <cell r="AE40"/>
          <cell r="AF40" t="str">
            <v>×</v>
          </cell>
          <cell r="AG40"/>
          <cell r="AH40"/>
          <cell r="AI40"/>
          <cell r="AJ40" t="str">
            <v>単価契約
予定調達総額
4,281,750円</v>
          </cell>
          <cell r="AK40"/>
          <cell r="AL40"/>
          <cell r="AM40"/>
          <cell r="AN40"/>
          <cell r="AO40"/>
          <cell r="AP40"/>
          <cell r="AQ40"/>
          <cell r="AR40"/>
          <cell r="AS40"/>
          <cell r="AT40"/>
          <cell r="AU40"/>
          <cell r="AV40"/>
          <cell r="AW40"/>
          <cell r="AX40"/>
          <cell r="AY40"/>
          <cell r="AZ40"/>
          <cell r="BA40"/>
          <cell r="BB40"/>
          <cell r="BC40" t="str">
            <v>年間支払金額</v>
          </cell>
          <cell r="BD40" t="str">
            <v>○</v>
          </cell>
          <cell r="BE40" t="str">
            <v>×</v>
          </cell>
          <cell r="BF40" t="str">
            <v>×</v>
          </cell>
          <cell r="BG40" t="str">
            <v>×</v>
          </cell>
          <cell r="BH40" t="str">
            <v/>
          </cell>
          <cell r="BI40" t="str">
            <v>⑩役務</v>
          </cell>
          <cell r="BJ40" t="str">
            <v>単価契約</v>
          </cell>
          <cell r="BK40"/>
          <cell r="BL40" t="str">
            <v/>
          </cell>
          <cell r="BM40" t="str">
            <v>○</v>
          </cell>
          <cell r="BN40" t="b">
            <v>1</v>
          </cell>
          <cell r="BO40" t="b">
            <v>1</v>
          </cell>
        </row>
        <row r="41">
          <cell r="F41" t="str">
            <v/>
          </cell>
          <cell r="G41" t="str">
            <v>Dg036</v>
          </cell>
          <cell r="H41" t="str">
            <v>⑩役務</v>
          </cell>
          <cell r="I41" t="str">
            <v>令和4年度金沢国税局別館運送等業務
カゴ285台ほか</v>
          </cell>
          <cell r="J41" t="str">
            <v>支出負担行為担当官
金沢国税局総務部次長
中村　憲二
石川県金沢市広坂２－２－６０</v>
          </cell>
          <cell r="K41"/>
          <cell r="L41"/>
          <cell r="M41">
            <v>44652</v>
          </cell>
          <cell r="N41" t="str">
            <v>日本通運株式会社金沢支店
石川県金沢市専光寺町ヨ８</v>
          </cell>
          <cell r="O41">
            <v>4010401022860</v>
          </cell>
          <cell r="P41" t="str">
            <v>⑥その他の法人等</v>
          </cell>
          <cell r="Q41"/>
          <cell r="R41" t="str">
            <v>①一般競争入札</v>
          </cell>
          <cell r="S41"/>
          <cell r="T41">
            <v>4572244</v>
          </cell>
          <cell r="U41" t="str">
            <v>＠8,690円/台ほか</v>
          </cell>
          <cell r="V41">
            <v>3406480</v>
          </cell>
          <cell r="W41">
            <v>0.745</v>
          </cell>
          <cell r="X41"/>
          <cell r="Y41"/>
          <cell r="Z41" t="str">
            <v>×</v>
          </cell>
          <cell r="AA41" t="str">
            <v>②同種の他の契約の予定価格を類推されるおそれがあるため公表しない</v>
          </cell>
          <cell r="AB41">
            <v>2</v>
          </cell>
          <cell r="AC41">
            <v>2</v>
          </cell>
          <cell r="AD41" t="str">
            <v>○</v>
          </cell>
          <cell r="AE41"/>
          <cell r="AF41" t="str">
            <v>○</v>
          </cell>
          <cell r="AG41"/>
          <cell r="AH41"/>
          <cell r="AI41"/>
          <cell r="AJ41" t="str">
            <v>単価契約
予定調達総額
3,406,480円</v>
          </cell>
          <cell r="AK41"/>
          <cell r="AL41"/>
          <cell r="AM41"/>
          <cell r="AN41"/>
          <cell r="AO41"/>
          <cell r="AP41"/>
          <cell r="AQ41"/>
          <cell r="AR41" t="str">
            <v>○</v>
          </cell>
          <cell r="AS41" t="str">
            <v>①公告期間の十分な確保</v>
          </cell>
          <cell r="AT41" t="str">
            <v>⑧その他</v>
          </cell>
          <cell r="AU41" t="str">
            <v>別案件で入札に参加した事業者の中から参加できそうな事業者に声掛けを行った。</v>
          </cell>
          <cell r="AV41"/>
          <cell r="AW41"/>
          <cell r="AX41"/>
          <cell r="AY41" t="str">
            <v>○</v>
          </cell>
          <cell r="AZ41"/>
          <cell r="BA41"/>
          <cell r="BB41"/>
          <cell r="BC41" t="str">
            <v>年間支払金額</v>
          </cell>
          <cell r="BD41" t="str">
            <v>○</v>
          </cell>
          <cell r="BE41" t="str">
            <v>×</v>
          </cell>
          <cell r="BF41" t="str">
            <v>×</v>
          </cell>
          <cell r="BG41" t="str">
            <v>×</v>
          </cell>
          <cell r="BH41" t="str">
            <v/>
          </cell>
          <cell r="BI41" t="str">
            <v>⑩役務</v>
          </cell>
          <cell r="BJ41" t="str">
            <v>単価契約</v>
          </cell>
          <cell r="BK41"/>
          <cell r="BL41" t="str">
            <v/>
          </cell>
          <cell r="BM41" t="str">
            <v>○</v>
          </cell>
          <cell r="BN41" t="b">
            <v>1</v>
          </cell>
          <cell r="BO41" t="b">
            <v>1</v>
          </cell>
        </row>
        <row r="42">
          <cell r="F42" t="str">
            <v/>
          </cell>
          <cell r="G42" t="str">
            <v>Dg037</v>
          </cell>
          <cell r="H42" t="str">
            <v>⑩役務</v>
          </cell>
          <cell r="I42" t="str">
            <v>源泉所得税改正関係書類の発送代行業務
114,005件</v>
          </cell>
          <cell r="J42" t="str">
            <v>支出負担行為担当官
金沢国税局総務部次長
中村　憲二
石川県金沢市広坂２－２－６０</v>
          </cell>
          <cell r="K42"/>
          <cell r="L42"/>
          <cell r="M42">
            <v>44652</v>
          </cell>
          <cell r="N42" t="str">
            <v>中越運送株式会社
新潟県新潟市中央区美咲町１－２３－２６</v>
          </cell>
          <cell r="O42">
            <v>2110001003294</v>
          </cell>
          <cell r="P42" t="str">
            <v>⑥その他の法人等</v>
          </cell>
          <cell r="Q42"/>
          <cell r="R42" t="str">
            <v>①一般競争入札</v>
          </cell>
          <cell r="S42"/>
          <cell r="T42">
            <v>8708157</v>
          </cell>
          <cell r="U42" t="str">
            <v>＠58.74円/件</v>
          </cell>
          <cell r="V42">
            <v>6696653</v>
          </cell>
          <cell r="W42">
            <v>0.76900000000000002</v>
          </cell>
          <cell r="X42"/>
          <cell r="Y42"/>
          <cell r="Z42" t="str">
            <v>×</v>
          </cell>
          <cell r="AA42" t="str">
            <v>②同種の他の契約の予定価格を類推されるおそれがあるため公表しない</v>
          </cell>
          <cell r="AB42">
            <v>2</v>
          </cell>
          <cell r="AC42">
            <v>2</v>
          </cell>
          <cell r="AD42" t="str">
            <v>○</v>
          </cell>
          <cell r="AE42"/>
          <cell r="AF42" t="str">
            <v>×</v>
          </cell>
          <cell r="AG42"/>
          <cell r="AH42"/>
          <cell r="AI42"/>
          <cell r="AJ42" t="str">
            <v>単価契約
予定調達総額
6,696,653円</v>
          </cell>
          <cell r="AK42"/>
          <cell r="AL42"/>
          <cell r="AM42"/>
          <cell r="AN42"/>
          <cell r="AO42"/>
          <cell r="AP42"/>
          <cell r="AQ42"/>
          <cell r="AR42"/>
          <cell r="AS42"/>
          <cell r="AT42"/>
          <cell r="AU42"/>
          <cell r="AV42"/>
          <cell r="AW42"/>
          <cell r="AX42"/>
          <cell r="AY42"/>
          <cell r="AZ42"/>
          <cell r="BA42"/>
          <cell r="BB42"/>
          <cell r="BC42" t="str">
            <v>年間支払金額</v>
          </cell>
          <cell r="BD42" t="str">
            <v>○</v>
          </cell>
          <cell r="BE42" t="str">
            <v>×</v>
          </cell>
          <cell r="BF42" t="str">
            <v>×</v>
          </cell>
          <cell r="BG42" t="str">
            <v>×</v>
          </cell>
          <cell r="BH42" t="str">
            <v/>
          </cell>
          <cell r="BI42" t="str">
            <v>⑩役務</v>
          </cell>
          <cell r="BJ42" t="str">
            <v>単価契約</v>
          </cell>
          <cell r="BK42"/>
          <cell r="BL42" t="str">
            <v/>
          </cell>
          <cell r="BM42" t="str">
            <v>○</v>
          </cell>
          <cell r="BN42" t="b">
            <v>1</v>
          </cell>
          <cell r="BO42" t="b">
            <v>1</v>
          </cell>
        </row>
        <row r="43">
          <cell r="F43" t="str">
            <v/>
          </cell>
          <cell r="G43" t="str">
            <v>Dg038</v>
          </cell>
          <cell r="H43" t="str">
            <v>⑩役務</v>
          </cell>
          <cell r="I43" t="str">
            <v>源泉所得税の改正のあらましの封入等業務
114,005件</v>
          </cell>
          <cell r="J43" t="str">
            <v>支出負担行為担当官
金沢国税局総務部次長
中村　憲二
石川県金沢市広坂２－２－６０</v>
          </cell>
          <cell r="K43"/>
          <cell r="L43"/>
          <cell r="M43">
            <v>44652</v>
          </cell>
          <cell r="N43" t="str">
            <v>佐川グローバルロジスティクス株式会社　
東京都品川区勝島１－１－１</v>
          </cell>
          <cell r="O43">
            <v>8010701027960</v>
          </cell>
          <cell r="P43" t="str">
            <v>⑥その他の法人等</v>
          </cell>
          <cell r="Q43"/>
          <cell r="R43" t="str">
            <v>①一般競争入札</v>
          </cell>
          <cell r="S43"/>
          <cell r="T43">
            <v>1273405</v>
          </cell>
          <cell r="U43" t="str">
            <v>＠9.08円/件ほか</v>
          </cell>
          <cell r="V43">
            <v>1036002</v>
          </cell>
          <cell r="W43">
            <v>0.81299999999999994</v>
          </cell>
          <cell r="X43"/>
          <cell r="Y43"/>
          <cell r="Z43" t="str">
            <v>×</v>
          </cell>
          <cell r="AA43" t="str">
            <v>②同種の他の契約の予定価格を類推されるおそれがあるため公表しない</v>
          </cell>
          <cell r="AB43">
            <v>1</v>
          </cell>
          <cell r="AC43">
            <v>0</v>
          </cell>
          <cell r="AD43" t="str">
            <v>○</v>
          </cell>
          <cell r="AE43"/>
          <cell r="AF43" t="str">
            <v>×</v>
          </cell>
          <cell r="AG43"/>
          <cell r="AH43"/>
          <cell r="AI43"/>
          <cell r="AJ43" t="str">
            <v>単価契約
予定調達総額
1,036,002円</v>
          </cell>
          <cell r="AK43"/>
          <cell r="AL43"/>
          <cell r="AM43"/>
          <cell r="AN43"/>
          <cell r="AO43"/>
          <cell r="AP43"/>
          <cell r="AQ43"/>
          <cell r="AR43" t="str">
            <v>×</v>
          </cell>
          <cell r="AS43"/>
          <cell r="AT43"/>
          <cell r="AU43"/>
          <cell r="AV43" t="str">
            <v>⑨その他</v>
          </cell>
          <cell r="AW43"/>
          <cell r="AX43" t="str">
            <v>昨年の契約業者に声掛けを行ったが、コロナワクチン接種券の封入業務で立込んでおり、参加できなくなった。</v>
          </cell>
          <cell r="AY43" t="str">
            <v>○</v>
          </cell>
          <cell r="AZ43"/>
          <cell r="BA43"/>
          <cell r="BB43"/>
          <cell r="BC43" t="str">
            <v>年間支払金額</v>
          </cell>
          <cell r="BD43" t="str">
            <v>○</v>
          </cell>
          <cell r="BE43" t="str">
            <v>×</v>
          </cell>
          <cell r="BF43" t="str">
            <v>×</v>
          </cell>
          <cell r="BG43" t="str">
            <v>×</v>
          </cell>
          <cell r="BH43" t="str">
            <v/>
          </cell>
          <cell r="BI43" t="str">
            <v>⑩役務</v>
          </cell>
          <cell r="BJ43" t="str">
            <v>単価契約</v>
          </cell>
          <cell r="BK43"/>
          <cell r="BL43" t="str">
            <v/>
          </cell>
          <cell r="BM43" t="str">
            <v>○</v>
          </cell>
          <cell r="BN43" t="b">
            <v>1</v>
          </cell>
          <cell r="BO43" t="b">
            <v>1</v>
          </cell>
        </row>
        <row r="44">
          <cell r="F44" t="str">
            <v/>
          </cell>
          <cell r="G44" t="str">
            <v>Dg039</v>
          </cell>
          <cell r="H44" t="str">
            <v>③情報システム</v>
          </cell>
          <cell r="I44" t="str">
            <v>金沢国税局業務システムの開発支援等委託業務
一式
令和4年5月～令和5年4月</v>
          </cell>
          <cell r="J44" t="str">
            <v>支出負担行為担当官
金沢国税局総務部次長
中村　憲二
石川県金沢市広坂２－２－６０</v>
          </cell>
          <cell r="K44"/>
          <cell r="L44"/>
          <cell r="M44">
            <v>44652</v>
          </cell>
          <cell r="N44" t="str">
            <v>共同コンピュータ株式会社
福井県福井市月見５－４－４</v>
          </cell>
          <cell r="O44">
            <v>8210001014391</v>
          </cell>
          <cell r="P44" t="str">
            <v>⑥その他の法人等</v>
          </cell>
          <cell r="Q44"/>
          <cell r="R44" t="str">
            <v>①一般競争入札</v>
          </cell>
          <cell r="S44"/>
          <cell r="T44">
            <v>10384000</v>
          </cell>
          <cell r="U44">
            <v>10296000</v>
          </cell>
          <cell r="V44"/>
          <cell r="W44">
            <v>0.99099999999999999</v>
          </cell>
          <cell r="X44"/>
          <cell r="Y44"/>
          <cell r="Z44" t="str">
            <v>×</v>
          </cell>
          <cell r="AA44" t="str">
            <v>②同種の他の契約の予定価格を類推されるおそれがあるため公表しない</v>
          </cell>
          <cell r="AB44">
            <v>1</v>
          </cell>
          <cell r="AC44">
            <v>1</v>
          </cell>
          <cell r="AD44" t="str">
            <v>○</v>
          </cell>
          <cell r="AE44"/>
          <cell r="AF44" t="str">
            <v>×</v>
          </cell>
          <cell r="AG44" t="str">
            <v>③国庫債務負担行為</v>
          </cell>
          <cell r="AH44"/>
          <cell r="AI44"/>
          <cell r="AJ44"/>
          <cell r="AK44"/>
          <cell r="AL44"/>
          <cell r="AM44"/>
          <cell r="AN44"/>
          <cell r="AO44"/>
          <cell r="AP44"/>
          <cell r="AQ44"/>
          <cell r="AR44" t="str">
            <v>×</v>
          </cell>
          <cell r="AS44"/>
          <cell r="AT44"/>
          <cell r="AU44"/>
          <cell r="AV44" t="str">
            <v>④特殊な技術、特定の情報を有する者が有利となっているもの（例：システム運用支援、システム保守、システム賃貸借など）</v>
          </cell>
          <cell r="AW44"/>
          <cell r="AX44"/>
          <cell r="AY44" t="str">
            <v>○</v>
          </cell>
          <cell r="AZ44"/>
          <cell r="BA44"/>
          <cell r="BB44"/>
          <cell r="BC44" t="str">
            <v>契約総額</v>
          </cell>
          <cell r="BD44" t="str">
            <v>○</v>
          </cell>
          <cell r="BE44" t="str">
            <v>×</v>
          </cell>
          <cell r="BF44" t="str">
            <v>×</v>
          </cell>
          <cell r="BG44" t="str">
            <v>×</v>
          </cell>
          <cell r="BH44" t="str">
            <v/>
          </cell>
          <cell r="BI44" t="str">
            <v>⑩役務</v>
          </cell>
          <cell r="BJ44" t="str">
            <v/>
          </cell>
          <cell r="BK44"/>
          <cell r="BL44" t="str">
            <v/>
          </cell>
          <cell r="BM44" t="str">
            <v>○</v>
          </cell>
          <cell r="BN44" t="b">
            <v>1</v>
          </cell>
          <cell r="BO44" t="b">
            <v>1</v>
          </cell>
        </row>
        <row r="45">
          <cell r="F45" t="str">
            <v/>
          </cell>
          <cell r="G45" t="str">
            <v>Dg040</v>
          </cell>
          <cell r="H45" t="str">
            <v>⑩役務</v>
          </cell>
          <cell r="I45" t="str">
            <v>社会保険関係手続の代行業務
雇用保険（被保険者資格の喪失手続）320件ほか</v>
          </cell>
          <cell r="J45" t="str">
            <v>支出負担行為担当官
金沢国税局総務部次長
中村　憲二
石川県金沢市広坂２－２－６０</v>
          </cell>
          <cell r="K45"/>
          <cell r="L45"/>
          <cell r="M45">
            <v>44652</v>
          </cell>
          <cell r="N45" t="str">
            <v>SATO社会保険労務士法人
北海道札幌市東区北五条東８－１－３３</v>
          </cell>
          <cell r="O45">
            <v>3430005003753</v>
          </cell>
          <cell r="P45" t="str">
            <v>⑥その他の法人等</v>
          </cell>
          <cell r="Q45"/>
          <cell r="R45" t="str">
            <v>①一般競争入札</v>
          </cell>
          <cell r="S45"/>
          <cell r="T45">
            <v>1414050</v>
          </cell>
          <cell r="U45" t="str">
            <v>@880円/件ほか</v>
          </cell>
          <cell r="V45">
            <v>888800</v>
          </cell>
          <cell r="W45">
            <v>0.628</v>
          </cell>
          <cell r="X45"/>
          <cell r="Y45"/>
          <cell r="Z45" t="str">
            <v>×</v>
          </cell>
          <cell r="AA45" t="str">
            <v>②同種の他の契約の予定価格を類推されるおそれがあるため公表しない</v>
          </cell>
          <cell r="AB45">
            <v>3</v>
          </cell>
          <cell r="AC45">
            <v>0</v>
          </cell>
          <cell r="AD45" t="str">
            <v>○</v>
          </cell>
          <cell r="AE45"/>
          <cell r="AF45" t="str">
            <v>×</v>
          </cell>
          <cell r="AG45"/>
          <cell r="AH45"/>
          <cell r="AI45"/>
          <cell r="AJ45" t="str">
            <v>単価契約
予定調達総額
888,800円</v>
          </cell>
          <cell r="AK45"/>
          <cell r="AL45"/>
          <cell r="AM45"/>
          <cell r="AN45"/>
          <cell r="AO45"/>
          <cell r="AP45"/>
          <cell r="AQ45"/>
          <cell r="AR45"/>
          <cell r="AS45"/>
          <cell r="AT45"/>
          <cell r="AU45"/>
          <cell r="AV45"/>
          <cell r="AW45"/>
          <cell r="AX45"/>
          <cell r="AY45"/>
          <cell r="AZ45"/>
          <cell r="BA45"/>
          <cell r="BB45"/>
          <cell r="BC45" t="str">
            <v>年間支払金額</v>
          </cell>
          <cell r="BD45" t="str">
            <v>○</v>
          </cell>
          <cell r="BE45" t="str">
            <v>×</v>
          </cell>
          <cell r="BF45" t="str">
            <v>×</v>
          </cell>
          <cell r="BG45" t="str">
            <v>×</v>
          </cell>
          <cell r="BH45" t="str">
            <v/>
          </cell>
          <cell r="BI45" t="str">
            <v>⑩役務</v>
          </cell>
          <cell r="BJ45" t="str">
            <v>単価契約</v>
          </cell>
          <cell r="BK45"/>
          <cell r="BL45" t="str">
            <v/>
          </cell>
          <cell r="BM45" t="str">
            <v>○</v>
          </cell>
          <cell r="BN45" t="b">
            <v>1</v>
          </cell>
          <cell r="BO45" t="b">
            <v>1</v>
          </cell>
        </row>
        <row r="46">
          <cell r="F46" t="str">
            <v/>
          </cell>
          <cell r="G46" t="str">
            <v>Dg041</v>
          </cell>
          <cell r="H46" t="str">
            <v>⑩役務</v>
          </cell>
          <cell r="I46" t="str">
            <v>法人税・消費税及び地方消費税確定申告書等の封入業務
122,289件</v>
          </cell>
          <cell r="J46" t="str">
            <v>支出負担行為担当官
金沢国税局総務部次長
中村　憲二
石川県金沢市広坂２－２－６０</v>
          </cell>
          <cell r="K46"/>
          <cell r="L46"/>
          <cell r="M46">
            <v>44652</v>
          </cell>
          <cell r="N46" t="str">
            <v>佐川グローバルロジスティクス株式会社　
東京都品川区勝島１－１－１</v>
          </cell>
          <cell r="O46">
            <v>8010701027960</v>
          </cell>
          <cell r="P46" t="str">
            <v>⑥その他の法人等</v>
          </cell>
          <cell r="Q46"/>
          <cell r="R46" t="str">
            <v>①一般競争入札</v>
          </cell>
          <cell r="S46"/>
          <cell r="T46">
            <v>7213892</v>
          </cell>
          <cell r="U46" t="str">
            <v>＠36.3円/件ほか</v>
          </cell>
          <cell r="V46">
            <v>5116238</v>
          </cell>
          <cell r="W46">
            <v>0.70899999999999996</v>
          </cell>
          <cell r="X46"/>
          <cell r="Y46"/>
          <cell r="Z46" t="str">
            <v>×</v>
          </cell>
          <cell r="AA46" t="str">
            <v>②同種の他の契約の予定価格を類推されるおそれがあるため公表しない</v>
          </cell>
          <cell r="AB46">
            <v>1</v>
          </cell>
          <cell r="AC46">
            <v>0</v>
          </cell>
          <cell r="AD46" t="str">
            <v>○</v>
          </cell>
          <cell r="AE46"/>
          <cell r="AF46" t="str">
            <v>×</v>
          </cell>
          <cell r="AG46"/>
          <cell r="AH46"/>
          <cell r="AI46"/>
          <cell r="AJ46" t="str">
            <v>単価契約
予定調達総額
5,116,238円</v>
          </cell>
          <cell r="AK46"/>
          <cell r="AL46"/>
          <cell r="AM46"/>
          <cell r="AN46"/>
          <cell r="AO46"/>
          <cell r="AP46"/>
          <cell r="AQ46"/>
          <cell r="AR46" t="str">
            <v>△</v>
          </cell>
          <cell r="AS46"/>
          <cell r="AT46"/>
          <cell r="AU46"/>
          <cell r="AV46" t="str">
            <v>⑨その他</v>
          </cell>
          <cell r="AW46"/>
          <cell r="AX46" t="str">
            <v>昨年の参加業者に声掛けを行ったが、組織編制により、当案件で以前から使用していた作業場が閉鎖されたため、参加できなくなった。</v>
          </cell>
          <cell r="AY46" t="str">
            <v>○</v>
          </cell>
          <cell r="AZ46"/>
          <cell r="BA46"/>
          <cell r="BB46"/>
          <cell r="BC46" t="str">
            <v>年間支払金額</v>
          </cell>
          <cell r="BD46" t="str">
            <v>○</v>
          </cell>
          <cell r="BE46" t="str">
            <v>×</v>
          </cell>
          <cell r="BF46" t="str">
            <v>×</v>
          </cell>
          <cell r="BG46" t="str">
            <v>×</v>
          </cell>
          <cell r="BH46" t="str">
            <v/>
          </cell>
          <cell r="BI46" t="str">
            <v>⑩役務</v>
          </cell>
          <cell r="BJ46" t="str">
            <v>単価契約</v>
          </cell>
          <cell r="BK46"/>
          <cell r="BL46" t="str">
            <v/>
          </cell>
          <cell r="BM46" t="str">
            <v>○</v>
          </cell>
          <cell r="BN46" t="b">
            <v>1</v>
          </cell>
          <cell r="BO46" t="b">
            <v>1</v>
          </cell>
        </row>
        <row r="47">
          <cell r="F47" t="str">
            <v/>
          </cell>
          <cell r="G47" t="str">
            <v>Dg042</v>
          </cell>
          <cell r="H47" t="str">
            <v>⑩役務</v>
          </cell>
          <cell r="I47" t="str">
            <v>金沢国税局戸水分庁舎及び高岡税務署ほか6税務署に係る自家用電気工作物の保安業務
12ヶ月</v>
          </cell>
          <cell r="J47" t="str">
            <v>支出負担行為担当官
金沢国税局総務部次長
中村　憲二
石川県金沢市広坂２－２－６０</v>
          </cell>
          <cell r="K47"/>
          <cell r="L47"/>
          <cell r="M47">
            <v>44652</v>
          </cell>
          <cell r="N47" t="str">
            <v>株式会社米沢エナジーマネジメントサービス
石川県金沢市進和町２８</v>
          </cell>
          <cell r="O47">
            <v>6220001008626</v>
          </cell>
          <cell r="P47" t="str">
            <v>⑥その他の法人等</v>
          </cell>
          <cell r="Q47"/>
          <cell r="R47" t="str">
            <v>①一般競争入札</v>
          </cell>
          <cell r="S47"/>
          <cell r="T47">
            <v>1056000</v>
          </cell>
          <cell r="U47">
            <v>1056000</v>
          </cell>
          <cell r="V47"/>
          <cell r="W47">
            <v>1</v>
          </cell>
          <cell r="X47"/>
          <cell r="Y47"/>
          <cell r="Z47" t="str">
            <v>×</v>
          </cell>
          <cell r="AA47" t="str">
            <v>②同種の他の契約の予定価格を類推されるおそれがあるため公表しない</v>
          </cell>
          <cell r="AB47">
            <v>2</v>
          </cell>
          <cell r="AC47">
            <v>0</v>
          </cell>
          <cell r="AD47" t="str">
            <v>○</v>
          </cell>
          <cell r="AE47"/>
          <cell r="AF47" t="str">
            <v>×</v>
          </cell>
          <cell r="AG47"/>
          <cell r="AH47"/>
          <cell r="AI47"/>
          <cell r="AJ47"/>
          <cell r="AK47"/>
          <cell r="AL47"/>
          <cell r="AM47"/>
          <cell r="AN47"/>
          <cell r="AO47"/>
          <cell r="AP47"/>
          <cell r="AQ47"/>
          <cell r="AR47"/>
          <cell r="AS47"/>
          <cell r="AT47"/>
          <cell r="AU47"/>
          <cell r="AV47"/>
          <cell r="AW47"/>
          <cell r="AX47"/>
          <cell r="AY47"/>
          <cell r="AZ47"/>
          <cell r="BA47"/>
          <cell r="BB47"/>
          <cell r="BC47" t="str">
            <v>予定価格</v>
          </cell>
          <cell r="BD47" t="str">
            <v>○</v>
          </cell>
          <cell r="BE47" t="str">
            <v>×</v>
          </cell>
          <cell r="BF47" t="str">
            <v>○</v>
          </cell>
          <cell r="BG47" t="str">
            <v>○</v>
          </cell>
          <cell r="BH47">
            <v>0</v>
          </cell>
          <cell r="BI47" t="str">
            <v>⑩役務</v>
          </cell>
          <cell r="BJ47" t="str">
            <v/>
          </cell>
          <cell r="BK47"/>
          <cell r="BL47" t="str">
            <v/>
          </cell>
          <cell r="BM47" t="str">
            <v>○</v>
          </cell>
          <cell r="BN47" t="b">
            <v>1</v>
          </cell>
          <cell r="BO47" t="b">
            <v>1</v>
          </cell>
        </row>
        <row r="48">
          <cell r="F48" t="str">
            <v/>
          </cell>
          <cell r="G48" t="str">
            <v>Dg043</v>
          </cell>
          <cell r="H48" t="str">
            <v>⑨物品等賃借</v>
          </cell>
          <cell r="I48" t="str">
            <v>令和4年度レンタカーの利用業務
ミニバン・１box（7、8人乗り）
24時間以内579台ほか</v>
          </cell>
          <cell r="J48" t="str">
            <v>支出負担行為担当官
金沢国税局総務部次長
中村　憲二
石川県金沢市広坂２－２－６０
ほか９官署等</v>
          </cell>
          <cell r="K48" t="str">
            <v>②共同</v>
          </cell>
          <cell r="L48" t="str">
            <v>○</v>
          </cell>
          <cell r="M48">
            <v>44652</v>
          </cell>
          <cell r="N48" t="str">
            <v>ジャパンレンタカー株式会社
愛知県名古屋市中区栄１－２５－７</v>
          </cell>
          <cell r="O48">
            <v>3180001036915</v>
          </cell>
          <cell r="P48" t="str">
            <v>⑥その他の法人等</v>
          </cell>
          <cell r="Q48"/>
          <cell r="R48" t="str">
            <v>①一般競争入札</v>
          </cell>
          <cell r="S48"/>
          <cell r="T48">
            <v>8202700</v>
          </cell>
          <cell r="U48" t="str">
            <v>@9,350円/台ほか</v>
          </cell>
          <cell r="V48">
            <v>7136305</v>
          </cell>
          <cell r="W48">
            <v>0.86899999999999999</v>
          </cell>
          <cell r="X48"/>
          <cell r="Y48"/>
          <cell r="Z48" t="str">
            <v>×</v>
          </cell>
          <cell r="AA48" t="str">
            <v>②同種の他の契約の予定価格を類推されるおそれがあるため公表しない</v>
          </cell>
          <cell r="AB48">
            <v>2</v>
          </cell>
          <cell r="AC48">
            <v>1</v>
          </cell>
          <cell r="AD48" t="str">
            <v>○</v>
          </cell>
          <cell r="AE48"/>
          <cell r="AF48" t="str">
            <v>×</v>
          </cell>
          <cell r="AG48"/>
          <cell r="AH48"/>
          <cell r="AI48"/>
          <cell r="AJ48" t="str">
            <v>分担契約
分担予定額
6,594,400円
単価契約
予定調達総額
7,136,305円</v>
          </cell>
          <cell r="AK48"/>
          <cell r="AL48"/>
          <cell r="AM48"/>
          <cell r="AN48"/>
          <cell r="AO48"/>
          <cell r="AP48"/>
          <cell r="AQ48"/>
          <cell r="AR48" t="str">
            <v>○</v>
          </cell>
          <cell r="AS48" t="str">
            <v>⑤業者等からの聴き取り調査の結果を反映</v>
          </cell>
          <cell r="AT48"/>
          <cell r="AU48"/>
          <cell r="AV48"/>
          <cell r="AW48"/>
          <cell r="AX48"/>
          <cell r="AY48" t="str">
            <v>○</v>
          </cell>
          <cell r="AZ48"/>
          <cell r="BA48"/>
          <cell r="BB48"/>
          <cell r="BC48" t="str">
            <v>全官署支払金額</v>
          </cell>
          <cell r="BD48" t="str">
            <v>○</v>
          </cell>
          <cell r="BE48" t="str">
            <v>×</v>
          </cell>
          <cell r="BF48" t="str">
            <v>×</v>
          </cell>
          <cell r="BG48" t="str">
            <v>×</v>
          </cell>
          <cell r="BH48" t="str">
            <v/>
          </cell>
          <cell r="BI48" t="str">
            <v>⑨物品等賃借</v>
          </cell>
          <cell r="BJ48" t="str">
            <v>分担契約/単価契約</v>
          </cell>
          <cell r="BK48"/>
          <cell r="BL48" t="str">
            <v/>
          </cell>
          <cell r="BM48" t="str">
            <v>○</v>
          </cell>
          <cell r="BN48" t="b">
            <v>1</v>
          </cell>
          <cell r="BO48" t="b">
            <v>1</v>
          </cell>
        </row>
        <row r="49">
          <cell r="F49" t="str">
            <v/>
          </cell>
          <cell r="G49" t="str">
            <v>Dg044</v>
          </cell>
          <cell r="H49" t="str">
            <v>⑩役務</v>
          </cell>
          <cell r="I49" t="str">
            <v>現金等警備搬送業務
12ヶ月</v>
          </cell>
          <cell r="J49" t="str">
            <v>支出負担行為担当官
金沢国税局総務部次長
中村　憲二
石川県金沢市広坂２－２－６０
ほか４官署</v>
          </cell>
          <cell r="K49" t="str">
            <v>②共同</v>
          </cell>
          <cell r="L49" t="str">
            <v>×</v>
          </cell>
          <cell r="M49">
            <v>44652</v>
          </cell>
          <cell r="N49" t="str">
            <v>株式会社アイビックス北陸
石川県金沢市新神田５－２－３</v>
          </cell>
          <cell r="O49">
            <v>6220001008114</v>
          </cell>
          <cell r="P49" t="str">
            <v>⑥その他の法人等</v>
          </cell>
          <cell r="Q49"/>
          <cell r="R49" t="str">
            <v>①一般競争入札</v>
          </cell>
          <cell r="S49"/>
          <cell r="T49" t="str">
            <v>他官署で調達手続きを実施のため</v>
          </cell>
          <cell r="U49">
            <v>1676400</v>
          </cell>
          <cell r="V49">
            <v>3686100</v>
          </cell>
          <cell r="W49" t="str">
            <v>－</v>
          </cell>
          <cell r="X49"/>
          <cell r="Y49"/>
          <cell r="Z49" t="str">
            <v>×</v>
          </cell>
          <cell r="AA49"/>
          <cell r="AB49" t="str">
            <v>－</v>
          </cell>
          <cell r="AC49"/>
          <cell r="AD49"/>
          <cell r="AE49"/>
          <cell r="AF49" t="str">
            <v>×</v>
          </cell>
          <cell r="AG49"/>
          <cell r="AH49"/>
          <cell r="AI49"/>
          <cell r="AJ49"/>
          <cell r="AK49"/>
          <cell r="AL49"/>
          <cell r="AM49"/>
          <cell r="AN49"/>
          <cell r="AO49"/>
          <cell r="AP49"/>
          <cell r="AQ49"/>
          <cell r="AR49"/>
          <cell r="AS49"/>
          <cell r="AT49"/>
          <cell r="AU49"/>
          <cell r="AV49"/>
          <cell r="AW49"/>
          <cell r="AX49"/>
          <cell r="AY49"/>
          <cell r="AZ49"/>
          <cell r="BA49"/>
          <cell r="BB49"/>
          <cell r="BC49" t="str">
            <v>全官署予定価格</v>
          </cell>
          <cell r="BD49" t="str">
            <v>○</v>
          </cell>
          <cell r="BE49" t="str">
            <v>×</v>
          </cell>
          <cell r="BF49" t="str">
            <v>×</v>
          </cell>
          <cell r="BG49" t="str">
            <v>○</v>
          </cell>
          <cell r="BH49">
            <v>0</v>
          </cell>
          <cell r="BI49" t="str">
            <v>⑩役務</v>
          </cell>
          <cell r="BJ49" t="str">
            <v>分担契約</v>
          </cell>
          <cell r="BK49"/>
          <cell r="BL49" t="str">
            <v/>
          </cell>
          <cell r="BM49" t="str">
            <v>○</v>
          </cell>
          <cell r="BN49" t="b">
            <v>1</v>
          </cell>
          <cell r="BO49" t="b">
            <v>1</v>
          </cell>
        </row>
        <row r="50">
          <cell r="F50" t="str">
            <v/>
          </cell>
          <cell r="G50" t="str">
            <v>Dg045</v>
          </cell>
          <cell r="H50" t="str">
            <v>⑦物品等購入</v>
          </cell>
          <cell r="I50" t="str">
            <v>自動車用ガソリン等一式の調達
レギュラーガソリン
362,557リットルほか2品目</v>
          </cell>
          <cell r="J50" t="str">
            <v>支出負担行為担当官
金沢国税局総務部次長
中村　憲二
石川県金沢市広坂２－２－６０
ほか２４官署</v>
          </cell>
          <cell r="K50" t="str">
            <v>②共同</v>
          </cell>
          <cell r="L50" t="str">
            <v>○</v>
          </cell>
          <cell r="M50">
            <v>44652</v>
          </cell>
          <cell r="N50" t="str">
            <v>オート・マネージメント・サービス株式会社
東京都港区芝３－２２－８</v>
          </cell>
          <cell r="O50">
            <v>5010401037791</v>
          </cell>
          <cell r="P50" t="str">
            <v>⑥その他の法人等</v>
          </cell>
          <cell r="Q50"/>
          <cell r="R50" t="str">
            <v>①一般競争入札</v>
          </cell>
          <cell r="S50"/>
          <cell r="T50">
            <v>63656061</v>
          </cell>
          <cell r="U50" t="str">
            <v>＠163.79円/リットルほか</v>
          </cell>
          <cell r="V50">
            <v>62947591</v>
          </cell>
          <cell r="W50">
            <v>0.98799999999999999</v>
          </cell>
          <cell r="X50"/>
          <cell r="Y50"/>
          <cell r="Z50" t="str">
            <v>○</v>
          </cell>
          <cell r="AA50" t="str">
            <v>②同種の他の契約の予定価格を類推されるおそれがあるため公表しない</v>
          </cell>
          <cell r="AB50">
            <v>1</v>
          </cell>
          <cell r="AC50">
            <v>0</v>
          </cell>
          <cell r="AD50" t="str">
            <v>○</v>
          </cell>
          <cell r="AE50"/>
          <cell r="AF50" t="str">
            <v>×</v>
          </cell>
          <cell r="AG50"/>
          <cell r="AH50"/>
          <cell r="AI50"/>
          <cell r="AJ50" t="str">
            <v>分担契約
分担予定額
18,113,208円
単価契約
予定調達総額
62,947,591円</v>
          </cell>
          <cell r="AK50"/>
          <cell r="AL50"/>
          <cell r="AM50"/>
          <cell r="AN50"/>
          <cell r="AO50"/>
          <cell r="AP50"/>
          <cell r="AQ50"/>
          <cell r="AR50" t="str">
            <v>×</v>
          </cell>
          <cell r="AS50"/>
          <cell r="AT50"/>
          <cell r="AU50"/>
          <cell r="AV50" t="str">
            <v>⑤参加可能なものが少数のもの（例：電力の調達、ガソリンの調達など）</v>
          </cell>
          <cell r="AW50" t="str">
            <v>⑥公表されている前年度契約金額から採算が合わないと判断している可能性があるもの</v>
          </cell>
          <cell r="AX50"/>
          <cell r="AY50" t="str">
            <v>○</v>
          </cell>
          <cell r="AZ50"/>
          <cell r="BA50"/>
          <cell r="BB50"/>
          <cell r="BC50" t="str">
            <v>全官署支払金額</v>
          </cell>
          <cell r="BD50" t="str">
            <v>○</v>
          </cell>
          <cell r="BE50" t="str">
            <v>×</v>
          </cell>
          <cell r="BF50" t="str">
            <v>×</v>
          </cell>
          <cell r="BG50" t="str">
            <v>×</v>
          </cell>
          <cell r="BH50" t="str">
            <v/>
          </cell>
          <cell r="BI50" t="str">
            <v>⑦物品等購入</v>
          </cell>
          <cell r="BJ50" t="str">
            <v>分担契約/単価契約</v>
          </cell>
          <cell r="BK50"/>
          <cell r="BL50">
            <v>1</v>
          </cell>
          <cell r="BM50" t="str">
            <v>○</v>
          </cell>
          <cell r="BN50" t="b">
            <v>1</v>
          </cell>
          <cell r="BO50" t="b">
            <v>1</v>
          </cell>
        </row>
        <row r="51">
          <cell r="F51" t="str">
            <v/>
          </cell>
          <cell r="G51" t="str">
            <v>Dg046</v>
          </cell>
          <cell r="H51" t="str">
            <v>⑦物品等購入</v>
          </cell>
          <cell r="I51" t="str">
            <v>令和4年度プリンター用トナーカートリッジ等の購入（単価契約）
北陸地区・金沢国税局、金沢国税不服審判所　感光体ユニット　EPSON　LPC3K17Kほか654品目</v>
          </cell>
          <cell r="J51" t="str">
            <v>支出負担行為担当官
金沢国税局総務部次長
中村　憲二
石川県金沢市広坂２－２－６０
ほか８官署</v>
          </cell>
          <cell r="K51" t="str">
            <v>②共同</v>
          </cell>
          <cell r="L51" t="str">
            <v>×</v>
          </cell>
          <cell r="M51">
            <v>44652</v>
          </cell>
          <cell r="N51" t="str">
            <v>有限会社たかやま
熊本県水俣市桜井町３－４－２５</v>
          </cell>
          <cell r="O51">
            <v>2330002027816</v>
          </cell>
          <cell r="P51" t="str">
            <v>⑥その他の法人等</v>
          </cell>
          <cell r="Q51"/>
          <cell r="R51" t="str">
            <v>①一般競争入札</v>
          </cell>
          <cell r="S51"/>
          <cell r="T51" t="str">
            <v>他官署で調達手続きを実施のため</v>
          </cell>
          <cell r="U51" t="str">
            <v>＠11,220円/本ほか</v>
          </cell>
          <cell r="V51">
            <v>68919708</v>
          </cell>
          <cell r="W51" t="str">
            <v>－</v>
          </cell>
          <cell r="X51"/>
          <cell r="Y51"/>
          <cell r="Z51" t="str">
            <v>○</v>
          </cell>
          <cell r="AA51"/>
          <cell r="AB51" t="str">
            <v>－</v>
          </cell>
          <cell r="AC51"/>
          <cell r="AD51"/>
          <cell r="AE51"/>
          <cell r="AF51" t="str">
            <v>×</v>
          </cell>
          <cell r="AG51"/>
          <cell r="AH51"/>
          <cell r="AI51"/>
          <cell r="AJ51" t="str">
            <v>分担契約
分担予定額
13,137,520円
単価契約
予定調達総額
68,919,708円</v>
          </cell>
          <cell r="AK51"/>
          <cell r="AL51"/>
          <cell r="AM51"/>
          <cell r="AN51"/>
          <cell r="AO51"/>
          <cell r="AP51"/>
          <cell r="AQ51"/>
          <cell r="AR51"/>
          <cell r="AS51"/>
          <cell r="AT51"/>
          <cell r="AU51"/>
          <cell r="AV51"/>
          <cell r="AW51"/>
          <cell r="AX51"/>
          <cell r="AY51"/>
          <cell r="AZ51"/>
          <cell r="BA51"/>
          <cell r="BB51"/>
          <cell r="BC51" t="str">
            <v>全官署支払金額</v>
          </cell>
          <cell r="BD51" t="str">
            <v>○</v>
          </cell>
          <cell r="BE51" t="str">
            <v>×</v>
          </cell>
          <cell r="BF51" t="str">
            <v>×</v>
          </cell>
          <cell r="BG51" t="str">
            <v>×</v>
          </cell>
          <cell r="BH51" t="str">
            <v/>
          </cell>
          <cell r="BI51" t="str">
            <v>⑦物品等購入</v>
          </cell>
          <cell r="BJ51" t="str">
            <v>分担契約/単価契約</v>
          </cell>
          <cell r="BK51"/>
          <cell r="BL51" t="str">
            <v/>
          </cell>
          <cell r="BM51" t="str">
            <v>○</v>
          </cell>
          <cell r="BN51" t="b">
            <v>1</v>
          </cell>
          <cell r="BO51" t="b">
            <v>1</v>
          </cell>
        </row>
        <row r="52">
          <cell r="F52" t="str">
            <v/>
          </cell>
          <cell r="G52" t="str">
            <v>Dg047</v>
          </cell>
          <cell r="H52" t="str">
            <v>⑦物品等購入</v>
          </cell>
          <cell r="I52" t="str">
            <v>令和4年度再生PPC用紙の購入（単価契約）
PPC用紙（A4）　30,526箱
ほか5品目</v>
          </cell>
          <cell r="J52" t="str">
            <v>支出負担行為担当官
金沢国税局総務部次長
中村　憲二
石川県金沢市広坂２－２－６０
ほか１７官署</v>
          </cell>
          <cell r="K52" t="str">
            <v>②共同</v>
          </cell>
          <cell r="L52" t="str">
            <v>×</v>
          </cell>
          <cell r="M52">
            <v>44652</v>
          </cell>
          <cell r="N52" t="str">
            <v>株式会社政浦
石川県七尾市古府町へ部３７</v>
          </cell>
          <cell r="O52">
            <v>7220001015530</v>
          </cell>
          <cell r="P52" t="str">
            <v>⑥その他の法人等</v>
          </cell>
          <cell r="Q52"/>
          <cell r="R52" t="str">
            <v>①一般競争入札</v>
          </cell>
          <cell r="S52"/>
          <cell r="T52" t="str">
            <v>他官署で調達手続きを実施のため</v>
          </cell>
          <cell r="U52" t="str">
            <v>@1279.3円/箱ほか</v>
          </cell>
          <cell r="V52">
            <v>49604854</v>
          </cell>
          <cell r="W52" t="str">
            <v>－</v>
          </cell>
          <cell r="X52"/>
          <cell r="Y52"/>
          <cell r="Z52" t="str">
            <v>○</v>
          </cell>
          <cell r="AA52"/>
          <cell r="AB52" t="str">
            <v>－</v>
          </cell>
          <cell r="AC52"/>
          <cell r="AD52"/>
          <cell r="AE52"/>
          <cell r="AF52" t="str">
            <v>×</v>
          </cell>
          <cell r="AG52"/>
          <cell r="AH52"/>
          <cell r="AI52"/>
          <cell r="AJ52" t="str">
            <v>分担契約
分担予定額
17,433,416円
単価契約
予定調達総額
49,604,854円</v>
          </cell>
          <cell r="AK52"/>
          <cell r="AL52"/>
          <cell r="AM52"/>
          <cell r="AN52"/>
          <cell r="AO52"/>
          <cell r="AP52"/>
          <cell r="AQ52"/>
          <cell r="AR52"/>
          <cell r="AS52"/>
          <cell r="AT52"/>
          <cell r="AU52"/>
          <cell r="AV52"/>
          <cell r="AW52"/>
          <cell r="AX52"/>
          <cell r="AY52"/>
          <cell r="AZ52"/>
          <cell r="BA52"/>
          <cell r="BB52"/>
          <cell r="BC52" t="str">
            <v>全官署支払金額</v>
          </cell>
          <cell r="BD52" t="str">
            <v>○</v>
          </cell>
          <cell r="BE52" t="str">
            <v>×</v>
          </cell>
          <cell r="BF52" t="str">
            <v>×</v>
          </cell>
          <cell r="BG52" t="str">
            <v>×</v>
          </cell>
          <cell r="BH52" t="str">
            <v/>
          </cell>
          <cell r="BI52" t="str">
            <v>⑦物品等購入</v>
          </cell>
          <cell r="BJ52" t="str">
            <v>分担契約/単価契約</v>
          </cell>
          <cell r="BK52"/>
          <cell r="BL52" t="str">
            <v/>
          </cell>
          <cell r="BM52" t="str">
            <v>○</v>
          </cell>
          <cell r="BN52" t="b">
            <v>1</v>
          </cell>
          <cell r="BO52" t="b">
            <v>1</v>
          </cell>
        </row>
        <row r="53">
          <cell r="F53" t="str">
            <v/>
          </cell>
          <cell r="G53" t="str">
            <v>Dg048</v>
          </cell>
          <cell r="H53" t="str">
            <v>⑦物品等購入</v>
          </cell>
          <cell r="I53" t="str">
            <v>令和4年度印刷用上質紙等の購入（単価契約）
印刷用上質紙Ａ3　70kg　646,000枚ほか22品目</v>
          </cell>
          <cell r="J53" t="str">
            <v>支出負担行為担当官
金沢国税局総務部次長
中村　憲二
石川県金沢市広坂２－２－６０
ほか５官署</v>
          </cell>
          <cell r="K53" t="str">
            <v>②共同</v>
          </cell>
          <cell r="L53" t="str">
            <v>×</v>
          </cell>
          <cell r="M53">
            <v>44652</v>
          </cell>
          <cell r="N53" t="str">
            <v>株式会社中島商店
石川県金沢市十間町８－１</v>
          </cell>
          <cell r="O53">
            <v>3220001004743</v>
          </cell>
          <cell r="P53" t="str">
            <v>⑥その他の法人等</v>
          </cell>
          <cell r="Q53"/>
          <cell r="R53" t="str">
            <v>①一般競争入札</v>
          </cell>
          <cell r="S53"/>
          <cell r="T53" t="str">
            <v>他官署で調達手続きを実施のため</v>
          </cell>
          <cell r="U53" t="str">
            <v>@2.244円/枚ほか</v>
          </cell>
          <cell r="V53">
            <v>4475476</v>
          </cell>
          <cell r="W53" t="str">
            <v>－</v>
          </cell>
          <cell r="X53"/>
          <cell r="Y53"/>
          <cell r="Z53" t="str">
            <v>×</v>
          </cell>
          <cell r="AA53"/>
          <cell r="AB53" t="str">
            <v>－</v>
          </cell>
          <cell r="AC53"/>
          <cell r="AD53"/>
          <cell r="AE53"/>
          <cell r="AF53" t="str">
            <v>×</v>
          </cell>
          <cell r="AG53"/>
          <cell r="AH53"/>
          <cell r="AI53"/>
          <cell r="AJ53" t="str">
            <v>分担契約
分担予定額
3,773,000円
単価契約
予定調達総額
4,475,476円</v>
          </cell>
          <cell r="AK53"/>
          <cell r="AL53"/>
          <cell r="AM53"/>
          <cell r="AN53"/>
          <cell r="AO53"/>
          <cell r="AP53"/>
          <cell r="AQ53"/>
          <cell r="AR53"/>
          <cell r="AS53"/>
          <cell r="AT53"/>
          <cell r="AU53"/>
          <cell r="AV53"/>
          <cell r="AW53"/>
          <cell r="AX53"/>
          <cell r="AY53"/>
          <cell r="AZ53"/>
          <cell r="BA53"/>
          <cell r="BB53"/>
          <cell r="BC53" t="str">
            <v>全官署支払金額</v>
          </cell>
          <cell r="BD53" t="str">
            <v>○</v>
          </cell>
          <cell r="BE53" t="str">
            <v>×</v>
          </cell>
          <cell r="BF53" t="str">
            <v>×</v>
          </cell>
          <cell r="BG53" t="str">
            <v>×</v>
          </cell>
          <cell r="BH53" t="str">
            <v/>
          </cell>
          <cell r="BI53" t="str">
            <v>⑦物品等購入</v>
          </cell>
          <cell r="BJ53" t="str">
            <v>分担契約/単価契約</v>
          </cell>
          <cell r="BK53"/>
          <cell r="BL53" t="str">
            <v/>
          </cell>
          <cell r="BM53" t="str">
            <v>○</v>
          </cell>
          <cell r="BN53" t="b">
            <v>1</v>
          </cell>
          <cell r="BO53" t="b">
            <v>1</v>
          </cell>
        </row>
        <row r="54">
          <cell r="F54" t="str">
            <v/>
          </cell>
          <cell r="G54" t="str">
            <v>Dg049</v>
          </cell>
          <cell r="H54" t="str">
            <v>⑦物品等購入</v>
          </cell>
          <cell r="I54" t="str">
            <v>令和4年度事務用消耗品の調達
シャープペン　ＭＮ5-W　10本入　80箱ほか476品目</v>
          </cell>
          <cell r="J54" t="str">
            <v>支出負担行為担当官
金沢国税局総務部次長
中村　憲二
石川県金沢市広坂２－２－６０</v>
          </cell>
          <cell r="K54"/>
          <cell r="L54"/>
          <cell r="M54">
            <v>44652</v>
          </cell>
          <cell r="N54" t="str">
            <v>株式会社島田商会
石川県金沢市広岡２－１－１４</v>
          </cell>
          <cell r="O54">
            <v>5220001003363</v>
          </cell>
          <cell r="P54" t="str">
            <v>⑥その他の法人等</v>
          </cell>
          <cell r="Q54"/>
          <cell r="R54" t="str">
            <v>①一般競争入札</v>
          </cell>
          <cell r="S54"/>
          <cell r="T54">
            <v>21697405</v>
          </cell>
          <cell r="U54" t="str">
            <v>＠715円/個ほか</v>
          </cell>
          <cell r="V54">
            <v>20295000</v>
          </cell>
          <cell r="W54">
            <v>0.93500000000000005</v>
          </cell>
          <cell r="X54"/>
          <cell r="Y54"/>
          <cell r="Z54" t="str">
            <v>○</v>
          </cell>
          <cell r="AA54" t="str">
            <v>②同種の他の契約の予定価格を類推されるおそれがあるため公表しない</v>
          </cell>
          <cell r="AB54">
            <v>2</v>
          </cell>
          <cell r="AC54">
            <v>0</v>
          </cell>
          <cell r="AD54" t="str">
            <v>○</v>
          </cell>
          <cell r="AE54"/>
          <cell r="AF54" t="str">
            <v>×</v>
          </cell>
          <cell r="AG54"/>
          <cell r="AH54"/>
          <cell r="AI54"/>
          <cell r="AJ54" t="str">
            <v>単価契約
予定調達総額
20,295,000円</v>
          </cell>
          <cell r="AK54"/>
          <cell r="AL54"/>
          <cell r="AM54"/>
          <cell r="AN54"/>
          <cell r="AO54"/>
          <cell r="AP54"/>
          <cell r="AQ54"/>
          <cell r="AR54"/>
          <cell r="AS54"/>
          <cell r="AT54"/>
          <cell r="AU54"/>
          <cell r="AV54"/>
          <cell r="AW54"/>
          <cell r="AX54"/>
          <cell r="AY54"/>
          <cell r="AZ54"/>
          <cell r="BA54"/>
          <cell r="BB54"/>
          <cell r="BC54" t="str">
            <v>年間支払金額</v>
          </cell>
          <cell r="BD54" t="str">
            <v>○</v>
          </cell>
          <cell r="BE54" t="str">
            <v>×</v>
          </cell>
          <cell r="BF54" t="str">
            <v>×</v>
          </cell>
          <cell r="BG54" t="str">
            <v>×</v>
          </cell>
          <cell r="BH54" t="str">
            <v/>
          </cell>
          <cell r="BI54" t="str">
            <v>⑦物品等購入</v>
          </cell>
          <cell r="BJ54" t="str">
            <v>単価契約</v>
          </cell>
          <cell r="BK54"/>
          <cell r="BL54">
            <v>1</v>
          </cell>
          <cell r="BM54" t="str">
            <v>○</v>
          </cell>
          <cell r="BN54" t="b">
            <v>1</v>
          </cell>
          <cell r="BO54" t="b">
            <v>1</v>
          </cell>
        </row>
        <row r="55">
          <cell r="F55" t="str">
            <v/>
          </cell>
          <cell r="G55" t="str">
            <v>Dg050</v>
          </cell>
          <cell r="H55" t="str">
            <v>⑦物品等購入</v>
          </cell>
          <cell r="I55" t="str">
            <v>令和4年度生活用消耗品の調達
カプレットエコロール　シングル100ｍ　245箱
ほか37品目</v>
          </cell>
          <cell r="J55" t="str">
            <v>支出負担行為担当官
金沢国税局総務部次長
中村　憲二
石川県金沢市広坂２－２－６０</v>
          </cell>
          <cell r="K55"/>
          <cell r="L55"/>
          <cell r="M55">
            <v>44652</v>
          </cell>
          <cell r="N55" t="str">
            <v>株式会社コメヤ薬局
石川県白山市鶴来本町２－ワ４３</v>
          </cell>
          <cell r="O55">
            <v>8220001000110</v>
          </cell>
          <cell r="P55" t="str">
            <v>⑥その他の法人等</v>
          </cell>
          <cell r="Q55"/>
          <cell r="R55" t="str">
            <v>①一般競争入札</v>
          </cell>
          <cell r="S55"/>
          <cell r="T55">
            <v>3597147</v>
          </cell>
          <cell r="U55" t="str">
            <v>＠4,554円/個ほか</v>
          </cell>
          <cell r="V55">
            <v>2672301</v>
          </cell>
          <cell r="W55">
            <v>0.74199999999999999</v>
          </cell>
          <cell r="X55"/>
          <cell r="Y55"/>
          <cell r="Z55" t="str">
            <v>×</v>
          </cell>
          <cell r="AA55" t="str">
            <v>②同種の他の契約の予定価格を類推されるおそれがあるため公表しない</v>
          </cell>
          <cell r="AB55">
            <v>2</v>
          </cell>
          <cell r="AC55">
            <v>0</v>
          </cell>
          <cell r="AD55" t="str">
            <v>○</v>
          </cell>
          <cell r="AE55"/>
          <cell r="AF55" t="str">
            <v>×</v>
          </cell>
          <cell r="AG55"/>
          <cell r="AH55"/>
          <cell r="AI55"/>
          <cell r="AJ55" t="str">
            <v>単価契約
予定調達総額
2,672,301円</v>
          </cell>
          <cell r="AK55"/>
          <cell r="AL55"/>
          <cell r="AM55"/>
          <cell r="AN55"/>
          <cell r="AO55"/>
          <cell r="AP55"/>
          <cell r="AQ55"/>
          <cell r="AR55"/>
          <cell r="AS55"/>
          <cell r="AT55"/>
          <cell r="AU55"/>
          <cell r="AV55"/>
          <cell r="AW55"/>
          <cell r="AX55"/>
          <cell r="AY55"/>
          <cell r="AZ55"/>
          <cell r="BA55"/>
          <cell r="BB55"/>
          <cell r="BC55" t="str">
            <v>年間支払金額</v>
          </cell>
          <cell r="BD55" t="str">
            <v>○</v>
          </cell>
          <cell r="BE55" t="str">
            <v>×</v>
          </cell>
          <cell r="BF55" t="str">
            <v>×</v>
          </cell>
          <cell r="BG55" t="str">
            <v>×</v>
          </cell>
          <cell r="BH55" t="str">
            <v/>
          </cell>
          <cell r="BI55" t="str">
            <v>⑦物品等購入</v>
          </cell>
          <cell r="BJ55" t="str">
            <v>単価契約</v>
          </cell>
          <cell r="BK55"/>
          <cell r="BL55" t="str">
            <v/>
          </cell>
          <cell r="BM55" t="str">
            <v>○</v>
          </cell>
          <cell r="BN55" t="b">
            <v>1</v>
          </cell>
          <cell r="BO55" t="b">
            <v>1</v>
          </cell>
        </row>
        <row r="56">
          <cell r="F56" t="str">
            <v/>
          </cell>
          <cell r="G56" t="str">
            <v>Dg051</v>
          </cell>
          <cell r="H56" t="str">
            <v>⑩役務</v>
          </cell>
          <cell r="I56" t="str">
            <v>令和4年度自動車保守管理委託業務　231台</v>
          </cell>
          <cell r="J56" t="str">
            <v>支出負担行為担当官
金沢国税局総務部次長
中村　憲二
石川県金沢市広坂２－２－６０</v>
          </cell>
          <cell r="K56"/>
          <cell r="L56"/>
          <cell r="M56">
            <v>44652</v>
          </cell>
          <cell r="N56" t="str">
            <v>オリックス自動車株式会社
東京都港区芝３－２２－８</v>
          </cell>
          <cell r="O56">
            <v>7010401056220</v>
          </cell>
          <cell r="P56" t="str">
            <v>⑥その他の法人等</v>
          </cell>
          <cell r="Q56"/>
          <cell r="R56" t="str">
            <v>①一般競争入札</v>
          </cell>
          <cell r="S56"/>
          <cell r="T56">
            <v>13639634</v>
          </cell>
          <cell r="U56">
            <v>13111560</v>
          </cell>
          <cell r="V56"/>
          <cell r="W56">
            <v>0.96099999999999997</v>
          </cell>
          <cell r="X56"/>
          <cell r="Y56"/>
          <cell r="Z56" t="str">
            <v>×</v>
          </cell>
          <cell r="AA56" t="str">
            <v>②同種の他の契約の予定価格を類推されるおそれがあるため公表しない</v>
          </cell>
          <cell r="AB56">
            <v>1</v>
          </cell>
          <cell r="AC56">
            <v>0</v>
          </cell>
          <cell r="AD56" t="str">
            <v>○</v>
          </cell>
          <cell r="AE56"/>
          <cell r="AF56" t="str">
            <v>×</v>
          </cell>
          <cell r="AG56"/>
          <cell r="AH56"/>
          <cell r="AI56"/>
          <cell r="AJ56"/>
          <cell r="AK56"/>
          <cell r="AL56"/>
          <cell r="AM56"/>
          <cell r="AN56"/>
          <cell r="AO56"/>
          <cell r="AP56"/>
          <cell r="AQ56"/>
          <cell r="AR56" t="str">
            <v>×</v>
          </cell>
          <cell r="AS56"/>
          <cell r="AT56"/>
          <cell r="AU56"/>
          <cell r="AV56" t="str">
            <v>⑤参加可能なものが少数のもの（例：電力の調達、ガソリンの調達など）</v>
          </cell>
          <cell r="AW56" t="str">
            <v>⑥公表されている前年度契約金額から採算が合わないと判断している可能性があるもの</v>
          </cell>
          <cell r="AX56"/>
          <cell r="AY56" t="str">
            <v>○</v>
          </cell>
          <cell r="AZ56"/>
          <cell r="BA56"/>
          <cell r="BB56"/>
          <cell r="BC56" t="str">
            <v>予定価格</v>
          </cell>
          <cell r="BD56" t="str">
            <v>○</v>
          </cell>
          <cell r="BE56" t="str">
            <v>×</v>
          </cell>
          <cell r="BF56" t="str">
            <v>○</v>
          </cell>
          <cell r="BG56" t="str">
            <v>○</v>
          </cell>
          <cell r="BH56">
            <v>0</v>
          </cell>
          <cell r="BI56" t="str">
            <v>⑩役務</v>
          </cell>
          <cell r="BJ56" t="str">
            <v/>
          </cell>
          <cell r="BK56"/>
          <cell r="BL56" t="str">
            <v/>
          </cell>
          <cell r="BM56" t="str">
            <v>○</v>
          </cell>
          <cell r="BN56" t="b">
            <v>1</v>
          </cell>
          <cell r="BO56" t="b">
            <v>1</v>
          </cell>
        </row>
        <row r="57">
          <cell r="F57" t="str">
            <v/>
          </cell>
          <cell r="G57" t="str">
            <v>Dg052</v>
          </cell>
          <cell r="H57" t="str">
            <v>⑩役務</v>
          </cell>
          <cell r="I57" t="str">
            <v>高速カラー印刷機等の保守業務及び消耗品等の供給
ＦＷインク　ブラック（Ｋ）
14本ほか9品目</v>
          </cell>
          <cell r="J57" t="str">
            <v>支出負担行為担当官
金沢国税局総務部次長
中村　憲二
石川県金沢市広坂２－２－６０</v>
          </cell>
          <cell r="K57"/>
          <cell r="L57"/>
          <cell r="M57">
            <v>44652</v>
          </cell>
          <cell r="N57" t="str">
            <v>株式会社ヒシマル
石川県金沢市問屋町２－２０</v>
          </cell>
          <cell r="O57">
            <v>5220001002968</v>
          </cell>
          <cell r="P57" t="str">
            <v>⑥その他の法人等</v>
          </cell>
          <cell r="Q57"/>
          <cell r="R57" t="str">
            <v>①一般競争入札</v>
          </cell>
          <cell r="S57"/>
          <cell r="T57">
            <v>7043000</v>
          </cell>
          <cell r="U57" t="str">
            <v>1,493,800円
'＠34,100円/本ほか</v>
          </cell>
          <cell r="V57">
            <v>5674240</v>
          </cell>
          <cell r="W57">
            <v>0.80500000000000005</v>
          </cell>
          <cell r="X57"/>
          <cell r="Y57"/>
          <cell r="Z57" t="str">
            <v>×</v>
          </cell>
          <cell r="AA57" t="str">
            <v>②同種の他の契約の予定価格を類推されるおそれがあるため公表しない</v>
          </cell>
          <cell r="AB57">
            <v>2</v>
          </cell>
          <cell r="AC57">
            <v>0</v>
          </cell>
          <cell r="AD57" t="str">
            <v>○</v>
          </cell>
          <cell r="AE57"/>
          <cell r="AF57" t="str">
            <v>×</v>
          </cell>
          <cell r="AG57"/>
          <cell r="AH57"/>
          <cell r="AI57"/>
          <cell r="AJ57" t="str">
            <v>単価契約
予定調達総額
5,674,240円</v>
          </cell>
          <cell r="AK57"/>
          <cell r="AL57"/>
          <cell r="AM57"/>
          <cell r="AN57"/>
          <cell r="AO57"/>
          <cell r="AP57"/>
          <cell r="AQ57"/>
          <cell r="AR57"/>
          <cell r="AS57"/>
          <cell r="AT57"/>
          <cell r="AU57"/>
          <cell r="AV57"/>
          <cell r="AW57"/>
          <cell r="AX57"/>
          <cell r="AY57"/>
          <cell r="AZ57"/>
          <cell r="BA57"/>
          <cell r="BB57"/>
          <cell r="BC57" t="str">
            <v>年間支払金額</v>
          </cell>
          <cell r="BD57" t="str">
            <v>○</v>
          </cell>
          <cell r="BE57" t="str">
            <v>×</v>
          </cell>
          <cell r="BF57" t="str">
            <v>×</v>
          </cell>
          <cell r="BG57" t="str">
            <v>×</v>
          </cell>
          <cell r="BH57" t="str">
            <v/>
          </cell>
          <cell r="BI57" t="str">
            <v>⑩役務</v>
          </cell>
          <cell r="BJ57" t="str">
            <v>単価契約</v>
          </cell>
          <cell r="BK57"/>
          <cell r="BL57" t="str">
            <v/>
          </cell>
          <cell r="BM57" t="str">
            <v>○</v>
          </cell>
          <cell r="BN57" t="b">
            <v>1</v>
          </cell>
          <cell r="BO57" t="b">
            <v>1</v>
          </cell>
        </row>
        <row r="58">
          <cell r="F58">
            <v>5</v>
          </cell>
          <cell r="G58" t="str">
            <v>Dg053</v>
          </cell>
          <cell r="H58" t="str">
            <v>⑦物品等購入</v>
          </cell>
          <cell r="I58" t="str">
            <v>コンメンタール国税通則法Digital等の購入
コンメンタール所得税釈義Digital　20Lほか13品目</v>
          </cell>
          <cell r="J58" t="str">
            <v>支出負担行為担当官
金沢国税局総務部次長
中村　憲二
石川県金沢市広坂２－２－６０</v>
          </cell>
          <cell r="K58"/>
          <cell r="L58"/>
          <cell r="M58">
            <v>44652</v>
          </cell>
          <cell r="N58" t="str">
            <v>第一法規株式会社
東京都港区南青山２－１１－１７</v>
          </cell>
          <cell r="O58">
            <v>7010401017486</v>
          </cell>
          <cell r="P58" t="str">
            <v>⑥その他の法人等</v>
          </cell>
          <cell r="Q58"/>
          <cell r="R58" t="str">
            <v>④随意契約（企画競争無し）</v>
          </cell>
          <cell r="S58"/>
          <cell r="T58">
            <v>4540800</v>
          </cell>
          <cell r="U58">
            <v>4540800</v>
          </cell>
          <cell r="V58"/>
          <cell r="W58">
            <v>1</v>
          </cell>
          <cell r="X58"/>
          <cell r="Y58"/>
          <cell r="Z58" t="str">
            <v>×</v>
          </cell>
          <cell r="AA58" t="str">
            <v>②同種の他の契約の予定価格を類推されるおそれがあるため公表しない</v>
          </cell>
          <cell r="AB58"/>
          <cell r="AC58"/>
          <cell r="AD58" t="str">
            <v>×</v>
          </cell>
          <cell r="AE58" t="str">
            <v>システム非対応</v>
          </cell>
          <cell r="AF58" t="str">
            <v>×</v>
          </cell>
          <cell r="AG58"/>
          <cell r="AH58" t="str">
            <v>①会計法第29条の3第4項（契約の性質又は目的が競争を許さない場合）</v>
          </cell>
          <cell r="AI58" t="str">
            <v>供給元が一の場合における出版元等からの書籍の購入であり、契約の性質が競争を許さない場合に該当することから、会計法第29条の3第4項に該当するため（根拠区分：ニ（ニ））。</v>
          </cell>
          <cell r="AJ58" t="str">
            <v>単価契約
予定調達総額
4,540,800円</v>
          </cell>
          <cell r="AK58"/>
          <cell r="AL58"/>
          <cell r="AM58"/>
          <cell r="AN58"/>
          <cell r="AO58"/>
          <cell r="AP58"/>
          <cell r="AQ58"/>
          <cell r="AR58"/>
          <cell r="AS58"/>
          <cell r="AT58"/>
          <cell r="AU58"/>
          <cell r="AV58"/>
          <cell r="AW58"/>
          <cell r="AX58"/>
          <cell r="AY58"/>
          <cell r="AZ58"/>
          <cell r="BA58"/>
          <cell r="BB58"/>
          <cell r="BC58" t="str">
            <v>予定価格</v>
          </cell>
          <cell r="BD58" t="str">
            <v>○</v>
          </cell>
          <cell r="BE58" t="str">
            <v>×</v>
          </cell>
          <cell r="BF58" t="str">
            <v>○</v>
          </cell>
          <cell r="BG58" t="str">
            <v>○</v>
          </cell>
          <cell r="BH58">
            <v>0</v>
          </cell>
          <cell r="BI58" t="str">
            <v>⑦物品等購入</v>
          </cell>
          <cell r="BJ58" t="str">
            <v/>
          </cell>
          <cell r="BK58"/>
          <cell r="BL58" t="str">
            <v/>
          </cell>
          <cell r="BM58" t="str">
            <v>○</v>
          </cell>
          <cell r="BN58" t="b">
            <v>1</v>
          </cell>
          <cell r="BO58" t="b">
            <v>1</v>
          </cell>
        </row>
        <row r="59">
          <cell r="F59" t="str">
            <v/>
          </cell>
          <cell r="G59" t="str">
            <v>Dg054</v>
          </cell>
          <cell r="H59" t="str">
            <v>⑦物品等購入</v>
          </cell>
          <cell r="I59" t="str">
            <v>金沢国税局戸水分庁舎に設置する備品等の購入
一式</v>
          </cell>
          <cell r="J59" t="str">
            <v>支出負担行為担当官
金沢国税局総務部次長
中村　憲二
石川県金沢市広坂２－２－６０</v>
          </cell>
          <cell r="K59"/>
          <cell r="L59"/>
          <cell r="M59">
            <v>44666</v>
          </cell>
          <cell r="N59" t="str">
            <v>株式会社島田商会
石川県金沢市広岡２－１－１４</v>
          </cell>
          <cell r="O59">
            <v>5220001003363</v>
          </cell>
          <cell r="P59" t="str">
            <v>⑥その他の法人等</v>
          </cell>
          <cell r="Q59"/>
          <cell r="R59" t="str">
            <v>①一般競争入札</v>
          </cell>
          <cell r="S59"/>
          <cell r="T59">
            <v>13847900</v>
          </cell>
          <cell r="U59">
            <v>13530000</v>
          </cell>
          <cell r="V59"/>
          <cell r="W59">
            <v>0.97699999999999998</v>
          </cell>
          <cell r="X59"/>
          <cell r="Y59"/>
          <cell r="Z59" t="str">
            <v>×</v>
          </cell>
          <cell r="AA59" t="str">
            <v>②同種の他の契約の予定価格を類推されるおそれがあるため公表しない</v>
          </cell>
          <cell r="AB59">
            <v>3</v>
          </cell>
          <cell r="AC59">
            <v>0</v>
          </cell>
          <cell r="AD59" t="str">
            <v>○</v>
          </cell>
          <cell r="AE59"/>
          <cell r="AF59" t="str">
            <v>×</v>
          </cell>
          <cell r="AG59"/>
          <cell r="AH59"/>
          <cell r="AI59"/>
          <cell r="AJ59"/>
          <cell r="AK59"/>
          <cell r="AL59"/>
          <cell r="AM59"/>
          <cell r="AN59"/>
          <cell r="AO59"/>
          <cell r="AP59"/>
          <cell r="AQ59"/>
          <cell r="AR59"/>
          <cell r="AS59"/>
          <cell r="AT59"/>
          <cell r="AU59"/>
          <cell r="AV59"/>
          <cell r="AW59"/>
          <cell r="AX59"/>
          <cell r="AY59"/>
          <cell r="AZ59"/>
          <cell r="BA59"/>
          <cell r="BB59"/>
          <cell r="BC59" t="str">
            <v>予定価格</v>
          </cell>
          <cell r="BD59" t="str">
            <v>○</v>
          </cell>
          <cell r="BE59" t="str">
            <v>×</v>
          </cell>
          <cell r="BF59" t="str">
            <v>○</v>
          </cell>
          <cell r="BG59" t="str">
            <v>○</v>
          </cell>
          <cell r="BH59">
            <v>0</v>
          </cell>
          <cell r="BI59" t="str">
            <v>⑦物品等購入</v>
          </cell>
          <cell r="BJ59" t="str">
            <v/>
          </cell>
          <cell r="BK59"/>
          <cell r="BL59" t="str">
            <v/>
          </cell>
          <cell r="BM59" t="str">
            <v>○</v>
          </cell>
          <cell r="BN59" t="b">
            <v>1</v>
          </cell>
          <cell r="BO59" t="b">
            <v>1</v>
          </cell>
        </row>
        <row r="60">
          <cell r="F60" t="str">
            <v/>
          </cell>
          <cell r="G60" t="str">
            <v>Dg055</v>
          </cell>
          <cell r="H60" t="str">
            <v>⑧物品等製造</v>
          </cell>
          <cell r="I60" t="str">
            <v>令和4年度に使用する封筒等の刷成
中封筒（長3）　104,000枚
ほか14品目</v>
          </cell>
          <cell r="J60" t="str">
            <v>支出負担行為担当官
金沢国税局総務部次長
中村　憲二
石川県金沢市広坂２－２－６０</v>
          </cell>
          <cell r="K60"/>
          <cell r="L60"/>
          <cell r="M60">
            <v>44678</v>
          </cell>
          <cell r="N60" t="str">
            <v>株式会社アヤト
富山県小矢部市赤倉２２０－３</v>
          </cell>
          <cell r="O60">
            <v>3230001008925</v>
          </cell>
          <cell r="P60" t="str">
            <v>⑥その他の法人等</v>
          </cell>
          <cell r="Q60"/>
          <cell r="R60" t="str">
            <v>①一般競争入札</v>
          </cell>
          <cell r="S60"/>
          <cell r="T60">
            <v>14019152</v>
          </cell>
          <cell r="U60" t="str">
            <v>＠8.8円/枚ほか</v>
          </cell>
          <cell r="V60">
            <v>12641420</v>
          </cell>
          <cell r="W60">
            <v>0.90100000000000002</v>
          </cell>
          <cell r="X60"/>
          <cell r="Y60"/>
          <cell r="Z60" t="str">
            <v>×</v>
          </cell>
          <cell r="AA60" t="str">
            <v>②同種の他の契約の予定価格を類推されるおそれがあるため公表しない</v>
          </cell>
          <cell r="AB60">
            <v>6</v>
          </cell>
          <cell r="AC60">
            <v>1</v>
          </cell>
          <cell r="AD60" t="str">
            <v>○</v>
          </cell>
          <cell r="AE60"/>
          <cell r="AF60" t="str">
            <v>×</v>
          </cell>
          <cell r="AG60"/>
          <cell r="AH60"/>
          <cell r="AI60"/>
          <cell r="AJ60" t="str">
            <v>単価契約
予定調達総額
12,641,420円</v>
          </cell>
          <cell r="AK60"/>
          <cell r="AL60"/>
          <cell r="AM60"/>
          <cell r="AN60"/>
          <cell r="AO60"/>
          <cell r="AP60"/>
          <cell r="AQ60"/>
          <cell r="AR60"/>
          <cell r="AS60"/>
          <cell r="AT60"/>
          <cell r="AU60"/>
          <cell r="AV60"/>
          <cell r="AW60"/>
          <cell r="AX60"/>
          <cell r="AY60"/>
          <cell r="AZ60"/>
          <cell r="BA60"/>
          <cell r="BB60"/>
          <cell r="BC60" t="str">
            <v>年間支払金額</v>
          </cell>
          <cell r="BD60" t="str">
            <v>○</v>
          </cell>
          <cell r="BE60" t="str">
            <v>×</v>
          </cell>
          <cell r="BF60" t="str">
            <v>×</v>
          </cell>
          <cell r="BG60" t="str">
            <v>×</v>
          </cell>
          <cell r="BH60" t="str">
            <v/>
          </cell>
          <cell r="BI60" t="str">
            <v>⑧物品等製造</v>
          </cell>
          <cell r="BJ60" t="str">
            <v>単価契約</v>
          </cell>
          <cell r="BK60"/>
          <cell r="BL60" t="str">
            <v/>
          </cell>
          <cell r="BM60" t="str">
            <v>○</v>
          </cell>
          <cell r="BN60" t="b">
            <v>1</v>
          </cell>
          <cell r="BO60" t="b">
            <v>1</v>
          </cell>
        </row>
        <row r="61">
          <cell r="F61" t="str">
            <v/>
          </cell>
          <cell r="G61" t="str">
            <v>Dg056</v>
          </cell>
          <cell r="H61" t="str">
            <v>⑩役務</v>
          </cell>
          <cell r="I61" t="str">
            <v>金沢国税局及び金沢国税局管内税務署の空調設備機器保守点検業務
一式</v>
          </cell>
          <cell r="J61" t="str">
            <v>支出負担行為担当官
金沢国税局総務部次長
中村　憲二
石川県金沢市広坂２－２－６０</v>
          </cell>
          <cell r="K61"/>
          <cell r="L61"/>
          <cell r="M61">
            <v>44652</v>
          </cell>
          <cell r="N61" t="str">
            <v>信越ビル美装株式会社
長野県長野市大字高田６５４－１</v>
          </cell>
          <cell r="O61">
            <v>2100001001274</v>
          </cell>
          <cell r="P61" t="str">
            <v>⑥その他の法人等</v>
          </cell>
          <cell r="Q61"/>
          <cell r="R61" t="str">
            <v>①一般競争入札</v>
          </cell>
          <cell r="S61"/>
          <cell r="T61">
            <v>4939822</v>
          </cell>
          <cell r="U61">
            <v>4167900</v>
          </cell>
          <cell r="V61"/>
          <cell r="W61">
            <v>0.84299999999999997</v>
          </cell>
          <cell r="X61"/>
          <cell r="Y61"/>
          <cell r="Z61" t="str">
            <v>×</v>
          </cell>
          <cell r="AA61" t="str">
            <v>②同種の他の契約の予定価格を類推されるおそれがあるため公表しない</v>
          </cell>
          <cell r="AB61">
            <v>2</v>
          </cell>
          <cell r="AC61">
            <v>1</v>
          </cell>
          <cell r="AD61" t="str">
            <v>○</v>
          </cell>
          <cell r="AE61"/>
          <cell r="AF61" t="str">
            <v>×</v>
          </cell>
          <cell r="AG61"/>
          <cell r="AH61"/>
          <cell r="AI61"/>
          <cell r="AJ61"/>
          <cell r="AK61"/>
          <cell r="AL61"/>
          <cell r="AM61"/>
          <cell r="AN61"/>
          <cell r="AO61"/>
          <cell r="AP61"/>
          <cell r="AQ61"/>
          <cell r="AR61"/>
          <cell r="AS61"/>
          <cell r="AT61"/>
          <cell r="AU61"/>
          <cell r="AV61"/>
          <cell r="AW61"/>
          <cell r="AX61"/>
          <cell r="AY61"/>
          <cell r="AZ61"/>
          <cell r="BA61"/>
          <cell r="BB61"/>
          <cell r="BC61" t="str">
            <v>予定価格</v>
          </cell>
          <cell r="BD61" t="str">
            <v>○</v>
          </cell>
          <cell r="BE61" t="str">
            <v>×</v>
          </cell>
          <cell r="BF61" t="str">
            <v>○</v>
          </cell>
          <cell r="BG61" t="str">
            <v>○</v>
          </cell>
          <cell r="BH61">
            <v>0</v>
          </cell>
          <cell r="BI61" t="str">
            <v>⑩役務</v>
          </cell>
          <cell r="BJ61" t="str">
            <v/>
          </cell>
          <cell r="BK61"/>
          <cell r="BL61" t="str">
            <v/>
          </cell>
          <cell r="BM61" t="str">
            <v>○</v>
          </cell>
          <cell r="BN61" t="b">
            <v>1</v>
          </cell>
          <cell r="BO61" t="b">
            <v>1</v>
          </cell>
        </row>
        <row r="62">
          <cell r="F62">
            <v>6</v>
          </cell>
          <cell r="G62" t="str">
            <v>Dg057</v>
          </cell>
          <cell r="H62" t="str">
            <v>⑨物品等賃借</v>
          </cell>
          <cell r="I62" t="str">
            <v>令和4年度国税専門官第１次試験で使用する試験会場の借上げ
令和4年6月4日～令和4年6月5日</v>
          </cell>
          <cell r="J62" t="str">
            <v>支出負担行為担当官
金沢国税局総務部次長
中村　憲二
石川県金沢市広坂２－２－６０</v>
          </cell>
          <cell r="K62"/>
          <cell r="L62"/>
          <cell r="M62">
            <v>44670</v>
          </cell>
          <cell r="N62" t="str">
            <v>公益財団法人石川県産業創出支援機構
石川県金沢市鞍月２－２０</v>
          </cell>
          <cell r="O62">
            <v>1220005000195</v>
          </cell>
          <cell r="P62" t="str">
            <v>②公益財団法人</v>
          </cell>
          <cell r="Q62" t="str">
            <v>都道府県所管</v>
          </cell>
          <cell r="R62" t="str">
            <v>④随意契約（企画競争無し）</v>
          </cell>
          <cell r="S62" t="str">
            <v>○</v>
          </cell>
          <cell r="T62">
            <v>692300</v>
          </cell>
          <cell r="U62">
            <v>692300</v>
          </cell>
          <cell r="V62"/>
          <cell r="W62">
            <v>1</v>
          </cell>
          <cell r="X62"/>
          <cell r="Y62"/>
          <cell r="Z62" t="str">
            <v>×</v>
          </cell>
          <cell r="AA62" t="str">
            <v>②同種の他の契約の予定価格を類推されるおそれがあるため公表しない</v>
          </cell>
          <cell r="AB62">
            <v>1</v>
          </cell>
          <cell r="AC62">
            <v>0</v>
          </cell>
          <cell r="AD62" t="str">
            <v>×</v>
          </cell>
          <cell r="AE62" t="str">
            <v>システム非対応</v>
          </cell>
          <cell r="AF62" t="str">
            <v>×</v>
          </cell>
          <cell r="AG62"/>
          <cell r="AH62" t="str">
            <v>①会計法第29条の3第4項（契約の性質又は目的が競争を許さない場合）</v>
          </cell>
          <cell r="AI62" t="str">
            <v>公募により募集を行ったところ、応募者が１者のみだったため、契約価格の競争による相手方の選定を許さず、会計法第29条の3第4項に該当するため（根拠区分：ロ（ニ））。</v>
          </cell>
          <cell r="AJ62"/>
          <cell r="AK62"/>
          <cell r="AL62"/>
          <cell r="AM62"/>
          <cell r="AN62"/>
          <cell r="AO62"/>
          <cell r="AP62"/>
          <cell r="AQ62"/>
          <cell r="AR62"/>
          <cell r="AS62"/>
          <cell r="AT62"/>
          <cell r="AU62"/>
          <cell r="AV62"/>
          <cell r="AW62"/>
          <cell r="AX62"/>
          <cell r="AY62"/>
          <cell r="AZ62"/>
          <cell r="BA62"/>
          <cell r="BB62"/>
          <cell r="BC62" t="str">
            <v>予定価格</v>
          </cell>
          <cell r="BD62" t="str">
            <v>×</v>
          </cell>
          <cell r="BE62" t="str">
            <v>×</v>
          </cell>
          <cell r="BF62" t="str">
            <v>×</v>
          </cell>
          <cell r="BG62" t="str">
            <v>×</v>
          </cell>
          <cell r="BH62" t="str">
            <v/>
          </cell>
          <cell r="BI62" t="str">
            <v>⑨物品等賃借</v>
          </cell>
          <cell r="BJ62" t="str">
            <v/>
          </cell>
          <cell r="BK62"/>
          <cell r="BL62" t="str">
            <v/>
          </cell>
          <cell r="BM62" t="str">
            <v>○</v>
          </cell>
          <cell r="BN62" t="b">
            <v>1</v>
          </cell>
          <cell r="BO62" t="b">
            <v>1</v>
          </cell>
        </row>
        <row r="63">
          <cell r="F63" t="str">
            <v/>
          </cell>
          <cell r="G63" t="str">
            <v>Dg058</v>
          </cell>
          <cell r="H63" t="str">
            <v>⑩役務</v>
          </cell>
          <cell r="I63" t="str">
            <v>令和4年度小浜地方合同庁舎空調設備点検等業務
一式</v>
          </cell>
          <cell r="J63" t="str">
            <v>支出負担行為担当官
金沢国税局総務部次長
中村　憲二
石川県金沢市広坂２－２－６０
ほか３官署</v>
          </cell>
          <cell r="K63" t="str">
            <v>③合庁</v>
          </cell>
          <cell r="L63" t="str">
            <v>○</v>
          </cell>
          <cell r="M63">
            <v>44677</v>
          </cell>
          <cell r="N63" t="str">
            <v>信越ビル美装株式会社
長野県長野市大字高田６５４－１</v>
          </cell>
          <cell r="O63">
            <v>2100001001274</v>
          </cell>
          <cell r="P63" t="str">
            <v>⑥その他の法人等</v>
          </cell>
          <cell r="Q63"/>
          <cell r="R63" t="str">
            <v>①一般競争入札</v>
          </cell>
          <cell r="S63"/>
          <cell r="T63">
            <v>1640449</v>
          </cell>
          <cell r="U63">
            <v>523081</v>
          </cell>
          <cell r="V63">
            <v>1585100</v>
          </cell>
          <cell r="W63">
            <v>0.96599999999999997</v>
          </cell>
          <cell r="X63"/>
          <cell r="Y63"/>
          <cell r="Z63" t="str">
            <v>×</v>
          </cell>
          <cell r="AA63" t="str">
            <v>②同種の他の契約の予定価格を類推されるおそれがあるため公表しない</v>
          </cell>
          <cell r="AB63">
            <v>2</v>
          </cell>
          <cell r="AC63">
            <v>0</v>
          </cell>
          <cell r="AD63" t="str">
            <v>○</v>
          </cell>
          <cell r="AE63"/>
          <cell r="AF63" t="str">
            <v>×</v>
          </cell>
          <cell r="AG63"/>
          <cell r="AH63"/>
          <cell r="AI63"/>
          <cell r="AJ63"/>
          <cell r="AK63"/>
          <cell r="AL63"/>
          <cell r="AM63"/>
          <cell r="AN63"/>
          <cell r="AO63"/>
          <cell r="AP63"/>
          <cell r="AQ63"/>
          <cell r="AR63"/>
          <cell r="AS63"/>
          <cell r="AT63"/>
          <cell r="AU63"/>
          <cell r="AV63"/>
          <cell r="AW63"/>
          <cell r="AX63"/>
          <cell r="AY63"/>
          <cell r="AZ63"/>
          <cell r="BA63"/>
          <cell r="BB63"/>
          <cell r="BC63" t="str">
            <v>年間支払金額(自官署のみ)</v>
          </cell>
          <cell r="BD63" t="str">
            <v>○</v>
          </cell>
          <cell r="BE63" t="str">
            <v>×</v>
          </cell>
          <cell r="BF63" t="str">
            <v>×</v>
          </cell>
          <cell r="BG63" t="str">
            <v>×</v>
          </cell>
          <cell r="BH63" t="str">
            <v/>
          </cell>
          <cell r="BI63" t="str">
            <v>⑩役務</v>
          </cell>
          <cell r="BJ63" t="str">
            <v>分担契約</v>
          </cell>
          <cell r="BK63"/>
          <cell r="BL63" t="str">
            <v/>
          </cell>
          <cell r="BM63" t="str">
            <v>○</v>
          </cell>
          <cell r="BN63" t="b">
            <v>1</v>
          </cell>
          <cell r="BO63" t="b">
            <v>1</v>
          </cell>
        </row>
        <row r="64">
          <cell r="G64" t="str">
            <v>Dg059</v>
          </cell>
          <cell r="H64" t="str">
            <v>⑩役務</v>
          </cell>
          <cell r="I64" t="str">
            <v>情報処理機器等の移設及び回線敷設業務
一式</v>
          </cell>
          <cell r="J64" t="str">
            <v>支出負担行為担当官
金沢国税局総務部次長
中村　憲二
石川県金沢市広坂２－２－６０</v>
          </cell>
          <cell r="K64"/>
          <cell r="L64"/>
          <cell r="M64">
            <v>44679</v>
          </cell>
          <cell r="N64" t="str">
            <v>株式会社ハツコーエレクトロニクス
東京都中央区日本橋蛎殻町１－３９－５</v>
          </cell>
          <cell r="O64">
            <v>3010001054537</v>
          </cell>
          <cell r="P64" t="str">
            <v>⑥その他の法人等</v>
          </cell>
          <cell r="Q64"/>
          <cell r="R64" t="str">
            <v>①一般競争入札</v>
          </cell>
          <cell r="S64"/>
          <cell r="T64">
            <v>1760000</v>
          </cell>
          <cell r="U64">
            <v>1760000</v>
          </cell>
          <cell r="V64"/>
          <cell r="W64">
            <v>1</v>
          </cell>
          <cell r="X64"/>
          <cell r="Y64"/>
          <cell r="Z64" t="str">
            <v>×</v>
          </cell>
          <cell r="AA64" t="str">
            <v>②同種の他の契約の予定価格を類推されるおそれがあるため公表しない</v>
          </cell>
          <cell r="AB64">
            <v>1</v>
          </cell>
          <cell r="AC64">
            <v>1</v>
          </cell>
          <cell r="AD64" t="str">
            <v>○</v>
          </cell>
          <cell r="AE64"/>
          <cell r="AF64" t="str">
            <v>○</v>
          </cell>
          <cell r="AG64"/>
          <cell r="AH64"/>
          <cell r="AI64"/>
          <cell r="AJ64"/>
          <cell r="AK64"/>
          <cell r="AL64"/>
          <cell r="AM64"/>
          <cell r="AN64"/>
          <cell r="AO64"/>
          <cell r="AP64"/>
          <cell r="AQ64"/>
          <cell r="AR64" t="str">
            <v>△</v>
          </cell>
          <cell r="AS64"/>
          <cell r="AT64"/>
          <cell r="AU64"/>
          <cell r="AV64" t="str">
            <v>⑨その他</v>
          </cell>
          <cell r="AW64"/>
          <cell r="AX64" t="str">
            <v>参加希望の業者から証明書等の提出を受けたが、応札条件をクリアしておらず不合格とした。</v>
          </cell>
          <cell r="AY64"/>
          <cell r="AZ64"/>
          <cell r="BA64"/>
          <cell r="BB64"/>
          <cell r="BC64" t="str">
            <v>予定価格</v>
          </cell>
          <cell r="BD64" t="str">
            <v>○</v>
          </cell>
          <cell r="BE64" t="str">
            <v>×</v>
          </cell>
          <cell r="BF64" t="str">
            <v>○</v>
          </cell>
          <cell r="BG64" t="str">
            <v>○</v>
          </cell>
          <cell r="BH64">
            <v>0</v>
          </cell>
          <cell r="BI64" t="str">
            <v>⑩役務</v>
          </cell>
          <cell r="BJ64" t="str">
            <v/>
          </cell>
          <cell r="BK64"/>
          <cell r="BL64" t="str">
            <v/>
          </cell>
          <cell r="BM64" t="str">
            <v>○</v>
          </cell>
          <cell r="BN64" t="b">
            <v>1</v>
          </cell>
          <cell r="BO64" t="b">
            <v>1</v>
          </cell>
        </row>
        <row r="65">
          <cell r="G65" t="str">
            <v>Dg060</v>
          </cell>
          <cell r="H65" t="str">
            <v>⑩役務</v>
          </cell>
          <cell r="I65" t="str">
            <v>令和4年度　健康診断業務
血液検査837人ほか</v>
          </cell>
          <cell r="J65" t="str">
            <v>支出負担行為担当官
金沢国税局総務部次長
中村　憲二
石川県金沢市広坂２－２－６０</v>
          </cell>
          <cell r="K65"/>
          <cell r="L65"/>
          <cell r="M65">
            <v>44679</v>
          </cell>
          <cell r="N65" t="str">
            <v>医療法人社団洋和会
石川県野々市市新庄２－１０</v>
          </cell>
          <cell r="O65">
            <v>8220005001781</v>
          </cell>
          <cell r="P65" t="str">
            <v>⑥その他の法人等</v>
          </cell>
          <cell r="Q65"/>
          <cell r="R65" t="str">
            <v>①一般競争入札</v>
          </cell>
          <cell r="S65"/>
          <cell r="T65">
            <v>13887263</v>
          </cell>
          <cell r="U65" t="str">
            <v>@2,640円／人</v>
          </cell>
          <cell r="V65">
            <v>12700380</v>
          </cell>
          <cell r="W65">
            <v>0.91400000000000003</v>
          </cell>
          <cell r="X65"/>
          <cell r="Y65"/>
          <cell r="Z65" t="str">
            <v>×</v>
          </cell>
          <cell r="AA65" t="str">
            <v>②同種の他の契約の予定価格を類推されるおそれがあるため公表しない</v>
          </cell>
          <cell r="AB65">
            <v>1</v>
          </cell>
          <cell r="AC65">
            <v>0</v>
          </cell>
          <cell r="AD65" t="str">
            <v>○</v>
          </cell>
          <cell r="AE65"/>
          <cell r="AF65" t="str">
            <v>×</v>
          </cell>
          <cell r="AG65"/>
          <cell r="AH65"/>
          <cell r="AI65"/>
          <cell r="AJ65" t="str">
            <v>単価契約
予定調達総額
12,700,380円</v>
          </cell>
          <cell r="AK65"/>
          <cell r="AL65"/>
          <cell r="AM65"/>
          <cell r="AN65"/>
          <cell r="AO65"/>
          <cell r="AP65"/>
          <cell r="AQ65"/>
          <cell r="AR65" t="str">
            <v>×</v>
          </cell>
          <cell r="AS65"/>
          <cell r="AT65"/>
          <cell r="AU65"/>
          <cell r="AV65" t="str">
            <v>②業務の履行にあたって必要な条件を付す必要があるもの（例：健康診断業務など）</v>
          </cell>
          <cell r="AW65"/>
          <cell r="AX65"/>
          <cell r="AY65" t="str">
            <v>○</v>
          </cell>
          <cell r="AZ65"/>
          <cell r="BA65"/>
          <cell r="BB65"/>
          <cell r="BC65" t="str">
            <v>年間支払金額</v>
          </cell>
          <cell r="BD65" t="str">
            <v>○</v>
          </cell>
          <cell r="BE65" t="str">
            <v>×</v>
          </cell>
          <cell r="BF65" t="str">
            <v>×</v>
          </cell>
          <cell r="BG65" t="str">
            <v>×</v>
          </cell>
          <cell r="BH65" t="str">
            <v/>
          </cell>
          <cell r="BI65" t="str">
            <v>⑩役務</v>
          </cell>
          <cell r="BJ65" t="str">
            <v>単価契約</v>
          </cell>
          <cell r="BK65"/>
          <cell r="BL65" t="str">
            <v/>
          </cell>
          <cell r="BM65" t="str">
            <v>○</v>
          </cell>
          <cell r="BN65" t="b">
            <v>1</v>
          </cell>
          <cell r="BO65" t="b">
            <v>1</v>
          </cell>
        </row>
      </sheetData>
      <sheetData sheetId="1"/>
      <sheetData sheetId="2"/>
      <sheetData sheetId="3"/>
      <sheetData sheetId="4"/>
      <sheetData sheetId="5">
        <row r="5">
          <cell r="B5" t="str">
            <v>①一般競争入札</v>
          </cell>
          <cell r="C5" t="str">
            <v>①公表</v>
          </cell>
          <cell r="F5" t="str">
            <v>国所管</v>
          </cell>
          <cell r="G5" t="str">
            <v>①長期継続契約（令和３年度以前）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②長期継続契約（令和４年度）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Zeros="0" tabSelected="1" view="pageBreakPreview" topLeftCell="B10" zoomScaleNormal="100" zoomScaleSheetLayoutView="100" workbookViewId="0">
      <selection activeCell="P1" sqref="P1:Q1048576"/>
    </sheetView>
  </sheetViews>
  <sheetFormatPr defaultColWidth="9" defaultRowHeight="11.25"/>
  <cols>
    <col min="1" max="1" width="0" style="2" hidden="1" customWidth="1"/>
    <col min="2" max="2" width="30.625" style="1" customWidth="1"/>
    <col min="3" max="3" width="20.625" style="2" customWidth="1"/>
    <col min="4" max="4" width="13.125" style="2" customWidth="1"/>
    <col min="5" max="5" width="20.625" style="1" customWidth="1"/>
    <col min="6" max="6" width="14.75" style="1" customWidth="1"/>
    <col min="7" max="7" width="18.75" style="3" customWidth="1"/>
    <col min="8" max="8" width="13.625" style="4" customWidth="1"/>
    <col min="9" max="9" width="13.625" style="2" customWidth="1"/>
    <col min="10" max="10" width="10.875" style="1" customWidth="1"/>
    <col min="11" max="11" width="7.25" style="1" customWidth="1"/>
    <col min="12" max="14" width="8.125" style="1" customWidth="1"/>
    <col min="15" max="15" width="12.25" style="1" customWidth="1"/>
    <col min="16" max="16" width="0" style="1" hidden="1" customWidth="1"/>
    <col min="17" max="17" width="11.25" style="1" hidden="1" customWidth="1"/>
    <col min="18" max="16384" width="9" style="1"/>
  </cols>
  <sheetData>
    <row r="1" spans="1:17" ht="27.75" customHeight="1">
      <c r="A1" s="23"/>
      <c r="B1" s="26" t="s">
        <v>0</v>
      </c>
      <c r="C1" s="27"/>
      <c r="D1" s="27"/>
      <c r="E1" s="27"/>
      <c r="F1" s="27"/>
      <c r="G1" s="28"/>
      <c r="H1" s="27"/>
      <c r="I1" s="27"/>
      <c r="J1" s="27"/>
      <c r="K1" s="27"/>
      <c r="L1" s="27"/>
      <c r="M1" s="27"/>
      <c r="N1" s="27"/>
      <c r="O1" s="27"/>
    </row>
    <row r="2" spans="1:17">
      <c r="A2" s="24"/>
    </row>
    <row r="3" spans="1:17">
      <c r="A3" s="24"/>
      <c r="B3" s="5"/>
      <c r="O3" s="6"/>
    </row>
    <row r="4" spans="1:17" ht="21.95" customHeight="1">
      <c r="A4" s="24"/>
      <c r="B4" s="20" t="s">
        <v>1</v>
      </c>
      <c r="C4" s="20" t="s">
        <v>2</v>
      </c>
      <c r="D4" s="20" t="s">
        <v>3</v>
      </c>
      <c r="E4" s="20" t="s">
        <v>4</v>
      </c>
      <c r="F4" s="29" t="s">
        <v>5</v>
      </c>
      <c r="G4" s="31" t="s">
        <v>6</v>
      </c>
      <c r="H4" s="32" t="s">
        <v>7</v>
      </c>
      <c r="I4" s="20" t="s">
        <v>8</v>
      </c>
      <c r="J4" s="20" t="s">
        <v>9</v>
      </c>
      <c r="K4" s="21" t="s">
        <v>10</v>
      </c>
      <c r="L4" s="22" t="s">
        <v>11</v>
      </c>
      <c r="M4" s="22"/>
      <c r="N4" s="22"/>
      <c r="O4" s="7"/>
    </row>
    <row r="5" spans="1:17" s="9" customFormat="1" ht="36" customHeight="1">
      <c r="A5" s="25"/>
      <c r="B5" s="20"/>
      <c r="C5" s="20"/>
      <c r="D5" s="20"/>
      <c r="E5" s="20"/>
      <c r="F5" s="30"/>
      <c r="G5" s="31"/>
      <c r="H5" s="32"/>
      <c r="I5" s="20"/>
      <c r="J5" s="20"/>
      <c r="K5" s="21"/>
      <c r="L5" s="8" t="s">
        <v>12</v>
      </c>
      <c r="M5" s="8" t="s">
        <v>13</v>
      </c>
      <c r="N5" s="8" t="s">
        <v>14</v>
      </c>
      <c r="O5" s="8" t="s">
        <v>15</v>
      </c>
    </row>
    <row r="6" spans="1:17" s="9" customFormat="1" ht="97.5" customHeight="1">
      <c r="A6" s="10">
        <f>IF(MAX([7]令和4年度契約状況調査票!F5:F63)&gt;=ROW()-5,ROW()-5,"")</f>
        <v>1</v>
      </c>
      <c r="B6" s="11" t="str">
        <f>IF(A6="","",VLOOKUP(A6,[7]令和4年度契約状況調査票!$F:$AW,4,FALSE))</f>
        <v>令和4年度富山丸の内合同庁舎機械警備業務
12ヶ月　　　　　　　　</v>
      </c>
      <c r="C6" s="12" t="str">
        <f>IF(A6="","",VLOOKUP(A6,[7]令和4年度契約状況調査票!$F:$AW,5,FALSE))</f>
        <v>支出負担行為担当官
金沢国税局総務部次長
中村　憲二
石川県金沢市広坂２－２－６０
ほか３官署</v>
      </c>
      <c r="D6" s="13">
        <f>IF(A6="","",VLOOKUP(A6,[7]令和4年度契約状況調査票!$F:$AW,8,FALSE))</f>
        <v>44652</v>
      </c>
      <c r="E6" s="11" t="str">
        <f>IF(A6="","",VLOOKUP(A6,[7]令和4年度契約状況調査票!$F:$AW,9,FALSE))</f>
        <v>セコム北陸株式会社
石川県金沢市香林坊２－４－３０</v>
      </c>
      <c r="F6" s="14">
        <f>IF(A6="","",VLOOKUP(A6,[7]令和4年度契約状況調査票!$F:$AW,10,FALSE))</f>
        <v>8220001003674</v>
      </c>
      <c r="G6" s="15" t="str">
        <f>IF(A6="","",VLOOKUP(A6,[7]令和4年度契約状況調査票!$F:$AW,30,FALSE))</f>
        <v>公募を実施した結果、業務履行可能な者が契約相手方しかなく競争を許さないことから会計法29条の３第４項に該当するため。</v>
      </c>
      <c r="H6" s="16" t="str">
        <f>IF(A6="","",IF(VLOOKUP(A6,[7]令和4年度契約状況調査票!$F:$AW,15,FALSE)="他官署で調達手続きを実施のため","他官署で調達手続きを実施のため",IF(VLOOKUP(A6,[7]令和4年度契約状況調査票!$F:$AW,22,FALSE)="②同種の他の契約の予定価格を類推されるおそれがあるため公表しない","同種の他の契約の予定価格を類推されるおそれがあるため公表しない",IF(VLOOKUP(A6,[7]令和4年度契約状況調査票!$F:$AW,22,FALSE)="－","－",IF(VLOOKUP(A6,[7]令和4年度契約状況調査票!$F:$AW,6,FALSE)&lt;&gt;"",TEXT(VLOOKUP(A6,[7]令和4年度契約状況調査票!$F:$AW,15,FALSE),"#,##0円")&amp;CHAR(10)&amp;"(A)",VLOOKUP(A6,[7]令和4年度契約状況調査票!$F:$AW,15,FALSE))))))</f>
        <v>同種の他の契約の予定価格を類推されるおそれがあるため公表しない</v>
      </c>
      <c r="I6" s="16">
        <f>IF(A6="","",VLOOKUP(A6,[7]令和4年度契約状況調査票!$F:$AW,16,FALSE))</f>
        <v>1203664</v>
      </c>
      <c r="J6" s="17" t="str">
        <f>IF(A6="","",IF(VLOOKUP(A6,[7]令和4年度契約状況調査票!$F:$AW,15,FALSE)="他官署で調達手続きを実施のため","－",IF(VLOOKUP(A6,[7]令和4年度契約状況調査票!$F:$AW,22,FALSE)="②同種の他の契約の予定価格を類推されるおそれがあるため公表しない","－",IF(VLOOKUP(A6,[7]令和4年度契約状況調査票!$F:$AW,22,FALSE)="－","－",IF(VLOOKUP(A6,[7]令和4年度契約状況調査票!$F:$AW,6,FALSE)&lt;&gt;"",TEXT(VLOOKUP(A6,[7]令和4年度契約状況調査票!$F:$AW,18,FALSE),"#.0%")&amp;CHAR(10)&amp;"(B/A×100)",VLOOKUP(A6,[7]令和4年度契約状況調査票!$F:$AW,18,FALSE))))))</f>
        <v>－</v>
      </c>
      <c r="K6" s="18"/>
      <c r="L6" s="17" t="str">
        <f>IF(A6="","",IF(VLOOKUP(A6,[7]令和4年度契約状況調査票!$F:$AW,11,FALSE)="①公益社団法人","公社",IF(VLOOKUP(A6,[7]令和4年度契約状況調査票!$F:$AW,11,FALSE)="②公益財団法人","公財","")))</f>
        <v/>
      </c>
      <c r="M6" s="17">
        <f>IF(A6="","",VLOOKUP(A6,[7]令和4年度契約状況調査票!$F:$AW,12,FALSE))</f>
        <v>0</v>
      </c>
      <c r="N6" s="18" t="str">
        <f>IF(A6="","",IF(VLOOKUP(A6,[7]令和4年度契約状況調査票!$F:$AW,12,FALSE)="国所管",VLOOKUP(A6,[7]令和4年度契約状況調査票!$F:$AW,23,FALSE),""))</f>
        <v/>
      </c>
      <c r="O6" s="19">
        <f>IF(A6="","",IF(AND(Q6="○",P6="分担契約/単価契約"),"単価契約"&amp;CHAR(10)&amp;"予定調達総額 "&amp;TEXT(VLOOKUP(A6,[7]令和4年度契約状況調査票!$F:$AW,15,FALSE),"#,##0円")&amp;"(B)"&amp;CHAR(10)&amp;"分担契約"&amp;CHAR(10)&amp;VLOOKUP(A6,[7]令和4年度契約状況調査票!$F:$AW,31,FALSE),IF(AND(Q6="○",P6="分担契約"),"分担契約"&amp;CHAR(10)&amp;"契約総額 "&amp;TEXT(VLOOKUP(A6,[7]令和4年度契約状況調査票!$F:$AW,15,FALSE),"#,##0円")&amp;"(B)"&amp;CHAR(10)&amp;VLOOKUP(A6,[7]令和4年度契約状況調査票!$F:$AW,31,FALSE),(IF(P6="分担契約/単価契約","単価契約"&amp;CHAR(10)&amp;"予定調達総額 "&amp;TEXT(VLOOKUP(A6,[7]令和4年度契約状況調査票!$F:$AW,15,FALSE),"#,##0円")&amp;CHAR(10)&amp;"分担契約"&amp;CHAR(10)&amp;VLOOKUP(A6,[7]令和4年度契約状況調査票!$F:$AW,31,FALSE),IF(P6="分担契約","分担契約"&amp;CHAR(10)&amp;"契約総額 "&amp;TEXT(VLOOKUP(A6,[7]令和4年度契約状況調査票!$F:$AW,15,FALSE),"#,##0円")&amp;CHAR(10)&amp;VLOOKUP(A6,[7]令和4年度契約状況調査票!$F:$AW,31,FALSE),IF(P6="単価契約","単価契約"&amp;CHAR(10)&amp;"予定調達総額 "&amp;TEXT(VLOOKUP(A6,[7]令和4年度契約状況調査票!$F:$AW,15,FALSE),"#,##0円")&amp;CHAR(10)&amp;VLOOKUP(A6,[7]令和4年度契約状況調査票!$F:$AW,31,FALSE),VLOOKUP(A6,[7]令和4年度契約状況調査票!$F:$AW,31,FALSE))))))))</f>
        <v>0</v>
      </c>
      <c r="P6" s="9" t="str">
        <f>IF(A6="","",VLOOKUP(A6,[7]令和4年度契約状況調査票!$F:$CE,52,FALSE))</f>
        <v>×</v>
      </c>
      <c r="Q6" s="9" t="str">
        <f>IF(A6="","",IF(VLOOKUP(A6,[7]令和4年度契約状況調査票!$F:$AW,13,FALSE)="他官署で調達手続きを実施のため","×",IF(VLOOKUP(A6,[7]令和4年度契約状況調査票!$F:$AW,20,FALSE)="②同種の他の契約の予定価格を類推されるおそれがあるため公表しない","×","○")))</f>
        <v>○</v>
      </c>
    </row>
    <row r="7" spans="1:17" s="9" customFormat="1" ht="97.5" customHeight="1">
      <c r="A7" s="10">
        <f>IF(MAX([7]令和4年度契約状況調査票!F6:F64)&gt;=ROW()-5,ROW()-5,"")</f>
        <v>2</v>
      </c>
      <c r="B7" s="11" t="str">
        <f>IF(A7="","",VLOOKUP(A7,[7]令和4年度契約状況調査票!$F:$AW,4,FALSE))</f>
        <v>確定申告コールセンターの運営業務
令和4年4月1日～4月15日</v>
      </c>
      <c r="C7" s="12" t="str">
        <f>IF(A7="","",VLOOKUP(A7,[7]令和4年度契約状況調査票!$F:$AW,5,FALSE))</f>
        <v>支出負担行為担当官
金沢国税局総務部次長
中村　憲二
石川県金沢市広坂２－２－６０</v>
      </c>
      <c r="D7" s="13">
        <f>IF(A7="","",VLOOKUP(A7,[7]令和4年度契約状況調査票!$F:$AW,8,FALSE))</f>
        <v>44652</v>
      </c>
      <c r="E7" s="11" t="str">
        <f>IF(A7="","",VLOOKUP(A7,[7]令和4年度契約状況調査票!$F:$AW,9,FALSE))</f>
        <v>株式会社NTTマーケティングアクトProCX
大阪府大阪市都島区東野田町４－１５－８２</v>
      </c>
      <c r="F7" s="14">
        <f>IF(A7="","",VLOOKUP(A7,[7]令和4年度契約状況調査票!$F:$AW,10,FALSE))</f>
        <v>5120001238738</v>
      </c>
      <c r="G7" s="15" t="str">
        <f>IF(A7="","",VLOOKUP(A7,[7]令和4年度契約状況調査票!$F:$AW,30,FALSE))</f>
        <v>入札期間及び受託者の最低限の業務準備期間を確保した場合、納税者に不利益な状況が発生することが明らかなため（公共調達適正化通達1（2）③その他イ）</v>
      </c>
      <c r="H7" s="16" t="str">
        <f>IF(A7="","",IF(VLOOKUP(A7,[7]令和4年度契約状況調査票!$F:$AW,15,FALSE)="他官署で調達手続きを実施のため","他官署で調達手続きを実施のため",IF(VLOOKUP(A7,[7]令和4年度契約状況調査票!$F:$AW,22,FALSE)="②同種の他の契約の予定価格を類推されるおそれがあるため公表しない","同種の他の契約の予定価格を類推されるおそれがあるため公表しない",IF(VLOOKUP(A7,[7]令和4年度契約状況調査票!$F:$AW,22,FALSE)="－","－",IF(VLOOKUP(A7,[7]令和4年度契約状況調査票!$F:$AW,6,FALSE)&lt;&gt;"",TEXT(VLOOKUP(A7,[7]令和4年度契約状況調査票!$F:$AW,15,FALSE),"#,##0円")&amp;CHAR(10)&amp;"(A)",VLOOKUP(A7,[7]令和4年度契約状況調査票!$F:$AW,15,FALSE))))))</f>
        <v>同種の他の契約の予定価格を類推されるおそれがあるため公表しない</v>
      </c>
      <c r="I7" s="16" t="str">
        <f>IF(A7="","",VLOOKUP(A7,[7]令和4年度契約状況調査票!$F:$AW,16,FALSE))</f>
        <v>@16,417円／人日ほか</v>
      </c>
      <c r="J7" s="17" t="str">
        <f>IF(A7="","",IF(VLOOKUP(A7,[7]令和4年度契約状況調査票!$F:$AW,15,FALSE)="他官署で調達手続きを実施のため","－",IF(VLOOKUP(A7,[7]令和4年度契約状況調査票!$F:$AW,22,FALSE)="②同種の他の契約の予定価格を類推されるおそれがあるため公表しない","－",IF(VLOOKUP(A7,[7]令和4年度契約状況調査票!$F:$AW,22,FALSE)="－","－",IF(VLOOKUP(A7,[7]令和4年度契約状況調査票!$F:$AW,6,FALSE)&lt;&gt;"",TEXT(VLOOKUP(A7,[7]令和4年度契約状況調査票!$F:$AW,18,FALSE),"#.0%")&amp;CHAR(10)&amp;"(B/A×100)",VLOOKUP(A7,[7]令和4年度契約状況調査票!$F:$AW,18,FALSE))))))</f>
        <v>－</v>
      </c>
      <c r="K7" s="18"/>
      <c r="L7" s="17" t="str">
        <f>IF(A7="","",IF(VLOOKUP(A7,[7]令和4年度契約状況調査票!$F:$AW,11,FALSE)="①公益社団法人","公社",IF(VLOOKUP(A7,[7]令和4年度契約状況調査票!$F:$AW,11,FALSE)="②公益財団法人","公財","")))</f>
        <v/>
      </c>
      <c r="M7" s="17">
        <f>IF(A7="","",VLOOKUP(A7,[7]令和4年度契約状況調査票!$F:$AW,12,FALSE))</f>
        <v>0</v>
      </c>
      <c r="N7" s="18" t="str">
        <f>IF(A7="","",IF(VLOOKUP(A7,[7]令和4年度契約状況調査票!$F:$AW,12,FALSE)="国所管",VLOOKUP(A7,[7]令和4年度契約状況調査票!$F:$AW,23,FALSE),""))</f>
        <v/>
      </c>
      <c r="O7" s="19" t="str">
        <f>IF(A7="","",IF(AND(Q7="○",P7="分担契約/単価契約"),"単価契約"&amp;CHAR(10)&amp;"予定調達総額 "&amp;TEXT(VLOOKUP(A7,[7]令和4年度契約状況調査票!$F:$AW,15,FALSE),"#,##0円")&amp;"(B)"&amp;CHAR(10)&amp;"分担契約"&amp;CHAR(10)&amp;VLOOKUP(A7,[7]令和4年度契約状況調査票!$F:$AW,31,FALSE),IF(AND(Q7="○",P7="分担契約"),"分担契約"&amp;CHAR(10)&amp;"契約総額 "&amp;TEXT(VLOOKUP(A7,[7]令和4年度契約状況調査票!$F:$AW,15,FALSE),"#,##0円")&amp;"(B)"&amp;CHAR(10)&amp;VLOOKUP(A7,[7]令和4年度契約状況調査票!$F:$AW,31,FALSE),(IF(P7="分担契約/単価契約","単価契約"&amp;CHAR(10)&amp;"予定調達総額 "&amp;TEXT(VLOOKUP(A7,[7]令和4年度契約状況調査票!$F:$AW,15,FALSE),"#,##0円")&amp;CHAR(10)&amp;"分担契約"&amp;CHAR(10)&amp;VLOOKUP(A7,[7]令和4年度契約状況調査票!$F:$AW,31,FALSE),IF(P7="分担契約","分担契約"&amp;CHAR(10)&amp;"契約総額 "&amp;TEXT(VLOOKUP(A7,[7]令和4年度契約状況調査票!$F:$AW,15,FALSE),"#,##0円")&amp;CHAR(10)&amp;VLOOKUP(A7,[7]令和4年度契約状況調査票!$F:$AW,31,FALSE),IF(P7="単価契約","単価契約"&amp;CHAR(10)&amp;"予定調達総額 "&amp;TEXT(VLOOKUP(A7,[7]令和4年度契約状況調査票!$F:$AW,15,FALSE),"#,##0円")&amp;CHAR(10)&amp;VLOOKUP(A7,[7]令和4年度契約状況調査票!$F:$AW,31,FALSE),VLOOKUP(A7,[7]令和4年度契約状況調査票!$F:$AW,31,FALSE))))))))</f>
        <v>単価契約
予定調達総額
2,585,825円</v>
      </c>
      <c r="P7" s="9" t="str">
        <f>IF(A7="","",VLOOKUP(A7,[7]令和4年度契約状況調査票!$F:$CE,52,FALSE))</f>
        <v>×</v>
      </c>
      <c r="Q7" s="9" t="str">
        <f>IF(A7="","",IF(VLOOKUP(A7,[7]令和4年度契約状況調査票!$F:$AW,13,FALSE)="他官署で調達手続きを実施のため","×",IF(VLOOKUP(A7,[7]令和4年度契約状況調査票!$F:$AW,20,FALSE)="②同種の他の契約の予定価格を類推されるおそれがあるため公表しない","×","○")))</f>
        <v>○</v>
      </c>
    </row>
    <row r="8" spans="1:17" s="9" customFormat="1" ht="97.5" customHeight="1">
      <c r="A8" s="10">
        <f>IF(MAX([7]令和4年度契約状況調査票!F7:F65)&gt;=ROW()-5,ROW()-5,"")</f>
        <v>3</v>
      </c>
      <c r="B8" s="11" t="str">
        <f>IF(A8="","",VLOOKUP(A8,[7]令和4年度契約状況調査票!$F:$AW,4,FALSE))</f>
        <v>確定申告会場で使用する備品等借上げ及び撤収業務
ハイカウンターW1,800×Ｄ600×H930　15日ほか</v>
      </c>
      <c r="C8" s="12" t="str">
        <f>IF(A8="","",VLOOKUP(A8,[7]令和4年度契約状況調査票!$F:$AW,5,FALSE))</f>
        <v>支出負担行為担当官
金沢国税局総務部次長
中村　憲二
石川県金沢市広坂２－２－６０</v>
      </c>
      <c r="D8" s="13">
        <f>IF(A8="","",VLOOKUP(A8,[7]令和4年度契約状況調査票!$F:$AW,8,FALSE))</f>
        <v>44652</v>
      </c>
      <c r="E8" s="11" t="str">
        <f>IF(A8="","",VLOOKUP(A8,[7]令和4年度契約状況調査票!$F:$AW,9,FALSE))</f>
        <v>株式会社ＪＲ西日本コミュニケーションズ北陸支社
石川県金沢市広岡１－１－１８</v>
      </c>
      <c r="F8" s="14">
        <f>IF(A8="","",VLOOKUP(A8,[7]令和4年度契約状況調査票!$F:$AW,10,FALSE))</f>
        <v>8120001064792</v>
      </c>
      <c r="G8" s="15" t="str">
        <f>IF(A8="","",VLOOKUP(A8,[7]令和4年度契約状況調査票!$F:$AW,30,FALSE))</f>
        <v>入札期間及び受託者の最低限の業務準備期間を確保した場合、納税者に不利益な状況が発生することが明らかなため（公共調達適正化通達1（2）③その他イ）</v>
      </c>
      <c r="H8" s="16" t="str">
        <f>IF(A8="","",IF(VLOOKUP(A8,[7]令和4年度契約状況調査票!$F:$AW,15,FALSE)="他官署で調達手続きを実施のため","他官署で調達手続きを実施のため",IF(VLOOKUP(A8,[7]令和4年度契約状況調査票!$F:$AW,22,FALSE)="②同種の他の契約の予定価格を類推されるおそれがあるため公表しない","同種の他の契約の予定価格を類推されるおそれがあるため公表しない",IF(VLOOKUP(A8,[7]令和4年度契約状況調査票!$F:$AW,22,FALSE)="－","－",IF(VLOOKUP(A8,[7]令和4年度契約状況調査票!$F:$AW,6,FALSE)&lt;&gt;"",TEXT(VLOOKUP(A8,[7]令和4年度契約状況調査票!$F:$AW,15,FALSE),"#,##0円")&amp;CHAR(10)&amp;"(A)",VLOOKUP(A8,[7]令和4年度契約状況調査票!$F:$AW,15,FALSE))))))</f>
        <v>同種の他の契約の予定価格を類推されるおそれがあるため公表しない</v>
      </c>
      <c r="I8" s="16" t="str">
        <f>IF(A8="","",VLOOKUP(A8,[7]令和4年度契約状況調査票!$F:$AW,16,FALSE))</f>
        <v>＠185.9円/台ほか</v>
      </c>
      <c r="J8" s="17" t="str">
        <f>IF(A8="","",IF(VLOOKUP(A8,[7]令和4年度契約状況調査票!$F:$AW,15,FALSE)="他官署で調達手続きを実施のため","－",IF(VLOOKUP(A8,[7]令和4年度契約状況調査票!$F:$AW,22,FALSE)="②同種の他の契約の予定価格を類推されるおそれがあるため公表しない","－",IF(VLOOKUP(A8,[7]令和4年度契約状況調査票!$F:$AW,22,FALSE)="－","－",IF(VLOOKUP(A8,[7]令和4年度契約状況調査票!$F:$AW,6,FALSE)&lt;&gt;"",TEXT(VLOOKUP(A8,[7]令和4年度契約状況調査票!$F:$AW,18,FALSE),"#.0%")&amp;CHAR(10)&amp;"(B/A×100)",VLOOKUP(A8,[7]令和4年度契約状況調査票!$F:$AW,18,FALSE))))))</f>
        <v>－</v>
      </c>
      <c r="K8" s="18"/>
      <c r="L8" s="17" t="str">
        <f>IF(A8="","",IF(VLOOKUP(A8,[7]令和4年度契約状況調査票!$F:$AW,11,FALSE)="①公益社団法人","公社",IF(VLOOKUP(A8,[7]令和4年度契約状況調査票!$F:$AW,11,FALSE)="②公益財団法人","公財","")))</f>
        <v/>
      </c>
      <c r="M8" s="17">
        <f>IF(A8="","",VLOOKUP(A8,[7]令和4年度契約状況調査票!$F:$AW,12,FALSE))</f>
        <v>0</v>
      </c>
      <c r="N8" s="18" t="str">
        <f>IF(A8="","",IF(VLOOKUP(A8,[7]令和4年度契約状況調査票!$F:$AW,12,FALSE)="国所管",VLOOKUP(A8,[7]令和4年度契約状況調査票!$F:$AW,23,FALSE),""))</f>
        <v/>
      </c>
      <c r="O8" s="19" t="str">
        <f>IF(A8="","",IF(AND(Q8="○",P8="分担契約/単価契約"),"単価契約"&amp;CHAR(10)&amp;"予定調達総額 "&amp;TEXT(VLOOKUP(A8,[7]令和4年度契約状況調査票!$F:$AW,15,FALSE),"#,##0円")&amp;"(B)"&amp;CHAR(10)&amp;"分担契約"&amp;CHAR(10)&amp;VLOOKUP(A8,[7]令和4年度契約状況調査票!$F:$AW,31,FALSE),IF(AND(Q8="○",P8="分担契約"),"分担契約"&amp;CHAR(10)&amp;"契約総額 "&amp;TEXT(VLOOKUP(A8,[7]令和4年度契約状況調査票!$F:$AW,15,FALSE),"#,##0円")&amp;"(B)"&amp;CHAR(10)&amp;VLOOKUP(A8,[7]令和4年度契約状況調査票!$F:$AW,31,FALSE),(IF(P8="分担契約/単価契約","単価契約"&amp;CHAR(10)&amp;"予定調達総額 "&amp;TEXT(VLOOKUP(A8,[7]令和4年度契約状況調査票!$F:$AW,15,FALSE),"#,##0円")&amp;CHAR(10)&amp;"分担契約"&amp;CHAR(10)&amp;VLOOKUP(A8,[7]令和4年度契約状況調査票!$F:$AW,31,FALSE),IF(P8="分担契約","分担契約"&amp;CHAR(10)&amp;"契約総額 "&amp;TEXT(VLOOKUP(A8,[7]令和4年度契約状況調査票!$F:$AW,15,FALSE),"#,##0円")&amp;CHAR(10)&amp;VLOOKUP(A8,[7]令和4年度契約状況調査票!$F:$AW,31,FALSE),IF(P8="単価契約","単価契約"&amp;CHAR(10)&amp;"予定調達総額 "&amp;TEXT(VLOOKUP(A8,[7]令和4年度契約状況調査票!$F:$AW,15,FALSE),"#,##0円")&amp;CHAR(10)&amp;VLOOKUP(A8,[7]令和4年度契約状況調査票!$F:$AW,31,FALSE),VLOOKUP(A8,[7]令和4年度契約状況調査票!$F:$AW,31,FALSE))))))))</f>
        <v>単価契約
予定調達総額
3,329,920円</v>
      </c>
      <c r="P8" s="9" t="str">
        <f>IF(A8="","",VLOOKUP(A8,[7]令和4年度契約状況調査票!$F:$CE,52,FALSE))</f>
        <v>×</v>
      </c>
      <c r="Q8" s="9" t="str">
        <f>IF(A8="","",IF(VLOOKUP(A8,[7]令和4年度契約状況調査票!$F:$AW,13,FALSE)="他官署で調達手続きを実施のため","×",IF(VLOOKUP(A8,[7]令和4年度契約状況調査票!$F:$AW,20,FALSE)="②同種の他の契約の予定価格を類推されるおそれがあるため公表しない","×","○")))</f>
        <v>○</v>
      </c>
    </row>
    <row r="9" spans="1:17" s="9" customFormat="1" ht="97.5" customHeight="1">
      <c r="A9" s="10">
        <f>IF(MAX([7]令和4年度契約状況調査票!F8:F65)&gt;=ROW()-5,ROW()-5,"")</f>
        <v>4</v>
      </c>
      <c r="B9" s="11" t="str">
        <f>IF(A9="","",VLOOKUP(A9,[7]令和4年度契約状況調査票!$F:$AW,4,FALSE))</f>
        <v>金沢国税局業務処理センターとして使用する施設の借上げ
12ヶ月</v>
      </c>
      <c r="C9" s="12" t="str">
        <f>IF(A9="","",VLOOKUP(A9,[7]令和4年度契約状況調査票!$F:$AW,5,FALSE))</f>
        <v>支出負担行為担当官
金沢国税局総務部次長
中村　憲二
石川県金沢市広坂２－２－６０</v>
      </c>
      <c r="D9" s="13">
        <f>IF(A9="","",VLOOKUP(A9,[7]令和4年度契約状況調査票!$F:$AW,8,FALSE))</f>
        <v>44652</v>
      </c>
      <c r="E9" s="11" t="str">
        <f>IF(A9="","",VLOOKUP(A9,[7]令和4年度契約状況調査票!$F:$AW,9,FALSE))</f>
        <v>石川県
石川県金沢市鞍月１－１</v>
      </c>
      <c r="F9" s="14">
        <f>IF(A9="","",VLOOKUP(A9,[7]令和4年度契約状況調査票!$F:$AW,10,FALSE))</f>
        <v>2000020170003</v>
      </c>
      <c r="G9" s="15" t="str">
        <f>IF(A9="","",VLOOKUP(A9,[7]令和4年度契約状況調査票!$F:$AW,30,FALSE))</f>
        <v>公募により募集を行ったところ、応募者がいなかったため当局の条件を満たす相手方を選定したものであり、契約価格の競争による相手方の選定を許さず会計法第29条の3第4項に該当するため。</v>
      </c>
      <c r="H9" s="16" t="str">
        <f>IF(A9="","",IF(VLOOKUP(A9,[7]令和4年度契約状況調査票!$F:$AW,15,FALSE)="他官署で調達手続きを実施のため","他官署で調達手続きを実施のため",IF(VLOOKUP(A9,[7]令和4年度契約状況調査票!$F:$AW,22,FALSE)="②同種の他の契約の予定価格を類推されるおそれがあるため公表しない","同種の他の契約の予定価格を類推されるおそれがあるため公表しない",IF(VLOOKUP(A9,[7]令和4年度契約状況調査票!$F:$AW,22,FALSE)="－","－",IF(VLOOKUP(A9,[7]令和4年度契約状況調査票!$F:$AW,6,FALSE)&lt;&gt;"",TEXT(VLOOKUP(A9,[7]令和4年度契約状況調査票!$F:$AW,15,FALSE),"#,##0円")&amp;CHAR(10)&amp;"(A)",VLOOKUP(A9,[7]令和4年度契約状況調査票!$F:$AW,15,FALSE))))))</f>
        <v>同種の他の契約の予定価格を類推されるおそれがあるため公表しない</v>
      </c>
      <c r="I9" s="16">
        <f>IF(A9="","",VLOOKUP(A9,[7]令和4年度契約状況調査票!$F:$AW,16,FALSE))</f>
        <v>33994530</v>
      </c>
      <c r="J9" s="17" t="str">
        <f>IF(A9="","",IF(VLOOKUP(A9,[7]令和4年度契約状況調査票!$F:$AW,15,FALSE)="他官署で調達手続きを実施のため","－",IF(VLOOKUP(A9,[7]令和4年度契約状況調査票!$F:$AW,22,FALSE)="②同種の他の契約の予定価格を類推されるおそれがあるため公表しない","－",IF(VLOOKUP(A9,[7]令和4年度契約状況調査票!$F:$AW,22,FALSE)="－","－",IF(VLOOKUP(A9,[7]令和4年度契約状況調査票!$F:$AW,6,FALSE)&lt;&gt;"",TEXT(VLOOKUP(A9,[7]令和4年度契約状況調査票!$F:$AW,18,FALSE),"#.0%")&amp;CHAR(10)&amp;"(B/A×100)",VLOOKUP(A9,[7]令和4年度契約状況調査票!$F:$AW,18,FALSE))))))</f>
        <v>－</v>
      </c>
      <c r="K9" s="18"/>
      <c r="L9" s="17" t="str">
        <f>IF(A9="","",IF(VLOOKUP(A9,[7]令和4年度契約状況調査票!$F:$AW,11,FALSE)="①公益社団法人","公社",IF(VLOOKUP(A9,[7]令和4年度契約状況調査票!$F:$AW,11,FALSE)="②公益財団法人","公財","")))</f>
        <v/>
      </c>
      <c r="M9" s="17">
        <f>IF(A9="","",VLOOKUP(A9,[7]令和4年度契約状況調査票!$F:$AW,12,FALSE))</f>
        <v>0</v>
      </c>
      <c r="N9" s="18" t="str">
        <f>IF(A9="","",IF(VLOOKUP(A9,[7]令和4年度契約状況調査票!$F:$AW,12,FALSE)="国所管",VLOOKUP(A9,[7]令和4年度契約状況調査票!$F:$AW,23,FALSE),""))</f>
        <v/>
      </c>
      <c r="O9" s="19">
        <f>IF(A9="","",IF(AND(Q9="○",P9="分担契約/単価契約"),"単価契約"&amp;CHAR(10)&amp;"予定調達総額 "&amp;TEXT(VLOOKUP(A9,[7]令和4年度契約状況調査票!$F:$AW,15,FALSE),"#,##0円")&amp;"(B)"&amp;CHAR(10)&amp;"分担契約"&amp;CHAR(10)&amp;VLOOKUP(A9,[7]令和4年度契約状況調査票!$F:$AW,31,FALSE),IF(AND(Q9="○",P9="分担契約"),"分担契約"&amp;CHAR(10)&amp;"契約総額 "&amp;TEXT(VLOOKUP(A9,[7]令和4年度契約状況調査票!$F:$AW,15,FALSE),"#,##0円")&amp;"(B)"&amp;CHAR(10)&amp;VLOOKUP(A9,[7]令和4年度契約状況調査票!$F:$AW,31,FALSE),(IF(P9="分担契約/単価契約","単価契約"&amp;CHAR(10)&amp;"予定調達総額 "&amp;TEXT(VLOOKUP(A9,[7]令和4年度契約状況調査票!$F:$AW,15,FALSE),"#,##0円")&amp;CHAR(10)&amp;"分担契約"&amp;CHAR(10)&amp;VLOOKUP(A9,[7]令和4年度契約状況調査票!$F:$AW,31,FALSE),IF(P9="分担契約","分担契約"&amp;CHAR(10)&amp;"契約総額 "&amp;TEXT(VLOOKUP(A9,[7]令和4年度契約状況調査票!$F:$AW,15,FALSE),"#,##0円")&amp;CHAR(10)&amp;VLOOKUP(A9,[7]令和4年度契約状況調査票!$F:$AW,31,FALSE),IF(P9="単価契約","単価契約"&amp;CHAR(10)&amp;"予定調達総額 "&amp;TEXT(VLOOKUP(A9,[7]令和4年度契約状況調査票!$F:$AW,15,FALSE),"#,##0円")&amp;CHAR(10)&amp;VLOOKUP(A9,[7]令和4年度契約状況調査票!$F:$AW,31,FALSE),VLOOKUP(A9,[7]令和4年度契約状況調査票!$F:$AW,31,FALSE))))))))</f>
        <v>0</v>
      </c>
      <c r="P9" s="9" t="str">
        <f>IF(A9="","",VLOOKUP(A9,[7]令和4年度契約状況調査票!$F:$CE,52,FALSE))</f>
        <v>×</v>
      </c>
      <c r="Q9" s="9" t="str">
        <f>IF(A9="","",IF(VLOOKUP(A9,[7]令和4年度契約状況調査票!$F:$AW,13,FALSE)="他官署で調達手続きを実施のため","×",IF(VLOOKUP(A9,[7]令和4年度契約状況調査票!$F:$AW,20,FALSE)="②同種の他の契約の予定価格を類推されるおそれがあるため公表しない","×","○")))</f>
        <v>○</v>
      </c>
    </row>
    <row r="10" spans="1:17" s="9" customFormat="1" ht="97.5" customHeight="1">
      <c r="A10" s="10">
        <f>IF(MAX([7]令和4年度契約状況調査票!F9:F65)&gt;=ROW()-5,ROW()-5,"")</f>
        <v>5</v>
      </c>
      <c r="B10" s="11" t="str">
        <f>IF(A10="","",VLOOKUP(A10,[7]令和4年度契約状況調査票!$F:$AW,4,FALSE))</f>
        <v>コンメンタール国税通則法Digital等の購入
コンメンタール所得税釈義Digital　20Lほか13品目</v>
      </c>
      <c r="C10" s="12" t="str">
        <f>IF(A10="","",VLOOKUP(A10,[7]令和4年度契約状況調査票!$F:$AW,5,FALSE))</f>
        <v>支出負担行為担当官
金沢国税局総務部次長
中村　憲二
石川県金沢市広坂２－２－６０</v>
      </c>
      <c r="D10" s="13">
        <f>IF(A10="","",VLOOKUP(A10,[7]令和4年度契約状況調査票!$F:$AW,8,FALSE))</f>
        <v>44652</v>
      </c>
      <c r="E10" s="11" t="str">
        <f>IF(A10="","",VLOOKUP(A10,[7]令和4年度契約状況調査票!$F:$AW,9,FALSE))</f>
        <v>第一法規株式会社
東京都港区南青山２－１１－１７</v>
      </c>
      <c r="F10" s="14">
        <f>IF(A10="","",VLOOKUP(A10,[7]令和4年度契約状況調査票!$F:$AW,10,FALSE))</f>
        <v>7010401017486</v>
      </c>
      <c r="G10" s="15" t="str">
        <f>IF(A10="","",VLOOKUP(A10,[7]令和4年度契約状況調査票!$F:$AW,30,FALSE))</f>
        <v>供給元が一の場合における出版元等からの書籍の購入であり、契約の性質が競争を許さない場合に該当することから、会計法第29条の3第4項に該当するため（根拠区分：ニ（ニ））。</v>
      </c>
      <c r="H10" s="16" t="str">
        <f>IF(A10="","",IF(VLOOKUP(A10,[7]令和4年度契約状況調査票!$F:$AW,15,FALSE)="他官署で調達手続きを実施のため","他官署で調達手続きを実施のため",IF(VLOOKUP(A10,[7]令和4年度契約状況調査票!$F:$AW,22,FALSE)="②同種の他の契約の予定価格を類推されるおそれがあるため公表しない","同種の他の契約の予定価格を類推されるおそれがあるため公表しない",IF(VLOOKUP(A10,[7]令和4年度契約状況調査票!$F:$AW,22,FALSE)="－","－",IF(VLOOKUP(A10,[7]令和4年度契約状況調査票!$F:$AW,6,FALSE)&lt;&gt;"",TEXT(VLOOKUP(A10,[7]令和4年度契約状況調査票!$F:$AW,15,FALSE),"#,##0円")&amp;CHAR(10)&amp;"(A)",VLOOKUP(A10,[7]令和4年度契約状況調査票!$F:$AW,15,FALSE))))))</f>
        <v>同種の他の契約の予定価格を類推されるおそれがあるため公表しない</v>
      </c>
      <c r="I10" s="16">
        <f>IF(A10="","",VLOOKUP(A10,[7]令和4年度契約状況調査票!$F:$AW,16,FALSE))</f>
        <v>4540800</v>
      </c>
      <c r="J10" s="17" t="str">
        <f>IF(A10="","",IF(VLOOKUP(A10,[7]令和4年度契約状況調査票!$F:$AW,15,FALSE)="他官署で調達手続きを実施のため","－",IF(VLOOKUP(A10,[7]令和4年度契約状況調査票!$F:$AW,22,FALSE)="②同種の他の契約の予定価格を類推されるおそれがあるため公表しない","－",IF(VLOOKUP(A10,[7]令和4年度契約状況調査票!$F:$AW,22,FALSE)="－","－",IF(VLOOKUP(A10,[7]令和4年度契約状況調査票!$F:$AW,6,FALSE)&lt;&gt;"",TEXT(VLOOKUP(A10,[7]令和4年度契約状況調査票!$F:$AW,18,FALSE),"#.0%")&amp;CHAR(10)&amp;"(B/A×100)",VLOOKUP(A10,[7]令和4年度契約状況調査票!$F:$AW,18,FALSE))))))</f>
        <v>－</v>
      </c>
      <c r="K10" s="18"/>
      <c r="L10" s="17" t="str">
        <f>IF(A10="","",IF(VLOOKUP(A10,[7]令和4年度契約状況調査票!$F:$AW,11,FALSE)="①公益社団法人","公社",IF(VLOOKUP(A10,[7]令和4年度契約状況調査票!$F:$AW,11,FALSE)="②公益財団法人","公財","")))</f>
        <v/>
      </c>
      <c r="M10" s="17">
        <f>IF(A10="","",VLOOKUP(A10,[7]令和4年度契約状況調査票!$F:$AW,12,FALSE))</f>
        <v>0</v>
      </c>
      <c r="N10" s="18" t="str">
        <f>IF(A10="","",IF(VLOOKUP(A10,[7]令和4年度契約状況調査票!$F:$AW,12,FALSE)="国所管",VLOOKUP(A10,[7]令和4年度契約状況調査票!$F:$AW,23,FALSE),""))</f>
        <v/>
      </c>
      <c r="O10" s="19" t="str">
        <f>IF(A10="","",IF(AND(Q10="○",P10="分担契約/単価契約"),"単価契約"&amp;CHAR(10)&amp;"予定調達総額 "&amp;TEXT(VLOOKUP(A10,[7]令和4年度契約状況調査票!$F:$AW,15,FALSE),"#,##0円")&amp;"(B)"&amp;CHAR(10)&amp;"分担契約"&amp;CHAR(10)&amp;VLOOKUP(A10,[7]令和4年度契約状況調査票!$F:$AW,31,FALSE),IF(AND(Q10="○",P10="分担契約"),"分担契約"&amp;CHAR(10)&amp;"契約総額 "&amp;TEXT(VLOOKUP(A10,[7]令和4年度契約状況調査票!$F:$AW,15,FALSE),"#,##0円")&amp;"(B)"&amp;CHAR(10)&amp;VLOOKUP(A10,[7]令和4年度契約状況調査票!$F:$AW,31,FALSE),(IF(P10="分担契約/単価契約","単価契約"&amp;CHAR(10)&amp;"予定調達総額 "&amp;TEXT(VLOOKUP(A10,[7]令和4年度契約状況調査票!$F:$AW,15,FALSE),"#,##0円")&amp;CHAR(10)&amp;"分担契約"&amp;CHAR(10)&amp;VLOOKUP(A10,[7]令和4年度契約状況調査票!$F:$AW,31,FALSE),IF(P10="分担契約","分担契約"&amp;CHAR(10)&amp;"契約総額 "&amp;TEXT(VLOOKUP(A10,[7]令和4年度契約状況調査票!$F:$AW,15,FALSE),"#,##0円")&amp;CHAR(10)&amp;VLOOKUP(A10,[7]令和4年度契約状況調査票!$F:$AW,31,FALSE),IF(P10="単価契約","単価契約"&amp;CHAR(10)&amp;"予定調達総額 "&amp;TEXT(VLOOKUP(A10,[7]令和4年度契約状況調査票!$F:$AW,15,FALSE),"#,##0円")&amp;CHAR(10)&amp;VLOOKUP(A10,[7]令和4年度契約状況調査票!$F:$AW,31,FALSE),VLOOKUP(A10,[7]令和4年度契約状況調査票!$F:$AW,31,FALSE))))))))</f>
        <v>単価契約
予定調達総額
4,540,800円</v>
      </c>
      <c r="P10" s="9" t="str">
        <f>IF(A10="","",VLOOKUP(A10,[7]令和4年度契約状況調査票!$F:$CE,52,FALSE))</f>
        <v>×</v>
      </c>
      <c r="Q10" s="9" t="str">
        <f>IF(A10="","",IF(VLOOKUP(A10,[7]令和4年度契約状況調査票!$F:$AW,13,FALSE)="他官署で調達手続きを実施のため","×",IF(VLOOKUP(A10,[7]令和4年度契約状況調査票!$F:$AW,20,FALSE)="②同種の他の契約の予定価格を類推されるおそれがあるため公表しない","×","○")))</f>
        <v>○</v>
      </c>
    </row>
    <row r="11" spans="1:17" s="9" customFormat="1" ht="97.5" customHeight="1">
      <c r="A11" s="10">
        <f>IF(MAX([7]令和4年度契約状況調査票!F10:F65)&gt;=ROW()-5,ROW()-5,"")</f>
        <v>6</v>
      </c>
      <c r="B11" s="11" t="str">
        <f>IF(A11="","",VLOOKUP(A11,[7]令和4年度契約状況調査票!$F:$AW,4,FALSE))</f>
        <v>令和4年度国税専門官第１次試験で使用する試験会場の借上げ
令和4年6月4日～令和4年6月5日</v>
      </c>
      <c r="C11" s="12" t="str">
        <f>IF(A11="","",VLOOKUP(A11,[7]令和4年度契約状況調査票!$F:$AW,5,FALSE))</f>
        <v>支出負担行為担当官
金沢国税局総務部次長
中村　憲二
石川県金沢市広坂２－２－６０</v>
      </c>
      <c r="D11" s="13">
        <f>IF(A11="","",VLOOKUP(A11,[7]令和4年度契約状況調査票!$F:$AW,8,FALSE))</f>
        <v>44670</v>
      </c>
      <c r="E11" s="11" t="str">
        <f>IF(A11="","",VLOOKUP(A11,[7]令和4年度契約状況調査票!$F:$AW,9,FALSE))</f>
        <v>公益財団法人石川県産業創出支援機構
石川県金沢市鞍月２－２０</v>
      </c>
      <c r="F11" s="14">
        <f>IF(A11="","",VLOOKUP(A11,[7]令和4年度契約状況調査票!$F:$AW,10,FALSE))</f>
        <v>1220005000195</v>
      </c>
      <c r="G11" s="15" t="str">
        <f>IF(A11="","",VLOOKUP(A11,[7]令和4年度契約状況調査票!$F:$AW,30,FALSE))</f>
        <v>公募により募集を行ったところ、応募者が１者のみだったため、契約価格の競争による相手方の選定を許さず、会計法第29条の3第4項に該当するため（根拠区分：ロ（ニ））。</v>
      </c>
      <c r="H11" s="16" t="str">
        <f>IF(A11="","",IF(VLOOKUP(A11,[7]令和4年度契約状況調査票!$F:$AW,15,FALSE)="他官署で調達手続きを実施のため","他官署で調達手続きを実施のため",IF(VLOOKUP(A11,[7]令和4年度契約状況調査票!$F:$AW,22,FALSE)="②同種の他の契約の予定価格を類推されるおそれがあるため公表しない","同種の他の契約の予定価格を類推されるおそれがあるため公表しない",IF(VLOOKUP(A11,[7]令和4年度契約状況調査票!$F:$AW,22,FALSE)="－","－",IF(VLOOKUP(A11,[7]令和4年度契約状況調査票!$F:$AW,6,FALSE)&lt;&gt;"",TEXT(VLOOKUP(A11,[7]令和4年度契約状況調査票!$F:$AW,15,FALSE),"#,##0円")&amp;CHAR(10)&amp;"(A)",VLOOKUP(A11,[7]令和4年度契約状況調査票!$F:$AW,15,FALSE))))))</f>
        <v>同種の他の契約の予定価格を類推されるおそれがあるため公表しない</v>
      </c>
      <c r="I11" s="16">
        <f>IF(A11="","",VLOOKUP(A11,[7]令和4年度契約状況調査票!$F:$AW,16,FALSE))</f>
        <v>692300</v>
      </c>
      <c r="J11" s="17" t="str">
        <f>IF(A11="","",IF(VLOOKUP(A11,[7]令和4年度契約状況調査票!$F:$AW,15,FALSE)="他官署で調達手続きを実施のため","－",IF(VLOOKUP(A11,[7]令和4年度契約状況調査票!$F:$AW,22,FALSE)="②同種の他の契約の予定価格を類推されるおそれがあるため公表しない","－",IF(VLOOKUP(A11,[7]令和4年度契約状況調査票!$F:$AW,22,FALSE)="－","－",IF(VLOOKUP(A11,[7]令和4年度契約状況調査票!$F:$AW,6,FALSE)&lt;&gt;"",TEXT(VLOOKUP(A11,[7]令和4年度契約状況調査票!$F:$AW,18,FALSE),"#.0%")&amp;CHAR(10)&amp;"(B/A×100)",VLOOKUP(A11,[7]令和4年度契約状況調査票!$F:$AW,18,FALSE))))))</f>
        <v>－</v>
      </c>
      <c r="K11" s="18"/>
      <c r="L11" s="17" t="str">
        <f>IF(A11="","",IF(VLOOKUP(A11,[7]令和4年度契約状況調査票!$F:$AW,11,FALSE)="①公益社団法人","公社",IF(VLOOKUP(A11,[7]令和4年度契約状況調査票!$F:$AW,11,FALSE)="②公益財団法人","公財","")))</f>
        <v>公財</v>
      </c>
      <c r="M11" s="17" t="str">
        <f>IF(A11="","",VLOOKUP(A11,[7]令和4年度契約状況調査票!$F:$AW,12,FALSE))</f>
        <v>都道府県所管</v>
      </c>
      <c r="N11" s="18" t="str">
        <f>IF(A11="","",IF(VLOOKUP(A11,[7]令和4年度契約状況調査票!$F:$AW,12,FALSE)="国所管",VLOOKUP(A11,[7]令和4年度契約状況調査票!$F:$AW,23,FALSE),""))</f>
        <v/>
      </c>
      <c r="O11" s="19">
        <f>IF(A11="","",IF(AND(Q11="○",P11="分担契約/単価契約"),"単価契約"&amp;CHAR(10)&amp;"予定調達総額 "&amp;TEXT(VLOOKUP(A11,[7]令和4年度契約状況調査票!$F:$AW,15,FALSE),"#,##0円")&amp;"(B)"&amp;CHAR(10)&amp;"分担契約"&amp;CHAR(10)&amp;VLOOKUP(A11,[7]令和4年度契約状況調査票!$F:$AW,31,FALSE),IF(AND(Q11="○",P11="分担契約"),"分担契約"&amp;CHAR(10)&amp;"契約総額 "&amp;TEXT(VLOOKUP(A11,[7]令和4年度契約状況調査票!$F:$AW,15,FALSE),"#,##0円")&amp;"(B)"&amp;CHAR(10)&amp;VLOOKUP(A11,[7]令和4年度契約状況調査票!$F:$AW,31,FALSE),(IF(P11="分担契約/単価契約","単価契約"&amp;CHAR(10)&amp;"予定調達総額 "&amp;TEXT(VLOOKUP(A11,[7]令和4年度契約状況調査票!$F:$AW,15,FALSE),"#,##0円")&amp;CHAR(10)&amp;"分担契約"&amp;CHAR(10)&amp;VLOOKUP(A11,[7]令和4年度契約状況調査票!$F:$AW,31,FALSE),IF(P11="分担契約","分担契約"&amp;CHAR(10)&amp;"契約総額 "&amp;TEXT(VLOOKUP(A11,[7]令和4年度契約状況調査票!$F:$AW,15,FALSE),"#,##0円")&amp;CHAR(10)&amp;VLOOKUP(A11,[7]令和4年度契約状況調査票!$F:$AW,31,FALSE),IF(P11="単価契約","単価契約"&amp;CHAR(10)&amp;"予定調達総額 "&amp;TEXT(VLOOKUP(A11,[7]令和4年度契約状況調査票!$F:$AW,15,FALSE),"#,##0円")&amp;CHAR(10)&amp;VLOOKUP(A11,[7]令和4年度契約状況調査票!$F:$AW,31,FALSE),VLOOKUP(A11,[7]令和4年度契約状況調査票!$F:$AW,31,FALSE))))))))</f>
        <v>0</v>
      </c>
      <c r="P11" s="9" t="str">
        <f>IF(A11="","",VLOOKUP(A11,[7]令和4年度契約状況調査票!$F:$CE,52,FALSE))</f>
        <v>×</v>
      </c>
      <c r="Q11" s="9" t="str">
        <f>IF(A11="","",IF(VLOOKUP(A11,[7]令和4年度契約状況調査票!$F:$AW,13,FALSE)="他官署で調達手続きを実施のため","×",IF(VLOOKUP(A11,[7]令和4年度契約状況調査票!$F:$AW,20,FALSE)="②同種の他の契約の予定価格を類推されるおそれがあるため公表しない","×","○")))</f>
        <v>○</v>
      </c>
    </row>
    <row r="12" spans="1:17" s="9" customFormat="1" ht="60" customHeight="1">
      <c r="A12" s="10" t="str">
        <f>IF(MAX([7]令和4年度契約状況調査票!F11:F27)&gt;=ROW()-5,ROW()-5,"")</f>
        <v/>
      </c>
      <c r="B12" s="11" t="str">
        <f>IF(A12="","",VLOOKUP(A12,[7]令和4年度契約状況調査票!$F:$AW,4,FALSE))</f>
        <v/>
      </c>
      <c r="C12" s="12" t="s">
        <v>16</v>
      </c>
      <c r="D12" s="13" t="str">
        <f>IF(A12="","",VLOOKUP(A12,[7]令和4年度契約状況調査票!$F:$AW,8,FALSE))</f>
        <v/>
      </c>
      <c r="E12" s="11" t="str">
        <f>IF(A12="","",VLOOKUP(A12,[7]令和4年度契約状況調査票!$F:$AW,9,FALSE))</f>
        <v/>
      </c>
      <c r="F12" s="14" t="str">
        <f>IF(A12="","",VLOOKUP(A12,[7]令和4年度契約状況調査票!$F:$AW,10,FALSE))</f>
        <v/>
      </c>
      <c r="G12" s="15" t="str">
        <f>IF(A12="","",VLOOKUP(A12,[7]令和4年度契約状況調査票!$F:$AW,30,FALSE))</f>
        <v/>
      </c>
      <c r="H12" s="16" t="str">
        <f>IF(A12="","",IF(VLOOKUP(A12,[7]令和4年度契約状況調査票!$F:$AW,13,FALSE)="他官署で調達手続きを実施のため","他官署で調達手続きを実施のため",IF(VLOOKUP(A12,[7]令和4年度契約状況調査票!$F:$AW,20,FALSE)="②同種の他の契約の予定価格を類推されるおそれがあるため公表しない","同種の他の契約の予定価格を類推されるおそれがあるため公表しない",IF(VLOOKUP(A12,[7]令和4年度契約状況調査票!$F:$AW,20,FALSE)="－","－",IF(VLOOKUP(A12,[7]令和4年度契約状況調査票!$F:$AW,6,FALSE)&lt;&gt;"",TEXT(VLOOKUP(A12,[7]令和4年度契約状況調査票!$F:$AW,13,FALSE),"#,##0円")&amp;CHAR(10)&amp;"(A)",VLOOKUP(A12,[7]令和4年度契約状況調査票!$F:$AW,13,FALSE))))))</f>
        <v/>
      </c>
      <c r="I12" s="16" t="str">
        <f>IF(A12="","",VLOOKUP(A12,[7]令和4年度契約状況調査票!$F:$AW,14,FALSE))</f>
        <v/>
      </c>
      <c r="J12" s="17" t="str">
        <f>IF(A12="","",IF(VLOOKUP(A12,[7]令和4年度契約状況調査票!$F:$AW,13,FALSE)="他官署で調達手続きを実施のため","－",IF(VLOOKUP(A12,[7]令和4年度契約状況調査票!$F:$AW,20,FALSE)="②同種の他の契約の予定価格を類推されるおそれがあるため公表しない","－",IF(VLOOKUP(A12,[7]令和4年度契約状況調査票!$F:$AW,20,FALSE)="－","－",IF(VLOOKUP(A12,[7]令和4年度契約状況調査票!$F:$AW,6,FALSE)&lt;&gt;"",TEXT(VLOOKUP(A12,[7]令和4年度契約状況調査票!$F:$AW,16,FALSE),"#.0%")&amp;CHAR(10)&amp;"(B/A×100)",VLOOKUP(A12,[7]令和4年度契約状況調査票!$F:$AW,16,FALSE))))))</f>
        <v/>
      </c>
      <c r="K12" s="18"/>
      <c r="L12" s="17" t="str">
        <f>IF(A12="","",IF(VLOOKUP(A12,[7]令和4年度契約状況調査票!$F:$AW,26,FALSE)="①公益社団法人","公社",IF(VLOOKUP(A12,[7]令和4年度契約状況調査票!$F:$AW,26,FALSE)="②公益財団法人","公財","")))</f>
        <v/>
      </c>
      <c r="M12" s="17" t="str">
        <f>IF(A12="","",VLOOKUP(A12,[7]令和4年度契約状況調査票!$F:$AW,27,FALSE))</f>
        <v/>
      </c>
      <c r="N12" s="18" t="str">
        <f>IF(A12="","",IF(VLOOKUP(A12,[7]令和4年度契約状況調査票!$F:$AW,12,FALSE)="国所管",VLOOKUP(A12,[7]令和4年度契約状況調査票!$F:$AW,23,FALSE),""))</f>
        <v/>
      </c>
      <c r="O12" s="19" t="str">
        <f>IF(A12="","",IF(AND(Q12="○",P12="分担契約/単価契約"),"単価契約"&amp;CHAR(10)&amp;"予定調達総額 "&amp;TEXT(VLOOKUP(A12,[7]令和4年度契約状況調査票!$F:$AW,15,FALSE),"#,##0円")&amp;"(B)"&amp;CHAR(10)&amp;"分担契約"&amp;CHAR(10)&amp;VLOOKUP(A12,[7]令和4年度契約状況調査票!$F:$AW,31,FALSE),IF(AND(Q12="○",P12="分担契約"),"分担契約"&amp;CHAR(10)&amp;"契約総額 "&amp;TEXT(VLOOKUP(A12,[7]令和4年度契約状況調査票!$F:$AW,15,FALSE),"#,##0円")&amp;"(B)"&amp;CHAR(10)&amp;VLOOKUP(A12,[7]令和4年度契約状況調査票!$F:$AW,31,FALSE),(IF(P12="分担契約/単価契約","単価契約"&amp;CHAR(10)&amp;"予定調達総額 "&amp;TEXT(VLOOKUP(A12,[7]令和4年度契約状況調査票!$F:$AW,15,FALSE),"#,##0円")&amp;CHAR(10)&amp;"分担契約"&amp;CHAR(10)&amp;VLOOKUP(A12,[7]令和4年度契約状況調査票!$F:$AW,31,FALSE),IF(P12="分担契約","分担契約"&amp;CHAR(10)&amp;"契約総額 "&amp;TEXT(VLOOKUP(A12,[7]令和4年度契約状況調査票!$F:$AW,15,FALSE),"#,##0円")&amp;CHAR(10)&amp;VLOOKUP(A12,[7]令和4年度契約状況調査票!$F:$AW,31,FALSE),IF(P12="単価契約","単価契約"&amp;CHAR(10)&amp;"予定調達総額 "&amp;TEXT(VLOOKUP(A12,[7]令和4年度契約状況調査票!$F:$AW,15,FALSE),"#,##0円")&amp;CHAR(10)&amp;VLOOKUP(A12,[7]令和4年度契約状況調査票!$F:$AW,31,FALSE),VLOOKUP(A12,[7]令和4年度契約状況調査票!$F:$AW,31,FALSE))))))))</f>
        <v/>
      </c>
      <c r="P12" s="9" t="str">
        <f>IF(A12="","",VLOOKUP(A12,[7]令和4年度契約状況調査票!$F:$CE,52,FALSE))</f>
        <v/>
      </c>
      <c r="Q12" s="9" t="str">
        <f>IF(A12="","",IF(VLOOKUP(A12,[7]令和4年度契約状況調査票!$F:$AW,13,FALSE)="他官署で調達手続きを実施のため","×",IF(VLOOKUP(A12,[7]令和4年度契約状況調査票!$F:$AW,20,FALSE)="②同種の他の契約の予定価格を類推されるおそれがあるため公表しない","×","○")))</f>
        <v/>
      </c>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12"/>
    <dataValidation operator="greaterThanOrEqual" allowBlank="1" showInputMessage="1" showErrorMessage="1" errorTitle="注意" error="プルダウンメニューから選択して下さい_x000a_" sqref="G6:G12"/>
  </dataValidations>
  <printOptions horizontalCentered="1"/>
  <pageMargins left="0.43" right="0.2" top="0.95" bottom="0.44" header="0.36" footer="0.32"/>
  <pageSetup paperSize="9" scale="71"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北野真紀</dc:creator>
  <cp:lastModifiedBy>北野真紀</cp:lastModifiedBy>
  <cp:lastPrinted>2022-12-01T05:27:23Z</cp:lastPrinted>
  <dcterms:created xsi:type="dcterms:W3CDTF">2022-11-30T06:09:46Z</dcterms:created>
  <dcterms:modified xsi:type="dcterms:W3CDTF">2022-12-01T09:49:20Z</dcterms:modified>
</cp:coreProperties>
</file>