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3年度\ホームページ掲載\04.03\"/>
    </mc:Choice>
  </mc:AlternateContent>
  <bookViews>
    <workbookView xWindow="0" yWindow="0" windowWidth="20490" windowHeight="669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別紙様式４!$A$5:$O$79</definedName>
    <definedName name="aaa">[1]契約状況コード表!$F$5:$F$9</definedName>
    <definedName name="aaaa">[1]契約状況コード表!$G$5:$G$6</definedName>
    <definedName name="_xlnm.Print_Area" localSheetId="0">別紙様式４!$B$1:$O$79</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9" i="1" l="1"/>
  <c r="A78" i="1"/>
  <c r="A77" i="1"/>
  <c r="P77" i="1" s="1"/>
  <c r="A76" i="1"/>
  <c r="H76" i="1" s="1"/>
  <c r="A75" i="1"/>
  <c r="G75" i="1" s="1"/>
  <c r="A74" i="1"/>
  <c r="P74" i="1" s="1"/>
  <c r="A73" i="1"/>
  <c r="L73" i="1" s="1"/>
  <c r="A72" i="1"/>
  <c r="J72" i="1" s="1"/>
  <c r="A71" i="1"/>
  <c r="J71" i="1" s="1"/>
  <c r="A70" i="1"/>
  <c r="G70" i="1" s="1"/>
  <c r="A69" i="1"/>
  <c r="L69" i="1" s="1"/>
  <c r="A68" i="1"/>
  <c r="A67" i="1"/>
  <c r="J67" i="1" s="1"/>
  <c r="A66" i="1"/>
  <c r="H66" i="1" s="1"/>
  <c r="A65" i="1"/>
  <c r="L65" i="1" s="1"/>
  <c r="A64" i="1"/>
  <c r="M64" i="1" s="1"/>
  <c r="A63" i="1"/>
  <c r="P63" i="1" s="1"/>
  <c r="A62" i="1"/>
  <c r="A61" i="1"/>
  <c r="P61" i="1" s="1"/>
  <c r="A60" i="1"/>
  <c r="M60" i="1" s="1"/>
  <c r="A59" i="1"/>
  <c r="L59" i="1" s="1"/>
  <c r="A58" i="1"/>
  <c r="A57" i="1"/>
  <c r="G57" i="1" s="1"/>
  <c r="A56" i="1"/>
  <c r="E56" i="1" s="1"/>
  <c r="C55" i="1"/>
  <c r="A55" i="1"/>
  <c r="I55" i="1" s="1"/>
  <c r="A54" i="1"/>
  <c r="H54" i="1" s="1"/>
  <c r="A53" i="1"/>
  <c r="G53" i="1" s="1"/>
  <c r="E52" i="1"/>
  <c r="A52" i="1"/>
  <c r="L52" i="1" s="1"/>
  <c r="A51" i="1"/>
  <c r="G51" i="1" s="1"/>
  <c r="A50" i="1"/>
  <c r="G50" i="1" s="1"/>
  <c r="A49" i="1"/>
  <c r="E49" i="1" s="1"/>
  <c r="A48" i="1"/>
  <c r="G48" i="1" s="1"/>
  <c r="A47" i="1"/>
  <c r="F47" i="1" s="1"/>
  <c r="A46" i="1"/>
  <c r="D46" i="1" s="1"/>
  <c r="A45" i="1"/>
  <c r="I45" i="1" s="1"/>
  <c r="A44" i="1"/>
  <c r="L44" i="1" s="1"/>
  <c r="A43" i="1"/>
  <c r="J43" i="1" s="1"/>
  <c r="A42" i="1"/>
  <c r="J42" i="1" s="1"/>
  <c r="A41" i="1"/>
  <c r="L41" i="1" s="1"/>
  <c r="A40" i="1"/>
  <c r="P40" i="1" s="1"/>
  <c r="A39" i="1"/>
  <c r="H39" i="1" s="1"/>
  <c r="A38" i="1"/>
  <c r="A37" i="1"/>
  <c r="L37" i="1" s="1"/>
  <c r="A36" i="1"/>
  <c r="A35" i="1"/>
  <c r="M35" i="1" s="1"/>
  <c r="A34" i="1"/>
  <c r="E34" i="1" s="1"/>
  <c r="A33" i="1"/>
  <c r="A32" i="1"/>
  <c r="P32" i="1" s="1"/>
  <c r="A31" i="1"/>
  <c r="D31" i="1" s="1"/>
  <c r="H30" i="1"/>
  <c r="A30" i="1"/>
  <c r="P30" i="1" s="1"/>
  <c r="A29" i="1"/>
  <c r="L29" i="1" s="1"/>
  <c r="A28" i="1"/>
  <c r="M28" i="1" s="1"/>
  <c r="A27" i="1"/>
  <c r="D27" i="1" s="1"/>
  <c r="A26" i="1"/>
  <c r="A25" i="1"/>
  <c r="M25" i="1" s="1"/>
  <c r="A24" i="1"/>
  <c r="P24" i="1" s="1"/>
  <c r="A23" i="1"/>
  <c r="M23" i="1" s="1"/>
  <c r="A22" i="1"/>
  <c r="P22" i="1" s="1"/>
  <c r="A21" i="1"/>
  <c r="L21" i="1" s="1"/>
  <c r="A20" i="1"/>
  <c r="A19" i="1"/>
  <c r="H19" i="1" s="1"/>
  <c r="A18" i="1"/>
  <c r="M18" i="1" s="1"/>
  <c r="A17" i="1"/>
  <c r="M17" i="1" s="1"/>
  <c r="A16" i="1"/>
  <c r="J16" i="1" s="1"/>
  <c r="A15" i="1"/>
  <c r="M15" i="1" s="1"/>
  <c r="A14" i="1"/>
  <c r="M14" i="1" s="1"/>
  <c r="A13" i="1"/>
  <c r="E13" i="1" s="1"/>
  <c r="A12" i="1"/>
  <c r="Q12" i="1" s="1"/>
  <c r="A11" i="1"/>
  <c r="P11" i="1" s="1"/>
  <c r="A10" i="1"/>
  <c r="Q10" i="1" s="1"/>
  <c r="A9" i="1"/>
  <c r="E9" i="1" s="1"/>
  <c r="A8" i="1"/>
  <c r="Q8" i="1" s="1"/>
  <c r="A7" i="1"/>
  <c r="P7" i="1" s="1"/>
  <c r="A6" i="1"/>
  <c r="Q6" i="1" s="1"/>
  <c r="B30" i="1" l="1"/>
  <c r="M8" i="1"/>
  <c r="H15" i="1"/>
  <c r="F16" i="1"/>
  <c r="H22" i="1"/>
  <c r="D42" i="1"/>
  <c r="B51" i="1"/>
  <c r="E59" i="1"/>
  <c r="E61" i="1"/>
  <c r="E64" i="1"/>
  <c r="E67" i="1"/>
  <c r="B70" i="1"/>
  <c r="E72" i="1"/>
  <c r="P16" i="1"/>
  <c r="I42" i="1"/>
  <c r="J51" i="1"/>
  <c r="E70" i="1"/>
  <c r="C16" i="1"/>
  <c r="J37" i="1"/>
  <c r="E46" i="1"/>
  <c r="D60" i="1"/>
  <c r="B6" i="1"/>
  <c r="D8" i="1"/>
  <c r="M6" i="1"/>
  <c r="H8" i="1"/>
  <c r="D16" i="1"/>
  <c r="C7" i="1"/>
  <c r="L16" i="1"/>
  <c r="D18" i="1"/>
  <c r="D21" i="1"/>
  <c r="D29" i="1"/>
  <c r="D30" i="1"/>
  <c r="C41" i="1"/>
  <c r="E42" i="1"/>
  <c r="H46" i="1"/>
  <c r="E50" i="1"/>
  <c r="E51" i="1"/>
  <c r="E55" i="1"/>
  <c r="P57" i="1"/>
  <c r="G64" i="1"/>
  <c r="C66" i="1"/>
  <c r="C70" i="1"/>
  <c r="C71" i="1"/>
  <c r="M29" i="1"/>
  <c r="M41" i="1"/>
  <c r="L50" i="1"/>
  <c r="C74" i="1"/>
  <c r="Q7" i="1"/>
  <c r="D7" i="1"/>
  <c r="M7" i="1"/>
  <c r="B22" i="1"/>
  <c r="D24" i="1"/>
  <c r="M30" i="1"/>
  <c r="C37" i="1"/>
  <c r="C49" i="1"/>
  <c r="G56" i="1"/>
  <c r="C65" i="1"/>
  <c r="B67" i="1"/>
  <c r="J70" i="1"/>
  <c r="G35" i="1"/>
  <c r="P35" i="1"/>
  <c r="I54" i="1"/>
  <c r="C6" i="1"/>
  <c r="P6" i="1"/>
  <c r="O6" i="1" s="1"/>
  <c r="G7" i="1"/>
  <c r="D17" i="1"/>
  <c r="F18" i="1"/>
  <c r="H21" i="1"/>
  <c r="C22" i="1"/>
  <c r="J22" i="1"/>
  <c r="H23" i="1"/>
  <c r="F24" i="1"/>
  <c r="B28" i="1"/>
  <c r="H29" i="1"/>
  <c r="C30" i="1"/>
  <c r="J30" i="1"/>
  <c r="B35" i="1"/>
  <c r="H35" i="1"/>
  <c r="D37" i="1"/>
  <c r="M37" i="1"/>
  <c r="F41" i="1"/>
  <c r="P42" i="1"/>
  <c r="C51" i="1"/>
  <c r="P51" i="1"/>
  <c r="O51" i="1" s="1"/>
  <c r="I52" i="1"/>
  <c r="C54" i="1"/>
  <c r="L54" i="1"/>
  <c r="J55" i="1"/>
  <c r="M56" i="1"/>
  <c r="I66" i="1"/>
  <c r="F67" i="1"/>
  <c r="I70" i="1"/>
  <c r="G71" i="1"/>
  <c r="C73" i="1"/>
  <c r="D74" i="1"/>
  <c r="C75" i="1"/>
  <c r="C77" i="1"/>
  <c r="G6" i="1"/>
  <c r="L7" i="1"/>
  <c r="L18" i="1"/>
  <c r="M21" i="1"/>
  <c r="D22" i="1"/>
  <c r="M22" i="1"/>
  <c r="L24" i="1"/>
  <c r="H28" i="1"/>
  <c r="C35" i="1"/>
  <c r="J35" i="1"/>
  <c r="G37" i="1"/>
  <c r="P37" i="1"/>
  <c r="H41" i="1"/>
  <c r="D54" i="1"/>
  <c r="P55" i="1"/>
  <c r="O55" i="1" s="1"/>
  <c r="L67" i="1"/>
  <c r="P73" i="1"/>
  <c r="H74" i="1"/>
  <c r="H6" i="1"/>
  <c r="G22" i="1"/>
  <c r="G30" i="1"/>
  <c r="D35" i="1"/>
  <c r="B37" i="1"/>
  <c r="H37" i="1"/>
  <c r="B41" i="1"/>
  <c r="I51" i="1"/>
  <c r="D52" i="1"/>
  <c r="F53" i="1"/>
  <c r="E54" i="1"/>
  <c r="J74" i="1"/>
  <c r="B10" i="1"/>
  <c r="G10" i="1"/>
  <c r="M10" i="1"/>
  <c r="C11" i="1"/>
  <c r="L11" i="1"/>
  <c r="D12" i="1"/>
  <c r="J20" i="1"/>
  <c r="D20" i="1"/>
  <c r="G20" i="1"/>
  <c r="P20" i="1"/>
  <c r="O20" i="1" s="1"/>
  <c r="P26" i="1"/>
  <c r="O26" i="1" s="1"/>
  <c r="H26" i="1"/>
  <c r="C26" i="1"/>
  <c r="G26" i="1"/>
  <c r="M33" i="1"/>
  <c r="G33" i="1"/>
  <c r="B33" i="1"/>
  <c r="H33" i="1"/>
  <c r="P38" i="1"/>
  <c r="D38" i="1"/>
  <c r="D6" i="1"/>
  <c r="J6" i="1"/>
  <c r="C10" i="1"/>
  <c r="H10" i="1"/>
  <c r="P10" i="1"/>
  <c r="O10" i="1" s="1"/>
  <c r="D11" i="1"/>
  <c r="M11" i="1"/>
  <c r="H12" i="1"/>
  <c r="B14" i="1"/>
  <c r="G14" i="1"/>
  <c r="P18" i="1"/>
  <c r="O18" i="1" s="1"/>
  <c r="H18" i="1"/>
  <c r="C18" i="1"/>
  <c r="G18" i="1"/>
  <c r="L19" i="1"/>
  <c r="M19" i="1"/>
  <c r="B20" i="1"/>
  <c r="H20" i="1"/>
  <c r="O24" i="1"/>
  <c r="M24" i="1"/>
  <c r="G24" i="1"/>
  <c r="B24" i="1"/>
  <c r="H24" i="1"/>
  <c r="L25" i="1"/>
  <c r="H25" i="1"/>
  <c r="B26" i="1"/>
  <c r="J26" i="1"/>
  <c r="C28" i="1"/>
  <c r="L28" i="1"/>
  <c r="C33" i="1"/>
  <c r="J33" i="1"/>
  <c r="D34" i="1"/>
  <c r="E38" i="1"/>
  <c r="B39" i="1"/>
  <c r="B43" i="1"/>
  <c r="I49" i="1"/>
  <c r="E58" i="1"/>
  <c r="L58" i="1"/>
  <c r="D58" i="1"/>
  <c r="I58" i="1"/>
  <c r="C58" i="1"/>
  <c r="M62" i="1"/>
  <c r="G62" i="1"/>
  <c r="E62" i="1"/>
  <c r="H11" i="1"/>
  <c r="F14" i="1"/>
  <c r="L14" i="1"/>
  <c r="L27" i="1"/>
  <c r="M27" i="1"/>
  <c r="P34" i="1"/>
  <c r="J39" i="1"/>
  <c r="D39" i="1"/>
  <c r="G39" i="1"/>
  <c r="P39" i="1"/>
  <c r="O39" i="1" s="1"/>
  <c r="O43" i="1"/>
  <c r="P43" i="1"/>
  <c r="H43" i="1"/>
  <c r="C43" i="1"/>
  <c r="G43" i="1"/>
  <c r="F6" i="1"/>
  <c r="L6" i="1"/>
  <c r="H7" i="1"/>
  <c r="D10" i="1"/>
  <c r="J10" i="1"/>
  <c r="G11" i="1"/>
  <c r="Q11" i="1"/>
  <c r="O11" i="1" s="1"/>
  <c r="M12" i="1"/>
  <c r="C14" i="1"/>
  <c r="H14" i="1"/>
  <c r="P14" i="1"/>
  <c r="O14" i="1" s="1"/>
  <c r="O16" i="1"/>
  <c r="M16" i="1"/>
  <c r="G16" i="1"/>
  <c r="B16" i="1"/>
  <c r="H16" i="1"/>
  <c r="L17" i="1"/>
  <c r="H17" i="1"/>
  <c r="B18" i="1"/>
  <c r="J18" i="1"/>
  <c r="D19" i="1"/>
  <c r="C20" i="1"/>
  <c r="L20" i="1"/>
  <c r="L23" i="1"/>
  <c r="D23" i="1"/>
  <c r="C24" i="1"/>
  <c r="J24" i="1"/>
  <c r="D25" i="1"/>
  <c r="D26" i="1"/>
  <c r="L26" i="1"/>
  <c r="H27" i="1"/>
  <c r="F28" i="1"/>
  <c r="J31" i="1"/>
  <c r="D33" i="1"/>
  <c r="L33" i="1"/>
  <c r="I34" i="1"/>
  <c r="I38" i="1"/>
  <c r="C39" i="1"/>
  <c r="L39" i="1"/>
  <c r="J41" i="1"/>
  <c r="D41" i="1"/>
  <c r="G41" i="1"/>
  <c r="P41" i="1"/>
  <c r="D43" i="1"/>
  <c r="L43" i="1"/>
  <c r="I46" i="1"/>
  <c r="C46" i="1"/>
  <c r="L46" i="1"/>
  <c r="J49" i="1"/>
  <c r="H58" i="1"/>
  <c r="O63" i="1"/>
  <c r="E63" i="1"/>
  <c r="J63" i="1"/>
  <c r="C63" i="1"/>
  <c r="I63" i="1"/>
  <c r="B63" i="1"/>
  <c r="L68" i="1"/>
  <c r="H68" i="1"/>
  <c r="D68" i="1"/>
  <c r="C68" i="1"/>
  <c r="L76" i="1"/>
  <c r="F76" i="1"/>
  <c r="M76" i="1"/>
  <c r="D76" i="1"/>
  <c r="J76" i="1"/>
  <c r="B76" i="1"/>
  <c r="F10" i="1"/>
  <c r="L10" i="1"/>
  <c r="D14" i="1"/>
  <c r="J14" i="1"/>
  <c r="L15" i="1"/>
  <c r="D15" i="1"/>
  <c r="F20" i="1"/>
  <c r="M20" i="1"/>
  <c r="F26" i="1"/>
  <c r="M26" i="1"/>
  <c r="J28" i="1"/>
  <c r="D28" i="1"/>
  <c r="G28" i="1"/>
  <c r="P28" i="1"/>
  <c r="O28" i="1" s="1"/>
  <c r="F33" i="1"/>
  <c r="P33" i="1"/>
  <c r="J34" i="1"/>
  <c r="J38" i="1"/>
  <c r="F39" i="1"/>
  <c r="M39" i="1"/>
  <c r="F43" i="1"/>
  <c r="M43" i="1"/>
  <c r="P49" i="1"/>
  <c r="G63" i="1"/>
  <c r="I68" i="1"/>
  <c r="P79" i="1"/>
  <c r="L79" i="1"/>
  <c r="G79" i="1"/>
  <c r="C79" i="1"/>
  <c r="G55" i="1"/>
  <c r="F59" i="1"/>
  <c r="G60" i="1"/>
  <c r="F61" i="1"/>
  <c r="L64" i="1"/>
  <c r="F65" i="1"/>
  <c r="D66" i="1"/>
  <c r="L66" i="1"/>
  <c r="I71" i="1"/>
  <c r="F72" i="1"/>
  <c r="D73" i="1"/>
  <c r="F74" i="1"/>
  <c r="L74" i="1"/>
  <c r="E75" i="1"/>
  <c r="G77" i="1"/>
  <c r="O22" i="1"/>
  <c r="F22" i="1"/>
  <c r="L22" i="1"/>
  <c r="O30" i="1"/>
  <c r="F30" i="1"/>
  <c r="L30" i="1"/>
  <c r="O35" i="1"/>
  <c r="F35" i="1"/>
  <c r="L35" i="1"/>
  <c r="F37" i="1"/>
  <c r="B55" i="1"/>
  <c r="L61" i="1"/>
  <c r="D64" i="1"/>
  <c r="E66" i="1"/>
  <c r="B71" i="1"/>
  <c r="P71" i="1"/>
  <c r="H73" i="1"/>
  <c r="B74" i="1"/>
  <c r="G74" i="1"/>
  <c r="M74" i="1"/>
  <c r="L75" i="1"/>
  <c r="L77" i="1"/>
  <c r="I73" i="1"/>
  <c r="P75" i="1"/>
  <c r="M9" i="1"/>
  <c r="H9" i="1"/>
  <c r="D9" i="1"/>
  <c r="Q9" i="1"/>
  <c r="L9" i="1"/>
  <c r="G9" i="1"/>
  <c r="C9" i="1"/>
  <c r="P9" i="1"/>
  <c r="J9" i="1"/>
  <c r="F9" i="1"/>
  <c r="B9" i="1"/>
  <c r="M13" i="1"/>
  <c r="H13" i="1"/>
  <c r="D13" i="1"/>
  <c r="I13" i="1"/>
  <c r="Q13" i="1"/>
  <c r="L13" i="1"/>
  <c r="G13" i="1"/>
  <c r="C13" i="1"/>
  <c r="P13" i="1"/>
  <c r="J13" i="1"/>
  <c r="F13" i="1"/>
  <c r="B13" i="1"/>
  <c r="I9" i="1"/>
  <c r="I8" i="1"/>
  <c r="I12" i="1"/>
  <c r="E17" i="1"/>
  <c r="I17" i="1"/>
  <c r="E25" i="1"/>
  <c r="I25" i="1"/>
  <c r="I27" i="1"/>
  <c r="I31" i="1"/>
  <c r="E31" i="1"/>
  <c r="F31" i="1"/>
  <c r="L31" i="1"/>
  <c r="B32" i="1"/>
  <c r="H32" i="1"/>
  <c r="O32" i="1"/>
  <c r="B40" i="1"/>
  <c r="H40" i="1"/>
  <c r="O40" i="1"/>
  <c r="B44" i="1"/>
  <c r="I44" i="1"/>
  <c r="B45" i="1"/>
  <c r="M47" i="1"/>
  <c r="H47" i="1"/>
  <c r="D47" i="1"/>
  <c r="P47" i="1"/>
  <c r="O47" i="1" s="1"/>
  <c r="I47" i="1"/>
  <c r="C47" i="1"/>
  <c r="G47" i="1"/>
  <c r="P48" i="1"/>
  <c r="O48" i="1" s="1"/>
  <c r="J48" i="1"/>
  <c r="F48" i="1"/>
  <c r="B48" i="1"/>
  <c r="L48" i="1"/>
  <c r="E48" i="1"/>
  <c r="H48" i="1"/>
  <c r="L36" i="1"/>
  <c r="G36" i="1"/>
  <c r="C36" i="1"/>
  <c r="F36" i="1"/>
  <c r="M36" i="1"/>
  <c r="M45" i="1"/>
  <c r="H45" i="1"/>
  <c r="D45" i="1"/>
  <c r="J45" i="1"/>
  <c r="E45" i="1"/>
  <c r="P45" i="1"/>
  <c r="M69" i="1"/>
  <c r="H69" i="1"/>
  <c r="D69" i="1"/>
  <c r="I69" i="1"/>
  <c r="C69" i="1"/>
  <c r="G69" i="1"/>
  <c r="B69" i="1"/>
  <c r="J69" i="1"/>
  <c r="F69" i="1"/>
  <c r="E69" i="1"/>
  <c r="B36" i="1"/>
  <c r="H36" i="1"/>
  <c r="E7" i="1"/>
  <c r="I7" i="1"/>
  <c r="F8" i="1"/>
  <c r="E11" i="1"/>
  <c r="I11" i="1"/>
  <c r="B12" i="1"/>
  <c r="F12" i="1"/>
  <c r="J12" i="1"/>
  <c r="P12" i="1"/>
  <c r="O12" i="1" s="1"/>
  <c r="B17" i="1"/>
  <c r="F17" i="1"/>
  <c r="J17" i="1"/>
  <c r="P17" i="1"/>
  <c r="O17" i="1" s="1"/>
  <c r="B21" i="1"/>
  <c r="F21" i="1"/>
  <c r="J21" i="1"/>
  <c r="P21" i="1"/>
  <c r="O21" i="1" s="1"/>
  <c r="B23" i="1"/>
  <c r="F23" i="1"/>
  <c r="J23" i="1"/>
  <c r="P23" i="1"/>
  <c r="O23" i="1" s="1"/>
  <c r="B29" i="1"/>
  <c r="F29" i="1"/>
  <c r="J29" i="1"/>
  <c r="P29" i="1"/>
  <c r="O29" i="1" s="1"/>
  <c r="B31" i="1"/>
  <c r="G31" i="1"/>
  <c r="M31" i="1"/>
  <c r="D32" i="1"/>
  <c r="I32" i="1"/>
  <c r="L34" i="1"/>
  <c r="G34" i="1"/>
  <c r="C34" i="1"/>
  <c r="F34" i="1"/>
  <c r="M34" i="1"/>
  <c r="D36" i="1"/>
  <c r="I36" i="1"/>
  <c r="P36" i="1"/>
  <c r="O36" i="1" s="1"/>
  <c r="L38" i="1"/>
  <c r="G38" i="1"/>
  <c r="C38" i="1"/>
  <c r="F38" i="1"/>
  <c r="M38" i="1"/>
  <c r="D40" i="1"/>
  <c r="I40" i="1"/>
  <c r="L42" i="1"/>
  <c r="G42" i="1"/>
  <c r="C42" i="1"/>
  <c r="F42" i="1"/>
  <c r="M42" i="1"/>
  <c r="D44" i="1"/>
  <c r="C45" i="1"/>
  <c r="L45" i="1"/>
  <c r="B47" i="1"/>
  <c r="J47" i="1"/>
  <c r="C48" i="1"/>
  <c r="I48" i="1"/>
  <c r="M53" i="1"/>
  <c r="H53" i="1"/>
  <c r="D53" i="1"/>
  <c r="J53" i="1"/>
  <c r="E53" i="1"/>
  <c r="P53" i="1"/>
  <c r="O53" i="1" s="1"/>
  <c r="I53" i="1"/>
  <c r="C53" i="1"/>
  <c r="L53" i="1"/>
  <c r="L32" i="1"/>
  <c r="G32" i="1"/>
  <c r="C32" i="1"/>
  <c r="F32" i="1"/>
  <c r="M32" i="1"/>
  <c r="L40" i="1"/>
  <c r="G40" i="1"/>
  <c r="C40" i="1"/>
  <c r="F40" i="1"/>
  <c r="M40" i="1"/>
  <c r="P44" i="1"/>
  <c r="O44" i="1" s="1"/>
  <c r="J44" i="1"/>
  <c r="F44" i="1"/>
  <c r="H44" i="1"/>
  <c r="C44" i="1"/>
  <c r="G44" i="1"/>
  <c r="G45" i="1"/>
  <c r="E8" i="1"/>
  <c r="E12" i="1"/>
  <c r="E15" i="1"/>
  <c r="I15" i="1"/>
  <c r="E19" i="1"/>
  <c r="I19" i="1"/>
  <c r="E21" i="1"/>
  <c r="I21" i="1"/>
  <c r="E23" i="1"/>
  <c r="I23" i="1"/>
  <c r="E27" i="1"/>
  <c r="E29" i="1"/>
  <c r="I29" i="1"/>
  <c r="O7" i="1"/>
  <c r="B8" i="1"/>
  <c r="J8" i="1"/>
  <c r="P8" i="1"/>
  <c r="O8" i="1" s="1"/>
  <c r="B15" i="1"/>
  <c r="F15" i="1"/>
  <c r="J15" i="1"/>
  <c r="P15" i="1"/>
  <c r="O15" i="1" s="1"/>
  <c r="B19" i="1"/>
  <c r="F19" i="1"/>
  <c r="J19" i="1"/>
  <c r="P19" i="1"/>
  <c r="O19" i="1" s="1"/>
  <c r="B25" i="1"/>
  <c r="F25" i="1"/>
  <c r="J25" i="1"/>
  <c r="P25" i="1"/>
  <c r="O25" i="1" s="1"/>
  <c r="B27" i="1"/>
  <c r="F27" i="1"/>
  <c r="J27" i="1"/>
  <c r="P27" i="1"/>
  <c r="O27" i="1" s="1"/>
  <c r="E6" i="1"/>
  <c r="I6" i="1"/>
  <c r="B7" i="1"/>
  <c r="F7" i="1"/>
  <c r="J7" i="1"/>
  <c r="C8" i="1"/>
  <c r="G8" i="1"/>
  <c r="L8" i="1"/>
  <c r="E10" i="1"/>
  <c r="I10" i="1"/>
  <c r="B11" i="1"/>
  <c r="F11" i="1"/>
  <c r="J11" i="1"/>
  <c r="C12" i="1"/>
  <c r="G12" i="1"/>
  <c r="L12" i="1"/>
  <c r="E14" i="1"/>
  <c r="I14" i="1"/>
  <c r="C15" i="1"/>
  <c r="G15" i="1"/>
  <c r="E16" i="1"/>
  <c r="I16" i="1"/>
  <c r="C17" i="1"/>
  <c r="G17" i="1"/>
  <c r="E18" i="1"/>
  <c r="I18" i="1"/>
  <c r="C19" i="1"/>
  <c r="G19" i="1"/>
  <c r="E20" i="1"/>
  <c r="I20" i="1"/>
  <c r="C21" i="1"/>
  <c r="G21" i="1"/>
  <c r="E22" i="1"/>
  <c r="I22" i="1"/>
  <c r="C23" i="1"/>
  <c r="G23" i="1"/>
  <c r="E24" i="1"/>
  <c r="I24" i="1"/>
  <c r="C25" i="1"/>
  <c r="G25" i="1"/>
  <c r="E26" i="1"/>
  <c r="I26" i="1"/>
  <c r="C27" i="1"/>
  <c r="G27" i="1"/>
  <c r="E28" i="1"/>
  <c r="I28" i="1"/>
  <c r="C29" i="1"/>
  <c r="G29" i="1"/>
  <c r="E30" i="1"/>
  <c r="I30" i="1"/>
  <c r="C31" i="1"/>
  <c r="H31" i="1"/>
  <c r="P31" i="1"/>
  <c r="O31" i="1" s="1"/>
  <c r="E32" i="1"/>
  <c r="J32" i="1"/>
  <c r="O33" i="1"/>
  <c r="B34" i="1"/>
  <c r="H34" i="1"/>
  <c r="O34" i="1"/>
  <c r="E36" i="1"/>
  <c r="J36" i="1"/>
  <c r="O37" i="1"/>
  <c r="B38" i="1"/>
  <c r="H38" i="1"/>
  <c r="O38" i="1"/>
  <c r="E40" i="1"/>
  <c r="J40" i="1"/>
  <c r="O41" i="1"/>
  <c r="B42" i="1"/>
  <c r="H42" i="1"/>
  <c r="O42" i="1"/>
  <c r="E44" i="1"/>
  <c r="M44" i="1"/>
  <c r="F45" i="1"/>
  <c r="O45" i="1"/>
  <c r="E47" i="1"/>
  <c r="L47" i="1"/>
  <c r="D48" i="1"/>
  <c r="M48" i="1"/>
  <c r="P50" i="1"/>
  <c r="O50" i="1" s="1"/>
  <c r="J50" i="1"/>
  <c r="F50" i="1"/>
  <c r="B50" i="1"/>
  <c r="I50" i="1"/>
  <c r="D50" i="1"/>
  <c r="H50" i="1"/>
  <c r="C50" i="1"/>
  <c r="M50" i="1"/>
  <c r="B53" i="1"/>
  <c r="M57" i="1"/>
  <c r="H57" i="1"/>
  <c r="D57" i="1"/>
  <c r="J57" i="1"/>
  <c r="E57" i="1"/>
  <c r="O57" i="1"/>
  <c r="F57" i="1"/>
  <c r="L57" i="1"/>
  <c r="C57" i="1"/>
  <c r="I57" i="1"/>
  <c r="B57" i="1"/>
  <c r="M49" i="1"/>
  <c r="H49" i="1"/>
  <c r="D49" i="1"/>
  <c r="F49" i="1"/>
  <c r="L49" i="1"/>
  <c r="P52" i="1"/>
  <c r="O52" i="1" s="1"/>
  <c r="J52" i="1"/>
  <c r="F52" i="1"/>
  <c r="B52" i="1"/>
  <c r="G52" i="1"/>
  <c r="M52" i="1"/>
  <c r="P56" i="1"/>
  <c r="J56" i="1"/>
  <c r="F56" i="1"/>
  <c r="B56" i="1"/>
  <c r="O56" i="1"/>
  <c r="H56" i="1"/>
  <c r="C56" i="1"/>
  <c r="I56" i="1"/>
  <c r="M59" i="1"/>
  <c r="H59" i="1"/>
  <c r="D59" i="1"/>
  <c r="P59" i="1"/>
  <c r="O59" i="1" s="1"/>
  <c r="I59" i="1"/>
  <c r="C59" i="1"/>
  <c r="G59" i="1"/>
  <c r="P60" i="1"/>
  <c r="O60" i="1" s="1"/>
  <c r="J60" i="1"/>
  <c r="F60" i="1"/>
  <c r="B60" i="1"/>
  <c r="L60" i="1"/>
  <c r="E60" i="1"/>
  <c r="H60" i="1"/>
  <c r="M61" i="1"/>
  <c r="H61" i="1"/>
  <c r="D61" i="1"/>
  <c r="O61" i="1"/>
  <c r="G61" i="1"/>
  <c r="B61" i="1"/>
  <c r="I61" i="1"/>
  <c r="P62" i="1"/>
  <c r="O62" i="1" s="1"/>
  <c r="J62" i="1"/>
  <c r="F62" i="1"/>
  <c r="B62" i="1"/>
  <c r="I62" i="1"/>
  <c r="D62" i="1"/>
  <c r="H62" i="1"/>
  <c r="M65" i="1"/>
  <c r="H65" i="1"/>
  <c r="D65" i="1"/>
  <c r="J65" i="1"/>
  <c r="E65" i="1"/>
  <c r="G65" i="1"/>
  <c r="P65" i="1"/>
  <c r="O65" i="1" s="1"/>
  <c r="E33" i="1"/>
  <c r="I33" i="1"/>
  <c r="E35" i="1"/>
  <c r="I35" i="1"/>
  <c r="E37" i="1"/>
  <c r="I37" i="1"/>
  <c r="E39" i="1"/>
  <c r="I39" i="1"/>
  <c r="E41" i="1"/>
  <c r="I41" i="1"/>
  <c r="E43" i="1"/>
  <c r="I43" i="1"/>
  <c r="P46" i="1"/>
  <c r="O46" i="1" s="1"/>
  <c r="J46" i="1"/>
  <c r="F46" i="1"/>
  <c r="B46" i="1"/>
  <c r="G46" i="1"/>
  <c r="M46" i="1"/>
  <c r="B49" i="1"/>
  <c r="G49" i="1"/>
  <c r="O49" i="1"/>
  <c r="M51" i="1"/>
  <c r="H51" i="1"/>
  <c r="D51" i="1"/>
  <c r="F51" i="1"/>
  <c r="L51" i="1"/>
  <c r="C52" i="1"/>
  <c r="H52" i="1"/>
  <c r="P54" i="1"/>
  <c r="O54" i="1" s="1"/>
  <c r="J54" i="1"/>
  <c r="F54" i="1"/>
  <c r="B54" i="1"/>
  <c r="G54" i="1"/>
  <c r="M54" i="1"/>
  <c r="D56" i="1"/>
  <c r="L56" i="1"/>
  <c r="B59" i="1"/>
  <c r="J59" i="1"/>
  <c r="C60" i="1"/>
  <c r="I60" i="1"/>
  <c r="C61" i="1"/>
  <c r="J61" i="1"/>
  <c r="C62" i="1"/>
  <c r="L62" i="1"/>
  <c r="P64" i="1"/>
  <c r="J64" i="1"/>
  <c r="F64" i="1"/>
  <c r="B64" i="1"/>
  <c r="O64" i="1"/>
  <c r="H64" i="1"/>
  <c r="C64" i="1"/>
  <c r="I64" i="1"/>
  <c r="B65" i="1"/>
  <c r="I65" i="1"/>
  <c r="M67" i="1"/>
  <c r="H67" i="1"/>
  <c r="D67" i="1"/>
  <c r="P67" i="1"/>
  <c r="O67" i="1" s="1"/>
  <c r="I67" i="1"/>
  <c r="C67" i="1"/>
  <c r="G67" i="1"/>
  <c r="L72" i="1"/>
  <c r="G72" i="1"/>
  <c r="C72" i="1"/>
  <c r="I72" i="1"/>
  <c r="D72" i="1"/>
  <c r="P72" i="1"/>
  <c r="H72" i="1"/>
  <c r="B72" i="1"/>
  <c r="M72" i="1"/>
  <c r="M78" i="1"/>
  <c r="H78" i="1"/>
  <c r="D78" i="1"/>
  <c r="L78" i="1"/>
  <c r="G78" i="1"/>
  <c r="C78" i="1"/>
  <c r="P78" i="1"/>
  <c r="O78" i="1" s="1"/>
  <c r="J78" i="1"/>
  <c r="F78" i="1"/>
  <c r="B78" i="1"/>
  <c r="I78" i="1"/>
  <c r="E78" i="1"/>
  <c r="M55" i="1"/>
  <c r="H55" i="1"/>
  <c r="D55" i="1"/>
  <c r="F55" i="1"/>
  <c r="L55" i="1"/>
  <c r="P58" i="1"/>
  <c r="O58" i="1" s="1"/>
  <c r="J58" i="1"/>
  <c r="F58" i="1"/>
  <c r="B58" i="1"/>
  <c r="G58" i="1"/>
  <c r="M58" i="1"/>
  <c r="M63" i="1"/>
  <c r="H63" i="1"/>
  <c r="D63" i="1"/>
  <c r="F63" i="1"/>
  <c r="L63" i="1"/>
  <c r="P66" i="1"/>
  <c r="O66" i="1" s="1"/>
  <c r="J66" i="1"/>
  <c r="F66" i="1"/>
  <c r="B66" i="1"/>
  <c r="G66" i="1"/>
  <c r="M66" i="1"/>
  <c r="E68" i="1"/>
  <c r="M70" i="1"/>
  <c r="H70" i="1"/>
  <c r="D70" i="1"/>
  <c r="F70" i="1"/>
  <c r="L70" i="1"/>
  <c r="E71" i="1"/>
  <c r="E73" i="1"/>
  <c r="P68" i="1"/>
  <c r="O68" i="1" s="1"/>
  <c r="J68" i="1"/>
  <c r="F68" i="1"/>
  <c r="B68" i="1"/>
  <c r="G68" i="1"/>
  <c r="M68" i="1"/>
  <c r="M71" i="1"/>
  <c r="H71" i="1"/>
  <c r="D71" i="1"/>
  <c r="F71" i="1"/>
  <c r="L71" i="1"/>
  <c r="J73" i="1"/>
  <c r="F73" i="1"/>
  <c r="B73" i="1"/>
  <c r="G73" i="1"/>
  <c r="M73" i="1"/>
  <c r="M75" i="1"/>
  <c r="H75" i="1"/>
  <c r="D75" i="1"/>
  <c r="J75" i="1"/>
  <c r="F75" i="1"/>
  <c r="B75" i="1"/>
  <c r="I75" i="1"/>
  <c r="E76" i="1"/>
  <c r="I76" i="1"/>
  <c r="P76" i="1"/>
  <c r="D77" i="1"/>
  <c r="H77" i="1"/>
  <c r="M77" i="1"/>
  <c r="D79" i="1"/>
  <c r="H79" i="1"/>
  <c r="M79" i="1"/>
  <c r="E77" i="1"/>
  <c r="I77" i="1"/>
  <c r="O77" i="1"/>
  <c r="E79" i="1"/>
  <c r="I79" i="1"/>
  <c r="O79" i="1"/>
  <c r="E74" i="1"/>
  <c r="I74" i="1"/>
  <c r="C76" i="1"/>
  <c r="G76" i="1"/>
  <c r="B77" i="1"/>
  <c r="F77" i="1"/>
  <c r="J77" i="1"/>
  <c r="B79" i="1"/>
  <c r="F79" i="1"/>
  <c r="J79" i="1"/>
  <c r="O13" i="1" l="1"/>
  <c r="O9" i="1"/>
</calcChain>
</file>

<file path=xl/sharedStrings.xml><?xml version="1.0" encoding="utf-8"?>
<sst xmlns="http://schemas.openxmlformats.org/spreadsheetml/2006/main" count="24" uniqueCount="24">
  <si>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</si>
  <si>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</si>
  <si>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</si>
  <si>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</si>
  <si>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</si>
  <si>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</si>
  <si>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</si>
  <si>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</si>
  <si>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</si>
  <si>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</si>
  <si>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</si>
  <si>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</si>
  <si>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</si>
  <si>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</si>
  <si>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</si>
  <si>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</si>
  <si>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長期継続契約
単価契約
令和3年度支払実績額
3,198,893円</t>
    <rPh sb="0" eb="6">
      <t>チョウキケイゾクケイヤク</t>
    </rPh>
    <rPh sb="7" eb="11">
      <t>タンカケイヤク</t>
    </rPh>
    <rPh sb="12" eb="14">
      <t>レイワ</t>
    </rPh>
    <rPh sb="15" eb="16">
      <t>ネン</t>
    </rPh>
    <rPh sb="17" eb="18">
      <t>シ</t>
    </rPh>
    <rPh sb="18" eb="19">
      <t>ハラ</t>
    </rPh>
    <rPh sb="19" eb="22">
      <t>ジッセキガク</t>
    </rPh>
    <rPh sb="32" eb="33">
      <t>エン</t>
    </rPh>
    <phoneticPr fontId="8"/>
  </si>
  <si>
    <t>長期継続契約
単価契約
令和3年度支払実績額
10,012,642円</t>
    <rPh sb="0" eb="6">
      <t>チョウキケイゾクケイヤク</t>
    </rPh>
    <rPh sb="7" eb="11">
      <t>タンカケイヤク</t>
    </rPh>
    <rPh sb="12" eb="14">
      <t>レイワ</t>
    </rPh>
    <rPh sb="15" eb="16">
      <t>ネン</t>
    </rPh>
    <rPh sb="17" eb="18">
      <t>シ</t>
    </rPh>
    <rPh sb="18" eb="19">
      <t>ハラ</t>
    </rPh>
    <rPh sb="19" eb="22">
      <t>ジッセキガク</t>
    </rPh>
    <rPh sb="33" eb="34">
      <t>エン</t>
    </rPh>
    <phoneticPr fontId="8"/>
  </si>
  <si>
    <t>長期継続契約
単価契約
令和3年度支払実績額
1,063,072円</t>
    <rPh sb="0" eb="6">
      <t>チョウキケイゾクケイヤク</t>
    </rPh>
    <rPh sb="7" eb="11">
      <t>タンカケイヤク</t>
    </rPh>
    <rPh sb="12" eb="14">
      <t>レイワ</t>
    </rPh>
    <rPh sb="15" eb="16">
      <t>ネン</t>
    </rPh>
    <rPh sb="17" eb="18">
      <t>シ</t>
    </rPh>
    <rPh sb="18" eb="19">
      <t>ハラ</t>
    </rPh>
    <rPh sb="19" eb="22">
      <t>ジッセキガク</t>
    </rPh>
    <rPh sb="32" eb="33">
      <t>エン</t>
    </rPh>
    <phoneticPr fontId="8"/>
  </si>
  <si>
    <t>長期継続契約
単価契約
令和3年度支払実績額
1,015,815円</t>
    <rPh sb="0" eb="6">
      <t>チョウキケイゾクケイヤク</t>
    </rPh>
    <rPh sb="7" eb="11">
      <t>タンカケイヤク</t>
    </rPh>
    <rPh sb="12" eb="14">
      <t>レイワ</t>
    </rPh>
    <rPh sb="15" eb="16">
      <t>ネン</t>
    </rPh>
    <rPh sb="17" eb="18">
      <t>シ</t>
    </rPh>
    <rPh sb="18" eb="19">
      <t>ハラ</t>
    </rPh>
    <rPh sb="19" eb="22">
      <t>ジッセキガク</t>
    </rPh>
    <rPh sb="32" eb="33">
      <t>エン</t>
    </rPh>
    <phoneticPr fontId="8"/>
  </si>
  <si>
    <t>長期継続契約
単価契約
令和3年度支払実績額
1,350,991円</t>
    <rPh sb="0" eb="6">
      <t>チョウキケイゾクケイヤク</t>
    </rPh>
    <rPh sb="7" eb="11">
      <t>タンカケイヤク</t>
    </rPh>
    <rPh sb="12" eb="14">
      <t>レイワ</t>
    </rPh>
    <rPh sb="15" eb="16">
      <t>ネン</t>
    </rPh>
    <rPh sb="17" eb="18">
      <t>シ</t>
    </rPh>
    <rPh sb="18" eb="19">
      <t>ハラ</t>
    </rPh>
    <rPh sb="19" eb="22">
      <t>ジッセキガク</t>
    </rPh>
    <rPh sb="32" eb="33">
      <t>エン</t>
    </rPh>
    <phoneticPr fontId="8"/>
  </si>
  <si>
    <t>長期継続契約
単価契約
令和3年度支払実績額
2,097,274円</t>
    <rPh sb="0" eb="6">
      <t>チョウキケイゾクケイヤク</t>
    </rPh>
    <rPh sb="7" eb="11">
      <t>タンカケイヤク</t>
    </rPh>
    <rPh sb="12" eb="14">
      <t>レイワ</t>
    </rPh>
    <rPh sb="15" eb="16">
      <t>ネン</t>
    </rPh>
    <rPh sb="17" eb="18">
      <t>シ</t>
    </rPh>
    <rPh sb="18" eb="19">
      <t>ハラ</t>
    </rPh>
    <rPh sb="19" eb="22">
      <t>ジッセキガク</t>
    </rPh>
    <rPh sb="32" eb="33">
      <t>エン</t>
    </rPh>
    <phoneticPr fontId="8"/>
  </si>
  <si>
    <t>長期継続契約
単価契約
令和3年度支払実績額
3,381,365円</t>
    <rPh sb="0" eb="6">
      <t>チョウキケイゾクケイヤク</t>
    </rPh>
    <rPh sb="7" eb="11">
      <t>タンカケイヤク</t>
    </rPh>
    <rPh sb="12" eb="14">
      <t>レイワ</t>
    </rPh>
    <rPh sb="15" eb="16">
      <t>ネン</t>
    </rPh>
    <rPh sb="17" eb="18">
      <t>シ</t>
    </rPh>
    <rPh sb="18" eb="19">
      <t>ハラ</t>
    </rPh>
    <rPh sb="19" eb="22">
      <t>ジッセキガク</t>
    </rPh>
    <rPh sb="32" eb="33">
      <t>エン</t>
    </rPh>
    <phoneticPr fontId="8"/>
  </si>
  <si>
    <t>長期継続契約
単価契約
令和3年度支払実績額
1,924,230円</t>
    <rPh sb="0" eb="6">
      <t>チョウキケイゾクケイヤク</t>
    </rPh>
    <rPh sb="7" eb="11">
      <t>タンカケイヤク</t>
    </rPh>
    <rPh sb="12" eb="14">
      <t>レイワ</t>
    </rPh>
    <rPh sb="15" eb="16">
      <t>ネン</t>
    </rPh>
    <rPh sb="17" eb="18">
      <t>シ</t>
    </rPh>
    <rPh sb="18" eb="19">
      <t>ハラ</t>
    </rPh>
    <rPh sb="19" eb="22">
      <t>ジッセキガク</t>
    </rPh>
    <rPh sb="32" eb="33">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</si>
</sst>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10">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
      <sz val="6"/>
      <name val="ＭＳ Ｐゴシック"/>
      <family val="3"/>
      <charset val="128"/>
      <scheme val="minor"/>
    </font>
    <font>
      <sz val="9"/>
      <color rgb="FFFF0000"/>
      <name val="ＭＳ Ｐ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4">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9" fillId="0" borderId="0" xfId="1" applyFont="1" applyFill="1" applyAlignment="1">
      <alignment horizontal="center" vertical="center" wrapText="1"/>
    </xf>
    <xf numFmtId="0" fontId="4" fillId="0"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65299;&#26376;&#20998;&#65289;&#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H1"/>
          <cell r="I1"/>
          <cell r="J1" t="str">
            <v>（3月分）</v>
          </cell>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BE1"/>
        </row>
        <row r="2">
          <cell r="G2"/>
          <cell r="H2"/>
          <cell r="I2">
            <v>79</v>
          </cell>
          <cell r="J2"/>
          <cell r="K2"/>
          <cell r="L2"/>
          <cell r="M2"/>
          <cell r="N2"/>
          <cell r="O2"/>
          <cell r="P2"/>
          <cell r="Q2"/>
          <cell r="R2"/>
          <cell r="S2"/>
          <cell r="T2"/>
          <cell r="U2"/>
          <cell r="V2"/>
          <cell r="W2"/>
          <cell r="X2"/>
          <cell r="Y2"/>
          <cell r="Z2"/>
          <cell r="AA2"/>
          <cell r="AB2"/>
          <cell r="AC2"/>
          <cell r="AD2"/>
          <cell r="AE2"/>
          <cell r="AF2"/>
          <cell r="AG2"/>
          <cell r="AH2"/>
          <cell r="AI2"/>
          <cell r="AJ2"/>
          <cell r="AK2" t="str">
            <v xml:space="preserve">女性の活躍推進に向けた公共調達への取組に関する入力項目
</v>
          </cell>
          <cell r="AL2"/>
          <cell r="AM2" t="str">
            <v>一者応札に係るフォローアップ及び競争性のない随意契約フォローアップに必要な項目</v>
          </cell>
          <cell r="AN2"/>
          <cell r="AO2"/>
          <cell r="AP2"/>
          <cell r="AQ2"/>
          <cell r="AR2"/>
          <cell r="AS2"/>
          <cell r="AT2" t="str">
            <v>調達改善計画自己評価等に必要な項目</v>
          </cell>
          <cell r="AU2"/>
          <cell r="AV2"/>
          <cell r="AW2" t="str">
            <v>契約の統計用</v>
          </cell>
          <cell r="AX2"/>
          <cell r="AY2"/>
          <cell r="AZ2"/>
          <cell r="BA2"/>
          <cell r="BB2"/>
          <cell r="BC2"/>
          <cell r="BD2" t="str">
            <v>作業用</v>
          </cell>
          <cell r="BE2"/>
          <cell r="BF2"/>
          <cell r="BG2"/>
          <cell r="BH2"/>
          <cell r="BI2"/>
        </row>
        <row r="3">
          <cell r="G3"/>
          <cell r="H3"/>
          <cell r="I3">
            <v>0</v>
          </cell>
          <cell r="J3"/>
          <cell r="K3"/>
          <cell r="L3"/>
          <cell r="M3"/>
          <cell r="N3"/>
          <cell r="O3"/>
          <cell r="P3"/>
          <cell r="Q3"/>
          <cell r="R3"/>
          <cell r="S3"/>
          <cell r="T3"/>
          <cell r="U3"/>
          <cell r="V3"/>
          <cell r="W3"/>
          <cell r="X3"/>
          <cell r="Y3"/>
          <cell r="Z3"/>
          <cell r="AA3" t="str">
            <v>調達手続の電子化に係るフォローアップに係る入力項目</v>
          </cell>
          <cell r="AB3"/>
          <cell r="AC3"/>
          <cell r="AD3"/>
          <cell r="AE3"/>
          <cell r="AF3"/>
          <cell r="AG3"/>
          <cell r="AH3"/>
          <cell r="AI3"/>
          <cell r="AJ3"/>
          <cell r="AK3"/>
          <cell r="AL3"/>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O3"/>
          <cell r="AP3"/>
          <cell r="AQ3" t="str">
            <v>一者応札から改善しなかったもの又は当年度において一者応札となった案件について、一者応札となった理由を選択。</v>
          </cell>
          <cell r="AR3"/>
          <cell r="AS3"/>
          <cell r="AT3" t="str">
            <v>前年度又は前回に一者応札であった案件について、改善の有無にかかわらず記載する。
※25欄に「○」又は「×」が付されたものについて記載する。</v>
          </cell>
          <cell r="AU3"/>
          <cell r="AV3"/>
          <cell r="AW3"/>
          <cell r="AX3"/>
          <cell r="AY3"/>
          <cell r="AZ3"/>
          <cell r="BA3"/>
          <cell r="BB3">
            <v>0</v>
          </cell>
          <cell r="BC3"/>
          <cell r="BD3"/>
          <cell r="BE3"/>
          <cell r="BF3"/>
          <cell r="BG3"/>
          <cell r="BH3"/>
          <cell r="BI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v>78</v>
          </cell>
          <cell r="AZ4">
            <v>0</v>
          </cell>
          <cell r="BA4">
            <v>3</v>
          </cell>
          <cell r="BB4">
            <v>3</v>
          </cell>
          <cell r="BC4"/>
          <cell r="BD4"/>
          <cell r="BE4"/>
          <cell r="BF4"/>
          <cell r="BG4"/>
          <cell r="BH4"/>
          <cell r="BI4"/>
        </row>
        <row r="5">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V5"/>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F6" t="str">
            <v/>
          </cell>
          <cell r="G6" t="str">
            <v>Dg122</v>
          </cell>
          <cell r="H6" t="str">
            <v>④電力</v>
          </cell>
          <cell r="I6" t="str">
            <v>金沢広坂合同庁舎ほか12庁舎で使用する電力の供給
3,559,400kwh</v>
          </cell>
          <cell r="J6" t="str">
            <v>支出負担行為担当官
金沢国税局総務部次長
桑野　文更
石川県金沢市広坂２－２－６０
ほか１４官署等</v>
          </cell>
          <cell r="K6" t="str">
            <v>③合庁</v>
          </cell>
          <cell r="L6"/>
          <cell r="M6" t="str">
            <v>－</v>
          </cell>
          <cell r="N6" t="str">
            <v>株式会社Ｆ－Ｐｏｗｅｒ
東京都港区芝浦３－１－２１</v>
          </cell>
          <cell r="O6">
            <v>2010701022133</v>
          </cell>
          <cell r="P6" t="str">
            <v>①一般競争入札</v>
          </cell>
          <cell r="Q6"/>
          <cell r="R6" t="str">
            <v>－</v>
          </cell>
          <cell r="S6" t="str">
            <v>－</v>
          </cell>
          <cell r="T6">
            <v>52640643</v>
          </cell>
          <cell r="U6" t="str">
            <v>－</v>
          </cell>
          <cell r="V6"/>
          <cell r="W6"/>
          <cell r="X6" t="str">
            <v>○</v>
          </cell>
          <cell r="Y6" t="str">
            <v>－</v>
          </cell>
          <cell r="Z6">
            <v>3</v>
          </cell>
          <cell r="AA6">
            <v>3</v>
          </cell>
          <cell r="AB6"/>
          <cell r="AC6"/>
          <cell r="AD6"/>
          <cell r="AE6" t="str">
            <v>⑥その他の法人等</v>
          </cell>
          <cell r="AF6"/>
          <cell r="AG6" t="str">
            <v>①長期継続契約（令和２年度以前）</v>
          </cell>
          <cell r="AH6"/>
          <cell r="AI6"/>
          <cell r="AJ6" t="str">
            <v>分担予定額
3,879,758円
令和3年4月～5月</v>
          </cell>
          <cell r="AK6"/>
          <cell r="AL6"/>
          <cell r="AM6"/>
          <cell r="AN6"/>
          <cell r="AO6"/>
          <cell r="AP6"/>
          <cell r="AQ6"/>
          <cell r="AR6"/>
          <cell r="AS6"/>
          <cell r="AT6"/>
          <cell r="AU6"/>
          <cell r="AV6"/>
          <cell r="AW6"/>
          <cell r="AX6" t="str">
            <v>年間支払金額</v>
          </cell>
          <cell r="AY6" t="str">
            <v>○</v>
          </cell>
          <cell r="AZ6" t="str">
            <v>×</v>
          </cell>
          <cell r="BA6" t="str">
            <v>×</v>
          </cell>
          <cell r="BB6" t="str">
            <v>×</v>
          </cell>
          <cell r="BC6" t="str">
            <v/>
          </cell>
          <cell r="BD6" t="str">
            <v>④電力</v>
          </cell>
          <cell r="BE6" t="str">
            <v>分担契約/単価契約</v>
          </cell>
          <cell r="BF6" t="str">
            <v/>
          </cell>
          <cell r="BG6" t="str">
            <v>○</v>
          </cell>
          <cell r="BH6" t="b">
            <v>1</v>
          </cell>
          <cell r="BI6" t="b">
            <v>0</v>
          </cell>
        </row>
        <row r="7">
          <cell r="F7">
            <v>1</v>
          </cell>
          <cell r="G7" t="str">
            <v>Dg123</v>
          </cell>
          <cell r="H7" t="str">
            <v>⑩役務</v>
          </cell>
          <cell r="I7" t="str">
            <v>行政文書等の廃棄処理業務（石川県）
67,000ｋｇ         　　　</v>
          </cell>
          <cell r="J7" t="str">
            <v>支出負担行為担当官
金沢国税局総務部次長
中村　憲二
石川県金沢市広坂２－２－６０</v>
          </cell>
          <cell r="K7"/>
          <cell r="L7"/>
          <cell r="M7">
            <v>44313</v>
          </cell>
          <cell r="N7" t="str">
            <v>金沢紙業株式会社
石川県金沢市野町４－６－４２</v>
          </cell>
          <cell r="O7">
            <v>4220001002085</v>
          </cell>
          <cell r="P7" t="str">
            <v>④随意契約（企画競争無し）</v>
          </cell>
          <cell r="Q7" t="str">
            <v>○</v>
          </cell>
          <cell r="R7">
            <v>1532300</v>
          </cell>
          <cell r="S7" t="str">
            <v>＠20.9円／kgほか</v>
          </cell>
          <cell r="T7">
            <v>1532300</v>
          </cell>
          <cell r="U7">
            <v>1</v>
          </cell>
          <cell r="V7"/>
          <cell r="W7"/>
          <cell r="X7"/>
          <cell r="Y7" t="str">
            <v>①公表</v>
          </cell>
          <cell r="Z7">
            <v>1</v>
          </cell>
          <cell r="AA7">
            <v>0</v>
          </cell>
          <cell r="AB7"/>
          <cell r="AC7"/>
          <cell r="AD7"/>
          <cell r="AE7" t="str">
            <v>⑥その他の法人等</v>
          </cell>
          <cell r="AF7"/>
          <cell r="AG7"/>
          <cell r="AH7" t="str">
            <v>①会計法第29条の3第4項（契約の性質又は目的が競争を許さない場合）</v>
          </cell>
          <cell r="AI7" t="str">
            <v>公募により募集を行ったところ、応募者が１者のみだったため、契約価格の競争による相手方の選定を許さず、会計法第29条の3第4項に該当するため（根拠区分：ロ（ニ））。</v>
          </cell>
          <cell r="AJ7"/>
          <cell r="AK7"/>
          <cell r="AL7"/>
          <cell r="AM7"/>
          <cell r="AN7"/>
          <cell r="AO7"/>
          <cell r="AP7"/>
          <cell r="AQ7"/>
          <cell r="AR7"/>
          <cell r="AS7"/>
          <cell r="AT7"/>
          <cell r="AU7"/>
          <cell r="AV7"/>
          <cell r="AW7"/>
          <cell r="AX7" t="str">
            <v>年間支払金額</v>
          </cell>
          <cell r="AY7" t="str">
            <v>○</v>
          </cell>
          <cell r="AZ7" t="str">
            <v>×</v>
          </cell>
          <cell r="BA7" t="str">
            <v>×</v>
          </cell>
          <cell r="BB7" t="str">
            <v>×</v>
          </cell>
          <cell r="BC7" t="str">
            <v/>
          </cell>
          <cell r="BD7" t="str">
            <v>⑩役務</v>
          </cell>
          <cell r="BE7" t="str">
            <v>単価契約</v>
          </cell>
          <cell r="BF7" t="str">
            <v/>
          </cell>
          <cell r="BG7" t="str">
            <v>○</v>
          </cell>
          <cell r="BH7" t="b">
            <v>1</v>
          </cell>
          <cell r="BI7" t="b">
            <v>1</v>
          </cell>
        </row>
        <row r="8">
          <cell r="F8">
            <v>2</v>
          </cell>
          <cell r="G8" t="str">
            <v>Dg124</v>
          </cell>
          <cell r="H8" t="str">
            <v>⑩役務</v>
          </cell>
          <cell r="I8" t="str">
            <v>行政文書等の廃棄処理業務（福井県）
34,000ｋｇ         　　　</v>
          </cell>
          <cell r="J8" t="str">
            <v>支出負担行為担当官
金沢国税局総務部次長
中村　憲二
石川県金沢市広坂２－２－６０</v>
          </cell>
          <cell r="K8"/>
          <cell r="L8"/>
          <cell r="M8">
            <v>44313</v>
          </cell>
          <cell r="N8" t="str">
            <v>株式会社増田喜　　　　　　　　　
福井県福井市乾徳２－６－６</v>
          </cell>
          <cell r="O8">
            <v>9210001008434</v>
          </cell>
          <cell r="P8" t="str">
            <v>④随意契約（企画競争無し）</v>
          </cell>
          <cell r="Q8" t="str">
            <v>○</v>
          </cell>
          <cell r="R8">
            <v>1138500</v>
          </cell>
          <cell r="S8" t="str">
            <v>＠33円／kgほか</v>
          </cell>
          <cell r="T8">
            <v>1138500</v>
          </cell>
          <cell r="U8">
            <v>1</v>
          </cell>
          <cell r="V8"/>
          <cell r="W8"/>
          <cell r="X8"/>
          <cell r="Y8" t="str">
            <v>①公表</v>
          </cell>
          <cell r="Z8">
            <v>1</v>
          </cell>
          <cell r="AA8">
            <v>0</v>
          </cell>
          <cell r="AB8"/>
          <cell r="AC8"/>
          <cell r="AD8"/>
          <cell r="AE8" t="str">
            <v>⑥その他の法人等</v>
          </cell>
          <cell r="AF8"/>
          <cell r="AG8"/>
          <cell r="AH8" t="str">
            <v>①会計法第29条の3第4項（契約の性質又は目的が競争を許さない場合）</v>
          </cell>
          <cell r="AI8" t="str">
            <v>公募により募集を行ったところ、応募者が１者のみだったため、契約価格の競争による相手方の選定を許さず、会計法第29条の3第4項に該当するため（根拠区分：ロ（ニ））。</v>
          </cell>
          <cell r="AJ8"/>
          <cell r="AK8"/>
          <cell r="AL8"/>
          <cell r="AM8"/>
          <cell r="AN8"/>
          <cell r="AO8"/>
          <cell r="AP8"/>
          <cell r="AQ8"/>
          <cell r="AR8"/>
          <cell r="AS8"/>
          <cell r="AT8"/>
          <cell r="AU8"/>
          <cell r="AV8"/>
          <cell r="AW8"/>
          <cell r="AX8" t="str">
            <v>年間支払金額</v>
          </cell>
          <cell r="AY8" t="str">
            <v>○</v>
          </cell>
          <cell r="AZ8" t="str">
            <v>×</v>
          </cell>
          <cell r="BA8" t="str">
            <v>×</v>
          </cell>
          <cell r="BB8" t="str">
            <v>×</v>
          </cell>
          <cell r="BC8" t="str">
            <v/>
          </cell>
          <cell r="BD8" t="str">
            <v>⑩役務</v>
          </cell>
          <cell r="BE8" t="str">
            <v>単価契約</v>
          </cell>
          <cell r="BF8" t="str">
            <v/>
          </cell>
          <cell r="BG8" t="str">
            <v>○</v>
          </cell>
          <cell r="BH8" t="b">
            <v>1</v>
          </cell>
          <cell r="BI8" t="b">
            <v>1</v>
          </cell>
        </row>
        <row r="9">
          <cell r="F9">
            <v>3</v>
          </cell>
          <cell r="G9" t="str">
            <v>Dg125</v>
          </cell>
          <cell r="H9" t="str">
            <v>⑩役務</v>
          </cell>
          <cell r="I9" t="str">
            <v>料金後納郵便</v>
          </cell>
          <cell r="J9" t="str">
            <v>支出負担行為担当官
金沢国税局総務部次長
松浦　睦男
石川県金沢市広坂２－２－６０</v>
          </cell>
          <cell r="K9"/>
          <cell r="L9"/>
          <cell r="M9">
            <v>44287</v>
          </cell>
          <cell r="N9" t="str">
            <v>日本郵便株式会社北陸支社
石川県金沢市尾張町１－１－１</v>
          </cell>
          <cell r="O9">
            <v>1010001112577</v>
          </cell>
          <cell r="P9" t="str">
            <v>④随意契約（企画競争無し）</v>
          </cell>
          <cell r="Q9"/>
          <cell r="R9">
            <v>119018667</v>
          </cell>
          <cell r="S9" t="str">
            <v>＠84円／通
ほか</v>
          </cell>
          <cell r="T9">
            <v>119018667</v>
          </cell>
          <cell r="U9">
            <v>1</v>
          </cell>
          <cell r="V9"/>
          <cell r="W9"/>
          <cell r="X9"/>
          <cell r="Y9" t="str">
            <v>①公表</v>
          </cell>
          <cell r="Z9"/>
          <cell r="AA9"/>
          <cell r="AB9"/>
          <cell r="AC9"/>
          <cell r="AD9"/>
          <cell r="AE9" t="str">
            <v>⑤特殊法人等</v>
          </cell>
          <cell r="AF9"/>
          <cell r="AG9"/>
          <cell r="AH9" t="str">
            <v>①会計法第29条の3第4項（契約の性質又は目的が競争を許さない場合）</v>
          </cell>
          <cell r="AI9" t="str">
            <v>郵便法又は民間事業者による信書の送達に関する法律に規定する郵便及び信書の送達が可能な事業者は、日本郵便株式会社以外になく競争を許さないことから、会計法第29条の3第4項に該当するため。</v>
          </cell>
          <cell r="AJ9"/>
          <cell r="AK9"/>
          <cell r="AL9"/>
          <cell r="AM9"/>
          <cell r="AN9"/>
          <cell r="AO9"/>
          <cell r="AP9"/>
          <cell r="AQ9"/>
          <cell r="AR9"/>
          <cell r="AS9"/>
          <cell r="AT9"/>
          <cell r="AU9"/>
          <cell r="AV9"/>
          <cell r="AW9"/>
          <cell r="AX9" t="str">
            <v>年間支払金額</v>
          </cell>
          <cell r="AY9" t="str">
            <v>○</v>
          </cell>
          <cell r="AZ9" t="str">
            <v>×</v>
          </cell>
          <cell r="BA9" t="str">
            <v>×</v>
          </cell>
          <cell r="BB9" t="str">
            <v>×</v>
          </cell>
          <cell r="BC9" t="str">
            <v/>
          </cell>
          <cell r="BD9" t="str">
            <v>⑩役務</v>
          </cell>
          <cell r="BE9" t="str">
            <v>単価契約</v>
          </cell>
          <cell r="BF9">
            <v>1</v>
          </cell>
          <cell r="BG9" t="str">
            <v>○</v>
          </cell>
          <cell r="BH9" t="b">
            <v>1</v>
          </cell>
          <cell r="BI9" t="b">
            <v>1</v>
          </cell>
        </row>
        <row r="10">
          <cell r="F10">
            <v>4</v>
          </cell>
          <cell r="G10" t="str">
            <v>Dg126</v>
          </cell>
          <cell r="H10" t="str">
            <v>⑩役務</v>
          </cell>
          <cell r="I10" t="str">
            <v>金融機関照会手数料
一式</v>
          </cell>
          <cell r="J10" t="str">
            <v>支出負担行為担当官
金沢国税局総務部次長
松浦　睦男
石川県金沢市広坂２－２－６０</v>
          </cell>
          <cell r="K10"/>
          <cell r="L10"/>
          <cell r="M10">
            <v>44287</v>
          </cell>
          <cell r="N10" t="str">
            <v>株式会社北陸銀行
富山県富山市堤町通り１－２－２６</v>
          </cell>
          <cell r="O10">
            <v>1230001002946</v>
          </cell>
          <cell r="P10" t="str">
            <v>④随意契約（企画競争無し）</v>
          </cell>
          <cell r="Q10"/>
          <cell r="R10">
            <v>2586496</v>
          </cell>
          <cell r="S10" t="str">
            <v>＠22円／枚ほか</v>
          </cell>
          <cell r="T10">
            <v>2586496</v>
          </cell>
          <cell r="U10">
            <v>1</v>
          </cell>
          <cell r="V10"/>
          <cell r="W10"/>
          <cell r="X10"/>
          <cell r="Y10" t="str">
            <v>①公表</v>
          </cell>
          <cell r="Z10"/>
          <cell r="AA10"/>
          <cell r="AB10"/>
          <cell r="AC10"/>
          <cell r="AD10"/>
          <cell r="AE10" t="str">
            <v>⑥その他の法人等</v>
          </cell>
          <cell r="AF10"/>
          <cell r="AG10"/>
          <cell r="AH10"/>
          <cell r="AI10"/>
          <cell r="AJ10"/>
          <cell r="AK10"/>
          <cell r="AL10"/>
          <cell r="AM10"/>
          <cell r="AN10"/>
          <cell r="AO10"/>
          <cell r="AP10"/>
          <cell r="AQ10"/>
          <cell r="AR10"/>
          <cell r="AS10"/>
          <cell r="AT10"/>
          <cell r="AU10"/>
          <cell r="AV10"/>
          <cell r="AW10"/>
          <cell r="AX10" t="str">
            <v>年間支払金額</v>
          </cell>
          <cell r="AY10" t="str">
            <v>○</v>
          </cell>
          <cell r="AZ10" t="str">
            <v>×</v>
          </cell>
          <cell r="BA10" t="str">
            <v>×</v>
          </cell>
          <cell r="BB10" t="str">
            <v>×</v>
          </cell>
          <cell r="BC10" t="str">
            <v/>
          </cell>
          <cell r="BD10" t="str">
            <v>⑩役務</v>
          </cell>
          <cell r="BE10" t="str">
            <v>単価契約</v>
          </cell>
          <cell r="BF10" t="str">
            <v/>
          </cell>
          <cell r="BG10" t="str">
            <v>○</v>
          </cell>
          <cell r="BH10" t="b">
            <v>1</v>
          </cell>
          <cell r="BI10" t="b">
            <v>1</v>
          </cell>
        </row>
        <row r="11">
          <cell r="F11">
            <v>5</v>
          </cell>
          <cell r="G11" t="str">
            <v>Dg127</v>
          </cell>
          <cell r="H11" t="str">
            <v>⑩役務</v>
          </cell>
          <cell r="I11" t="str">
            <v>金融機関照会手数料
一式</v>
          </cell>
          <cell r="J11" t="str">
            <v>支出負担行為担当官
金沢国税局総務部次長
松浦　睦男
石川県金沢市広坂２－２－６０</v>
          </cell>
          <cell r="K11"/>
          <cell r="L11"/>
          <cell r="M11">
            <v>44287</v>
          </cell>
          <cell r="N11" t="str">
            <v>株式会社福井銀行
福井県福井市順化１－１－１</v>
          </cell>
          <cell r="O11">
            <v>9210001003641</v>
          </cell>
          <cell r="P11" t="str">
            <v>④随意契約（企画競争無し）</v>
          </cell>
          <cell r="Q11"/>
          <cell r="R11">
            <v>1642168</v>
          </cell>
          <cell r="S11" t="str">
            <v>＠22円／枚ほか</v>
          </cell>
          <cell r="T11">
            <v>1642168</v>
          </cell>
          <cell r="U11">
            <v>1</v>
          </cell>
          <cell r="V11"/>
          <cell r="W11"/>
          <cell r="X11"/>
          <cell r="Y11" t="str">
            <v>①公表</v>
          </cell>
          <cell r="Z11"/>
          <cell r="AA11"/>
          <cell r="AB11"/>
          <cell r="AC11"/>
          <cell r="AD11"/>
          <cell r="AE11" t="str">
            <v>⑥その他の法人等</v>
          </cell>
          <cell r="AF11"/>
          <cell r="AG11"/>
          <cell r="AH11"/>
          <cell r="AI11"/>
          <cell r="AJ11"/>
          <cell r="AK11"/>
          <cell r="AL11"/>
          <cell r="AM11"/>
          <cell r="AN11"/>
          <cell r="AO11"/>
          <cell r="AP11"/>
          <cell r="AQ11"/>
          <cell r="AR11"/>
          <cell r="AS11"/>
          <cell r="AT11"/>
          <cell r="AU11"/>
          <cell r="AV11"/>
          <cell r="AW11"/>
          <cell r="AX11" t="str">
            <v>年間支払金額</v>
          </cell>
          <cell r="AY11" t="str">
            <v>○</v>
          </cell>
          <cell r="AZ11" t="str">
            <v>×</v>
          </cell>
          <cell r="BA11" t="str">
            <v>×</v>
          </cell>
          <cell r="BB11" t="str">
            <v>×</v>
          </cell>
          <cell r="BC11" t="str">
            <v/>
          </cell>
          <cell r="BD11" t="str">
            <v>⑩役務</v>
          </cell>
          <cell r="BE11" t="str">
            <v>単価契約</v>
          </cell>
          <cell r="BF11" t="str">
            <v/>
          </cell>
          <cell r="BG11" t="str">
            <v>○</v>
          </cell>
          <cell r="BH11" t="b">
            <v>1</v>
          </cell>
          <cell r="BI11" t="b">
            <v>1</v>
          </cell>
        </row>
        <row r="12">
          <cell r="F12">
            <v>6</v>
          </cell>
          <cell r="G12" t="str">
            <v>Dg128</v>
          </cell>
          <cell r="H12" t="str">
            <v>⑩役務</v>
          </cell>
          <cell r="I12" t="str">
            <v>金融機関照会手数料
一式</v>
          </cell>
          <cell r="J12" t="str">
            <v>支出負担行為担当官
金沢国税局総務部次長
松浦　睦男
石川県金沢市広坂２－２－６０</v>
          </cell>
          <cell r="K12"/>
          <cell r="L12"/>
          <cell r="M12">
            <v>44287</v>
          </cell>
          <cell r="N12" t="str">
            <v>株式会社ゆうちょ銀行　　　　　　　　東京都千代田区丸の内２－７－２</v>
          </cell>
          <cell r="O12">
            <v>5010001112730</v>
          </cell>
          <cell r="P12" t="str">
            <v>④随意契約（企画競争無し）</v>
          </cell>
          <cell r="Q12"/>
          <cell r="R12">
            <v>1196910</v>
          </cell>
          <cell r="S12" t="str">
            <v>＠22円／枚ほか</v>
          </cell>
          <cell r="T12">
            <v>1196910</v>
          </cell>
          <cell r="U12">
            <v>1</v>
          </cell>
          <cell r="V12"/>
          <cell r="W12"/>
          <cell r="X12"/>
          <cell r="Y12" t="str">
            <v>①公表</v>
          </cell>
          <cell r="Z12"/>
          <cell r="AA12"/>
          <cell r="AB12"/>
          <cell r="AC12"/>
          <cell r="AD12"/>
          <cell r="AE12" t="str">
            <v>⑥その他の法人等</v>
          </cell>
          <cell r="AF12"/>
          <cell r="AG12"/>
          <cell r="AH12"/>
          <cell r="AI12"/>
          <cell r="AJ12"/>
          <cell r="AK12"/>
          <cell r="AL12"/>
          <cell r="AM12"/>
          <cell r="AN12"/>
          <cell r="AO12"/>
          <cell r="AP12"/>
          <cell r="AQ12"/>
          <cell r="AR12"/>
          <cell r="AS12"/>
          <cell r="AT12"/>
          <cell r="AU12"/>
          <cell r="AV12"/>
          <cell r="AW12"/>
          <cell r="AX12" t="str">
            <v>年間支払金額</v>
          </cell>
          <cell r="AY12" t="str">
            <v>○</v>
          </cell>
          <cell r="AZ12" t="str">
            <v>×</v>
          </cell>
          <cell r="BA12" t="str">
            <v>×</v>
          </cell>
          <cell r="BB12" t="str">
            <v>×</v>
          </cell>
          <cell r="BC12" t="str">
            <v/>
          </cell>
          <cell r="BD12" t="str">
            <v>⑩役務</v>
          </cell>
          <cell r="BE12" t="str">
            <v>単価契約</v>
          </cell>
          <cell r="BF12" t="str">
            <v/>
          </cell>
          <cell r="BG12" t="str">
            <v>○</v>
          </cell>
          <cell r="BH12" t="b">
            <v>1</v>
          </cell>
          <cell r="BI12" t="b">
            <v>1</v>
          </cell>
        </row>
        <row r="13">
          <cell r="F13">
            <v>7</v>
          </cell>
          <cell r="G13" t="str">
            <v>Dg129</v>
          </cell>
          <cell r="H13" t="str">
            <v>⑩役務</v>
          </cell>
          <cell r="I13" t="str">
            <v>令和4年分の土地意見価格等の提出に係る業務
957地点ほか</v>
          </cell>
          <cell r="J13" t="str">
            <v>支出負担行為担当官
金沢国税局総務部次長
中村　憲二
石川県金沢市広坂２－２－６０</v>
          </cell>
          <cell r="K13"/>
          <cell r="L13"/>
          <cell r="M13">
            <v>44434</v>
          </cell>
          <cell r="N13" t="str">
            <v>株式会社富山地価調査センター
富山県富山市大泉町１－１－10</v>
          </cell>
          <cell r="O13">
            <v>7230001002115</v>
          </cell>
          <cell r="P13" t="str">
            <v>④随意契約（企画競争無し）</v>
          </cell>
          <cell r="Q13" t="str">
            <v>●</v>
          </cell>
          <cell r="R13">
            <v>1474950</v>
          </cell>
          <cell r="S13" t="str">
            <v>@1,450円／地点
ほか</v>
          </cell>
          <cell r="T13">
            <v>1474950</v>
          </cell>
          <cell r="U13">
            <v>1</v>
          </cell>
          <cell r="V13"/>
          <cell r="W13"/>
          <cell r="X13"/>
          <cell r="Y13" t="str">
            <v>①公表</v>
          </cell>
          <cell r="Z13">
            <v>77</v>
          </cell>
          <cell r="AA13">
            <v>0</v>
          </cell>
          <cell r="AB13"/>
          <cell r="AC13"/>
          <cell r="AD13"/>
          <cell r="AE13" t="str">
            <v>⑥その他の法人等</v>
          </cell>
          <cell r="AF13"/>
          <cell r="AG13"/>
          <cell r="AH13" t="str">
            <v>①会計法第29条の3第4項（契約の性質又は目的が競争を許さない場合）</v>
          </cell>
          <cell r="AI13" t="str">
            <v>公募を実施し、申し込みのあった者のうち当局の要件を満たす全ての者と契約したものであり、競争を許さないことから会計法29条の3第4項に該当するため。</v>
          </cell>
          <cell r="AJ13"/>
          <cell r="AK13"/>
          <cell r="AL13"/>
          <cell r="AM13"/>
          <cell r="AN13"/>
          <cell r="AO13"/>
          <cell r="AP13"/>
          <cell r="AQ13"/>
          <cell r="AR13"/>
          <cell r="AS13"/>
          <cell r="AT13"/>
          <cell r="AU13"/>
          <cell r="AV13"/>
          <cell r="AW13"/>
          <cell r="AX13" t="str">
            <v>年間支払金額(契約相手方ごと)</v>
          </cell>
          <cell r="AY13" t="str">
            <v>○</v>
          </cell>
          <cell r="AZ13" t="str">
            <v>×</v>
          </cell>
          <cell r="BA13" t="str">
            <v>×</v>
          </cell>
          <cell r="BB13" t="str">
            <v>×</v>
          </cell>
          <cell r="BC13" t="str">
            <v/>
          </cell>
          <cell r="BD13" t="str">
            <v>⑩役務</v>
          </cell>
          <cell r="BE13" t="str">
            <v>単価契約</v>
          </cell>
          <cell r="BF13" t="str">
            <v/>
          </cell>
          <cell r="BG13" t="str">
            <v>○</v>
          </cell>
          <cell r="BH13" t="b">
            <v>1</v>
          </cell>
          <cell r="BI13" t="b">
            <v>1</v>
          </cell>
        </row>
        <row r="14">
          <cell r="F14">
            <v>8</v>
          </cell>
          <cell r="G14" t="str">
            <v>Dg130</v>
          </cell>
          <cell r="H14" t="str">
            <v>⑩役務</v>
          </cell>
          <cell r="I14" t="str">
            <v>令和4年分の土地意見価格等の提出に係る業務
952地点ほか</v>
          </cell>
          <cell r="J14" t="str">
            <v>支出負担行為担当官
金沢国税局総務部次長
中村　憲二
石川県金沢市広坂２－２－６０</v>
          </cell>
          <cell r="K14"/>
          <cell r="L14"/>
          <cell r="M14">
            <v>44434</v>
          </cell>
          <cell r="N14" t="str">
            <v>株式会社富山総合不動産研究所
富山県富山市古鍛冶町６－１</v>
          </cell>
          <cell r="O14">
            <v>2230001018495</v>
          </cell>
          <cell r="P14" t="str">
            <v>④随意契約（企画競争無し）</v>
          </cell>
          <cell r="Q14" t="str">
            <v>●</v>
          </cell>
          <cell r="R14">
            <v>1501000</v>
          </cell>
          <cell r="S14" t="str">
            <v>@1,450円／地点
ほか</v>
          </cell>
          <cell r="T14">
            <v>1501000</v>
          </cell>
          <cell r="U14">
            <v>1</v>
          </cell>
          <cell r="V14"/>
          <cell r="W14"/>
          <cell r="X14"/>
          <cell r="Y14" t="str">
            <v>①公表</v>
          </cell>
          <cell r="Z14">
            <v>77</v>
          </cell>
          <cell r="AA14">
            <v>0</v>
          </cell>
          <cell r="AB14"/>
          <cell r="AC14"/>
          <cell r="AD14"/>
          <cell r="AE14" t="str">
            <v>⑥その他の法人等</v>
          </cell>
          <cell r="AF14"/>
          <cell r="AG14"/>
          <cell r="AH14" t="str">
            <v>①会計法第29条の3第4項（契約の性質又は目的が競争を許さない場合）</v>
          </cell>
          <cell r="AI14" t="str">
            <v>公募を実施し、申し込みのあった者のうち当局の要件を満たす全ての者と契約したものであり、競争を許さないことから会計法29条の3第4項に該当するため。</v>
          </cell>
          <cell r="AJ14"/>
          <cell r="AK14"/>
          <cell r="AL14"/>
          <cell r="AM14"/>
          <cell r="AN14"/>
          <cell r="AO14"/>
          <cell r="AP14"/>
          <cell r="AQ14"/>
          <cell r="AR14"/>
          <cell r="AS14"/>
          <cell r="AT14"/>
          <cell r="AU14"/>
          <cell r="AV14"/>
          <cell r="AW14"/>
          <cell r="AX14" t="str">
            <v>年間支払金額(契約相手方ごと)</v>
          </cell>
          <cell r="AY14" t="str">
            <v>○</v>
          </cell>
          <cell r="AZ14" t="str">
            <v>×</v>
          </cell>
          <cell r="BA14" t="str">
            <v>×</v>
          </cell>
          <cell r="BB14" t="str">
            <v>×</v>
          </cell>
          <cell r="BC14" t="str">
            <v/>
          </cell>
          <cell r="BD14" t="str">
            <v>⑩役務</v>
          </cell>
          <cell r="BE14" t="str">
            <v>単価契約</v>
          </cell>
          <cell r="BF14" t="str">
            <v/>
          </cell>
          <cell r="BG14" t="str">
            <v>○</v>
          </cell>
          <cell r="BH14" t="b">
            <v>1</v>
          </cell>
          <cell r="BI14" t="b">
            <v>1</v>
          </cell>
        </row>
        <row r="15">
          <cell r="F15">
            <v>9</v>
          </cell>
          <cell r="G15" t="str">
            <v>Dg131</v>
          </cell>
          <cell r="H15" t="str">
            <v>⑩役務</v>
          </cell>
          <cell r="I15" t="str">
            <v>令和4年分の土地意見価格等の提出に係る業務
809地点ほか</v>
          </cell>
          <cell r="J15" t="str">
            <v>支出負担行為担当官
金沢国税局総務部次長
中村　憲二
石川県金沢市広坂２－２－６０</v>
          </cell>
          <cell r="K15"/>
          <cell r="L15"/>
          <cell r="M15">
            <v>44434</v>
          </cell>
          <cell r="N15" t="str">
            <v>たかまち鑑定法人株式会社
富山県高岡市守山町５７－１</v>
          </cell>
          <cell r="O15">
            <v>9230001014661</v>
          </cell>
          <cell r="P15" t="str">
            <v>④随意契約（企画競争無し）</v>
          </cell>
          <cell r="Q15" t="str">
            <v>●</v>
          </cell>
          <cell r="R15">
            <v>1288350</v>
          </cell>
          <cell r="S15" t="str">
            <v>@1,450円／地点
ほか</v>
          </cell>
          <cell r="T15">
            <v>1288350</v>
          </cell>
          <cell r="U15">
            <v>1</v>
          </cell>
          <cell r="V15"/>
          <cell r="W15"/>
          <cell r="X15"/>
          <cell r="Y15" t="str">
            <v>①公表</v>
          </cell>
          <cell r="Z15">
            <v>77</v>
          </cell>
          <cell r="AA15">
            <v>0</v>
          </cell>
          <cell r="AB15"/>
          <cell r="AC15"/>
          <cell r="AD15"/>
          <cell r="AE15" t="str">
            <v>⑥その他の法人等</v>
          </cell>
          <cell r="AF15"/>
          <cell r="AG15"/>
          <cell r="AH15" t="str">
            <v>①会計法第29条の3第4項（契約の性質又は目的が競争を許さない場合）</v>
          </cell>
          <cell r="AI15" t="str">
            <v>公募を実施し、申し込みのあった者のうち当局の要件を満たす全ての者と契約したものであり、競争を許さないことから会計法29条の3第4項に該当するため。</v>
          </cell>
          <cell r="AJ15"/>
          <cell r="AK15"/>
          <cell r="AL15"/>
          <cell r="AM15"/>
          <cell r="AN15"/>
          <cell r="AO15"/>
          <cell r="AP15"/>
          <cell r="AQ15"/>
          <cell r="AR15"/>
          <cell r="AS15"/>
          <cell r="AT15"/>
          <cell r="AU15"/>
          <cell r="AV15"/>
          <cell r="AW15"/>
          <cell r="AX15" t="str">
            <v>年間支払金額(契約相手方ごと)</v>
          </cell>
          <cell r="AY15" t="str">
            <v>○</v>
          </cell>
          <cell r="AZ15" t="str">
            <v>×</v>
          </cell>
          <cell r="BA15" t="str">
            <v>×</v>
          </cell>
          <cell r="BB15" t="str">
            <v>×</v>
          </cell>
          <cell r="BC15" t="str">
            <v/>
          </cell>
          <cell r="BD15" t="str">
            <v>⑩役務</v>
          </cell>
          <cell r="BE15" t="str">
            <v>単価契約</v>
          </cell>
          <cell r="BF15" t="str">
            <v/>
          </cell>
          <cell r="BG15" t="str">
            <v>○</v>
          </cell>
          <cell r="BH15" t="b">
            <v>1</v>
          </cell>
          <cell r="BI15" t="b">
            <v>1</v>
          </cell>
        </row>
        <row r="16">
          <cell r="F16">
            <v>10</v>
          </cell>
          <cell r="G16" t="str">
            <v>Dg132</v>
          </cell>
          <cell r="H16" t="str">
            <v>⑩役務</v>
          </cell>
          <cell r="I16" t="str">
            <v>令和4年分の土地意見価格等の提出に係る業務
935地点ほか</v>
          </cell>
          <cell r="J16" t="str">
            <v>支出負担行為担当官
金沢国税局総務部次長
中村　憲二
石川県金沢市広坂２－２－６０</v>
          </cell>
          <cell r="K16"/>
          <cell r="L16"/>
          <cell r="M16">
            <v>44434</v>
          </cell>
          <cell r="N16" t="str">
            <v>個人</v>
          </cell>
          <cell r="O16" t="str">
            <v>－</v>
          </cell>
          <cell r="P16" t="str">
            <v>④随意契約（企画競争無し）</v>
          </cell>
          <cell r="Q16" t="str">
            <v>●</v>
          </cell>
          <cell r="R16">
            <v>1232654</v>
          </cell>
          <cell r="S16" t="str">
            <v>@1,450円／地点
ほか</v>
          </cell>
          <cell r="T16">
            <v>1232654</v>
          </cell>
          <cell r="U16">
            <v>1</v>
          </cell>
          <cell r="V16"/>
          <cell r="W16"/>
          <cell r="X16"/>
          <cell r="Y16" t="str">
            <v>①公表</v>
          </cell>
          <cell r="Z16">
            <v>77</v>
          </cell>
          <cell r="AA16">
            <v>0</v>
          </cell>
          <cell r="AB16"/>
          <cell r="AC16"/>
          <cell r="AD16"/>
          <cell r="AE16" t="str">
            <v>⑥その他の法人等</v>
          </cell>
          <cell r="AF16"/>
          <cell r="AG16"/>
          <cell r="AH16" t="str">
            <v>①会計法第29条の3第4項（契約の性質又は目的が競争を許さない場合）</v>
          </cell>
          <cell r="AI16" t="str">
            <v>公募を実施し、申し込みのあった者のうち当局の要件を満たす全ての者と契約したものであり、競争を許さないことから会計法29条の3第4項に該当するため。</v>
          </cell>
          <cell r="AJ16"/>
          <cell r="AK16"/>
          <cell r="AL16"/>
          <cell r="AM16"/>
          <cell r="AN16"/>
          <cell r="AO16"/>
          <cell r="AP16"/>
          <cell r="AQ16"/>
          <cell r="AR16"/>
          <cell r="AS16"/>
          <cell r="AT16"/>
          <cell r="AU16"/>
          <cell r="AV16"/>
          <cell r="AW16"/>
          <cell r="AX16" t="str">
            <v>年間支払金額(契約相手方ごと)</v>
          </cell>
          <cell r="AY16" t="str">
            <v>○</v>
          </cell>
          <cell r="AZ16" t="str">
            <v>×</v>
          </cell>
          <cell r="BA16" t="str">
            <v>×</v>
          </cell>
          <cell r="BB16" t="str">
            <v>×</v>
          </cell>
          <cell r="BC16" t="str">
            <v/>
          </cell>
          <cell r="BD16" t="str">
            <v>⑩役務</v>
          </cell>
          <cell r="BE16" t="str">
            <v>単価契約</v>
          </cell>
          <cell r="BF16" t="str">
            <v/>
          </cell>
          <cell r="BG16" t="str">
            <v>○</v>
          </cell>
          <cell r="BH16" t="b">
            <v>1</v>
          </cell>
          <cell r="BI16" t="b">
            <v>1</v>
          </cell>
        </row>
        <row r="17">
          <cell r="F17">
            <v>11</v>
          </cell>
          <cell r="G17" t="str">
            <v>Dg133</v>
          </cell>
          <cell r="H17" t="str">
            <v>⑩役務</v>
          </cell>
          <cell r="I17" t="str">
            <v>令和4年分の土地意見価格等の提出に係る業務
1,625地点</v>
          </cell>
          <cell r="J17" t="str">
            <v>支出負担行為担当官
金沢国税局総務部次長
中村　憲二
石川県金沢市広坂２－２－６０</v>
          </cell>
          <cell r="K17"/>
          <cell r="L17"/>
          <cell r="M17">
            <v>44434</v>
          </cell>
          <cell r="N17" t="str">
            <v>公益社団法人富山県宅地建物取引業協会
富山県富山市元町２－３－１１</v>
          </cell>
          <cell r="O17">
            <v>9230005000039</v>
          </cell>
          <cell r="P17" t="str">
            <v>④随意契約（企画競争無し）</v>
          </cell>
          <cell r="Q17" t="str">
            <v>●</v>
          </cell>
          <cell r="R17">
            <v>1868750</v>
          </cell>
          <cell r="S17" t="str">
            <v>@1,450円／地点
ほか</v>
          </cell>
          <cell r="T17">
            <v>1868750</v>
          </cell>
          <cell r="U17">
            <v>1</v>
          </cell>
          <cell r="V17"/>
          <cell r="W17"/>
          <cell r="X17"/>
          <cell r="Y17" t="str">
            <v>①公表</v>
          </cell>
          <cell r="Z17">
            <v>77</v>
          </cell>
          <cell r="AA17">
            <v>0</v>
          </cell>
          <cell r="AB17"/>
          <cell r="AC17"/>
          <cell r="AD17"/>
          <cell r="AE17" t="str">
            <v>①公益社団法人</v>
          </cell>
          <cell r="AF17" t="str">
            <v>都道府県</v>
          </cell>
          <cell r="AG17"/>
          <cell r="AH17" t="str">
            <v>①会計法第29条の3第4項（契約の性質又は目的が競争を許さない場合）</v>
          </cell>
          <cell r="AI17" t="str">
            <v>公募を実施し、申し込みのあった者のうち当局の要件を満たす全ての者と契約したものであり、競争を許さないことから会計法29条の3第4項に該当するため。</v>
          </cell>
          <cell r="AJ17"/>
          <cell r="AK17"/>
          <cell r="AL17"/>
          <cell r="AM17"/>
          <cell r="AN17"/>
          <cell r="AO17"/>
          <cell r="AP17"/>
          <cell r="AQ17"/>
          <cell r="AR17"/>
          <cell r="AS17"/>
          <cell r="AT17"/>
          <cell r="AU17"/>
          <cell r="AV17"/>
          <cell r="AW17"/>
          <cell r="AX17" t="str">
            <v>年間支払金額(契約相手方ごと)</v>
          </cell>
          <cell r="AY17" t="str">
            <v>○</v>
          </cell>
          <cell r="AZ17" t="str">
            <v>×</v>
          </cell>
          <cell r="BA17" t="str">
            <v>×</v>
          </cell>
          <cell r="BB17" t="str">
            <v>×</v>
          </cell>
          <cell r="BC17" t="str">
            <v/>
          </cell>
          <cell r="BD17" t="str">
            <v>⑩役務</v>
          </cell>
          <cell r="BE17" t="str">
            <v>単価契約</v>
          </cell>
          <cell r="BF17" t="str">
            <v/>
          </cell>
          <cell r="BG17" t="str">
            <v>○</v>
          </cell>
          <cell r="BH17" t="b">
            <v>1</v>
          </cell>
          <cell r="BI17" t="b">
            <v>1</v>
          </cell>
        </row>
        <row r="18">
          <cell r="F18">
            <v>12</v>
          </cell>
          <cell r="G18" t="str">
            <v>Dg134</v>
          </cell>
          <cell r="H18" t="str">
            <v>⑩役務</v>
          </cell>
          <cell r="I18" t="str">
            <v>令和4年分の土地意見価格等の提出に係る業務
1,155地点</v>
          </cell>
          <cell r="J18" t="str">
            <v>支出負担行為担当官
金沢国税局総務部次長
中村　憲二
石川県金沢市広坂２－２－６０</v>
          </cell>
          <cell r="K18"/>
          <cell r="L18"/>
          <cell r="M18">
            <v>44434</v>
          </cell>
          <cell r="N18" t="str">
            <v>公益社団法人石川県宅地建物取引業協会
石川県金沢市大豆田本町ロ４６－８石川県不動産会館</v>
          </cell>
          <cell r="O18">
            <v>6220005000075</v>
          </cell>
          <cell r="P18" t="str">
            <v>④随意契約（企画競争無し）</v>
          </cell>
          <cell r="Q18" t="str">
            <v>●</v>
          </cell>
          <cell r="R18">
            <v>1328250</v>
          </cell>
          <cell r="S18" t="str">
            <v>@1,450円／地点
ほか</v>
          </cell>
          <cell r="T18">
            <v>1328250</v>
          </cell>
          <cell r="U18">
            <v>1</v>
          </cell>
          <cell r="V18"/>
          <cell r="W18"/>
          <cell r="X18"/>
          <cell r="Y18" t="str">
            <v>①公表</v>
          </cell>
          <cell r="Z18">
            <v>77</v>
          </cell>
          <cell r="AA18">
            <v>0</v>
          </cell>
          <cell r="AB18"/>
          <cell r="AC18"/>
          <cell r="AD18"/>
          <cell r="AE18" t="str">
            <v>①公益社団法人</v>
          </cell>
          <cell r="AF18" t="str">
            <v>都道府県</v>
          </cell>
          <cell r="AG18"/>
          <cell r="AH18" t="str">
            <v>①会計法第29条の3第4項（契約の性質又は目的が競争を許さない場合）</v>
          </cell>
          <cell r="AI18" t="str">
            <v>公募を実施し、申し込みのあった者のうち当局の要件を満たす全ての者と契約したものであり、競争を許さないことから会計法29条の3第4項に該当するため。</v>
          </cell>
          <cell r="AJ18"/>
          <cell r="AK18"/>
          <cell r="AL18"/>
          <cell r="AM18"/>
          <cell r="AN18"/>
          <cell r="AO18"/>
          <cell r="AP18"/>
          <cell r="AQ18"/>
          <cell r="AR18"/>
          <cell r="AS18"/>
          <cell r="AT18"/>
          <cell r="AU18"/>
          <cell r="AV18"/>
          <cell r="AW18"/>
          <cell r="AX18" t="str">
            <v>年間支払金額(契約相手方ごと)</v>
          </cell>
          <cell r="AY18" t="str">
            <v>○</v>
          </cell>
          <cell r="AZ18" t="str">
            <v>×</v>
          </cell>
          <cell r="BA18" t="str">
            <v>×</v>
          </cell>
          <cell r="BB18" t="str">
            <v>×</v>
          </cell>
          <cell r="BC18" t="str">
            <v/>
          </cell>
          <cell r="BD18" t="str">
            <v>⑩役務</v>
          </cell>
          <cell r="BE18" t="str">
            <v>単価契約</v>
          </cell>
          <cell r="BF18" t="str">
            <v/>
          </cell>
          <cell r="BG18" t="str">
            <v>○</v>
          </cell>
          <cell r="BH18" t="b">
            <v>1</v>
          </cell>
          <cell r="BI18" t="b">
            <v>1</v>
          </cell>
        </row>
        <row r="19">
          <cell r="F19">
            <v>13</v>
          </cell>
          <cell r="G19" t="str">
            <v>Dg135</v>
          </cell>
          <cell r="H19" t="str">
            <v>⑩役務</v>
          </cell>
          <cell r="I19" t="str">
            <v>令和4年分の土地意見価格等の提出に係る業務
787地点ほか</v>
          </cell>
          <cell r="J19" t="str">
            <v>支出負担行為担当官
金沢国税局総務部次長
中村　憲二
石川県金沢市広坂２－２－６０</v>
          </cell>
          <cell r="K19"/>
          <cell r="L19"/>
          <cell r="M19">
            <v>44434</v>
          </cell>
          <cell r="N19" t="str">
            <v>株式会社奥田不動産鑑定士事務所　　　　　　　　　　　　　　　　　　　　　　　　　　　福井県福井市西開発１－２５０８　野阪第２ビル１０１</v>
          </cell>
          <cell r="O19">
            <v>6210001017883</v>
          </cell>
          <cell r="P19" t="str">
            <v>④随意契約（企画競争無し）</v>
          </cell>
          <cell r="Q19" t="str">
            <v>●</v>
          </cell>
          <cell r="R19">
            <v>1164550</v>
          </cell>
          <cell r="S19" t="str">
            <v>@1,450円／地点
ほか</v>
          </cell>
          <cell r="T19">
            <v>1164550</v>
          </cell>
          <cell r="U19">
            <v>1</v>
          </cell>
          <cell r="V19"/>
          <cell r="W19"/>
          <cell r="X19"/>
          <cell r="Y19" t="str">
            <v>①公表</v>
          </cell>
          <cell r="Z19">
            <v>77</v>
          </cell>
          <cell r="AA19">
            <v>0</v>
          </cell>
          <cell r="AB19"/>
          <cell r="AC19"/>
          <cell r="AD19"/>
          <cell r="AE19" t="str">
            <v>⑥その他の法人等</v>
          </cell>
          <cell r="AF19"/>
          <cell r="AG19"/>
          <cell r="AH19" t="str">
            <v>①会計法第29条の3第4項（契約の性質又は目的が競争を許さない場合）</v>
          </cell>
          <cell r="AI19" t="str">
            <v>公募を実施し、申し込みのあった者のうち当局の要件を満たす全ての者と契約したものであり、競争を許さないことから会計法29条の3第4項に該当するため。</v>
          </cell>
          <cell r="AJ19"/>
          <cell r="AK19"/>
          <cell r="AL19"/>
          <cell r="AM19"/>
          <cell r="AN19"/>
          <cell r="AO19"/>
          <cell r="AP19"/>
          <cell r="AQ19"/>
          <cell r="AR19"/>
          <cell r="AS19"/>
          <cell r="AT19"/>
          <cell r="AU19"/>
          <cell r="AV19"/>
          <cell r="AW19"/>
          <cell r="AX19" t="str">
            <v>年間支払金額(契約相手方ごと)</v>
          </cell>
          <cell r="AY19" t="str">
            <v>○</v>
          </cell>
          <cell r="AZ19" t="str">
            <v>×</v>
          </cell>
          <cell r="BA19" t="str">
            <v>×</v>
          </cell>
          <cell r="BB19" t="str">
            <v>×</v>
          </cell>
          <cell r="BC19" t="str">
            <v/>
          </cell>
          <cell r="BD19" t="str">
            <v>⑩役務</v>
          </cell>
          <cell r="BE19" t="str">
            <v>単価契約</v>
          </cell>
          <cell r="BF19" t="str">
            <v/>
          </cell>
          <cell r="BG19" t="str">
            <v>○</v>
          </cell>
          <cell r="BH19" t="b">
            <v>1</v>
          </cell>
          <cell r="BI19" t="b">
            <v>1</v>
          </cell>
        </row>
        <row r="20">
          <cell r="F20">
            <v>14</v>
          </cell>
          <cell r="G20" t="str">
            <v>Dg136</v>
          </cell>
          <cell r="H20" t="str">
            <v>⑩役務</v>
          </cell>
          <cell r="I20" t="str">
            <v>令和4年分の土地意見価格等の提出に係る業務
741地点ほか</v>
          </cell>
          <cell r="J20" t="str">
            <v>支出負担行為担当官
金沢国税局総務部次長
中村　憲二
石川県金沢市広坂２－２－６０</v>
          </cell>
          <cell r="K20"/>
          <cell r="L20"/>
          <cell r="M20">
            <v>44434</v>
          </cell>
          <cell r="N20" t="str">
            <v>株式会社梅田不動産鑑定事務所
福井県福井市二の宮４－２５－２1</v>
          </cell>
          <cell r="O20">
            <v>1210001008474</v>
          </cell>
          <cell r="P20" t="str">
            <v>④随意契約（企画競争無し）</v>
          </cell>
          <cell r="Q20" t="str">
            <v>●</v>
          </cell>
          <cell r="R20">
            <v>1263550</v>
          </cell>
          <cell r="S20" t="str">
            <v>@1,450円／地点
ほか</v>
          </cell>
          <cell r="T20">
            <v>1263550</v>
          </cell>
          <cell r="U20">
            <v>1</v>
          </cell>
          <cell r="V20"/>
          <cell r="W20"/>
          <cell r="X20"/>
          <cell r="Y20" t="str">
            <v>①公表</v>
          </cell>
          <cell r="Z20">
            <v>77</v>
          </cell>
          <cell r="AA20">
            <v>0</v>
          </cell>
          <cell r="AB20"/>
          <cell r="AC20"/>
          <cell r="AD20"/>
          <cell r="AE20" t="str">
            <v>⑥その他の法人等</v>
          </cell>
          <cell r="AF20"/>
          <cell r="AG20"/>
          <cell r="AH20" t="str">
            <v>①会計法第29条の3第4項（契約の性質又は目的が競争を許さない場合）</v>
          </cell>
          <cell r="AI20" t="str">
            <v>公募を実施し、申し込みのあった者のうち当局の要件を満たす全ての者と契約したものであり、競争を許さないことから会計法29条の3第4項に該当するため。</v>
          </cell>
          <cell r="AJ20"/>
          <cell r="AK20"/>
          <cell r="AL20"/>
          <cell r="AM20"/>
          <cell r="AN20"/>
          <cell r="AO20"/>
          <cell r="AP20"/>
          <cell r="AQ20"/>
          <cell r="AR20"/>
          <cell r="AS20"/>
          <cell r="AT20"/>
          <cell r="AU20"/>
          <cell r="AV20"/>
          <cell r="AW20"/>
          <cell r="AX20" t="str">
            <v>年間支払金額(契約相手方ごと)</v>
          </cell>
          <cell r="AY20" t="str">
            <v>○</v>
          </cell>
          <cell r="AZ20" t="str">
            <v>×</v>
          </cell>
          <cell r="BA20" t="str">
            <v>×</v>
          </cell>
          <cell r="BB20" t="str">
            <v>×</v>
          </cell>
          <cell r="BC20" t="str">
            <v/>
          </cell>
          <cell r="BD20" t="str">
            <v>⑩役務</v>
          </cell>
          <cell r="BE20" t="str">
            <v>単価契約</v>
          </cell>
          <cell r="BF20" t="str">
            <v/>
          </cell>
          <cell r="BG20" t="str">
            <v>○</v>
          </cell>
          <cell r="BH20" t="b">
            <v>1</v>
          </cell>
          <cell r="BI20" t="b">
            <v>1</v>
          </cell>
        </row>
        <row r="21">
          <cell r="F21">
            <v>15</v>
          </cell>
          <cell r="G21" t="str">
            <v>Dg137</v>
          </cell>
          <cell r="H21" t="str">
            <v>⑩役務</v>
          </cell>
          <cell r="I21" t="str">
            <v>令和4年分の土地意見価格等の提出に係る業務
774地点ほか</v>
          </cell>
          <cell r="J21" t="str">
            <v>支出負担行為担当官
金沢国税局総務部次長
中村　憲二
石川県金沢市広坂２－２－６０</v>
          </cell>
          <cell r="K21"/>
          <cell r="L21"/>
          <cell r="M21">
            <v>44434</v>
          </cell>
          <cell r="N21" t="str">
            <v>一般財団法人日本不動産研究所福井支所
福井県福井市大手３－２－１福井ビル２F</v>
          </cell>
          <cell r="O21">
            <v>2010405009567</v>
          </cell>
          <cell r="P21" t="str">
            <v>④随意契約（企画競争無し）</v>
          </cell>
          <cell r="Q21" t="str">
            <v>●</v>
          </cell>
          <cell r="R21">
            <v>1140100</v>
          </cell>
          <cell r="S21" t="str">
            <v>@1,450円／地点
ほか</v>
          </cell>
          <cell r="T21">
            <v>1140100</v>
          </cell>
          <cell r="U21">
            <v>1</v>
          </cell>
          <cell r="V21"/>
          <cell r="W21"/>
          <cell r="X21"/>
          <cell r="Y21" t="str">
            <v>①公表</v>
          </cell>
          <cell r="Z21">
            <v>77</v>
          </cell>
          <cell r="AA21">
            <v>0</v>
          </cell>
          <cell r="AB21"/>
          <cell r="AC21"/>
          <cell r="AD21"/>
          <cell r="AE21" t="str">
            <v>⑥その他の法人等</v>
          </cell>
          <cell r="AF21"/>
          <cell r="AG21"/>
          <cell r="AH21" t="str">
            <v>①会計法第29条の3第4項（契約の性質又は目的が競争を許さない場合）</v>
          </cell>
          <cell r="AI21" t="str">
            <v>公募を実施し、申し込みのあった者のうち当局の要件を満たす全ての者と契約したものであり、競争を許さないことから会計法29条の3第4項に該当するため。</v>
          </cell>
          <cell r="AJ21"/>
          <cell r="AK21"/>
          <cell r="AL21"/>
          <cell r="AM21"/>
          <cell r="AN21"/>
          <cell r="AO21"/>
          <cell r="AP21"/>
          <cell r="AQ21"/>
          <cell r="AR21"/>
          <cell r="AS21"/>
          <cell r="AT21"/>
          <cell r="AU21"/>
          <cell r="AV21"/>
          <cell r="AW21"/>
          <cell r="AX21" t="str">
            <v>年間支払金額(契約相手方ごと)</v>
          </cell>
          <cell r="AY21" t="str">
            <v>○</v>
          </cell>
          <cell r="AZ21" t="str">
            <v>×</v>
          </cell>
          <cell r="BA21" t="str">
            <v>×</v>
          </cell>
          <cell r="BB21" t="str">
            <v>×</v>
          </cell>
          <cell r="BC21" t="str">
            <v/>
          </cell>
          <cell r="BD21" t="str">
            <v>⑩役務</v>
          </cell>
          <cell r="BE21" t="str">
            <v>単価契約</v>
          </cell>
          <cell r="BF21" t="str">
            <v/>
          </cell>
          <cell r="BG21" t="str">
            <v>○</v>
          </cell>
          <cell r="BH21" t="b">
            <v>1</v>
          </cell>
          <cell r="BI21" t="b">
            <v>1</v>
          </cell>
        </row>
        <row r="22">
          <cell r="F22">
            <v>16</v>
          </cell>
          <cell r="G22" t="str">
            <v>Dg138</v>
          </cell>
          <cell r="H22" t="str">
            <v>⑩役務</v>
          </cell>
          <cell r="I22" t="str">
            <v>令和4年分の土地意見価格等の提出に係る業務
783地点ほか</v>
          </cell>
          <cell r="J22" t="str">
            <v>支出負担行為担当官
金沢国税局総務部次長
中村　憲二
石川県金沢市広坂２－２－６０</v>
          </cell>
          <cell r="K22"/>
          <cell r="L22"/>
          <cell r="M22">
            <v>44434</v>
          </cell>
          <cell r="N22" t="str">
            <v>株式会社R.E.Aヤマギシ事務所
福井県福井市春山１－３－７</v>
          </cell>
          <cell r="O22">
            <v>2210001008936</v>
          </cell>
          <cell r="P22" t="str">
            <v>④随意契約（企画競争無し）</v>
          </cell>
          <cell r="Q22" t="str">
            <v>●</v>
          </cell>
          <cell r="R22">
            <v>1215750</v>
          </cell>
          <cell r="S22" t="str">
            <v>@1,450円／地点
ほか</v>
          </cell>
          <cell r="T22">
            <v>1215750</v>
          </cell>
          <cell r="U22">
            <v>1</v>
          </cell>
          <cell r="V22"/>
          <cell r="W22"/>
          <cell r="X22"/>
          <cell r="Y22" t="str">
            <v>①公表</v>
          </cell>
          <cell r="Z22">
            <v>77</v>
          </cell>
          <cell r="AA22">
            <v>0</v>
          </cell>
          <cell r="AB22"/>
          <cell r="AC22"/>
          <cell r="AD22"/>
          <cell r="AE22" t="str">
            <v>⑥その他の法人等</v>
          </cell>
          <cell r="AF22"/>
          <cell r="AG22"/>
          <cell r="AH22" t="str">
            <v>①会計法第29条の3第4項（契約の性質又は目的が競争を許さない場合）</v>
          </cell>
          <cell r="AI22" t="str">
            <v>公募を実施し、申し込みのあった者のうち当局の要件を満たす全ての者と契約したものであり、競争を許さないことから会計法29条の3第4項に該当するため。</v>
          </cell>
          <cell r="AJ22"/>
          <cell r="AK22"/>
          <cell r="AL22"/>
          <cell r="AM22"/>
          <cell r="AN22"/>
          <cell r="AO22"/>
          <cell r="AP22"/>
          <cell r="AQ22"/>
          <cell r="AR22"/>
          <cell r="AS22"/>
          <cell r="AT22"/>
          <cell r="AU22"/>
          <cell r="AV22"/>
          <cell r="AW22"/>
          <cell r="AX22" t="str">
            <v>年間支払金額(契約相手方ごと)</v>
          </cell>
          <cell r="AY22" t="str">
            <v>○</v>
          </cell>
          <cell r="AZ22" t="str">
            <v>×</v>
          </cell>
          <cell r="BA22" t="str">
            <v>×</v>
          </cell>
          <cell r="BB22" t="str">
            <v>×</v>
          </cell>
          <cell r="BC22" t="str">
            <v/>
          </cell>
          <cell r="BD22" t="str">
            <v>⑩役務</v>
          </cell>
          <cell r="BE22" t="str">
            <v>単価契約</v>
          </cell>
          <cell r="BF22" t="str">
            <v/>
          </cell>
          <cell r="BG22" t="str">
            <v>○</v>
          </cell>
          <cell r="BH22" t="b">
            <v>1</v>
          </cell>
          <cell r="BI22" t="b">
            <v>1</v>
          </cell>
        </row>
        <row r="23">
          <cell r="F23">
            <v>17</v>
          </cell>
          <cell r="G23" t="str">
            <v>Dg139</v>
          </cell>
          <cell r="H23" t="str">
            <v>⑩役務</v>
          </cell>
          <cell r="I23" t="str">
            <v>令和4年分の土地意見価格等の提出に係る業務
807地点ほか</v>
          </cell>
          <cell r="J23" t="str">
            <v>支出負担行為担当官
金沢国税局総務部次長
中村　憲二
石川県金沢市広坂２－２－６０</v>
          </cell>
          <cell r="K23"/>
          <cell r="L23"/>
          <cell r="M23">
            <v>44434</v>
          </cell>
          <cell r="N23" t="str">
            <v>個人</v>
          </cell>
          <cell r="O23" t="str">
            <v>－</v>
          </cell>
          <cell r="P23" t="str">
            <v>④随意契約（企画競争無し）</v>
          </cell>
          <cell r="Q23" t="str">
            <v>●</v>
          </cell>
          <cell r="R23">
            <v>1081293</v>
          </cell>
          <cell r="S23" t="str">
            <v>@1,450円／地点
ほか</v>
          </cell>
          <cell r="T23">
            <v>1081293</v>
          </cell>
          <cell r="U23">
            <v>1</v>
          </cell>
          <cell r="V23"/>
          <cell r="W23"/>
          <cell r="X23"/>
          <cell r="Y23" t="str">
            <v>①公表</v>
          </cell>
          <cell r="Z23">
            <v>77</v>
          </cell>
          <cell r="AA23">
            <v>0</v>
          </cell>
          <cell r="AB23"/>
          <cell r="AC23"/>
          <cell r="AD23"/>
          <cell r="AE23" t="str">
            <v>⑥その他の法人等</v>
          </cell>
          <cell r="AF23"/>
          <cell r="AG23"/>
          <cell r="AH23" t="str">
            <v>①会計法第29条の3第4項（契約の性質又は目的が競争を許さない場合）</v>
          </cell>
          <cell r="AI23" t="str">
            <v>公募を実施し、申し込みのあった者のうち当局の要件を満たす全ての者と契約したものであり、競争を許さないことから会計法29条の3第4項に該当するため。</v>
          </cell>
          <cell r="AJ23"/>
          <cell r="AK23"/>
          <cell r="AL23"/>
          <cell r="AM23"/>
          <cell r="AN23"/>
          <cell r="AO23"/>
          <cell r="AP23"/>
          <cell r="AQ23"/>
          <cell r="AR23"/>
          <cell r="AS23"/>
          <cell r="AT23"/>
          <cell r="AU23"/>
          <cell r="AV23"/>
          <cell r="AW23"/>
          <cell r="AX23" t="str">
            <v>年間支払金額(契約相手方ごと)</v>
          </cell>
          <cell r="AY23" t="str">
            <v>○</v>
          </cell>
          <cell r="AZ23" t="str">
            <v>×</v>
          </cell>
          <cell r="BA23" t="str">
            <v>×</v>
          </cell>
          <cell r="BB23" t="str">
            <v>×</v>
          </cell>
          <cell r="BC23" t="str">
            <v/>
          </cell>
          <cell r="BD23" t="str">
            <v>⑩役務</v>
          </cell>
          <cell r="BE23" t="str">
            <v>単価契約</v>
          </cell>
          <cell r="BF23" t="str">
            <v/>
          </cell>
          <cell r="BG23" t="str">
            <v>○</v>
          </cell>
          <cell r="BH23" t="b">
            <v>1</v>
          </cell>
          <cell r="BI23" t="b">
            <v>1</v>
          </cell>
        </row>
        <row r="24">
          <cell r="F24">
            <v>18</v>
          </cell>
          <cell r="G24" t="str">
            <v>Dg140</v>
          </cell>
          <cell r="H24" t="str">
            <v>⑩役務</v>
          </cell>
          <cell r="I24" t="str">
            <v>令和4年分の土地意見価格等の提出に係る業務
779地点ほか</v>
          </cell>
          <cell r="J24" t="str">
            <v>支出負担行為担当官
金沢国税局総務部次長
中村　憲二
石川県金沢市広坂２－２－６０</v>
          </cell>
          <cell r="K24"/>
          <cell r="L24"/>
          <cell r="M24">
            <v>44434</v>
          </cell>
          <cell r="N24" t="str">
            <v>個人</v>
          </cell>
          <cell r="O24" t="str">
            <v>－</v>
          </cell>
          <cell r="P24" t="str">
            <v>④随意契約（企画競争無し）</v>
          </cell>
          <cell r="Q24" t="str">
            <v>●</v>
          </cell>
          <cell r="R24">
            <v>1037444</v>
          </cell>
          <cell r="S24" t="str">
            <v>@1,450円／地点
ほか</v>
          </cell>
          <cell r="T24">
            <v>1037444</v>
          </cell>
          <cell r="U24">
            <v>1</v>
          </cell>
          <cell r="V24"/>
          <cell r="W24"/>
          <cell r="X24"/>
          <cell r="Y24" t="str">
            <v>①公表</v>
          </cell>
          <cell r="Z24">
            <v>77</v>
          </cell>
          <cell r="AA24">
            <v>0</v>
          </cell>
          <cell r="AB24"/>
          <cell r="AC24"/>
          <cell r="AD24"/>
          <cell r="AE24" t="str">
            <v>⑥その他の法人等</v>
          </cell>
          <cell r="AF24"/>
          <cell r="AG24"/>
          <cell r="AH24" t="str">
            <v>①会計法第29条の3第4項（契約の性質又は目的が競争を許さない場合）</v>
          </cell>
          <cell r="AI24" t="str">
            <v>公募を実施し、申し込みのあった者のうち当局の要件を満たす全ての者と契約したものであり、競争を許さないことから会計法29条の3第4項に該当するため。</v>
          </cell>
          <cell r="AJ24"/>
          <cell r="AK24"/>
          <cell r="AL24"/>
          <cell r="AM24"/>
          <cell r="AN24"/>
          <cell r="AO24"/>
          <cell r="AP24"/>
          <cell r="AQ24"/>
          <cell r="AR24"/>
          <cell r="AS24"/>
          <cell r="AT24"/>
          <cell r="AU24"/>
          <cell r="AV24"/>
          <cell r="AW24"/>
          <cell r="AX24" t="str">
            <v>年間支払金額(契約相手方ごと)</v>
          </cell>
          <cell r="AY24" t="str">
            <v>○</v>
          </cell>
          <cell r="AZ24" t="str">
            <v>×</v>
          </cell>
          <cell r="BA24" t="str">
            <v>×</v>
          </cell>
          <cell r="BB24" t="str">
            <v>×</v>
          </cell>
          <cell r="BC24" t="str">
            <v/>
          </cell>
          <cell r="BD24" t="str">
            <v>⑩役務</v>
          </cell>
          <cell r="BE24" t="str">
            <v>単価契約</v>
          </cell>
          <cell r="BF24" t="str">
            <v/>
          </cell>
          <cell r="BG24" t="str">
            <v>○</v>
          </cell>
          <cell r="BH24" t="b">
            <v>1</v>
          </cell>
          <cell r="BI24" t="b">
            <v>1</v>
          </cell>
        </row>
        <row r="25">
          <cell r="F25">
            <v>19</v>
          </cell>
          <cell r="G25" t="str">
            <v>Dg141</v>
          </cell>
          <cell r="H25" t="str">
            <v>⑩役務</v>
          </cell>
          <cell r="I25" t="str">
            <v>令和4年分の土地意見価格等の提出に係る業務
770地点ほか</v>
          </cell>
          <cell r="J25" t="str">
            <v>支出負担行為担当官
金沢国税局総務部次長
中村　憲二
石川県金沢市広坂２－２－６０</v>
          </cell>
          <cell r="K25"/>
          <cell r="L25"/>
          <cell r="M25">
            <v>44434</v>
          </cell>
          <cell r="N25" t="str">
            <v>株式会社奥野不動産鑑定事務所
福井県敦賀市清水町２－１５－１７野崎ビル３階</v>
          </cell>
          <cell r="O25">
            <v>8210001014573</v>
          </cell>
          <cell r="P25" t="str">
            <v>④随意契約（企画競争無し）</v>
          </cell>
          <cell r="Q25" t="str">
            <v>●</v>
          </cell>
          <cell r="R25">
            <v>1216000</v>
          </cell>
          <cell r="S25" t="str">
            <v>@1,450円／地点
ほか</v>
          </cell>
          <cell r="T25">
            <v>1216000</v>
          </cell>
          <cell r="U25">
            <v>1</v>
          </cell>
          <cell r="V25"/>
          <cell r="W25"/>
          <cell r="X25"/>
          <cell r="Y25" t="str">
            <v>①公表</v>
          </cell>
          <cell r="Z25">
            <v>77</v>
          </cell>
          <cell r="AA25">
            <v>0</v>
          </cell>
          <cell r="AB25"/>
          <cell r="AC25"/>
          <cell r="AD25"/>
          <cell r="AE25" t="str">
            <v>⑥その他の法人等</v>
          </cell>
          <cell r="AF25"/>
          <cell r="AG25"/>
          <cell r="AH25" t="str">
            <v>①会計法第29条の3第4項（契約の性質又は目的が競争を許さない場合）</v>
          </cell>
          <cell r="AI25" t="str">
            <v>公募を実施し、申し込みのあった者のうち当局の要件を満たす全ての者と契約したものであり、競争を許さないことから会計法29条の3第4項に該当するため。</v>
          </cell>
          <cell r="AJ25"/>
          <cell r="AK25"/>
          <cell r="AL25"/>
          <cell r="AM25"/>
          <cell r="AN25"/>
          <cell r="AO25"/>
          <cell r="AP25"/>
          <cell r="AQ25"/>
          <cell r="AR25"/>
          <cell r="AS25"/>
          <cell r="AT25"/>
          <cell r="AU25"/>
          <cell r="AV25"/>
          <cell r="AW25"/>
          <cell r="AX25" t="str">
            <v>年間支払金額(契約相手方ごと)</v>
          </cell>
          <cell r="AY25" t="str">
            <v>○</v>
          </cell>
          <cell r="AZ25" t="str">
            <v>×</v>
          </cell>
          <cell r="BA25" t="str">
            <v>×</v>
          </cell>
          <cell r="BB25" t="str">
            <v>×</v>
          </cell>
          <cell r="BC25" t="str">
            <v/>
          </cell>
          <cell r="BD25" t="str">
            <v>⑩役務</v>
          </cell>
          <cell r="BE25" t="str">
            <v>単価契約</v>
          </cell>
          <cell r="BF25" t="str">
            <v/>
          </cell>
          <cell r="BG25" t="str">
            <v>○</v>
          </cell>
          <cell r="BH25" t="b">
            <v>1</v>
          </cell>
          <cell r="BI25" t="b">
            <v>1</v>
          </cell>
        </row>
        <row r="26">
          <cell r="F26">
            <v>20</v>
          </cell>
          <cell r="G26" t="str">
            <v>Dg142</v>
          </cell>
          <cell r="H26" t="str">
            <v>⑩役務</v>
          </cell>
          <cell r="I26" t="str">
            <v>令和4年分の土地意見価格等の提出に係る業務
795地点ほか</v>
          </cell>
          <cell r="J26" t="str">
            <v>支出負担行為担当官
金沢国税局総務部次長
中村　憲二
石川県金沢市広坂２－２－６０</v>
          </cell>
          <cell r="K26"/>
          <cell r="L26"/>
          <cell r="M26">
            <v>44434</v>
          </cell>
          <cell r="N26" t="str">
            <v>個人</v>
          </cell>
          <cell r="O26" t="str">
            <v>－</v>
          </cell>
          <cell r="P26" t="str">
            <v>④随意契約（企画競争無し）</v>
          </cell>
          <cell r="Q26" t="str">
            <v>●</v>
          </cell>
          <cell r="R26">
            <v>1062989</v>
          </cell>
          <cell r="S26" t="str">
            <v>@1,450円／地点
ほか</v>
          </cell>
          <cell r="T26">
            <v>1062989</v>
          </cell>
          <cell r="U26">
            <v>1</v>
          </cell>
          <cell r="V26"/>
          <cell r="W26"/>
          <cell r="X26"/>
          <cell r="Y26" t="str">
            <v>①公表</v>
          </cell>
          <cell r="Z26">
            <v>77</v>
          </cell>
          <cell r="AA26">
            <v>0</v>
          </cell>
          <cell r="AB26"/>
          <cell r="AC26"/>
          <cell r="AD26"/>
          <cell r="AE26" t="str">
            <v>⑥その他の法人等</v>
          </cell>
          <cell r="AF26"/>
          <cell r="AG26"/>
          <cell r="AH26" t="str">
            <v>①会計法第29条の3第4項（契約の性質又は目的が競争を許さない場合）</v>
          </cell>
          <cell r="AI26" t="str">
            <v>公募を実施し、申し込みのあった者のうち当局の要件を満たす全ての者と契約したものであり、競争を許さないことから会計法29条の3第4項に該当するため。</v>
          </cell>
          <cell r="AJ26"/>
          <cell r="AK26"/>
          <cell r="AL26"/>
          <cell r="AM26"/>
          <cell r="AN26"/>
          <cell r="AO26"/>
          <cell r="AP26"/>
          <cell r="AQ26"/>
          <cell r="AR26"/>
          <cell r="AS26"/>
          <cell r="AT26"/>
          <cell r="AU26"/>
          <cell r="AV26"/>
          <cell r="AW26"/>
          <cell r="AX26" t="str">
            <v>年間支払金額(契約相手方ごと)</v>
          </cell>
          <cell r="AY26" t="str">
            <v>○</v>
          </cell>
          <cell r="AZ26" t="str">
            <v>×</v>
          </cell>
          <cell r="BA26" t="str">
            <v>×</v>
          </cell>
          <cell r="BB26" t="str">
            <v>×</v>
          </cell>
          <cell r="BC26" t="str">
            <v/>
          </cell>
          <cell r="BD26" t="str">
            <v>⑩役務</v>
          </cell>
          <cell r="BE26" t="str">
            <v>単価契約</v>
          </cell>
          <cell r="BF26" t="str">
            <v/>
          </cell>
          <cell r="BG26" t="str">
            <v>○</v>
          </cell>
          <cell r="BH26" t="b">
            <v>1</v>
          </cell>
          <cell r="BI26" t="b">
            <v>1</v>
          </cell>
        </row>
        <row r="27">
          <cell r="F27">
            <v>21</v>
          </cell>
          <cell r="G27" t="str">
            <v>Dg143</v>
          </cell>
          <cell r="H27" t="str">
            <v>⑩役務</v>
          </cell>
          <cell r="I27" t="str">
            <v>令和4年分の土地意見価格等の提出に係る業務
947地点</v>
          </cell>
          <cell r="J27" t="str">
            <v>支出負担行為担当官
金沢国税局総務部次長
中村　憲二
石川県金沢市広坂２－２－６０</v>
          </cell>
          <cell r="K27"/>
          <cell r="L27"/>
          <cell r="M27">
            <v>44434</v>
          </cell>
          <cell r="N27" t="str">
            <v>公益社団法人福井県宅地建物取引業協会
福井県福井市宝永４－４－３</v>
          </cell>
          <cell r="O27">
            <v>5210005000317</v>
          </cell>
          <cell r="P27" t="str">
            <v>④随意契約（企画競争無し）</v>
          </cell>
          <cell r="Q27" t="str">
            <v>●</v>
          </cell>
          <cell r="R27">
            <v>1089050</v>
          </cell>
          <cell r="S27" t="str">
            <v>@1,450円／地点
ほか</v>
          </cell>
          <cell r="T27">
            <v>1089050</v>
          </cell>
          <cell r="U27">
            <v>1</v>
          </cell>
          <cell r="V27"/>
          <cell r="W27"/>
          <cell r="X27"/>
          <cell r="Y27" t="str">
            <v>①公表</v>
          </cell>
          <cell r="Z27">
            <v>77</v>
          </cell>
          <cell r="AA27">
            <v>0</v>
          </cell>
          <cell r="AB27"/>
          <cell r="AC27"/>
          <cell r="AD27"/>
          <cell r="AE27" t="str">
            <v>①公益社団法人</v>
          </cell>
          <cell r="AF27" t="str">
            <v>都道府県</v>
          </cell>
          <cell r="AG27"/>
          <cell r="AH27" t="str">
            <v>①会計法第29条の3第4項（契約の性質又は目的が競争を許さない場合）</v>
          </cell>
          <cell r="AI27" t="str">
            <v>公募を実施し、申し込みのあった者のうち当局の要件を満たす全ての者と契約したものであり、競争を許さないことから会計法29条の3第4項に該当するため。</v>
          </cell>
          <cell r="AJ27"/>
          <cell r="AK27"/>
          <cell r="AL27"/>
          <cell r="AM27"/>
          <cell r="AN27"/>
          <cell r="AO27"/>
          <cell r="AP27"/>
          <cell r="AQ27"/>
          <cell r="AR27"/>
          <cell r="AS27"/>
          <cell r="AT27"/>
          <cell r="AU27"/>
          <cell r="AV27"/>
          <cell r="AW27"/>
          <cell r="AX27" t="str">
            <v>年間支払金額(契約相手方ごと)</v>
          </cell>
          <cell r="AY27" t="str">
            <v>○</v>
          </cell>
          <cell r="AZ27" t="str">
            <v>×</v>
          </cell>
          <cell r="BA27" t="str">
            <v>×</v>
          </cell>
          <cell r="BB27" t="str">
            <v>×</v>
          </cell>
          <cell r="BC27" t="str">
            <v/>
          </cell>
          <cell r="BD27" t="str">
            <v>⑩役務</v>
          </cell>
          <cell r="BE27" t="str">
            <v>単価契約</v>
          </cell>
          <cell r="BF27" t="str">
            <v/>
          </cell>
          <cell r="BG27" t="str">
            <v>○</v>
          </cell>
          <cell r="BH27" t="b">
            <v>1</v>
          </cell>
          <cell r="BI27" t="b">
            <v>1</v>
          </cell>
        </row>
        <row r="28">
          <cell r="F28">
            <v>22</v>
          </cell>
          <cell r="G28" t="str">
            <v>Dg144</v>
          </cell>
          <cell r="H28" t="str">
            <v>⑩役務</v>
          </cell>
          <cell r="I28" t="str">
            <v>令和4年分の土地鑑定評価額の算出に係る業務　　　　　
19地点ほか</v>
          </cell>
          <cell r="J28" t="str">
            <v>支出負担行為担当官
金沢国税局総務部次長
中村　憲二
石川県金沢市広坂２－２－６０</v>
          </cell>
          <cell r="K28"/>
          <cell r="L28"/>
          <cell r="M28">
            <v>44434</v>
          </cell>
          <cell r="N28" t="str">
            <v>株式会社富山地価調査センター
富山県富山市大泉町１－１－10</v>
          </cell>
          <cell r="O28">
            <v>7230001002115</v>
          </cell>
          <cell r="P28" t="str">
            <v>④随意契約（企画競争無し）</v>
          </cell>
          <cell r="Q28" t="str">
            <v>●</v>
          </cell>
          <cell r="R28">
            <v>1500700</v>
          </cell>
          <cell r="S28" t="str">
            <v>@73,900円／地点
ほか</v>
          </cell>
          <cell r="T28">
            <v>1500700</v>
          </cell>
          <cell r="U28">
            <v>1</v>
          </cell>
          <cell r="V28"/>
          <cell r="W28"/>
          <cell r="X28"/>
          <cell r="Y28" t="str">
            <v>①公表</v>
          </cell>
          <cell r="Z28">
            <v>52</v>
          </cell>
          <cell r="AA28">
            <v>0</v>
          </cell>
          <cell r="AB28"/>
          <cell r="AC28"/>
          <cell r="AD28"/>
          <cell r="AE28" t="str">
            <v>⑥その他の法人等</v>
          </cell>
          <cell r="AF28"/>
          <cell r="AG28"/>
          <cell r="AH28" t="str">
            <v>①会計法第29条の3第4項（契約の性質又は目的が競争を許さない場合）</v>
          </cell>
          <cell r="AI28" t="str">
            <v>公募を実施し、申し込みのあった者のうち当局の要件を満たす全ての者と契約したものであり、競争を許さないことから会計法29条の3第4項に該当するため。</v>
          </cell>
          <cell r="AJ28"/>
          <cell r="AK28"/>
          <cell r="AL28"/>
          <cell r="AM28"/>
          <cell r="AN28"/>
          <cell r="AO28"/>
          <cell r="AP28"/>
          <cell r="AQ28"/>
          <cell r="AR28"/>
          <cell r="AS28"/>
          <cell r="AT28"/>
          <cell r="AU28"/>
          <cell r="AV28"/>
          <cell r="AW28"/>
          <cell r="AX28" t="str">
            <v>年間支払金額(契約相手方ごと)</v>
          </cell>
          <cell r="AY28" t="str">
            <v>○</v>
          </cell>
          <cell r="AZ28" t="str">
            <v>×</v>
          </cell>
          <cell r="BA28" t="str">
            <v>×</v>
          </cell>
          <cell r="BB28" t="str">
            <v>×</v>
          </cell>
          <cell r="BC28" t="str">
            <v/>
          </cell>
          <cell r="BD28" t="str">
            <v>⑩役務</v>
          </cell>
          <cell r="BE28" t="str">
            <v>単価契約</v>
          </cell>
          <cell r="BF28" t="str">
            <v/>
          </cell>
          <cell r="BG28" t="str">
            <v>○</v>
          </cell>
          <cell r="BH28" t="b">
            <v>1</v>
          </cell>
          <cell r="BI28" t="b">
            <v>1</v>
          </cell>
        </row>
        <row r="29">
          <cell r="F29">
            <v>23</v>
          </cell>
          <cell r="G29" t="str">
            <v>Dg145</v>
          </cell>
          <cell r="H29" t="str">
            <v>⑩役務</v>
          </cell>
          <cell r="I29" t="str">
            <v>令和4年分の土地鑑定評価額の算出に係る業務　　　　　
19地点ほか</v>
          </cell>
          <cell r="J29" t="str">
            <v>支出負担行為担当官
金沢国税局総務部次長
中村　憲二
石川県金沢市広坂２－２－６０</v>
          </cell>
          <cell r="K29"/>
          <cell r="L29"/>
          <cell r="M29">
            <v>44434</v>
          </cell>
          <cell r="N29" t="str">
            <v>株式会社富山総合不動産研究所
富山県富山市古鍛冶町６－１</v>
          </cell>
          <cell r="O29">
            <v>2230001018495</v>
          </cell>
          <cell r="P29" t="str">
            <v>④随意契約（企画競争無し）</v>
          </cell>
          <cell r="Q29" t="str">
            <v>●</v>
          </cell>
          <cell r="R29">
            <v>1500700</v>
          </cell>
          <cell r="S29" t="str">
            <v>@73,900円／地点
ほか</v>
          </cell>
          <cell r="T29">
            <v>1500700</v>
          </cell>
          <cell r="U29">
            <v>1</v>
          </cell>
          <cell r="V29"/>
          <cell r="W29"/>
          <cell r="X29"/>
          <cell r="Y29" t="str">
            <v>①公表</v>
          </cell>
          <cell r="Z29">
            <v>52</v>
          </cell>
          <cell r="AA29">
            <v>0</v>
          </cell>
          <cell r="AB29"/>
          <cell r="AC29"/>
          <cell r="AD29"/>
          <cell r="AE29" t="str">
            <v>⑥その他の法人等</v>
          </cell>
          <cell r="AF29"/>
          <cell r="AG29"/>
          <cell r="AH29" t="str">
            <v>①会計法第29条の3第4項（契約の性質又は目的が競争を許さない場合）</v>
          </cell>
          <cell r="AI29" t="str">
            <v>公募を実施し、申し込みのあった者のうち当局の要件を満たす全ての者と契約したものであり、競争を許さないことから会計法29条の3第4項に該当するため。</v>
          </cell>
          <cell r="AJ29"/>
          <cell r="AK29"/>
          <cell r="AL29"/>
          <cell r="AM29"/>
          <cell r="AN29"/>
          <cell r="AO29"/>
          <cell r="AP29"/>
          <cell r="AQ29"/>
          <cell r="AR29"/>
          <cell r="AS29"/>
          <cell r="AT29"/>
          <cell r="AU29"/>
          <cell r="AV29"/>
          <cell r="AW29"/>
          <cell r="AX29" t="str">
            <v>年間支払金額(契約相手方ごと)</v>
          </cell>
          <cell r="AY29" t="str">
            <v>○</v>
          </cell>
          <cell r="AZ29" t="str">
            <v>×</v>
          </cell>
          <cell r="BA29" t="str">
            <v>×</v>
          </cell>
          <cell r="BB29" t="str">
            <v>×</v>
          </cell>
          <cell r="BC29" t="str">
            <v/>
          </cell>
          <cell r="BD29" t="str">
            <v>⑩役務</v>
          </cell>
          <cell r="BE29" t="str">
            <v>単価契約</v>
          </cell>
          <cell r="BF29" t="str">
            <v/>
          </cell>
          <cell r="BG29" t="str">
            <v>○</v>
          </cell>
          <cell r="BH29" t="b">
            <v>1</v>
          </cell>
          <cell r="BI29" t="b">
            <v>1</v>
          </cell>
        </row>
        <row r="30">
          <cell r="F30">
            <v>24</v>
          </cell>
          <cell r="G30" t="str">
            <v>Dg146</v>
          </cell>
          <cell r="H30" t="str">
            <v>⑩役務</v>
          </cell>
          <cell r="I30" t="str">
            <v>令和4年分の土地鑑定評価額の算出に係る業務　　　　　
19地点ほか</v>
          </cell>
          <cell r="J30" t="str">
            <v>支出負担行為担当官
金沢国税局総務部次長
中村　憲二
石川県金沢市広坂２－２－６０</v>
          </cell>
          <cell r="K30"/>
          <cell r="L30"/>
          <cell r="M30">
            <v>44434</v>
          </cell>
          <cell r="N30" t="str">
            <v>株式会社富山不動産鑑定事務所
富山県富山市旅籠町４－６</v>
          </cell>
          <cell r="O30">
            <v>9230001002187</v>
          </cell>
          <cell r="P30" t="str">
            <v>④随意契約（企画競争無し）</v>
          </cell>
          <cell r="Q30" t="str">
            <v>●</v>
          </cell>
          <cell r="R30">
            <v>1500700</v>
          </cell>
          <cell r="S30" t="str">
            <v>@73,900円／地点
ほか</v>
          </cell>
          <cell r="T30">
            <v>1500700</v>
          </cell>
          <cell r="U30">
            <v>1</v>
          </cell>
          <cell r="V30"/>
          <cell r="W30"/>
          <cell r="X30"/>
          <cell r="Y30" t="str">
            <v>①公表</v>
          </cell>
          <cell r="Z30">
            <v>52</v>
          </cell>
          <cell r="AA30">
            <v>0</v>
          </cell>
          <cell r="AB30"/>
          <cell r="AC30"/>
          <cell r="AD30"/>
          <cell r="AE30" t="str">
            <v>⑥その他の法人等</v>
          </cell>
          <cell r="AF30"/>
          <cell r="AG30"/>
          <cell r="AH30" t="str">
            <v>①会計法第29条の3第4項（契約の性質又は目的が競争を許さない場合）</v>
          </cell>
          <cell r="AI30" t="str">
            <v>公募を実施し、申し込みのあった者のうち当局の要件を満たす全ての者と契約したものであり、競争を許さないことから会計法29条の3第4項に該当するため。</v>
          </cell>
          <cell r="AJ30"/>
          <cell r="AK30"/>
          <cell r="AL30"/>
          <cell r="AM30"/>
          <cell r="AN30"/>
          <cell r="AO30"/>
          <cell r="AP30"/>
          <cell r="AQ30"/>
          <cell r="AR30"/>
          <cell r="AS30"/>
          <cell r="AT30"/>
          <cell r="AU30"/>
          <cell r="AV30"/>
          <cell r="AW30"/>
          <cell r="AX30" t="str">
            <v>年間支払金額(契約相手方ごと)</v>
          </cell>
          <cell r="AY30" t="str">
            <v>○</v>
          </cell>
          <cell r="AZ30" t="str">
            <v>×</v>
          </cell>
          <cell r="BA30" t="str">
            <v>×</v>
          </cell>
          <cell r="BB30" t="str">
            <v>×</v>
          </cell>
          <cell r="BC30" t="str">
            <v/>
          </cell>
          <cell r="BD30" t="str">
            <v>⑩役務</v>
          </cell>
          <cell r="BE30" t="str">
            <v>単価契約</v>
          </cell>
          <cell r="BF30" t="str">
            <v/>
          </cell>
          <cell r="BG30" t="str">
            <v>○</v>
          </cell>
          <cell r="BH30" t="b">
            <v>1</v>
          </cell>
          <cell r="BI30" t="b">
            <v>1</v>
          </cell>
        </row>
        <row r="31">
          <cell r="F31">
            <v>25</v>
          </cell>
          <cell r="G31" t="str">
            <v>Dg147</v>
          </cell>
          <cell r="H31" t="str">
            <v>⑩役務</v>
          </cell>
          <cell r="I31" t="str">
            <v>令和4年分の土地鑑定評価額の算出に係る業務　　　　　
19地点ほか</v>
          </cell>
          <cell r="J31" t="str">
            <v>支出負担行為担当官
金沢国税局総務部次長
中村　憲二
石川県金沢市広坂２－２－６０</v>
          </cell>
          <cell r="K31"/>
          <cell r="L31"/>
          <cell r="M31">
            <v>44434</v>
          </cell>
          <cell r="N31" t="str">
            <v>個人</v>
          </cell>
          <cell r="O31" t="str">
            <v>－</v>
          </cell>
          <cell r="P31" t="str">
            <v>④随意契約（企画競争無し）</v>
          </cell>
          <cell r="Q31" t="str">
            <v>●</v>
          </cell>
          <cell r="R31">
            <v>1296358</v>
          </cell>
          <cell r="S31" t="str">
            <v>@73,900円／地点
ほか</v>
          </cell>
          <cell r="T31">
            <v>1296358</v>
          </cell>
          <cell r="U31">
            <v>1</v>
          </cell>
          <cell r="V31"/>
          <cell r="W31"/>
          <cell r="X31"/>
          <cell r="Y31" t="str">
            <v>①公表</v>
          </cell>
          <cell r="Z31">
            <v>52</v>
          </cell>
          <cell r="AA31">
            <v>0</v>
          </cell>
          <cell r="AB31"/>
          <cell r="AC31"/>
          <cell r="AD31"/>
          <cell r="AE31" t="str">
            <v>⑥その他の法人等</v>
          </cell>
          <cell r="AF31"/>
          <cell r="AG31"/>
          <cell r="AH31" t="str">
            <v>①会計法第29条の3第4項（契約の性質又は目的が競争を許さない場合）</v>
          </cell>
          <cell r="AI31" t="str">
            <v>公募を実施し、申し込みのあった者のうち当局の要件を満たす全ての者と契約したものであり、競争を許さないことから会計法29条の3第4項に該当するため。</v>
          </cell>
          <cell r="AJ31"/>
          <cell r="AK31"/>
          <cell r="AL31"/>
          <cell r="AM31"/>
          <cell r="AN31"/>
          <cell r="AO31"/>
          <cell r="AP31"/>
          <cell r="AQ31"/>
          <cell r="AR31"/>
          <cell r="AS31"/>
          <cell r="AT31"/>
          <cell r="AU31"/>
          <cell r="AV31"/>
          <cell r="AW31"/>
          <cell r="AX31" t="str">
            <v>年間支払金額(契約相手方ごと)</v>
          </cell>
          <cell r="AY31" t="str">
            <v>○</v>
          </cell>
          <cell r="AZ31" t="str">
            <v>×</v>
          </cell>
          <cell r="BA31" t="str">
            <v>×</v>
          </cell>
          <cell r="BB31" t="str">
            <v>×</v>
          </cell>
          <cell r="BC31" t="str">
            <v/>
          </cell>
          <cell r="BD31" t="str">
            <v>⑩役務</v>
          </cell>
          <cell r="BE31" t="str">
            <v>単価契約</v>
          </cell>
          <cell r="BF31" t="str">
            <v/>
          </cell>
          <cell r="BG31" t="str">
            <v>○</v>
          </cell>
          <cell r="BH31" t="b">
            <v>1</v>
          </cell>
          <cell r="BI31" t="b">
            <v>1</v>
          </cell>
        </row>
        <row r="32">
          <cell r="F32">
            <v>26</v>
          </cell>
          <cell r="G32" t="str">
            <v>Dg148</v>
          </cell>
          <cell r="H32" t="str">
            <v>⑩役務</v>
          </cell>
          <cell r="I32" t="str">
            <v>令和4年分の土地鑑定評価額の算出に係る業務　　　　　
19地点ほか</v>
          </cell>
          <cell r="J32" t="str">
            <v>支出負担行為担当官
金沢国税局総務部次長
中村　憲二
石川県金沢市広坂２－２－６０</v>
          </cell>
          <cell r="K32"/>
          <cell r="L32"/>
          <cell r="M32">
            <v>44434</v>
          </cell>
          <cell r="N32" t="str">
            <v>個人</v>
          </cell>
          <cell r="O32" t="str">
            <v>－</v>
          </cell>
          <cell r="P32" t="str">
            <v>④随意契約（企画競争無し）</v>
          </cell>
          <cell r="Q32" t="str">
            <v>●</v>
          </cell>
          <cell r="R32">
            <v>1296358</v>
          </cell>
          <cell r="S32" t="str">
            <v>@73,900円／地点
ほか</v>
          </cell>
          <cell r="T32">
            <v>1296358</v>
          </cell>
          <cell r="U32">
            <v>1</v>
          </cell>
          <cell r="V32"/>
          <cell r="W32"/>
          <cell r="X32"/>
          <cell r="Y32" t="str">
            <v>①公表</v>
          </cell>
          <cell r="Z32">
            <v>52</v>
          </cell>
          <cell r="AA32">
            <v>0</v>
          </cell>
          <cell r="AB32"/>
          <cell r="AC32"/>
          <cell r="AD32"/>
          <cell r="AE32" t="str">
            <v>⑥その他の法人等</v>
          </cell>
          <cell r="AF32"/>
          <cell r="AG32"/>
          <cell r="AH32" t="str">
            <v>①会計法第29条の3第4項（契約の性質又は目的が競争を許さない場合）</v>
          </cell>
          <cell r="AI32" t="str">
            <v>公募を実施し、申し込みのあった者のうち当局の要件を満たす全ての者と契約したものであり、競争を許さないことから会計法29条の3第4項に該当するため。</v>
          </cell>
          <cell r="AJ32"/>
          <cell r="AK32"/>
          <cell r="AL32"/>
          <cell r="AM32"/>
          <cell r="AN32"/>
          <cell r="AO32"/>
          <cell r="AP32"/>
          <cell r="AQ32"/>
          <cell r="AR32"/>
          <cell r="AS32"/>
          <cell r="AT32"/>
          <cell r="AU32"/>
          <cell r="AV32"/>
          <cell r="AW32"/>
          <cell r="AX32" t="str">
            <v>年間支払金額(契約相手方ごと)</v>
          </cell>
          <cell r="AY32" t="str">
            <v>○</v>
          </cell>
          <cell r="AZ32" t="str">
            <v>×</v>
          </cell>
          <cell r="BA32" t="str">
            <v>×</v>
          </cell>
          <cell r="BB32" t="str">
            <v>×</v>
          </cell>
          <cell r="BC32" t="str">
            <v/>
          </cell>
          <cell r="BD32" t="str">
            <v>⑩役務</v>
          </cell>
          <cell r="BE32" t="str">
            <v>単価契約</v>
          </cell>
          <cell r="BF32" t="str">
            <v/>
          </cell>
          <cell r="BG32" t="str">
            <v>○</v>
          </cell>
          <cell r="BH32" t="b">
            <v>1</v>
          </cell>
          <cell r="BI32" t="b">
            <v>1</v>
          </cell>
        </row>
        <row r="33">
          <cell r="F33">
            <v>27</v>
          </cell>
          <cell r="G33" t="str">
            <v>Dg149</v>
          </cell>
          <cell r="H33" t="str">
            <v>⑩役務</v>
          </cell>
          <cell r="I33" t="str">
            <v>令和4年分の土地鑑定評価額の算出に係る業務　　　　　
19地点ほか</v>
          </cell>
          <cell r="J33" t="str">
            <v>支出負担行為担当官
金沢国税局総務部次長
中村　憲二
石川県金沢市広坂２－２－６０</v>
          </cell>
          <cell r="K33"/>
          <cell r="L33"/>
          <cell r="M33">
            <v>44434</v>
          </cell>
          <cell r="N33" t="str">
            <v>有限会社藤川不動産鑑定事務所
富山県高岡市城東２－６－５</v>
          </cell>
          <cell r="O33">
            <v>2230002013272</v>
          </cell>
          <cell r="P33" t="str">
            <v>④随意契約（企画競争無し）</v>
          </cell>
          <cell r="Q33" t="str">
            <v>●</v>
          </cell>
          <cell r="R33">
            <v>1522550</v>
          </cell>
          <cell r="S33" t="str">
            <v>@73,900円／地点
ほか</v>
          </cell>
          <cell r="T33">
            <v>1522550</v>
          </cell>
          <cell r="U33">
            <v>1</v>
          </cell>
          <cell r="V33"/>
          <cell r="W33"/>
          <cell r="X33"/>
          <cell r="Y33" t="str">
            <v>①公表</v>
          </cell>
          <cell r="Z33">
            <v>52</v>
          </cell>
          <cell r="AA33">
            <v>0</v>
          </cell>
          <cell r="AB33"/>
          <cell r="AC33"/>
          <cell r="AD33"/>
          <cell r="AE33" t="str">
            <v>⑥その他の法人等</v>
          </cell>
          <cell r="AF33"/>
          <cell r="AG33"/>
          <cell r="AH33" t="str">
            <v>①会計法第29条の3第4項（契約の性質又は目的が競争を許さない場合）</v>
          </cell>
          <cell r="AI33" t="str">
            <v>公募を実施し、申し込みのあった者のうち当局の要件を満たす全ての者と契約したものであり、競争を許さないことから会計法29条の3第4項に該当するため。</v>
          </cell>
          <cell r="AJ33"/>
          <cell r="AK33"/>
          <cell r="AL33"/>
          <cell r="AM33"/>
          <cell r="AN33"/>
          <cell r="AO33"/>
          <cell r="AP33"/>
          <cell r="AQ33"/>
          <cell r="AR33"/>
          <cell r="AS33"/>
          <cell r="AT33"/>
          <cell r="AU33"/>
          <cell r="AV33"/>
          <cell r="AW33"/>
          <cell r="AX33" t="str">
            <v>年間支払金額(契約相手方ごと)</v>
          </cell>
          <cell r="AY33" t="str">
            <v>○</v>
          </cell>
          <cell r="AZ33" t="str">
            <v>×</v>
          </cell>
          <cell r="BA33" t="str">
            <v>×</v>
          </cell>
          <cell r="BB33" t="str">
            <v>×</v>
          </cell>
          <cell r="BC33" t="str">
            <v/>
          </cell>
          <cell r="BD33" t="str">
            <v>⑩役務</v>
          </cell>
          <cell r="BE33" t="str">
            <v>単価契約</v>
          </cell>
          <cell r="BF33" t="str">
            <v/>
          </cell>
          <cell r="BG33" t="str">
            <v>○</v>
          </cell>
          <cell r="BH33" t="b">
            <v>1</v>
          </cell>
          <cell r="BI33" t="b">
            <v>1</v>
          </cell>
        </row>
        <row r="34">
          <cell r="F34">
            <v>28</v>
          </cell>
          <cell r="G34" t="str">
            <v>Dg150</v>
          </cell>
          <cell r="H34" t="str">
            <v>⑩役務</v>
          </cell>
          <cell r="I34" t="str">
            <v>令和4年分の土地鑑定評価額の算出に係る業務　　　　　
19地点ほか</v>
          </cell>
          <cell r="J34" t="str">
            <v>支出負担行為担当官
金沢国税局総務部次長
中村　憲二
石川県金沢市広坂２－２－６０</v>
          </cell>
          <cell r="K34"/>
          <cell r="L34"/>
          <cell r="M34">
            <v>44434</v>
          </cell>
          <cell r="N34" t="str">
            <v>たかまち鑑定法人株式会社
富山県高岡市守山町５７－１</v>
          </cell>
          <cell r="O34">
            <v>9230001014661</v>
          </cell>
          <cell r="P34" t="str">
            <v>④随意契約（企画競争無し）</v>
          </cell>
          <cell r="Q34" t="str">
            <v>●</v>
          </cell>
          <cell r="R34">
            <v>1522550</v>
          </cell>
          <cell r="S34" t="str">
            <v>@73,900円／地点
ほか</v>
          </cell>
          <cell r="T34">
            <v>1522550</v>
          </cell>
          <cell r="U34">
            <v>1</v>
          </cell>
          <cell r="V34"/>
          <cell r="W34"/>
          <cell r="X34"/>
          <cell r="Y34" t="str">
            <v>①公表</v>
          </cell>
          <cell r="Z34">
            <v>52</v>
          </cell>
          <cell r="AA34">
            <v>0</v>
          </cell>
          <cell r="AB34"/>
          <cell r="AC34"/>
          <cell r="AD34"/>
          <cell r="AE34" t="str">
            <v>⑥その他の法人等</v>
          </cell>
          <cell r="AF34"/>
          <cell r="AG34"/>
          <cell r="AH34" t="str">
            <v>①会計法第29条の3第4項（契約の性質又は目的が競争を許さない場合）</v>
          </cell>
          <cell r="AI34" t="str">
            <v>公募を実施し、申し込みのあった者のうち当局の要件を満たす全ての者と契約したものであり、競争を許さないことから会計法29条の3第4項に該当するため。</v>
          </cell>
          <cell r="AJ34"/>
          <cell r="AK34"/>
          <cell r="AL34"/>
          <cell r="AM34"/>
          <cell r="AN34"/>
          <cell r="AO34"/>
          <cell r="AP34"/>
          <cell r="AQ34"/>
          <cell r="AR34"/>
          <cell r="AS34"/>
          <cell r="AT34"/>
          <cell r="AU34"/>
          <cell r="AV34"/>
          <cell r="AW34"/>
          <cell r="AX34" t="str">
            <v>年間支払金額(契約相手方ごと)</v>
          </cell>
          <cell r="AY34" t="str">
            <v>○</v>
          </cell>
          <cell r="AZ34" t="str">
            <v>×</v>
          </cell>
          <cell r="BA34" t="str">
            <v>×</v>
          </cell>
          <cell r="BB34" t="str">
            <v>×</v>
          </cell>
          <cell r="BC34" t="str">
            <v/>
          </cell>
          <cell r="BD34" t="str">
            <v>⑩役務</v>
          </cell>
          <cell r="BE34" t="str">
            <v>単価契約</v>
          </cell>
          <cell r="BF34" t="str">
            <v/>
          </cell>
          <cell r="BG34" t="str">
            <v>○</v>
          </cell>
          <cell r="BH34" t="b">
            <v>1</v>
          </cell>
          <cell r="BI34" t="b">
            <v>1</v>
          </cell>
        </row>
        <row r="35">
          <cell r="F35">
            <v>29</v>
          </cell>
          <cell r="G35" t="str">
            <v>Dg151</v>
          </cell>
          <cell r="H35" t="str">
            <v>⑩役務</v>
          </cell>
          <cell r="I35" t="str">
            <v>令和4年分の土地鑑定評価額の算出に係る業務　　　　　
19地点ほか</v>
          </cell>
          <cell r="J35" t="str">
            <v>支出負担行為担当官
金沢国税局総務部次長
中村　憲二
石川県金沢市広坂２－２－６０</v>
          </cell>
          <cell r="K35"/>
          <cell r="L35"/>
          <cell r="M35">
            <v>44434</v>
          </cell>
          <cell r="N35" t="str">
            <v>個人</v>
          </cell>
          <cell r="O35" t="str">
            <v>－</v>
          </cell>
          <cell r="P35" t="str">
            <v>④随意契約（企画競争無し）</v>
          </cell>
          <cell r="Q35" t="str">
            <v>●</v>
          </cell>
          <cell r="R35">
            <v>1296358</v>
          </cell>
          <cell r="S35" t="str">
            <v>@73,900円／地点
ほか</v>
          </cell>
          <cell r="T35">
            <v>1296358</v>
          </cell>
          <cell r="U35">
            <v>1</v>
          </cell>
          <cell r="V35"/>
          <cell r="W35"/>
          <cell r="X35"/>
          <cell r="Y35" t="str">
            <v>①公表</v>
          </cell>
          <cell r="Z35">
            <v>52</v>
          </cell>
          <cell r="AA35">
            <v>0</v>
          </cell>
          <cell r="AB35"/>
          <cell r="AC35"/>
          <cell r="AD35"/>
          <cell r="AE35" t="str">
            <v>⑥その他の法人等</v>
          </cell>
          <cell r="AF35"/>
          <cell r="AG35"/>
          <cell r="AH35" t="str">
            <v>①会計法第29条の3第4項（契約の性質又は目的が競争を許さない場合）</v>
          </cell>
          <cell r="AI35" t="str">
            <v>公募を実施し、申し込みのあった者のうち当局の要件を満たす全ての者と契約したものであり、競争を許さないことから会計法29条の3第4項に該当するため。</v>
          </cell>
          <cell r="AJ35"/>
          <cell r="AK35"/>
          <cell r="AL35"/>
          <cell r="AM35"/>
          <cell r="AN35"/>
          <cell r="AO35"/>
          <cell r="AP35"/>
          <cell r="AQ35"/>
          <cell r="AR35"/>
          <cell r="AS35"/>
          <cell r="AT35"/>
          <cell r="AU35"/>
          <cell r="AV35"/>
          <cell r="AW35"/>
          <cell r="AX35" t="str">
            <v>年間支払金額(契約相手方ごと)</v>
          </cell>
          <cell r="AY35" t="str">
            <v>○</v>
          </cell>
          <cell r="AZ35" t="str">
            <v>×</v>
          </cell>
          <cell r="BA35" t="str">
            <v>×</v>
          </cell>
          <cell r="BB35" t="str">
            <v>×</v>
          </cell>
          <cell r="BC35" t="str">
            <v/>
          </cell>
          <cell r="BD35" t="str">
            <v>⑩役務</v>
          </cell>
          <cell r="BE35" t="str">
            <v>単価契約</v>
          </cell>
          <cell r="BF35" t="str">
            <v/>
          </cell>
          <cell r="BG35" t="str">
            <v>○</v>
          </cell>
          <cell r="BH35" t="b">
            <v>1</v>
          </cell>
          <cell r="BI35" t="b">
            <v>1</v>
          </cell>
        </row>
        <row r="36">
          <cell r="F36">
            <v>30</v>
          </cell>
          <cell r="G36" t="str">
            <v>Dg152</v>
          </cell>
          <cell r="H36" t="str">
            <v>⑩役務</v>
          </cell>
          <cell r="I36" t="str">
            <v>令和4年分の土地鑑定評価額の算出に係る業務　　　　　
38地点</v>
          </cell>
          <cell r="J36" t="str">
            <v>支出負担行為担当官
金沢国税局総務部次長
中村　憲二
石川県金沢市広坂２－２－６０</v>
          </cell>
          <cell r="K36"/>
          <cell r="L36"/>
          <cell r="M36">
            <v>44434</v>
          </cell>
          <cell r="N36" t="str">
            <v>個人</v>
          </cell>
          <cell r="O36" t="str">
            <v>－</v>
          </cell>
          <cell r="P36" t="str">
            <v>④随意契約（企画競争無し）</v>
          </cell>
          <cell r="Q36" t="str">
            <v>●</v>
          </cell>
          <cell r="R36">
            <v>2336866</v>
          </cell>
          <cell r="S36" t="str">
            <v>@73,900円／地点
ほか</v>
          </cell>
          <cell r="T36">
            <v>2336866</v>
          </cell>
          <cell r="U36">
            <v>1</v>
          </cell>
          <cell r="V36"/>
          <cell r="W36"/>
          <cell r="X36"/>
          <cell r="Y36" t="str">
            <v>①公表</v>
          </cell>
          <cell r="Z36">
            <v>52</v>
          </cell>
          <cell r="AA36">
            <v>0</v>
          </cell>
          <cell r="AB36"/>
          <cell r="AC36"/>
          <cell r="AD36"/>
          <cell r="AE36" t="str">
            <v>⑥その他の法人等</v>
          </cell>
          <cell r="AF36"/>
          <cell r="AG36"/>
          <cell r="AH36" t="str">
            <v>①会計法第29条の3第4項（契約の性質又は目的が競争を許さない場合）</v>
          </cell>
          <cell r="AI36" t="str">
            <v>公募を実施し、申し込みのあった者のうち当局の要件を満たす全ての者と契約したものであり、競争を許さないことから会計法29条の3第4項に該当するため。</v>
          </cell>
          <cell r="AJ36"/>
          <cell r="AK36"/>
          <cell r="AL36"/>
          <cell r="AM36"/>
          <cell r="AN36"/>
          <cell r="AO36"/>
          <cell r="AP36"/>
          <cell r="AQ36"/>
          <cell r="AR36"/>
          <cell r="AS36"/>
          <cell r="AT36"/>
          <cell r="AU36"/>
          <cell r="AV36"/>
          <cell r="AW36"/>
          <cell r="AX36" t="str">
            <v>年間支払金額(契約相手方ごと)</v>
          </cell>
          <cell r="AY36" t="str">
            <v>○</v>
          </cell>
          <cell r="AZ36" t="str">
            <v>×</v>
          </cell>
          <cell r="BA36" t="str">
            <v>×</v>
          </cell>
          <cell r="BB36" t="str">
            <v>×</v>
          </cell>
          <cell r="BC36" t="str">
            <v/>
          </cell>
          <cell r="BD36" t="str">
            <v>⑩役務</v>
          </cell>
          <cell r="BE36" t="str">
            <v>単価契約</v>
          </cell>
          <cell r="BF36" t="str">
            <v/>
          </cell>
          <cell r="BG36" t="str">
            <v>○</v>
          </cell>
          <cell r="BH36" t="b">
            <v>1</v>
          </cell>
          <cell r="BI36" t="b">
            <v>1</v>
          </cell>
        </row>
        <row r="37">
          <cell r="F37">
            <v>31</v>
          </cell>
          <cell r="G37" t="str">
            <v>Dg153</v>
          </cell>
          <cell r="H37" t="str">
            <v>⑩役務</v>
          </cell>
          <cell r="I37" t="str">
            <v>令和4年分の土地鑑定評価額の算出に係る業務　　　　　
18地点</v>
          </cell>
          <cell r="J37" t="str">
            <v>支出負担行為担当官
金沢国税局総務部次長
中村　憲二
石川県金沢市広坂２－２－６０</v>
          </cell>
          <cell r="K37"/>
          <cell r="L37"/>
          <cell r="M37">
            <v>44434</v>
          </cell>
          <cell r="N37" t="str">
            <v>わくわく法人rea東海北陸不動産鑑定・建築スタジオ株式会社
富山県砺波市三郎丸３５５－１１</v>
          </cell>
          <cell r="O37">
            <v>2230001014775</v>
          </cell>
          <cell r="P37" t="str">
            <v>④随意契約（企画競争無し）</v>
          </cell>
          <cell r="Q37" t="str">
            <v>●</v>
          </cell>
          <cell r="R37">
            <v>1330200</v>
          </cell>
          <cell r="S37" t="str">
            <v>@73,900円／地点
ほか</v>
          </cell>
          <cell r="T37">
            <v>1330200</v>
          </cell>
          <cell r="U37">
            <v>1</v>
          </cell>
          <cell r="V37"/>
          <cell r="W37"/>
          <cell r="X37"/>
          <cell r="Y37" t="str">
            <v>①公表</v>
          </cell>
          <cell r="Z37">
            <v>52</v>
          </cell>
          <cell r="AA37">
            <v>0</v>
          </cell>
          <cell r="AB37"/>
          <cell r="AC37"/>
          <cell r="AD37"/>
          <cell r="AE37" t="str">
            <v>⑥その他の法人等</v>
          </cell>
          <cell r="AF37"/>
          <cell r="AG37"/>
          <cell r="AH37" t="str">
            <v>①会計法第29条の3第4項（契約の性質又は目的が競争を許さない場合）</v>
          </cell>
          <cell r="AI37" t="str">
            <v>公募を実施し、申し込みのあった者のうち当局の要件を満たす全ての者と契約したものであり、競争を許さないことから会計法29条の3第4項に該当するため。</v>
          </cell>
          <cell r="AJ37"/>
          <cell r="AK37"/>
          <cell r="AL37"/>
          <cell r="AM37"/>
          <cell r="AN37"/>
          <cell r="AO37"/>
          <cell r="AP37"/>
          <cell r="AQ37"/>
          <cell r="AR37"/>
          <cell r="AS37"/>
          <cell r="AT37"/>
          <cell r="AU37"/>
          <cell r="AV37"/>
          <cell r="AW37"/>
          <cell r="AX37" t="str">
            <v>年間支払金額(契約相手方ごと)</v>
          </cell>
          <cell r="AY37" t="str">
            <v>○</v>
          </cell>
          <cell r="AZ37" t="str">
            <v>×</v>
          </cell>
          <cell r="BA37" t="str">
            <v>×</v>
          </cell>
          <cell r="BB37" t="str">
            <v>×</v>
          </cell>
          <cell r="BC37" t="str">
            <v/>
          </cell>
          <cell r="BD37" t="str">
            <v>⑩役務</v>
          </cell>
          <cell r="BE37" t="str">
            <v>単価契約</v>
          </cell>
          <cell r="BF37" t="str">
            <v/>
          </cell>
          <cell r="BG37" t="str">
            <v>○</v>
          </cell>
          <cell r="BH37" t="b">
            <v>1</v>
          </cell>
          <cell r="BI37" t="b">
            <v>1</v>
          </cell>
        </row>
        <row r="38">
          <cell r="F38">
            <v>32</v>
          </cell>
          <cell r="G38" t="str">
            <v>Dg154</v>
          </cell>
          <cell r="H38" t="str">
            <v>⑩役務</v>
          </cell>
          <cell r="I38" t="str">
            <v>令和4年分の土地鑑定評価額の算出に係る業務　　　　　
17地点</v>
          </cell>
          <cell r="J38" t="str">
            <v>支出負担行為担当官
金沢国税局総務部次長
中村　憲二
石川県金沢市広坂２－２－６０</v>
          </cell>
          <cell r="K38"/>
          <cell r="L38"/>
          <cell r="M38">
            <v>44434</v>
          </cell>
          <cell r="N38" t="str">
            <v>個人</v>
          </cell>
          <cell r="O38" t="str">
            <v>－</v>
          </cell>
          <cell r="P38" t="str">
            <v>④随意契約（企画競争無し）</v>
          </cell>
          <cell r="Q38" t="str">
            <v>●</v>
          </cell>
          <cell r="R38">
            <v>1101864</v>
          </cell>
          <cell r="S38" t="str">
            <v>@73,900円／地点
ほか</v>
          </cell>
          <cell r="T38">
            <v>1101864</v>
          </cell>
          <cell r="U38">
            <v>1</v>
          </cell>
          <cell r="V38"/>
          <cell r="W38"/>
          <cell r="X38"/>
          <cell r="Y38" t="str">
            <v>①公表</v>
          </cell>
          <cell r="Z38">
            <v>52</v>
          </cell>
          <cell r="AA38">
            <v>0</v>
          </cell>
          <cell r="AB38"/>
          <cell r="AC38"/>
          <cell r="AD38"/>
          <cell r="AE38" t="str">
            <v>⑥その他の法人等</v>
          </cell>
          <cell r="AF38"/>
          <cell r="AG38"/>
          <cell r="AH38" t="str">
            <v>①会計法第29条の3第4項（契約の性質又は目的が競争を許さない場合）</v>
          </cell>
          <cell r="AI38" t="str">
            <v>公募を実施し、申し込みのあった者のうち当局の要件を満たす全ての者と契約したものであり、競争を許さないことから会計法29条の3第4項に該当するため。</v>
          </cell>
          <cell r="AJ38"/>
          <cell r="AK38"/>
          <cell r="AL38"/>
          <cell r="AM38"/>
          <cell r="AN38"/>
          <cell r="AO38"/>
          <cell r="AP38"/>
          <cell r="AQ38"/>
          <cell r="AR38"/>
          <cell r="AS38"/>
          <cell r="AT38"/>
          <cell r="AU38"/>
          <cell r="AV38"/>
          <cell r="AW38"/>
          <cell r="AX38" t="str">
            <v>年間支払金額(契約相手方ごと)</v>
          </cell>
          <cell r="AY38" t="str">
            <v>○</v>
          </cell>
          <cell r="AZ38" t="str">
            <v>×</v>
          </cell>
          <cell r="BA38" t="str">
            <v>×</v>
          </cell>
          <cell r="BB38" t="str">
            <v>×</v>
          </cell>
          <cell r="BC38" t="str">
            <v/>
          </cell>
          <cell r="BD38" t="str">
            <v>⑩役務</v>
          </cell>
          <cell r="BE38" t="str">
            <v>単価契約</v>
          </cell>
          <cell r="BF38" t="str">
            <v/>
          </cell>
          <cell r="BG38" t="str">
            <v>○</v>
          </cell>
          <cell r="BH38" t="b">
            <v>1</v>
          </cell>
          <cell r="BI38" t="b">
            <v>1</v>
          </cell>
        </row>
        <row r="39">
          <cell r="F39">
            <v>33</v>
          </cell>
          <cell r="G39" t="str">
            <v>Dg155</v>
          </cell>
          <cell r="H39" t="str">
            <v>⑩役務</v>
          </cell>
          <cell r="I39" t="str">
            <v>令和4年分の土地鑑定評価額の算出に係る業務　　　　　
19地点</v>
          </cell>
          <cell r="J39" t="str">
            <v>支出負担行為担当官
金沢国税局総務部次長
中村　憲二
石川県金沢市広坂２－２－６０</v>
          </cell>
          <cell r="K39"/>
          <cell r="L39"/>
          <cell r="M39">
            <v>44434</v>
          </cell>
          <cell r="N39" t="str">
            <v>個人</v>
          </cell>
          <cell r="O39" t="str">
            <v>－</v>
          </cell>
          <cell r="P39" t="str">
            <v>④随意契約（企画競争無し）</v>
          </cell>
          <cell r="Q39" t="str">
            <v>●</v>
          </cell>
          <cell r="R39">
            <v>1219483</v>
          </cell>
          <cell r="S39" t="str">
            <v>@73,900円／地点
ほか</v>
          </cell>
          <cell r="T39">
            <v>1219483</v>
          </cell>
          <cell r="U39">
            <v>1</v>
          </cell>
          <cell r="V39"/>
          <cell r="W39"/>
          <cell r="X39"/>
          <cell r="Y39" t="str">
            <v>①公表</v>
          </cell>
          <cell r="Z39">
            <v>52</v>
          </cell>
          <cell r="AA39">
            <v>0</v>
          </cell>
          <cell r="AB39"/>
          <cell r="AC39"/>
          <cell r="AD39"/>
          <cell r="AE39" t="str">
            <v>⑥その他の法人等</v>
          </cell>
          <cell r="AF39"/>
          <cell r="AG39"/>
          <cell r="AH39" t="str">
            <v>①会計法第29条の3第4項（契約の性質又は目的が競争を許さない場合）</v>
          </cell>
          <cell r="AI39" t="str">
            <v>公募を実施し、申し込みのあった者のうち当局の要件を満たす全ての者と契約したものであり、競争を許さないことから会計法29条の3第4項に該当するため。</v>
          </cell>
          <cell r="AJ39"/>
          <cell r="AK39"/>
          <cell r="AL39"/>
          <cell r="AM39"/>
          <cell r="AN39"/>
          <cell r="AO39"/>
          <cell r="AP39"/>
          <cell r="AQ39"/>
          <cell r="AR39"/>
          <cell r="AS39"/>
          <cell r="AT39"/>
          <cell r="AU39"/>
          <cell r="AV39"/>
          <cell r="AW39"/>
          <cell r="AX39" t="str">
            <v>年間支払金額(契約相手方ごと)</v>
          </cell>
          <cell r="AY39" t="str">
            <v>○</v>
          </cell>
          <cell r="AZ39" t="str">
            <v>×</v>
          </cell>
          <cell r="BA39" t="str">
            <v>×</v>
          </cell>
          <cell r="BB39" t="str">
            <v>×</v>
          </cell>
          <cell r="BC39" t="str">
            <v/>
          </cell>
          <cell r="BD39" t="str">
            <v>⑩役務</v>
          </cell>
          <cell r="BE39" t="str">
            <v>単価契約</v>
          </cell>
          <cell r="BF39" t="str">
            <v/>
          </cell>
          <cell r="BG39" t="str">
            <v>○</v>
          </cell>
          <cell r="BH39" t="b">
            <v>1</v>
          </cell>
          <cell r="BI39" t="b">
            <v>1</v>
          </cell>
        </row>
        <row r="40">
          <cell r="F40">
            <v>34</v>
          </cell>
          <cell r="G40" t="str">
            <v>Dg156</v>
          </cell>
          <cell r="H40" t="str">
            <v>⑩役務</v>
          </cell>
          <cell r="I40" t="str">
            <v>令和4年分の土地鑑定評価額の算出に係る業務　　　　　
16地点</v>
          </cell>
          <cell r="J40" t="str">
            <v>支出負担行為担当官
金沢国税局総務部次長
中村　憲二
石川県金沢市広坂２－２－６０</v>
          </cell>
          <cell r="K40"/>
          <cell r="L40"/>
          <cell r="M40">
            <v>44434</v>
          </cell>
          <cell r="N40" t="str">
            <v>藤岡不動産鑑定法人株式会社
富山県富山市星井町２－３－１</v>
          </cell>
          <cell r="O40">
            <v>3230001017967</v>
          </cell>
          <cell r="P40" t="str">
            <v>④随意契約（企画競争無し）</v>
          </cell>
          <cell r="Q40" t="str">
            <v>●</v>
          </cell>
          <cell r="R40">
            <v>1182400</v>
          </cell>
          <cell r="S40" t="str">
            <v>@73,900円／地点
ほか</v>
          </cell>
          <cell r="T40">
            <v>1182400</v>
          </cell>
          <cell r="U40">
            <v>1</v>
          </cell>
          <cell r="V40"/>
          <cell r="W40"/>
          <cell r="X40"/>
          <cell r="Y40" t="str">
            <v>①公表</v>
          </cell>
          <cell r="Z40">
            <v>52</v>
          </cell>
          <cell r="AA40">
            <v>0</v>
          </cell>
          <cell r="AB40"/>
          <cell r="AC40"/>
          <cell r="AD40"/>
          <cell r="AE40" t="str">
            <v>⑥その他の法人等</v>
          </cell>
          <cell r="AF40"/>
          <cell r="AG40"/>
          <cell r="AH40" t="str">
            <v>①会計法第29条の3第4項（契約の性質又は目的が競争を許さない場合）</v>
          </cell>
          <cell r="AI40" t="str">
            <v>公募を実施し、申し込みのあった者のうち当局の要件を満たす全ての者と契約したものであり、競争を許さないことから会計法29条の3第4項に該当するため。</v>
          </cell>
          <cell r="AJ40"/>
          <cell r="AK40"/>
          <cell r="AL40"/>
          <cell r="AM40"/>
          <cell r="AN40"/>
          <cell r="AO40"/>
          <cell r="AP40"/>
          <cell r="AQ40"/>
          <cell r="AR40"/>
          <cell r="AS40"/>
          <cell r="AT40"/>
          <cell r="AU40"/>
          <cell r="AV40"/>
          <cell r="AW40"/>
          <cell r="AX40" t="str">
            <v>年間支払金額(契約相手方ごと)</v>
          </cell>
          <cell r="AY40" t="str">
            <v>○</v>
          </cell>
          <cell r="AZ40" t="str">
            <v>×</v>
          </cell>
          <cell r="BA40" t="str">
            <v>×</v>
          </cell>
          <cell r="BB40" t="str">
            <v>×</v>
          </cell>
          <cell r="BC40" t="str">
            <v/>
          </cell>
          <cell r="BD40" t="str">
            <v>⑩役務</v>
          </cell>
          <cell r="BE40" t="str">
            <v>単価契約</v>
          </cell>
          <cell r="BF40" t="str">
            <v/>
          </cell>
          <cell r="BG40" t="str">
            <v>○</v>
          </cell>
          <cell r="BH40" t="b">
            <v>1</v>
          </cell>
          <cell r="BI40" t="b">
            <v>1</v>
          </cell>
        </row>
        <row r="41">
          <cell r="F41">
            <v>35</v>
          </cell>
          <cell r="G41" t="str">
            <v>Dg157</v>
          </cell>
          <cell r="H41" t="str">
            <v>⑩役務</v>
          </cell>
          <cell r="I41" t="str">
            <v>令和4年分の土地鑑定評価額の算出に係る業務　　　　　
14地点ほか</v>
          </cell>
          <cell r="J41" t="str">
            <v>支出負担行為担当官
金沢国税局総務部次長
中村　憲二
石川県金沢市広坂２－２－６０</v>
          </cell>
          <cell r="K41"/>
          <cell r="L41"/>
          <cell r="M41">
            <v>44434</v>
          </cell>
          <cell r="N41" t="str">
            <v>株式会社石川県不動産鑑定事務所
石川県小松市本町３－１１</v>
          </cell>
          <cell r="O41">
            <v>3220001011748</v>
          </cell>
          <cell r="P41" t="str">
            <v>④随意契約（企画競争無し）</v>
          </cell>
          <cell r="Q41" t="str">
            <v>●</v>
          </cell>
          <cell r="R41">
            <v>1131200</v>
          </cell>
          <cell r="S41" t="str">
            <v>@73,900円／地点
ほか</v>
          </cell>
          <cell r="T41">
            <v>1131200</v>
          </cell>
          <cell r="U41">
            <v>1</v>
          </cell>
          <cell r="V41"/>
          <cell r="W41"/>
          <cell r="X41"/>
          <cell r="Y41" t="str">
            <v>①公表</v>
          </cell>
          <cell r="Z41">
            <v>52</v>
          </cell>
          <cell r="AA41">
            <v>0</v>
          </cell>
          <cell r="AB41"/>
          <cell r="AC41"/>
          <cell r="AD41"/>
          <cell r="AE41" t="str">
            <v>⑥その他の法人等</v>
          </cell>
          <cell r="AF41"/>
          <cell r="AG41"/>
          <cell r="AH41" t="str">
            <v>①会計法第29条の3第4項（契約の性質又は目的が競争を許さない場合）</v>
          </cell>
          <cell r="AI41" t="str">
            <v>公募を実施し、申し込みのあった者のうち当局の要件を満たす全ての者と契約したものであり、競争を許さないことから会計法29条の3第4項に該当するため。</v>
          </cell>
          <cell r="AJ41"/>
          <cell r="AK41"/>
          <cell r="AL41"/>
          <cell r="AM41"/>
          <cell r="AN41"/>
          <cell r="AO41"/>
          <cell r="AP41"/>
          <cell r="AQ41"/>
          <cell r="AR41"/>
          <cell r="AS41"/>
          <cell r="AT41"/>
          <cell r="AU41"/>
          <cell r="AV41"/>
          <cell r="AW41"/>
          <cell r="AX41" t="str">
            <v>年間支払金額(契約相手方ごと)</v>
          </cell>
          <cell r="AY41" t="str">
            <v>○</v>
          </cell>
          <cell r="AZ41" t="str">
            <v>×</v>
          </cell>
          <cell r="BA41" t="str">
            <v>×</v>
          </cell>
          <cell r="BB41" t="str">
            <v>×</v>
          </cell>
          <cell r="BC41" t="str">
            <v/>
          </cell>
          <cell r="BD41" t="str">
            <v>⑩役務</v>
          </cell>
          <cell r="BE41" t="str">
            <v>単価契約</v>
          </cell>
          <cell r="BF41" t="str">
            <v/>
          </cell>
          <cell r="BG41" t="str">
            <v>○</v>
          </cell>
          <cell r="BH41" t="b">
            <v>1</v>
          </cell>
          <cell r="BI41" t="b">
            <v>1</v>
          </cell>
        </row>
        <row r="42">
          <cell r="F42">
            <v>36</v>
          </cell>
          <cell r="G42" t="str">
            <v>Dg158</v>
          </cell>
          <cell r="H42" t="str">
            <v>⑩役務</v>
          </cell>
          <cell r="I42" t="str">
            <v>令和4年分の土地鑑定評価額の算出に係る業務　　　　　
14地点ほか</v>
          </cell>
          <cell r="J42" t="str">
            <v>支出負担行為担当官
金沢国税局総務部次長
中村　憲二
石川県金沢市広坂２－２－６０</v>
          </cell>
          <cell r="K42"/>
          <cell r="L42"/>
          <cell r="M42">
            <v>44434</v>
          </cell>
          <cell r="N42" t="str">
            <v>株式会社日鑑
石川県白山市東柏町１－２</v>
          </cell>
          <cell r="O42">
            <v>1220001009323</v>
          </cell>
          <cell r="P42" t="str">
            <v>④随意契約（企画競争無し）</v>
          </cell>
          <cell r="Q42" t="str">
            <v>●</v>
          </cell>
          <cell r="R42">
            <v>1131200</v>
          </cell>
          <cell r="S42" t="str">
            <v>@73,900円／地点
ほか</v>
          </cell>
          <cell r="T42">
            <v>1131200</v>
          </cell>
          <cell r="U42">
            <v>1</v>
          </cell>
          <cell r="V42"/>
          <cell r="W42"/>
          <cell r="X42"/>
          <cell r="Y42" t="str">
            <v>①公表</v>
          </cell>
          <cell r="Z42">
            <v>52</v>
          </cell>
          <cell r="AA42">
            <v>0</v>
          </cell>
          <cell r="AB42"/>
          <cell r="AC42"/>
          <cell r="AD42"/>
          <cell r="AE42" t="str">
            <v>⑥その他の法人等</v>
          </cell>
          <cell r="AF42"/>
          <cell r="AG42"/>
          <cell r="AH42" t="str">
            <v>①会計法第29条の3第4項（契約の性質又は目的が競争を許さない場合）</v>
          </cell>
          <cell r="AI42" t="str">
            <v>公募を実施し、申し込みのあった者のうち当局の要件を満たす全ての者と契約したものであり、競争を許さないことから会計法29条の3第4項に該当するため。</v>
          </cell>
          <cell r="AJ42"/>
          <cell r="AK42"/>
          <cell r="AL42"/>
          <cell r="AM42"/>
          <cell r="AN42"/>
          <cell r="AO42"/>
          <cell r="AP42"/>
          <cell r="AQ42"/>
          <cell r="AR42"/>
          <cell r="AS42"/>
          <cell r="AT42"/>
          <cell r="AU42"/>
          <cell r="AV42"/>
          <cell r="AW42"/>
          <cell r="AX42" t="str">
            <v>年間支払金額(契約相手方ごと)</v>
          </cell>
          <cell r="AY42" t="str">
            <v>○</v>
          </cell>
          <cell r="AZ42" t="str">
            <v>×</v>
          </cell>
          <cell r="BA42" t="str">
            <v>×</v>
          </cell>
          <cell r="BB42" t="str">
            <v>×</v>
          </cell>
          <cell r="BC42" t="str">
            <v/>
          </cell>
          <cell r="BD42" t="str">
            <v>⑩役務</v>
          </cell>
          <cell r="BE42" t="str">
            <v>単価契約</v>
          </cell>
          <cell r="BF42" t="str">
            <v/>
          </cell>
          <cell r="BG42" t="str">
            <v>○</v>
          </cell>
          <cell r="BH42" t="b">
            <v>1</v>
          </cell>
          <cell r="BI42" t="b">
            <v>1</v>
          </cell>
        </row>
        <row r="43">
          <cell r="F43">
            <v>37</v>
          </cell>
          <cell r="G43" t="str">
            <v>Dg159</v>
          </cell>
          <cell r="H43" t="str">
            <v>⑩役務</v>
          </cell>
          <cell r="I43" t="str">
            <v>令和4年分の土地鑑定評価額の算出に係る業務　　　　　
14地点ほか</v>
          </cell>
          <cell r="J43" t="str">
            <v>支出負担行為担当官
金沢国税局総務部次長
中村　憲二
石川県金沢市広坂２－２－６０</v>
          </cell>
          <cell r="K43"/>
          <cell r="L43"/>
          <cell r="M43">
            <v>44434</v>
          </cell>
          <cell r="N43" t="str">
            <v>西野総合鑑定株式会社
石川県金沢市泉野町１－８－７</v>
          </cell>
          <cell r="O43">
            <v>5220001004915</v>
          </cell>
          <cell r="P43" t="str">
            <v>④随意契約（企画競争無し）</v>
          </cell>
          <cell r="Q43" t="str">
            <v>●</v>
          </cell>
          <cell r="R43">
            <v>1131200</v>
          </cell>
          <cell r="S43" t="str">
            <v>@73,900円／地点
ほか</v>
          </cell>
          <cell r="T43">
            <v>1131200</v>
          </cell>
          <cell r="U43">
            <v>1</v>
          </cell>
          <cell r="V43"/>
          <cell r="W43"/>
          <cell r="X43"/>
          <cell r="Y43" t="str">
            <v>①公表</v>
          </cell>
          <cell r="Z43">
            <v>52</v>
          </cell>
          <cell r="AA43">
            <v>0</v>
          </cell>
          <cell r="AB43"/>
          <cell r="AC43"/>
          <cell r="AD43"/>
          <cell r="AE43" t="str">
            <v>⑥その他の法人等</v>
          </cell>
          <cell r="AF43"/>
          <cell r="AG43"/>
          <cell r="AH43" t="str">
            <v>①会計法第29条の3第4項（契約の性質又は目的が競争を許さない場合）</v>
          </cell>
          <cell r="AI43" t="str">
            <v>公募を実施し、申し込みのあった者のうち当局の要件を満たす全ての者と契約したものであり、競争を許さないことから会計法29条の3第4項に該当するため。</v>
          </cell>
          <cell r="AJ43"/>
          <cell r="AK43"/>
          <cell r="AL43"/>
          <cell r="AM43"/>
          <cell r="AN43"/>
          <cell r="AO43"/>
          <cell r="AP43"/>
          <cell r="AQ43"/>
          <cell r="AR43"/>
          <cell r="AS43"/>
          <cell r="AT43"/>
          <cell r="AU43"/>
          <cell r="AV43"/>
          <cell r="AW43"/>
          <cell r="AX43" t="str">
            <v>年間支払金額(契約相手方ごと)</v>
          </cell>
          <cell r="AY43" t="str">
            <v>○</v>
          </cell>
          <cell r="AZ43" t="str">
            <v>×</v>
          </cell>
          <cell r="BA43" t="str">
            <v>×</v>
          </cell>
          <cell r="BB43" t="str">
            <v>×</v>
          </cell>
          <cell r="BC43" t="str">
            <v/>
          </cell>
          <cell r="BD43" t="str">
            <v>⑩役務</v>
          </cell>
          <cell r="BE43" t="str">
            <v>単価契約</v>
          </cell>
          <cell r="BF43" t="str">
            <v/>
          </cell>
          <cell r="BG43" t="str">
            <v>○</v>
          </cell>
          <cell r="BH43" t="b">
            <v>1</v>
          </cell>
          <cell r="BI43" t="b">
            <v>1</v>
          </cell>
        </row>
        <row r="44">
          <cell r="F44">
            <v>38</v>
          </cell>
          <cell r="G44" t="str">
            <v>Dg160</v>
          </cell>
          <cell r="H44" t="str">
            <v>⑩役務</v>
          </cell>
          <cell r="I44" t="str">
            <v>令和4年分の土地鑑定評価額の算出に係る業務　　　　　
14地点ほか</v>
          </cell>
          <cell r="J44" t="str">
            <v>支出負担行為担当官
金沢国税局総務部次長
中村　憲二
石川県金沢市広坂２－２－６０</v>
          </cell>
          <cell r="K44"/>
          <cell r="L44"/>
          <cell r="M44">
            <v>44434</v>
          </cell>
          <cell r="N44" t="str">
            <v>有限会社堀江不動産鑑定システム
石川県金沢市笠舞３－９－１７</v>
          </cell>
          <cell r="O44">
            <v>2220002005295</v>
          </cell>
          <cell r="P44" t="str">
            <v>④随意契約（企画競争無し）</v>
          </cell>
          <cell r="Q44" t="str">
            <v>●</v>
          </cell>
          <cell r="R44">
            <v>1131200</v>
          </cell>
          <cell r="S44" t="str">
            <v>@73,900円／地点
ほか</v>
          </cell>
          <cell r="T44">
            <v>1131200</v>
          </cell>
          <cell r="U44">
            <v>1</v>
          </cell>
          <cell r="V44"/>
          <cell r="W44"/>
          <cell r="X44"/>
          <cell r="Y44" t="str">
            <v>①公表</v>
          </cell>
          <cell r="Z44">
            <v>52</v>
          </cell>
          <cell r="AA44">
            <v>0</v>
          </cell>
          <cell r="AB44"/>
          <cell r="AC44"/>
          <cell r="AD44"/>
          <cell r="AE44" t="str">
            <v>⑥その他の法人等</v>
          </cell>
          <cell r="AF44"/>
          <cell r="AG44"/>
          <cell r="AH44" t="str">
            <v>①会計法第29条の3第4項（契約の性質又は目的が競争を許さない場合）</v>
          </cell>
          <cell r="AI44" t="str">
            <v>公募を実施し、申し込みのあった者のうち当局の要件を満たす全ての者と契約したものであり、競争を許さないことから会計法29条の3第4項に該当するため。</v>
          </cell>
          <cell r="AJ44"/>
          <cell r="AK44"/>
          <cell r="AL44"/>
          <cell r="AM44"/>
          <cell r="AN44"/>
          <cell r="AO44"/>
          <cell r="AP44"/>
          <cell r="AQ44"/>
          <cell r="AR44"/>
          <cell r="AS44"/>
          <cell r="AT44"/>
          <cell r="AU44"/>
          <cell r="AV44"/>
          <cell r="AW44"/>
          <cell r="AX44" t="str">
            <v>年間支払金額(契約相手方ごと)</v>
          </cell>
          <cell r="AY44" t="str">
            <v>○</v>
          </cell>
          <cell r="AZ44" t="str">
            <v>×</v>
          </cell>
          <cell r="BA44" t="str">
            <v>×</v>
          </cell>
          <cell r="BB44" t="str">
            <v>×</v>
          </cell>
          <cell r="BC44" t="str">
            <v/>
          </cell>
          <cell r="BD44" t="str">
            <v>⑩役務</v>
          </cell>
          <cell r="BE44" t="str">
            <v>単価契約</v>
          </cell>
          <cell r="BF44" t="str">
            <v/>
          </cell>
          <cell r="BG44" t="str">
            <v>○</v>
          </cell>
          <cell r="BH44" t="b">
            <v>1</v>
          </cell>
          <cell r="BI44" t="b">
            <v>1</v>
          </cell>
        </row>
        <row r="45">
          <cell r="F45">
            <v>39</v>
          </cell>
          <cell r="G45" t="str">
            <v>Dg161</v>
          </cell>
          <cell r="H45" t="str">
            <v>⑩役務</v>
          </cell>
          <cell r="I45" t="str">
            <v>令和4年分の土地鑑定評価額の算出に係る業務　　　　　
15地点</v>
          </cell>
          <cell r="J45" t="str">
            <v>支出負担行為担当官
金沢国税局総務部次長
中村　憲二
石川県金沢市広坂２－２－６０</v>
          </cell>
          <cell r="K45"/>
          <cell r="L45"/>
          <cell r="M45">
            <v>44434</v>
          </cell>
          <cell r="N45" t="str">
            <v>有限会社寺田正成不動産鑑定士事務所
石川県金沢市長坂台７－３４</v>
          </cell>
          <cell r="O45">
            <v>5220002004030</v>
          </cell>
          <cell r="P45" t="str">
            <v>④随意契約（企画競争無し）</v>
          </cell>
          <cell r="Q45" t="str">
            <v>●</v>
          </cell>
          <cell r="R45">
            <v>1108500</v>
          </cell>
          <cell r="S45" t="str">
            <v>@73,900円／地点
ほか</v>
          </cell>
          <cell r="T45">
            <v>1108500</v>
          </cell>
          <cell r="U45">
            <v>1</v>
          </cell>
          <cell r="V45"/>
          <cell r="W45"/>
          <cell r="X45"/>
          <cell r="Y45" t="str">
            <v>①公表</v>
          </cell>
          <cell r="Z45">
            <v>52</v>
          </cell>
          <cell r="AA45">
            <v>0</v>
          </cell>
          <cell r="AB45"/>
          <cell r="AC45"/>
          <cell r="AD45"/>
          <cell r="AE45" t="str">
            <v>⑥その他の法人等</v>
          </cell>
          <cell r="AF45"/>
          <cell r="AG45"/>
          <cell r="AH45" t="str">
            <v>①会計法第29条の3第4項（契約の性質又は目的が競争を許さない場合）</v>
          </cell>
          <cell r="AI45" t="str">
            <v>公募を実施し、申し込みのあった者のうち当局の要件を満たす全ての者と契約したものであり、競争を許さないことから会計法29条の3第4項に該当するため。</v>
          </cell>
          <cell r="AJ45"/>
          <cell r="AK45"/>
          <cell r="AL45"/>
          <cell r="AM45"/>
          <cell r="AN45"/>
          <cell r="AO45"/>
          <cell r="AP45"/>
          <cell r="AQ45"/>
          <cell r="AR45"/>
          <cell r="AS45"/>
          <cell r="AT45"/>
          <cell r="AU45"/>
          <cell r="AV45"/>
          <cell r="AW45"/>
          <cell r="AX45" t="str">
            <v>年間支払金額(契約相手方ごと)</v>
          </cell>
          <cell r="AY45" t="str">
            <v>○</v>
          </cell>
          <cell r="AZ45" t="str">
            <v>×</v>
          </cell>
          <cell r="BA45" t="str">
            <v>×</v>
          </cell>
          <cell r="BB45" t="str">
            <v>×</v>
          </cell>
          <cell r="BC45" t="str">
            <v/>
          </cell>
          <cell r="BD45" t="str">
            <v>⑩役務</v>
          </cell>
          <cell r="BE45" t="str">
            <v>単価契約</v>
          </cell>
          <cell r="BF45" t="str">
            <v/>
          </cell>
          <cell r="BG45" t="str">
            <v>○</v>
          </cell>
          <cell r="BH45" t="b">
            <v>1</v>
          </cell>
          <cell r="BI45" t="b">
            <v>1</v>
          </cell>
        </row>
        <row r="46">
          <cell r="F46">
            <v>40</v>
          </cell>
          <cell r="G46" t="str">
            <v>Dg162</v>
          </cell>
          <cell r="H46" t="str">
            <v>⑩役務</v>
          </cell>
          <cell r="I46" t="str">
            <v>令和4年分の土地鑑定評価額の算出に係る業務　　　　　
14地点ほか</v>
          </cell>
          <cell r="J46" t="str">
            <v>支出負担行為担当官
金沢国税局総務部次長
中村　憲二
石川県金沢市広坂２－２－６０</v>
          </cell>
          <cell r="K46"/>
          <cell r="L46"/>
          <cell r="M46">
            <v>44434</v>
          </cell>
          <cell r="N46" t="str">
            <v>有限会社西野正治不動産鑑定士事務所
石川県金沢市入江１－５４</v>
          </cell>
          <cell r="O46">
            <v>9220002004415</v>
          </cell>
          <cell r="P46" t="str">
            <v>④随意契約（企画競争無し）</v>
          </cell>
          <cell r="Q46" t="str">
            <v>●</v>
          </cell>
          <cell r="R46">
            <v>1131200</v>
          </cell>
          <cell r="S46" t="str">
            <v>@73,900円／地点
ほか</v>
          </cell>
          <cell r="T46">
            <v>1131200</v>
          </cell>
          <cell r="U46">
            <v>1</v>
          </cell>
          <cell r="V46"/>
          <cell r="W46"/>
          <cell r="X46"/>
          <cell r="Y46" t="str">
            <v>①公表</v>
          </cell>
          <cell r="Z46">
            <v>52</v>
          </cell>
          <cell r="AA46">
            <v>0</v>
          </cell>
          <cell r="AB46"/>
          <cell r="AC46"/>
          <cell r="AD46"/>
          <cell r="AE46" t="str">
            <v>⑥その他の法人等</v>
          </cell>
          <cell r="AF46"/>
          <cell r="AG46"/>
          <cell r="AH46" t="str">
            <v>①会計法第29条の3第4項（契約の性質又は目的が競争を許さない場合）</v>
          </cell>
          <cell r="AI46" t="str">
            <v>公募を実施し、申し込みのあった者のうち当局の要件を満たす全ての者と契約したものであり、競争を許さないことから会計法29条の3第4項に該当するため。</v>
          </cell>
          <cell r="AJ46"/>
          <cell r="AK46"/>
          <cell r="AL46"/>
          <cell r="AM46"/>
          <cell r="AN46"/>
          <cell r="AO46"/>
          <cell r="AP46"/>
          <cell r="AQ46"/>
          <cell r="AR46"/>
          <cell r="AS46"/>
          <cell r="AT46"/>
          <cell r="AU46"/>
          <cell r="AV46"/>
          <cell r="AW46"/>
          <cell r="AX46" t="str">
            <v>年間支払金額(契約相手方ごと)</v>
          </cell>
          <cell r="AY46" t="str">
            <v>○</v>
          </cell>
          <cell r="AZ46" t="str">
            <v>×</v>
          </cell>
          <cell r="BA46" t="str">
            <v>×</v>
          </cell>
          <cell r="BB46" t="str">
            <v>×</v>
          </cell>
          <cell r="BC46" t="str">
            <v/>
          </cell>
          <cell r="BD46" t="str">
            <v>⑩役務</v>
          </cell>
          <cell r="BE46" t="str">
            <v>単価契約</v>
          </cell>
          <cell r="BF46" t="str">
            <v/>
          </cell>
          <cell r="BG46" t="str">
            <v>○</v>
          </cell>
          <cell r="BH46" t="b">
            <v>1</v>
          </cell>
          <cell r="BI46" t="b">
            <v>1</v>
          </cell>
        </row>
        <row r="47">
          <cell r="F47">
            <v>41</v>
          </cell>
          <cell r="G47" t="str">
            <v>Dg163</v>
          </cell>
          <cell r="H47" t="str">
            <v>⑩役務</v>
          </cell>
          <cell r="I47" t="str">
            <v>令和4年分の土地鑑定評価額の算出に係る業務　　　　　
15地点</v>
          </cell>
          <cell r="J47" t="str">
            <v>支出負担行為担当官
金沢国税局総務部次長
中村　憲二
石川県金沢市広坂２－２－６０</v>
          </cell>
          <cell r="K47"/>
          <cell r="L47"/>
          <cell r="M47">
            <v>44434</v>
          </cell>
          <cell r="N47" t="str">
            <v>一般財団法人日本不動産研究所金沢支所
石川県金沢市本町１－５－２リファーレ１２階</v>
          </cell>
          <cell r="O47">
            <v>2010405009567</v>
          </cell>
          <cell r="P47" t="str">
            <v>④随意契約（企画競争無し）</v>
          </cell>
          <cell r="Q47" t="str">
            <v>●</v>
          </cell>
          <cell r="R47">
            <v>1108500</v>
          </cell>
          <cell r="S47" t="str">
            <v>@73,900円／地点
ほか</v>
          </cell>
          <cell r="T47">
            <v>1108500</v>
          </cell>
          <cell r="U47">
            <v>1</v>
          </cell>
          <cell r="V47"/>
          <cell r="W47"/>
          <cell r="X47"/>
          <cell r="Y47" t="str">
            <v>①公表</v>
          </cell>
          <cell r="Z47">
            <v>52</v>
          </cell>
          <cell r="AA47">
            <v>0</v>
          </cell>
          <cell r="AB47"/>
          <cell r="AC47"/>
          <cell r="AD47"/>
          <cell r="AE47" t="str">
            <v>⑥その他の法人等</v>
          </cell>
          <cell r="AF47"/>
          <cell r="AG47"/>
          <cell r="AH47" t="str">
            <v>①会計法第29条の3第4項（契約の性質又は目的が競争を許さない場合）</v>
          </cell>
          <cell r="AI47" t="str">
            <v>公募を実施し、申し込みのあった者のうち当局の要件を満たす全ての者と契約したものであり、競争を許さないことから会計法29条の3第4項に該当するため。</v>
          </cell>
          <cell r="AJ47"/>
          <cell r="AK47"/>
          <cell r="AL47"/>
          <cell r="AM47"/>
          <cell r="AN47"/>
          <cell r="AO47"/>
          <cell r="AP47"/>
          <cell r="AQ47"/>
          <cell r="AR47"/>
          <cell r="AS47"/>
          <cell r="AT47"/>
          <cell r="AU47"/>
          <cell r="AV47"/>
          <cell r="AW47"/>
          <cell r="AX47" t="str">
            <v>年間支払金額(契約相手方ごと)</v>
          </cell>
          <cell r="AY47" t="str">
            <v>○</v>
          </cell>
          <cell r="AZ47" t="str">
            <v>×</v>
          </cell>
          <cell r="BA47" t="str">
            <v>×</v>
          </cell>
          <cell r="BB47" t="str">
            <v>×</v>
          </cell>
          <cell r="BC47" t="str">
            <v/>
          </cell>
          <cell r="BD47" t="str">
            <v>⑩役務</v>
          </cell>
          <cell r="BE47" t="str">
            <v>単価契約</v>
          </cell>
          <cell r="BF47" t="str">
            <v/>
          </cell>
          <cell r="BG47" t="str">
            <v>○</v>
          </cell>
          <cell r="BH47" t="b">
            <v>1</v>
          </cell>
          <cell r="BI47" t="b">
            <v>1</v>
          </cell>
        </row>
        <row r="48">
          <cell r="F48">
            <v>42</v>
          </cell>
          <cell r="G48" t="str">
            <v>Dg164</v>
          </cell>
          <cell r="H48" t="str">
            <v>⑩役務</v>
          </cell>
          <cell r="I48" t="str">
            <v>令和4年分の土地鑑定評価額の算出に係る業務　　　　　
15地点</v>
          </cell>
          <cell r="J48" t="str">
            <v>支出負担行為担当官
金沢国税局総務部次長
中村　憲二
石川県金沢市広坂２－２－６０</v>
          </cell>
          <cell r="K48"/>
          <cell r="L48"/>
          <cell r="M48">
            <v>44434</v>
          </cell>
          <cell r="N48" t="str">
            <v>有限会社武田不動産鑑定事務所
石川県金沢市長坂１－１１－２０</v>
          </cell>
          <cell r="O48">
            <v>1220002003630</v>
          </cell>
          <cell r="P48" t="str">
            <v>④随意契約（企画競争無し）</v>
          </cell>
          <cell r="Q48" t="str">
            <v>●</v>
          </cell>
          <cell r="R48">
            <v>1108500</v>
          </cell>
          <cell r="S48" t="str">
            <v>@73,900円／地点
ほか</v>
          </cell>
          <cell r="T48">
            <v>1108500</v>
          </cell>
          <cell r="U48">
            <v>1</v>
          </cell>
          <cell r="V48"/>
          <cell r="W48"/>
          <cell r="X48"/>
          <cell r="Y48" t="str">
            <v>①公表</v>
          </cell>
          <cell r="Z48">
            <v>52</v>
          </cell>
          <cell r="AA48">
            <v>0</v>
          </cell>
          <cell r="AB48"/>
          <cell r="AC48"/>
          <cell r="AD48"/>
          <cell r="AE48" t="str">
            <v>⑥その他の法人等</v>
          </cell>
          <cell r="AF48"/>
          <cell r="AG48"/>
          <cell r="AH48" t="str">
            <v>①会計法第29条の3第4項（契約の性質又は目的が競争を許さない場合）</v>
          </cell>
          <cell r="AI48" t="str">
            <v>公募を実施し、申し込みのあった者のうち当局の要件を満たす全ての者と契約したものであり、競争を許さないことから会計法29条の3第4項に該当するため。</v>
          </cell>
          <cell r="AJ48"/>
          <cell r="AK48"/>
          <cell r="AL48"/>
          <cell r="AM48"/>
          <cell r="AN48"/>
          <cell r="AO48"/>
          <cell r="AP48"/>
          <cell r="AQ48"/>
          <cell r="AR48"/>
          <cell r="AS48"/>
          <cell r="AT48"/>
          <cell r="AU48"/>
          <cell r="AV48"/>
          <cell r="AW48"/>
          <cell r="AX48" t="str">
            <v>年間支払金額(契約相手方ごと)</v>
          </cell>
          <cell r="AY48" t="str">
            <v>○</v>
          </cell>
          <cell r="AZ48" t="str">
            <v>×</v>
          </cell>
          <cell r="BA48" t="str">
            <v>×</v>
          </cell>
          <cell r="BB48" t="str">
            <v>×</v>
          </cell>
          <cell r="BC48" t="str">
            <v/>
          </cell>
          <cell r="BD48" t="str">
            <v>⑩役務</v>
          </cell>
          <cell r="BE48" t="str">
            <v>単価契約</v>
          </cell>
          <cell r="BF48" t="str">
            <v/>
          </cell>
          <cell r="BG48" t="str">
            <v>○</v>
          </cell>
          <cell r="BH48" t="b">
            <v>1</v>
          </cell>
          <cell r="BI48" t="b">
            <v>1</v>
          </cell>
        </row>
        <row r="49">
          <cell r="F49">
            <v>43</v>
          </cell>
          <cell r="G49" t="str">
            <v>Dg165</v>
          </cell>
          <cell r="H49" t="str">
            <v>⑩役務</v>
          </cell>
          <cell r="I49" t="str">
            <v>令和4年分の土地鑑定評価額の算出に係る業務　　　　　
14地点ほか</v>
          </cell>
          <cell r="J49" t="str">
            <v>支出負担行為担当官
金沢国税局総務部次長
中村　憲二
石川県金沢市広坂２－２－６０</v>
          </cell>
          <cell r="K49"/>
          <cell r="L49"/>
          <cell r="M49">
            <v>44434</v>
          </cell>
          <cell r="N49" t="str">
            <v>個人</v>
          </cell>
          <cell r="O49" t="str">
            <v>－</v>
          </cell>
          <cell r="P49" t="str">
            <v>④随意契約（企画競争無し）</v>
          </cell>
          <cell r="Q49" t="str">
            <v>●</v>
          </cell>
          <cell r="R49">
            <v>1002309</v>
          </cell>
          <cell r="S49" t="str">
            <v>@73,900円／地点
ほか</v>
          </cell>
          <cell r="T49">
            <v>1002309</v>
          </cell>
          <cell r="U49">
            <v>1</v>
          </cell>
          <cell r="V49"/>
          <cell r="W49"/>
          <cell r="X49"/>
          <cell r="Y49" t="str">
            <v>①公表</v>
          </cell>
          <cell r="Z49">
            <v>52</v>
          </cell>
          <cell r="AA49">
            <v>0</v>
          </cell>
          <cell r="AB49"/>
          <cell r="AC49"/>
          <cell r="AD49"/>
          <cell r="AE49" t="str">
            <v>⑥その他の法人等</v>
          </cell>
          <cell r="AF49"/>
          <cell r="AG49"/>
          <cell r="AH49" t="str">
            <v>①会計法第29条の3第4項（契約の性質又は目的が競争を許さない場合）</v>
          </cell>
          <cell r="AI49" t="str">
            <v>公募を実施し、申し込みのあった者のうち当局の要件を満たす全ての者と契約したものであり、競争を許さないことから会計法29条の3第4項に該当するため。</v>
          </cell>
          <cell r="AJ49"/>
          <cell r="AK49"/>
          <cell r="AL49"/>
          <cell r="AM49"/>
          <cell r="AN49"/>
          <cell r="AO49"/>
          <cell r="AP49"/>
          <cell r="AQ49"/>
          <cell r="AR49"/>
          <cell r="AS49"/>
          <cell r="AT49"/>
          <cell r="AU49"/>
          <cell r="AV49"/>
          <cell r="AW49"/>
          <cell r="AX49" t="str">
            <v>年間支払金額(契約相手方ごと)</v>
          </cell>
          <cell r="AY49" t="str">
            <v>○</v>
          </cell>
          <cell r="AZ49" t="str">
            <v>×</v>
          </cell>
          <cell r="BA49" t="str">
            <v>×</v>
          </cell>
          <cell r="BB49" t="str">
            <v>×</v>
          </cell>
          <cell r="BC49" t="str">
            <v/>
          </cell>
          <cell r="BD49" t="str">
            <v>⑩役務</v>
          </cell>
          <cell r="BE49" t="str">
            <v>単価契約</v>
          </cell>
          <cell r="BF49" t="str">
            <v/>
          </cell>
          <cell r="BG49" t="str">
            <v>○</v>
          </cell>
          <cell r="BH49" t="b">
            <v>1</v>
          </cell>
          <cell r="BI49" t="b">
            <v>1</v>
          </cell>
        </row>
        <row r="50">
          <cell r="F50">
            <v>44</v>
          </cell>
          <cell r="G50" t="str">
            <v>Dg166</v>
          </cell>
          <cell r="H50" t="str">
            <v>⑩役務</v>
          </cell>
          <cell r="I50" t="str">
            <v>令和4年分の土地鑑定評価額の算出に係る業務　　　　　
15地点ほか</v>
          </cell>
          <cell r="J50" t="str">
            <v>支出負担行為担当官
金沢国税局総務部次長
中村　憲二
石川県金沢市広坂２－２－６０</v>
          </cell>
          <cell r="K50"/>
          <cell r="L50"/>
          <cell r="M50">
            <v>44434</v>
          </cell>
          <cell r="N50" t="str">
            <v>有限会社小西不動産鑑定所
石川県金沢市二口町ロ１７戸板ホール２階</v>
          </cell>
          <cell r="O50">
            <v>5220002006605</v>
          </cell>
          <cell r="P50" t="str">
            <v>④随意契約（企画競争無し）</v>
          </cell>
          <cell r="Q50" t="str">
            <v>●</v>
          </cell>
          <cell r="R50">
            <v>1226950</v>
          </cell>
          <cell r="S50" t="str">
            <v>@73,900円／地点
ほか</v>
          </cell>
          <cell r="T50">
            <v>1226950</v>
          </cell>
          <cell r="U50">
            <v>1</v>
          </cell>
          <cell r="V50"/>
          <cell r="W50"/>
          <cell r="X50"/>
          <cell r="Y50" t="str">
            <v>①公表</v>
          </cell>
          <cell r="Z50">
            <v>52</v>
          </cell>
          <cell r="AA50">
            <v>0</v>
          </cell>
          <cell r="AB50"/>
          <cell r="AC50"/>
          <cell r="AD50"/>
          <cell r="AE50" t="str">
            <v>⑥その他の法人等</v>
          </cell>
          <cell r="AF50"/>
          <cell r="AG50"/>
          <cell r="AH50" t="str">
            <v>①会計法第29条の3第4項（契約の性質又は目的が競争を許さない場合）</v>
          </cell>
          <cell r="AI50" t="str">
            <v>公募を実施し、申し込みのあった者のうち当局の要件を満たす全ての者と契約したものであり、競争を許さないことから会計法29条の3第4項に該当するため。</v>
          </cell>
          <cell r="AJ50"/>
          <cell r="AK50"/>
          <cell r="AL50"/>
          <cell r="AM50"/>
          <cell r="AN50"/>
          <cell r="AO50"/>
          <cell r="AP50"/>
          <cell r="AQ50"/>
          <cell r="AR50"/>
          <cell r="AS50"/>
          <cell r="AT50"/>
          <cell r="AU50"/>
          <cell r="AV50"/>
          <cell r="AW50"/>
          <cell r="AX50" t="str">
            <v>年間支払金額(契約相手方ごと)</v>
          </cell>
          <cell r="AY50" t="str">
            <v>○</v>
          </cell>
          <cell r="AZ50" t="str">
            <v>×</v>
          </cell>
          <cell r="BA50" t="str">
            <v>×</v>
          </cell>
          <cell r="BB50" t="str">
            <v>×</v>
          </cell>
          <cell r="BC50" t="str">
            <v/>
          </cell>
          <cell r="BD50" t="str">
            <v>⑩役務</v>
          </cell>
          <cell r="BE50" t="str">
            <v>単価契約</v>
          </cell>
          <cell r="BF50" t="str">
            <v/>
          </cell>
          <cell r="BG50" t="str">
            <v>○</v>
          </cell>
          <cell r="BH50" t="b">
            <v>1</v>
          </cell>
          <cell r="BI50" t="b">
            <v>1</v>
          </cell>
        </row>
        <row r="51">
          <cell r="F51">
            <v>45</v>
          </cell>
          <cell r="G51" t="str">
            <v>Dg167</v>
          </cell>
          <cell r="H51" t="str">
            <v>⑩役務</v>
          </cell>
          <cell r="I51" t="str">
            <v>令和4年分の土地鑑定評価額の算出に係る業務　　　　　
15地点</v>
          </cell>
          <cell r="J51" t="str">
            <v>支出負担行為担当官
金沢国税局総務部次長
中村　憲二
石川県金沢市広坂２－２－６０</v>
          </cell>
          <cell r="K51"/>
          <cell r="L51"/>
          <cell r="M51">
            <v>44434</v>
          </cell>
          <cell r="N51" t="str">
            <v>有限会社きざき不動産鑑定
石川県加賀市大聖寺三ツ町錦城ケ丘４１－５</v>
          </cell>
          <cell r="O51">
            <v>3220002012324</v>
          </cell>
          <cell r="P51" t="str">
            <v>④随意契約（企画競争無し）</v>
          </cell>
          <cell r="Q51" t="str">
            <v>●</v>
          </cell>
          <cell r="R51">
            <v>1108500</v>
          </cell>
          <cell r="S51" t="str">
            <v>@73,900円／地点
ほか</v>
          </cell>
          <cell r="T51">
            <v>1108500</v>
          </cell>
          <cell r="U51">
            <v>1</v>
          </cell>
          <cell r="V51"/>
          <cell r="W51"/>
          <cell r="X51"/>
          <cell r="Y51" t="str">
            <v>①公表</v>
          </cell>
          <cell r="Z51">
            <v>52</v>
          </cell>
          <cell r="AA51">
            <v>0</v>
          </cell>
          <cell r="AB51"/>
          <cell r="AC51"/>
          <cell r="AD51"/>
          <cell r="AE51" t="str">
            <v>⑥その他の法人等</v>
          </cell>
          <cell r="AF51"/>
          <cell r="AG51"/>
          <cell r="AH51" t="str">
            <v>①会計法第29条の3第4項（契約の性質又は目的が競争を許さない場合）</v>
          </cell>
          <cell r="AI51" t="str">
            <v>公募を実施し、申し込みのあった者のうち当局の要件を満たす全ての者と契約したものであり、競争を許さないことから会計法29条の3第4項に該当するため。</v>
          </cell>
          <cell r="AJ51"/>
          <cell r="AK51"/>
          <cell r="AL51"/>
          <cell r="AM51"/>
          <cell r="AN51"/>
          <cell r="AO51"/>
          <cell r="AP51"/>
          <cell r="AQ51"/>
          <cell r="AR51"/>
          <cell r="AS51"/>
          <cell r="AT51"/>
          <cell r="AU51"/>
          <cell r="AV51"/>
          <cell r="AW51"/>
          <cell r="AX51" t="str">
            <v>年間支払金額(契約相手方ごと)</v>
          </cell>
          <cell r="AY51" t="str">
            <v>○</v>
          </cell>
          <cell r="AZ51" t="str">
            <v>×</v>
          </cell>
          <cell r="BA51" t="str">
            <v>×</v>
          </cell>
          <cell r="BB51" t="str">
            <v>×</v>
          </cell>
          <cell r="BC51" t="str">
            <v/>
          </cell>
          <cell r="BD51" t="str">
            <v>⑩役務</v>
          </cell>
          <cell r="BE51" t="str">
            <v>単価契約</v>
          </cell>
          <cell r="BF51" t="str">
            <v/>
          </cell>
          <cell r="BG51" t="str">
            <v>○</v>
          </cell>
          <cell r="BH51" t="b">
            <v>1</v>
          </cell>
          <cell r="BI51" t="b">
            <v>1</v>
          </cell>
        </row>
        <row r="52">
          <cell r="F52">
            <v>46</v>
          </cell>
          <cell r="G52" t="str">
            <v>Dg168</v>
          </cell>
          <cell r="H52" t="str">
            <v>⑩役務</v>
          </cell>
          <cell r="I52" t="str">
            <v>令和4年分の土地鑑定評価額の算出に係る業務　　　　　
15地点ほか</v>
          </cell>
          <cell r="J52" t="str">
            <v>支出負担行為担当官
金沢国税局総務部次長
中村　憲二
石川県金沢市広坂２－２－６０</v>
          </cell>
          <cell r="K52"/>
          <cell r="L52"/>
          <cell r="M52">
            <v>44434</v>
          </cell>
          <cell r="N52" t="str">
            <v>個人</v>
          </cell>
          <cell r="O52" t="str">
            <v>－</v>
          </cell>
          <cell r="P52" t="str">
            <v>④随意契約（企画競争無し）</v>
          </cell>
          <cell r="Q52" t="str">
            <v>●</v>
          </cell>
          <cell r="R52">
            <v>1061119</v>
          </cell>
          <cell r="S52" t="str">
            <v>@73,900円／地点
ほか</v>
          </cell>
          <cell r="T52">
            <v>1061119</v>
          </cell>
          <cell r="U52">
            <v>1</v>
          </cell>
          <cell r="V52"/>
          <cell r="W52"/>
          <cell r="X52"/>
          <cell r="Y52" t="str">
            <v>①公表</v>
          </cell>
          <cell r="Z52">
            <v>52</v>
          </cell>
          <cell r="AA52">
            <v>0</v>
          </cell>
          <cell r="AB52"/>
          <cell r="AC52"/>
          <cell r="AD52"/>
          <cell r="AE52" t="str">
            <v>⑥その他の法人等</v>
          </cell>
          <cell r="AF52"/>
          <cell r="AG52"/>
          <cell r="AH52" t="str">
            <v>①会計法第29条の3第4項（契約の性質又は目的が競争を許さない場合）</v>
          </cell>
          <cell r="AI52" t="str">
            <v>公募を実施し、申し込みのあった者のうち当局の要件を満たす全ての者と契約したものであり、競争を許さないことから会計法29条の3第4項に該当するため。</v>
          </cell>
          <cell r="AJ52"/>
          <cell r="AK52"/>
          <cell r="AL52"/>
          <cell r="AM52"/>
          <cell r="AN52"/>
          <cell r="AO52"/>
          <cell r="AP52"/>
          <cell r="AQ52"/>
          <cell r="AR52"/>
          <cell r="AS52"/>
          <cell r="AT52"/>
          <cell r="AU52"/>
          <cell r="AV52"/>
          <cell r="AW52"/>
          <cell r="AX52" t="str">
            <v>年間支払金額(契約相手方ごと)</v>
          </cell>
          <cell r="AY52" t="str">
            <v>○</v>
          </cell>
          <cell r="AZ52" t="str">
            <v>×</v>
          </cell>
          <cell r="BA52" t="str">
            <v>×</v>
          </cell>
          <cell r="BB52" t="str">
            <v>×</v>
          </cell>
          <cell r="BC52" t="str">
            <v/>
          </cell>
          <cell r="BD52" t="str">
            <v>⑩役務</v>
          </cell>
          <cell r="BE52" t="str">
            <v>単価契約</v>
          </cell>
          <cell r="BF52" t="str">
            <v/>
          </cell>
          <cell r="BG52" t="str">
            <v>○</v>
          </cell>
          <cell r="BH52" t="b">
            <v>1</v>
          </cell>
          <cell r="BI52" t="b">
            <v>1</v>
          </cell>
        </row>
        <row r="53">
          <cell r="F53">
            <v>47</v>
          </cell>
          <cell r="G53" t="str">
            <v>Dg169</v>
          </cell>
          <cell r="H53" t="str">
            <v>⑩役務</v>
          </cell>
          <cell r="I53" t="str">
            <v>令和4年分の土地鑑定評価額の算出に係る業務　　　　　
14地点ほか</v>
          </cell>
          <cell r="J53" t="str">
            <v>支出負担行為担当官
金沢国税局総務部次長
中村　憲二
石川県金沢市広坂２－２－６０</v>
          </cell>
          <cell r="K53"/>
          <cell r="L53"/>
          <cell r="M53">
            <v>44434</v>
          </cell>
          <cell r="N53" t="str">
            <v>個人</v>
          </cell>
          <cell r="O53" t="str">
            <v>－</v>
          </cell>
          <cell r="P53" t="str">
            <v>④随意契約（企画競争無し）</v>
          </cell>
          <cell r="Q53" t="str">
            <v>●</v>
          </cell>
          <cell r="R53">
            <v>1002309</v>
          </cell>
          <cell r="S53" t="str">
            <v>@73,900円／地点
ほか</v>
          </cell>
          <cell r="T53">
            <v>1002309</v>
          </cell>
          <cell r="U53">
            <v>1</v>
          </cell>
          <cell r="V53"/>
          <cell r="W53"/>
          <cell r="X53"/>
          <cell r="Y53" t="str">
            <v>①公表</v>
          </cell>
          <cell r="Z53">
            <v>52</v>
          </cell>
          <cell r="AA53">
            <v>0</v>
          </cell>
          <cell r="AB53"/>
          <cell r="AC53"/>
          <cell r="AD53"/>
          <cell r="AE53" t="str">
            <v>⑥その他の法人等</v>
          </cell>
          <cell r="AF53"/>
          <cell r="AG53"/>
          <cell r="AH53" t="str">
            <v>①会計法第29条の3第4項（契約の性質又は目的が競争を許さない場合）</v>
          </cell>
          <cell r="AI53" t="str">
            <v>公募を実施し、申し込みのあった者のうち当局の要件を満たす全ての者と契約したものであり、競争を許さないことから会計法29条の3第4項に該当するため。</v>
          </cell>
          <cell r="AJ53"/>
          <cell r="AK53"/>
          <cell r="AL53"/>
          <cell r="AM53"/>
          <cell r="AN53"/>
          <cell r="AO53"/>
          <cell r="AP53"/>
          <cell r="AQ53"/>
          <cell r="AR53"/>
          <cell r="AS53"/>
          <cell r="AT53"/>
          <cell r="AU53"/>
          <cell r="AV53"/>
          <cell r="AW53"/>
          <cell r="AX53" t="str">
            <v>年間支払金額(契約相手方ごと)</v>
          </cell>
          <cell r="AY53" t="str">
            <v>○</v>
          </cell>
          <cell r="AZ53" t="str">
            <v>×</v>
          </cell>
          <cell r="BA53" t="str">
            <v>×</v>
          </cell>
          <cell r="BB53" t="str">
            <v>×</v>
          </cell>
          <cell r="BC53" t="str">
            <v/>
          </cell>
          <cell r="BD53" t="str">
            <v>⑩役務</v>
          </cell>
          <cell r="BE53" t="str">
            <v>単価契約</v>
          </cell>
          <cell r="BF53" t="str">
            <v/>
          </cell>
          <cell r="BG53" t="str">
            <v>○</v>
          </cell>
          <cell r="BH53" t="b">
            <v>1</v>
          </cell>
          <cell r="BI53" t="b">
            <v>1</v>
          </cell>
        </row>
        <row r="54">
          <cell r="F54">
            <v>48</v>
          </cell>
          <cell r="G54" t="str">
            <v>Dg170</v>
          </cell>
          <cell r="H54" t="str">
            <v>⑩役務</v>
          </cell>
          <cell r="I54" t="str">
            <v>令和4年分の土地鑑定評価額の算出に係る業務　　　　　
14地点ほか</v>
          </cell>
          <cell r="J54" t="str">
            <v>支出負担行為担当官
金沢国税局総務部次長
中村　憲二
石川県金沢市広坂２－２－６０</v>
          </cell>
          <cell r="K54"/>
          <cell r="L54"/>
          <cell r="M54">
            <v>44434</v>
          </cell>
          <cell r="N54" t="str">
            <v>個人</v>
          </cell>
          <cell r="O54" t="str">
            <v>－</v>
          </cell>
          <cell r="P54" t="str">
            <v>④随意契約（企画競争無し）</v>
          </cell>
          <cell r="Q54" t="str">
            <v>●</v>
          </cell>
          <cell r="R54">
            <v>1002309</v>
          </cell>
          <cell r="S54" t="str">
            <v>@73,900円／地点
ほか</v>
          </cell>
          <cell r="T54">
            <v>1002309</v>
          </cell>
          <cell r="U54">
            <v>1</v>
          </cell>
          <cell r="V54"/>
          <cell r="W54"/>
          <cell r="X54"/>
          <cell r="Y54" t="str">
            <v>①公表</v>
          </cell>
          <cell r="Z54">
            <v>52</v>
          </cell>
          <cell r="AA54">
            <v>0</v>
          </cell>
          <cell r="AB54"/>
          <cell r="AC54"/>
          <cell r="AD54"/>
          <cell r="AE54" t="str">
            <v>⑥その他の法人等</v>
          </cell>
          <cell r="AF54"/>
          <cell r="AG54"/>
          <cell r="AH54" t="str">
            <v>①会計法第29条の3第4項（契約の性質又は目的が競争を許さない場合）</v>
          </cell>
          <cell r="AI54" t="str">
            <v>公募を実施し、申し込みのあった者のうち当局の要件を満たす全ての者と契約したものであり、競争を許さないことから会計法29条の3第4項に該当するため。</v>
          </cell>
          <cell r="AJ54"/>
          <cell r="AK54"/>
          <cell r="AL54"/>
          <cell r="AM54"/>
          <cell r="AN54"/>
          <cell r="AO54"/>
          <cell r="AP54"/>
          <cell r="AQ54"/>
          <cell r="AR54"/>
          <cell r="AS54"/>
          <cell r="AT54"/>
          <cell r="AU54"/>
          <cell r="AV54"/>
          <cell r="AW54"/>
          <cell r="AX54" t="str">
            <v>年間支払金額(契約相手方ごと)</v>
          </cell>
          <cell r="AY54" t="str">
            <v>○</v>
          </cell>
          <cell r="AZ54" t="str">
            <v>×</v>
          </cell>
          <cell r="BA54" t="str">
            <v>×</v>
          </cell>
          <cell r="BB54" t="str">
            <v>×</v>
          </cell>
          <cell r="BC54" t="str">
            <v/>
          </cell>
          <cell r="BD54" t="str">
            <v>⑩役務</v>
          </cell>
          <cell r="BE54" t="str">
            <v>単価契約</v>
          </cell>
          <cell r="BF54" t="str">
            <v/>
          </cell>
          <cell r="BG54" t="str">
            <v>○</v>
          </cell>
          <cell r="BH54" t="b">
            <v>1</v>
          </cell>
          <cell r="BI54" t="b">
            <v>1</v>
          </cell>
        </row>
        <row r="55">
          <cell r="F55">
            <v>49</v>
          </cell>
          <cell r="G55" t="str">
            <v>Dg171</v>
          </cell>
          <cell r="H55" t="str">
            <v>⑩役務</v>
          </cell>
          <cell r="I55" t="str">
            <v>令和4年分の土地鑑定評価額の算出に係る業務　　　　　
14地点ほか</v>
          </cell>
          <cell r="J55" t="str">
            <v>支出負担行為担当官
金沢国税局総務部次長
中村　憲二
石川県金沢市広坂２－２－６０</v>
          </cell>
          <cell r="K55"/>
          <cell r="L55"/>
          <cell r="M55">
            <v>44434</v>
          </cell>
          <cell r="N55" t="str">
            <v>有限会社澤矢不動産鑑定事務所
石川県小松市殿町２－１８－６</v>
          </cell>
          <cell r="O55">
            <v>1220002013514</v>
          </cell>
          <cell r="P55" t="str">
            <v>④随意契約（企画競争無し）</v>
          </cell>
          <cell r="Q55" t="str">
            <v>●</v>
          </cell>
          <cell r="R55">
            <v>1131200</v>
          </cell>
          <cell r="S55" t="str">
            <v>@73,900円／地点
ほか</v>
          </cell>
          <cell r="T55">
            <v>1131200</v>
          </cell>
          <cell r="U55">
            <v>1</v>
          </cell>
          <cell r="V55"/>
          <cell r="W55"/>
          <cell r="X55"/>
          <cell r="Y55" t="str">
            <v>①公表</v>
          </cell>
          <cell r="Z55">
            <v>52</v>
          </cell>
          <cell r="AA55">
            <v>0</v>
          </cell>
          <cell r="AB55"/>
          <cell r="AC55"/>
          <cell r="AD55"/>
          <cell r="AE55" t="str">
            <v>⑥その他の法人等</v>
          </cell>
          <cell r="AF55"/>
          <cell r="AG55"/>
          <cell r="AH55" t="str">
            <v>①会計法第29条の3第4項（契約の性質又は目的が競争を許さない場合）</v>
          </cell>
          <cell r="AI55" t="str">
            <v>公募を実施し、申し込みのあった者のうち当局の要件を満たす全ての者と契約したものであり、競争を許さないことから会計法29条の3第4項に該当するため。</v>
          </cell>
          <cell r="AJ55"/>
          <cell r="AK55"/>
          <cell r="AL55"/>
          <cell r="AM55"/>
          <cell r="AN55"/>
          <cell r="AO55"/>
          <cell r="AP55"/>
          <cell r="AQ55"/>
          <cell r="AR55"/>
          <cell r="AS55"/>
          <cell r="AT55"/>
          <cell r="AU55"/>
          <cell r="AV55"/>
          <cell r="AW55"/>
          <cell r="AX55" t="str">
            <v>年間支払金額(契約相手方ごと)</v>
          </cell>
          <cell r="AY55" t="str">
            <v>○</v>
          </cell>
          <cell r="AZ55" t="str">
            <v>×</v>
          </cell>
          <cell r="BA55" t="str">
            <v>×</v>
          </cell>
          <cell r="BB55" t="str">
            <v>×</v>
          </cell>
          <cell r="BC55" t="str">
            <v/>
          </cell>
          <cell r="BD55" t="str">
            <v>⑩役務</v>
          </cell>
          <cell r="BE55" t="str">
            <v>単価契約</v>
          </cell>
          <cell r="BF55" t="str">
            <v/>
          </cell>
          <cell r="BG55" t="str">
            <v>○</v>
          </cell>
          <cell r="BH55" t="b">
            <v>1</v>
          </cell>
          <cell r="BI55" t="b">
            <v>1</v>
          </cell>
        </row>
        <row r="56">
          <cell r="F56">
            <v>50</v>
          </cell>
          <cell r="G56" t="str">
            <v>Dg172</v>
          </cell>
          <cell r="H56" t="str">
            <v>⑩役務</v>
          </cell>
          <cell r="I56" t="str">
            <v>令和4年分の土地鑑定評価額の算出に係る業務　　　　　
15地点</v>
          </cell>
          <cell r="J56" t="str">
            <v>支出負担行為担当官
金沢国税局総務部次長
中村　憲二
石川県金沢市広坂２－２－６０</v>
          </cell>
          <cell r="K56"/>
          <cell r="L56"/>
          <cell r="M56">
            <v>44434</v>
          </cell>
          <cell r="N56" t="str">
            <v>株式会社かなざわ不動産鑑定
石川県金沢市大桑２-３１５</v>
          </cell>
          <cell r="O56">
            <v>3220001020848</v>
          </cell>
          <cell r="P56" t="str">
            <v>④随意契約（企画競争無し）</v>
          </cell>
          <cell r="Q56" t="str">
            <v>●</v>
          </cell>
          <cell r="R56">
            <v>1108500</v>
          </cell>
          <cell r="S56" t="str">
            <v>@73,900円／地点
ほか</v>
          </cell>
          <cell r="T56">
            <v>1108500</v>
          </cell>
          <cell r="U56">
            <v>1</v>
          </cell>
          <cell r="V56"/>
          <cell r="W56"/>
          <cell r="X56"/>
          <cell r="Y56" t="str">
            <v>①公表</v>
          </cell>
          <cell r="Z56">
            <v>52</v>
          </cell>
          <cell r="AA56">
            <v>0</v>
          </cell>
          <cell r="AB56"/>
          <cell r="AC56"/>
          <cell r="AD56"/>
          <cell r="AE56" t="str">
            <v>⑥その他の法人等</v>
          </cell>
          <cell r="AF56"/>
          <cell r="AG56"/>
          <cell r="AH56" t="str">
            <v>①会計法第29条の3第4項（契約の性質又は目的が競争を許さない場合）</v>
          </cell>
          <cell r="AI56" t="str">
            <v>公募を実施し、申し込みのあった者のうち当局の要件を満たす全ての者と契約したものであり、競争を許さないことから会計法29条の3第4項に該当するため。</v>
          </cell>
          <cell r="AJ56"/>
          <cell r="AK56"/>
          <cell r="AL56"/>
          <cell r="AM56"/>
          <cell r="AN56"/>
          <cell r="AO56"/>
          <cell r="AP56"/>
          <cell r="AQ56"/>
          <cell r="AR56"/>
          <cell r="AS56"/>
          <cell r="AT56"/>
          <cell r="AU56"/>
          <cell r="AV56"/>
          <cell r="AW56"/>
          <cell r="AX56" t="str">
            <v>年間支払金額(契約相手方ごと)</v>
          </cell>
          <cell r="AY56" t="str">
            <v>○</v>
          </cell>
          <cell r="AZ56" t="str">
            <v>×</v>
          </cell>
          <cell r="BA56" t="str">
            <v>×</v>
          </cell>
          <cell r="BB56" t="str">
            <v>×</v>
          </cell>
          <cell r="BC56" t="str">
            <v/>
          </cell>
          <cell r="BD56" t="str">
            <v>⑩役務</v>
          </cell>
          <cell r="BE56" t="str">
            <v>単価契約</v>
          </cell>
          <cell r="BF56" t="str">
            <v/>
          </cell>
          <cell r="BG56" t="str">
            <v>○</v>
          </cell>
          <cell r="BH56" t="b">
            <v>1</v>
          </cell>
          <cell r="BI56" t="b">
            <v>1</v>
          </cell>
        </row>
        <row r="57">
          <cell r="F57">
            <v>51</v>
          </cell>
          <cell r="G57" t="str">
            <v>Dg173</v>
          </cell>
          <cell r="H57" t="str">
            <v>⑩役務</v>
          </cell>
          <cell r="I57" t="str">
            <v>令和4年分の土地鑑定評価額の算出に係る業務　　　　　
15地点ほか</v>
          </cell>
          <cell r="J57" t="str">
            <v>支出負担行為担当官
金沢国税局総務部次長
中村　憲二
石川県金沢市広坂２－２－６０</v>
          </cell>
          <cell r="K57"/>
          <cell r="L57"/>
          <cell r="M57">
            <v>44434</v>
          </cell>
          <cell r="N57" t="str">
            <v>株式会社神田不動産鑑定士事務所
石川県金沢市広岡２－７－１ラフレシア３０４</v>
          </cell>
          <cell r="O57">
            <v>4220001022942</v>
          </cell>
          <cell r="P57" t="str">
            <v>④随意契約（企画競争無し）</v>
          </cell>
          <cell r="Q57" t="str">
            <v>●</v>
          </cell>
          <cell r="R57">
            <v>1226950</v>
          </cell>
          <cell r="S57" t="str">
            <v>@73,900円／地点
ほか</v>
          </cell>
          <cell r="T57">
            <v>1226950</v>
          </cell>
          <cell r="U57">
            <v>1</v>
          </cell>
          <cell r="V57"/>
          <cell r="W57"/>
          <cell r="X57"/>
          <cell r="Y57" t="str">
            <v>①公表</v>
          </cell>
          <cell r="Z57">
            <v>52</v>
          </cell>
          <cell r="AA57">
            <v>0</v>
          </cell>
          <cell r="AB57"/>
          <cell r="AC57"/>
          <cell r="AD57"/>
          <cell r="AE57" t="str">
            <v>⑥その他の法人等</v>
          </cell>
          <cell r="AF57"/>
          <cell r="AG57"/>
          <cell r="AH57" t="str">
            <v>①会計法第29条の3第4項（契約の性質又は目的が競争を許さない場合）</v>
          </cell>
          <cell r="AI57" t="str">
            <v>公募を実施し、申し込みのあった者のうち当局の要件を満たす全ての者と契約したものであり、競争を許さないことから会計法29条の3第4項に該当するため。</v>
          </cell>
          <cell r="AJ57"/>
          <cell r="AK57"/>
          <cell r="AL57"/>
          <cell r="AM57"/>
          <cell r="AN57"/>
          <cell r="AO57"/>
          <cell r="AP57"/>
          <cell r="AQ57"/>
          <cell r="AR57"/>
          <cell r="AS57"/>
          <cell r="AT57"/>
          <cell r="AU57"/>
          <cell r="AV57"/>
          <cell r="AW57"/>
          <cell r="AX57" t="str">
            <v>年間支払金額(契約相手方ごと)</v>
          </cell>
          <cell r="AY57" t="str">
            <v>○</v>
          </cell>
          <cell r="AZ57" t="str">
            <v>×</v>
          </cell>
          <cell r="BA57" t="str">
            <v>×</v>
          </cell>
          <cell r="BB57" t="str">
            <v>×</v>
          </cell>
          <cell r="BC57" t="str">
            <v/>
          </cell>
          <cell r="BD57" t="str">
            <v>⑩役務</v>
          </cell>
          <cell r="BE57" t="str">
            <v>単価契約</v>
          </cell>
          <cell r="BF57" t="str">
            <v/>
          </cell>
          <cell r="BG57" t="str">
            <v>○</v>
          </cell>
          <cell r="BH57" t="b">
            <v>1</v>
          </cell>
          <cell r="BI57" t="b">
            <v>1</v>
          </cell>
        </row>
        <row r="58">
          <cell r="F58">
            <v>52</v>
          </cell>
          <cell r="G58" t="str">
            <v>Dg174</v>
          </cell>
          <cell r="H58" t="str">
            <v>⑩役務</v>
          </cell>
          <cell r="I58" t="str">
            <v>令和4年分の土地鑑定評価額の算出に係る業務　　　　　
15地点</v>
          </cell>
          <cell r="J58" t="str">
            <v>支出負担行為担当官
金沢国税局総務部次長
中村　憲二
石川県金沢市広坂２－２－６０</v>
          </cell>
          <cell r="K58"/>
          <cell r="L58"/>
          <cell r="M58">
            <v>44434</v>
          </cell>
          <cell r="N58" t="str">
            <v>株式会社フォルティス
石川県金沢市片町１－１－１－８０８</v>
          </cell>
          <cell r="O58">
            <v>2011001093088</v>
          </cell>
          <cell r="P58" t="str">
            <v>④随意契約（企画競争無し）</v>
          </cell>
          <cell r="Q58" t="str">
            <v>●</v>
          </cell>
          <cell r="R58">
            <v>1108500</v>
          </cell>
          <cell r="S58" t="str">
            <v>@73,900円／地点
ほか</v>
          </cell>
          <cell r="T58">
            <v>1108500</v>
          </cell>
          <cell r="U58">
            <v>1</v>
          </cell>
          <cell r="V58"/>
          <cell r="W58"/>
          <cell r="X58"/>
          <cell r="Y58" t="str">
            <v>①公表</v>
          </cell>
          <cell r="Z58">
            <v>52</v>
          </cell>
          <cell r="AA58">
            <v>0</v>
          </cell>
          <cell r="AB58"/>
          <cell r="AC58"/>
          <cell r="AD58"/>
          <cell r="AE58" t="str">
            <v>⑥その他の法人等</v>
          </cell>
          <cell r="AF58"/>
          <cell r="AG58"/>
          <cell r="AH58" t="str">
            <v>①会計法第29条の3第4項（契約の性質又は目的が競争を許さない場合）</v>
          </cell>
          <cell r="AI58" t="str">
            <v>公募を実施し、申し込みのあった者のうち当局の要件を満たす全ての者と契約したものであり、競争を許さないことから会計法29条の3第4項に該当するため。</v>
          </cell>
          <cell r="AJ58"/>
          <cell r="AK58"/>
          <cell r="AL58"/>
          <cell r="AM58"/>
          <cell r="AN58"/>
          <cell r="AO58"/>
          <cell r="AP58"/>
          <cell r="AQ58"/>
          <cell r="AR58"/>
          <cell r="AS58"/>
          <cell r="AT58"/>
          <cell r="AU58"/>
          <cell r="AV58"/>
          <cell r="AW58"/>
          <cell r="AX58" t="str">
            <v>年間支払金額(契約相手方ごと)</v>
          </cell>
          <cell r="AY58" t="str">
            <v>○</v>
          </cell>
          <cell r="AZ58" t="str">
            <v>×</v>
          </cell>
          <cell r="BA58" t="str">
            <v>×</v>
          </cell>
          <cell r="BB58" t="str">
            <v>×</v>
          </cell>
          <cell r="BC58" t="str">
            <v/>
          </cell>
          <cell r="BD58" t="str">
            <v>⑩役務</v>
          </cell>
          <cell r="BE58" t="str">
            <v>単価契約</v>
          </cell>
          <cell r="BF58" t="str">
            <v/>
          </cell>
          <cell r="BG58" t="str">
            <v>○</v>
          </cell>
          <cell r="BH58" t="b">
            <v>1</v>
          </cell>
          <cell r="BI58" t="b">
            <v>1</v>
          </cell>
        </row>
        <row r="59">
          <cell r="F59">
            <v>53</v>
          </cell>
          <cell r="G59" t="str">
            <v>Dg175</v>
          </cell>
          <cell r="H59" t="str">
            <v>⑩役務</v>
          </cell>
          <cell r="I59" t="str">
            <v>令和4年分の土地鑑定評価額の算出に係る業務　　　　　
15地点</v>
          </cell>
          <cell r="J59" t="str">
            <v>支出負担行為担当官
金沢国税局総務部次長
中村　憲二
石川県金沢市広坂２－２－６０</v>
          </cell>
          <cell r="K59"/>
          <cell r="L59"/>
          <cell r="M59">
            <v>44434</v>
          </cell>
          <cell r="N59" t="str">
            <v>株式会社吉村不動産鑑定
石川県白山市古城町２７－１</v>
          </cell>
          <cell r="O59">
            <v>6220001024053</v>
          </cell>
          <cell r="P59" t="str">
            <v>④随意契約（企画競争無し）</v>
          </cell>
          <cell r="Q59" t="str">
            <v>●</v>
          </cell>
          <cell r="R59">
            <v>1108500</v>
          </cell>
          <cell r="S59" t="str">
            <v>@73,900円／地点
ほか</v>
          </cell>
          <cell r="T59">
            <v>1108500</v>
          </cell>
          <cell r="U59">
            <v>1</v>
          </cell>
          <cell r="V59"/>
          <cell r="W59"/>
          <cell r="X59"/>
          <cell r="Y59" t="str">
            <v>①公表</v>
          </cell>
          <cell r="Z59">
            <v>52</v>
          </cell>
          <cell r="AA59">
            <v>0</v>
          </cell>
          <cell r="AB59"/>
          <cell r="AC59"/>
          <cell r="AD59"/>
          <cell r="AE59" t="str">
            <v>⑥その他の法人等</v>
          </cell>
          <cell r="AF59"/>
          <cell r="AG59"/>
          <cell r="AH59" t="str">
            <v>①会計法第29条の3第4項（契約の性質又は目的が競争を許さない場合）</v>
          </cell>
          <cell r="AI59" t="str">
            <v>公募を実施し、申し込みのあった者のうち当局の要件を満たす全ての者と契約したものであり、競争を許さないことから会計法29条の3第4項に該当するため。</v>
          </cell>
          <cell r="AJ59"/>
          <cell r="AK59"/>
          <cell r="AL59"/>
          <cell r="AM59"/>
          <cell r="AN59"/>
          <cell r="AO59"/>
          <cell r="AP59"/>
          <cell r="AQ59"/>
          <cell r="AR59"/>
          <cell r="AS59"/>
          <cell r="AT59"/>
          <cell r="AU59"/>
          <cell r="AV59"/>
          <cell r="AW59"/>
          <cell r="AX59" t="str">
            <v>年間支払金額(契約相手方ごと)</v>
          </cell>
          <cell r="AY59" t="str">
            <v>○</v>
          </cell>
          <cell r="AZ59" t="str">
            <v>×</v>
          </cell>
          <cell r="BA59" t="str">
            <v>×</v>
          </cell>
          <cell r="BB59" t="str">
            <v>×</v>
          </cell>
          <cell r="BC59" t="str">
            <v/>
          </cell>
          <cell r="BD59" t="str">
            <v>⑩役務</v>
          </cell>
          <cell r="BE59" t="str">
            <v>単価契約</v>
          </cell>
          <cell r="BF59" t="str">
            <v/>
          </cell>
          <cell r="BG59" t="str">
            <v>○</v>
          </cell>
          <cell r="BH59" t="b">
            <v>1</v>
          </cell>
          <cell r="BI59" t="b">
            <v>1</v>
          </cell>
        </row>
        <row r="60">
          <cell r="F60">
            <v>54</v>
          </cell>
          <cell r="G60" t="str">
            <v>Dg176</v>
          </cell>
          <cell r="H60" t="str">
            <v>⑩役務</v>
          </cell>
          <cell r="I60" t="str">
            <v>令和4年分の土地鑑定評価額の算出に係る業務　　　　　
23地点</v>
          </cell>
          <cell r="J60" t="str">
            <v>支出負担行為担当官
金沢国税局総務部次長
中村　憲二
石川県金沢市広坂２－２－６０</v>
          </cell>
          <cell r="K60"/>
          <cell r="L60"/>
          <cell r="M60">
            <v>44434</v>
          </cell>
          <cell r="N60" t="str">
            <v>株式会社中嶋総合鑑定所
福井県越前市新町９－２－１</v>
          </cell>
          <cell r="O60">
            <v>8210001011835</v>
          </cell>
          <cell r="P60" t="str">
            <v>④随意契約（企画競争無し）</v>
          </cell>
          <cell r="Q60" t="str">
            <v>●</v>
          </cell>
          <cell r="R60">
            <v>1699700</v>
          </cell>
          <cell r="S60" t="str">
            <v>@73,900円／地点
ほか</v>
          </cell>
          <cell r="T60">
            <v>1699700</v>
          </cell>
          <cell r="U60">
            <v>1</v>
          </cell>
          <cell r="V60"/>
          <cell r="W60"/>
          <cell r="X60"/>
          <cell r="Y60" t="str">
            <v>①公表</v>
          </cell>
          <cell r="Z60">
            <v>52</v>
          </cell>
          <cell r="AA60">
            <v>0</v>
          </cell>
          <cell r="AB60"/>
          <cell r="AC60"/>
          <cell r="AD60"/>
          <cell r="AE60" t="str">
            <v>⑥その他の法人等</v>
          </cell>
          <cell r="AF60"/>
          <cell r="AG60"/>
          <cell r="AH60" t="str">
            <v>①会計法第29条の3第4項（契約の性質又は目的が競争を許さない場合）</v>
          </cell>
          <cell r="AI60" t="str">
            <v>公募を実施し、申し込みのあった者のうち当局の要件を満たす全ての者と契約したものであり、競争を許さないことから会計法29条の3第4項に該当するため。</v>
          </cell>
          <cell r="AJ60"/>
          <cell r="AK60"/>
          <cell r="AL60"/>
          <cell r="AM60"/>
          <cell r="AN60"/>
          <cell r="AO60"/>
          <cell r="AP60"/>
          <cell r="AQ60"/>
          <cell r="AR60"/>
          <cell r="AS60"/>
          <cell r="AT60"/>
          <cell r="AU60"/>
          <cell r="AV60"/>
          <cell r="AW60"/>
          <cell r="AX60" t="str">
            <v>年間支払金額(契約相手方ごと)</v>
          </cell>
          <cell r="AY60" t="str">
            <v>○</v>
          </cell>
          <cell r="AZ60" t="str">
            <v>×</v>
          </cell>
          <cell r="BA60" t="str">
            <v>×</v>
          </cell>
          <cell r="BB60" t="str">
            <v>×</v>
          </cell>
          <cell r="BC60" t="str">
            <v/>
          </cell>
          <cell r="BD60" t="str">
            <v>⑩役務</v>
          </cell>
          <cell r="BE60" t="str">
            <v>単価契約</v>
          </cell>
          <cell r="BF60" t="str">
            <v/>
          </cell>
          <cell r="BG60" t="str">
            <v>○</v>
          </cell>
          <cell r="BH60" t="b">
            <v>1</v>
          </cell>
          <cell r="BI60" t="b">
            <v>1</v>
          </cell>
        </row>
        <row r="61">
          <cell r="F61">
            <v>55</v>
          </cell>
          <cell r="G61" t="str">
            <v>Dg177</v>
          </cell>
          <cell r="H61" t="str">
            <v>⑩役務</v>
          </cell>
          <cell r="I61" t="str">
            <v>令和4年分の土地鑑定評価額の算出に係る業務　　　　　
22地点ほか</v>
          </cell>
          <cell r="J61" t="str">
            <v>支出負担行為担当官
金沢国税局総務部次長
中村　憲二
石川県金沢市広坂２－２－６０</v>
          </cell>
          <cell r="K61"/>
          <cell r="L61"/>
          <cell r="M61">
            <v>44434</v>
          </cell>
          <cell r="N61" t="str">
            <v>株式会社奥田不動産鑑定士事務所　　　　　　　　　　　　　　　　　　　　福井県福井市西開発１－２５０８　野阪第２ビル１０１</v>
          </cell>
          <cell r="O61">
            <v>6210001017883</v>
          </cell>
          <cell r="P61" t="str">
            <v>④随意契約（企画競争無し）</v>
          </cell>
          <cell r="Q61" t="str">
            <v>●</v>
          </cell>
          <cell r="R61">
            <v>1819000</v>
          </cell>
          <cell r="S61" t="str">
            <v>@73,900円／地点
ほか</v>
          </cell>
          <cell r="T61">
            <v>1819000</v>
          </cell>
          <cell r="U61">
            <v>1</v>
          </cell>
          <cell r="V61"/>
          <cell r="W61"/>
          <cell r="X61"/>
          <cell r="Y61" t="str">
            <v>①公表</v>
          </cell>
          <cell r="Z61">
            <v>52</v>
          </cell>
          <cell r="AA61">
            <v>0</v>
          </cell>
          <cell r="AB61"/>
          <cell r="AC61"/>
          <cell r="AD61"/>
          <cell r="AE61" t="str">
            <v>⑥その他の法人等</v>
          </cell>
          <cell r="AF61"/>
          <cell r="AG61"/>
          <cell r="AH61" t="str">
            <v>①会計法第29条の3第4項（契約の性質又は目的が競争を許さない場合）</v>
          </cell>
          <cell r="AI61" t="str">
            <v>公募を実施し、申し込みのあった者のうち当局の要件を満たす全ての者と契約したものであり、競争を許さないことから会計法29条の3第4項に該当するため。</v>
          </cell>
          <cell r="AJ61"/>
          <cell r="AK61"/>
          <cell r="AL61"/>
          <cell r="AM61"/>
          <cell r="AN61"/>
          <cell r="AO61"/>
          <cell r="AP61"/>
          <cell r="AQ61"/>
          <cell r="AR61"/>
          <cell r="AS61"/>
          <cell r="AT61"/>
          <cell r="AU61"/>
          <cell r="AV61"/>
          <cell r="AW61"/>
          <cell r="AX61" t="str">
            <v>年間支払金額(契約相手方ごと)</v>
          </cell>
          <cell r="AY61" t="str">
            <v>○</v>
          </cell>
          <cell r="AZ61" t="str">
            <v>×</v>
          </cell>
          <cell r="BA61" t="str">
            <v>×</v>
          </cell>
          <cell r="BB61" t="str">
            <v>×</v>
          </cell>
          <cell r="BC61" t="str">
            <v/>
          </cell>
          <cell r="BD61" t="str">
            <v>⑩役務</v>
          </cell>
          <cell r="BE61" t="str">
            <v>単価契約</v>
          </cell>
          <cell r="BF61" t="str">
            <v/>
          </cell>
          <cell r="BG61" t="str">
            <v>○</v>
          </cell>
          <cell r="BH61" t="b">
            <v>1</v>
          </cell>
          <cell r="BI61" t="b">
            <v>1</v>
          </cell>
        </row>
        <row r="62">
          <cell r="F62">
            <v>56</v>
          </cell>
          <cell r="G62" t="str">
            <v>Dg178</v>
          </cell>
          <cell r="H62" t="str">
            <v>⑩役務</v>
          </cell>
          <cell r="I62" t="str">
            <v>令和4年分の土地鑑定評価額の算出に係る業務　　　　　
24地点</v>
          </cell>
          <cell r="J62" t="str">
            <v>支出負担行為担当官
金沢国税局総務部次長
中村　憲二
石川県金沢市広坂２－２－６０</v>
          </cell>
          <cell r="K62"/>
          <cell r="L62"/>
          <cell r="M62">
            <v>44434</v>
          </cell>
          <cell r="N62" t="str">
            <v>株式会社梅田不動産鑑定事務所
福井県福井市二の宮４－２５－２１</v>
          </cell>
          <cell r="O62">
            <v>1210001008474</v>
          </cell>
          <cell r="P62" t="str">
            <v>④随意契約（企画競争無し）</v>
          </cell>
          <cell r="Q62" t="str">
            <v>●</v>
          </cell>
          <cell r="R62">
            <v>1773600</v>
          </cell>
          <cell r="S62" t="str">
            <v>@73,900円／地点
ほか</v>
          </cell>
          <cell r="T62">
            <v>1773600</v>
          </cell>
          <cell r="U62">
            <v>1</v>
          </cell>
          <cell r="V62"/>
          <cell r="W62"/>
          <cell r="X62"/>
          <cell r="Y62" t="str">
            <v>①公表</v>
          </cell>
          <cell r="Z62">
            <v>52</v>
          </cell>
          <cell r="AA62">
            <v>0</v>
          </cell>
          <cell r="AB62"/>
          <cell r="AC62"/>
          <cell r="AD62"/>
          <cell r="AE62" t="str">
            <v>⑥その他の法人等</v>
          </cell>
          <cell r="AF62"/>
          <cell r="AG62"/>
          <cell r="AH62" t="str">
            <v>①会計法第29条の3第4項（契約の性質又は目的が競争を許さない場合）</v>
          </cell>
          <cell r="AI62" t="str">
            <v>公募を実施し、申し込みのあった者のうち当局の要件を満たす全ての者と契約したものであり、競争を許さないことから会計法29条の3第4項に該当するため。</v>
          </cell>
          <cell r="AJ62"/>
          <cell r="AK62"/>
          <cell r="AL62"/>
          <cell r="AM62"/>
          <cell r="AN62"/>
          <cell r="AO62"/>
          <cell r="AP62"/>
          <cell r="AQ62"/>
          <cell r="AR62"/>
          <cell r="AS62"/>
          <cell r="AT62"/>
          <cell r="AU62"/>
          <cell r="AV62"/>
          <cell r="AW62"/>
          <cell r="AX62" t="str">
            <v>年間支払金額(契約相手方ごと)</v>
          </cell>
          <cell r="AY62" t="str">
            <v>○</v>
          </cell>
          <cell r="AZ62" t="str">
            <v>×</v>
          </cell>
          <cell r="BA62" t="str">
            <v>×</v>
          </cell>
          <cell r="BB62" t="str">
            <v>×</v>
          </cell>
          <cell r="BC62" t="str">
            <v/>
          </cell>
          <cell r="BD62" t="str">
            <v>⑩役務</v>
          </cell>
          <cell r="BE62" t="str">
            <v>単価契約</v>
          </cell>
          <cell r="BF62" t="str">
            <v/>
          </cell>
          <cell r="BG62" t="str">
            <v>○</v>
          </cell>
          <cell r="BH62" t="b">
            <v>1</v>
          </cell>
          <cell r="BI62" t="b">
            <v>1</v>
          </cell>
        </row>
        <row r="63">
          <cell r="F63">
            <v>57</v>
          </cell>
          <cell r="G63" t="str">
            <v>Dg179</v>
          </cell>
          <cell r="H63" t="str">
            <v>⑩役務</v>
          </cell>
          <cell r="I63" t="str">
            <v>令和4年分の土地鑑定評価額の算出に係る業務　　　　　
21地点ほか</v>
          </cell>
          <cell r="J63" t="str">
            <v>支出負担行為担当官
金沢国税局総務部次長
中村　憲二
石川県金沢市広坂２－２－６０</v>
          </cell>
          <cell r="K63"/>
          <cell r="L63"/>
          <cell r="M63">
            <v>44434</v>
          </cell>
          <cell r="N63" t="str">
            <v>一般財団法人日本不動産研究所福井支所
福井県福井市大手３－２－１福井ビル２F</v>
          </cell>
          <cell r="O63">
            <v>2010405009567</v>
          </cell>
          <cell r="P63" t="str">
            <v>④随意契約（企画競争無し）</v>
          </cell>
          <cell r="Q63" t="str">
            <v>●</v>
          </cell>
          <cell r="R63">
            <v>1648500</v>
          </cell>
          <cell r="S63" t="str">
            <v>@73,900円／地点
ほか</v>
          </cell>
          <cell r="T63">
            <v>1648500</v>
          </cell>
          <cell r="U63">
            <v>1</v>
          </cell>
          <cell r="V63"/>
          <cell r="W63"/>
          <cell r="X63"/>
          <cell r="Y63" t="str">
            <v>①公表</v>
          </cell>
          <cell r="Z63">
            <v>52</v>
          </cell>
          <cell r="AA63">
            <v>0</v>
          </cell>
          <cell r="AB63"/>
          <cell r="AC63"/>
          <cell r="AD63"/>
          <cell r="AE63" t="str">
            <v>⑥その他の法人等</v>
          </cell>
          <cell r="AF63"/>
          <cell r="AG63"/>
          <cell r="AH63" t="str">
            <v>①会計法第29条の3第4項（契約の性質又は目的が競争を許さない場合）</v>
          </cell>
          <cell r="AI63" t="str">
            <v>公募を実施し、申し込みのあった者のうち当局の要件を満たす全ての者と契約したものであり、競争を許さないことから会計法29条の3第4項に該当するため。</v>
          </cell>
          <cell r="AJ63"/>
          <cell r="AK63"/>
          <cell r="AL63"/>
          <cell r="AM63"/>
          <cell r="AN63"/>
          <cell r="AO63"/>
          <cell r="AP63"/>
          <cell r="AQ63"/>
          <cell r="AR63"/>
          <cell r="AS63"/>
          <cell r="AT63"/>
          <cell r="AU63"/>
          <cell r="AV63"/>
          <cell r="AW63"/>
          <cell r="AX63" t="str">
            <v>年間支払金額(契約相手方ごと)</v>
          </cell>
          <cell r="AY63" t="str">
            <v>○</v>
          </cell>
          <cell r="AZ63" t="str">
            <v>×</v>
          </cell>
          <cell r="BA63" t="str">
            <v>×</v>
          </cell>
          <cell r="BB63" t="str">
            <v>×</v>
          </cell>
          <cell r="BC63" t="str">
            <v/>
          </cell>
          <cell r="BD63" t="str">
            <v>⑩役務</v>
          </cell>
          <cell r="BE63" t="str">
            <v>単価契約</v>
          </cell>
          <cell r="BF63" t="str">
            <v/>
          </cell>
          <cell r="BG63" t="str">
            <v>○</v>
          </cell>
          <cell r="BH63" t="b">
            <v>1</v>
          </cell>
          <cell r="BI63" t="b">
            <v>1</v>
          </cell>
        </row>
        <row r="64">
          <cell r="F64">
            <v>58</v>
          </cell>
          <cell r="G64" t="str">
            <v>Dg180</v>
          </cell>
          <cell r="H64" t="str">
            <v>⑩役務</v>
          </cell>
          <cell r="I64" t="str">
            <v>令和4年分の土地鑑定評価額の算出に係る業務　　　　　
20地点ほか</v>
          </cell>
          <cell r="J64" t="str">
            <v>支出負担行為担当官
金沢国税局総務部次長
中村　憲二
石川県金沢市広坂２－２－６０</v>
          </cell>
          <cell r="K64"/>
          <cell r="L64"/>
          <cell r="M64">
            <v>44434</v>
          </cell>
          <cell r="N64" t="str">
            <v>株式会社R.E.Aヤマギシ事務所
福井県福井市春山１－３－７</v>
          </cell>
          <cell r="O64">
            <v>2210001008936</v>
          </cell>
          <cell r="P64" t="str">
            <v>④随意契約（企画競争無し）</v>
          </cell>
          <cell r="Q64" t="str">
            <v>●</v>
          </cell>
          <cell r="R64">
            <v>1596450</v>
          </cell>
          <cell r="S64" t="str">
            <v>@73,900円／地点
ほか</v>
          </cell>
          <cell r="T64">
            <v>1596450</v>
          </cell>
          <cell r="U64">
            <v>1</v>
          </cell>
          <cell r="V64"/>
          <cell r="W64"/>
          <cell r="X64"/>
          <cell r="Y64" t="str">
            <v>①公表</v>
          </cell>
          <cell r="Z64">
            <v>52</v>
          </cell>
          <cell r="AA64">
            <v>0</v>
          </cell>
          <cell r="AB64"/>
          <cell r="AC64"/>
          <cell r="AD64"/>
          <cell r="AE64" t="str">
            <v>⑥その他の法人等</v>
          </cell>
          <cell r="AF64"/>
          <cell r="AG64"/>
          <cell r="AH64" t="str">
            <v>①会計法第29条の3第4項（契約の性質又は目的が競争を許さない場合）</v>
          </cell>
          <cell r="AI64" t="str">
            <v>公募を実施し、申し込みのあった者のうち当局の要件を満たす全ての者と契約したものであり、競争を許さないことから会計法29条の3第4項に該当するため。</v>
          </cell>
          <cell r="AJ64"/>
          <cell r="AK64"/>
          <cell r="AL64"/>
          <cell r="AM64"/>
          <cell r="AN64"/>
          <cell r="AO64"/>
          <cell r="AP64"/>
          <cell r="AQ64"/>
          <cell r="AR64"/>
          <cell r="AS64"/>
          <cell r="AT64"/>
          <cell r="AU64"/>
          <cell r="AV64"/>
          <cell r="AW64"/>
          <cell r="AX64" t="str">
            <v>年間支払金額(契約相手方ごと)</v>
          </cell>
          <cell r="AY64" t="str">
            <v>○</v>
          </cell>
          <cell r="AZ64" t="str">
            <v>×</v>
          </cell>
          <cell r="BA64" t="str">
            <v>×</v>
          </cell>
          <cell r="BB64" t="str">
            <v>×</v>
          </cell>
          <cell r="BC64" t="str">
            <v/>
          </cell>
          <cell r="BD64" t="str">
            <v>⑩役務</v>
          </cell>
          <cell r="BE64" t="str">
            <v>単価契約</v>
          </cell>
          <cell r="BF64" t="str">
            <v/>
          </cell>
          <cell r="BG64" t="str">
            <v>○</v>
          </cell>
          <cell r="BH64" t="b">
            <v>1</v>
          </cell>
          <cell r="BI64" t="b">
            <v>1</v>
          </cell>
        </row>
        <row r="65">
          <cell r="F65">
            <v>59</v>
          </cell>
          <cell r="G65" t="str">
            <v>Dg181</v>
          </cell>
          <cell r="H65" t="str">
            <v>⑩役務</v>
          </cell>
          <cell r="I65" t="str">
            <v>令和4年分の土地鑑定評価額の算出に係る業務　　　　　
21地点ほか</v>
          </cell>
          <cell r="J65" t="str">
            <v>支出負担行為担当官
金沢国税局総務部次長
中村　憲二
石川県金沢市広坂２－２－６０</v>
          </cell>
          <cell r="K65"/>
          <cell r="L65"/>
          <cell r="M65">
            <v>44434</v>
          </cell>
          <cell r="N65" t="str">
            <v>個人</v>
          </cell>
          <cell r="O65" t="str">
            <v>－</v>
          </cell>
          <cell r="P65" t="str">
            <v>④随意契約（企画競争無し）</v>
          </cell>
          <cell r="Q65" t="str">
            <v>●</v>
          </cell>
          <cell r="R65">
            <v>1490851</v>
          </cell>
          <cell r="S65" t="str">
            <v>@73,900円／地点
ほか</v>
          </cell>
          <cell r="T65">
            <v>1490851</v>
          </cell>
          <cell r="U65">
            <v>1</v>
          </cell>
          <cell r="V65"/>
          <cell r="W65"/>
          <cell r="X65"/>
          <cell r="Y65" t="str">
            <v>①公表</v>
          </cell>
          <cell r="Z65">
            <v>52</v>
          </cell>
          <cell r="AA65">
            <v>0</v>
          </cell>
          <cell r="AB65"/>
          <cell r="AC65"/>
          <cell r="AD65"/>
          <cell r="AE65" t="str">
            <v>⑥その他の法人等</v>
          </cell>
          <cell r="AF65"/>
          <cell r="AG65"/>
          <cell r="AH65" t="str">
            <v>①会計法第29条の3第4項（契約の性質又は目的が競争を許さない場合）</v>
          </cell>
          <cell r="AI65" t="str">
            <v>公募を実施し、申し込みのあった者のうち当局の要件を満たす全ての者と契約したものであり、競争を許さないことから会計法29条の3第4項に該当するため。</v>
          </cell>
          <cell r="AJ65"/>
          <cell r="AK65"/>
          <cell r="AL65"/>
          <cell r="AM65"/>
          <cell r="AN65"/>
          <cell r="AO65"/>
          <cell r="AP65"/>
          <cell r="AQ65"/>
          <cell r="AR65"/>
          <cell r="AS65"/>
          <cell r="AT65"/>
          <cell r="AU65"/>
          <cell r="AV65"/>
          <cell r="AW65"/>
          <cell r="AX65" t="str">
            <v>年間支払金額(契約相手方ごと)</v>
          </cell>
          <cell r="AY65" t="str">
            <v>○</v>
          </cell>
          <cell r="AZ65" t="str">
            <v>×</v>
          </cell>
          <cell r="BA65" t="str">
            <v>×</v>
          </cell>
          <cell r="BB65" t="str">
            <v>×</v>
          </cell>
          <cell r="BC65" t="str">
            <v/>
          </cell>
          <cell r="BD65" t="str">
            <v>⑩役務</v>
          </cell>
          <cell r="BE65" t="str">
            <v>単価契約</v>
          </cell>
          <cell r="BF65" t="str">
            <v/>
          </cell>
          <cell r="BG65" t="str">
            <v>○</v>
          </cell>
          <cell r="BH65" t="b">
            <v>1</v>
          </cell>
          <cell r="BI65" t="b">
            <v>1</v>
          </cell>
        </row>
        <row r="66">
          <cell r="F66">
            <v>60</v>
          </cell>
          <cell r="G66" t="str">
            <v>Dg182</v>
          </cell>
          <cell r="H66" t="str">
            <v>⑩役務</v>
          </cell>
          <cell r="I66" t="str">
            <v>令和4年分の土地鑑定評価額の算出に係る業務　　　　　
22地点</v>
          </cell>
          <cell r="J66" t="str">
            <v>支出負担行為担当官
金沢国税局総務部次長
中村　憲二
石川県金沢市広坂２－２－６０</v>
          </cell>
          <cell r="K66"/>
          <cell r="L66"/>
          <cell r="M66">
            <v>44434</v>
          </cell>
          <cell r="N66" t="str">
            <v>個人</v>
          </cell>
          <cell r="O66" t="str">
            <v>－</v>
          </cell>
          <cell r="P66" t="str">
            <v>④随意契約（企画競争無し）</v>
          </cell>
          <cell r="Q66" t="str">
            <v>●</v>
          </cell>
          <cell r="R66">
            <v>1395912</v>
          </cell>
          <cell r="S66" t="str">
            <v>@73,900円／地点
ほか</v>
          </cell>
          <cell r="T66">
            <v>1395912</v>
          </cell>
          <cell r="U66">
            <v>1</v>
          </cell>
          <cell r="V66"/>
          <cell r="W66"/>
          <cell r="X66"/>
          <cell r="Y66" t="str">
            <v>①公表</v>
          </cell>
          <cell r="Z66">
            <v>52</v>
          </cell>
          <cell r="AA66">
            <v>0</v>
          </cell>
          <cell r="AB66"/>
          <cell r="AC66"/>
          <cell r="AD66"/>
          <cell r="AE66" t="str">
            <v>⑥その他の法人等</v>
          </cell>
          <cell r="AF66"/>
          <cell r="AG66"/>
          <cell r="AH66" t="str">
            <v>①会計法第29条の3第4項（契約の性質又は目的が競争を許さない場合）</v>
          </cell>
          <cell r="AI66" t="str">
            <v>公募を実施し、申し込みのあった者のうち当局の要件を満たす全ての者と契約したものであり、競争を許さないことから会計法29条の3第4項に該当するため。</v>
          </cell>
          <cell r="AJ66"/>
          <cell r="AK66"/>
          <cell r="AL66"/>
          <cell r="AM66"/>
          <cell r="AN66"/>
          <cell r="AO66"/>
          <cell r="AP66"/>
          <cell r="AQ66"/>
          <cell r="AR66"/>
          <cell r="AS66"/>
          <cell r="AT66"/>
          <cell r="AU66"/>
          <cell r="AV66"/>
          <cell r="AW66"/>
          <cell r="AX66" t="str">
            <v>年間支払金額(契約相手方ごと)</v>
          </cell>
          <cell r="AY66" t="str">
            <v>○</v>
          </cell>
          <cell r="AZ66" t="str">
            <v>×</v>
          </cell>
          <cell r="BA66" t="str">
            <v>×</v>
          </cell>
          <cell r="BB66" t="str">
            <v>×</v>
          </cell>
          <cell r="BC66" t="str">
            <v/>
          </cell>
          <cell r="BD66" t="str">
            <v>⑩役務</v>
          </cell>
          <cell r="BE66" t="str">
            <v>単価契約</v>
          </cell>
          <cell r="BF66" t="str">
            <v/>
          </cell>
          <cell r="BG66" t="str">
            <v>○</v>
          </cell>
          <cell r="BH66" t="b">
            <v>1</v>
          </cell>
          <cell r="BI66" t="b">
            <v>1</v>
          </cell>
        </row>
        <row r="67">
          <cell r="F67">
            <v>61</v>
          </cell>
          <cell r="G67" t="str">
            <v>Dg183</v>
          </cell>
          <cell r="H67" t="str">
            <v>⑩役務</v>
          </cell>
          <cell r="I67" t="str">
            <v>令和4年分の土地鑑定評価額の算出に係る業務　　　　　
23地点ほか</v>
          </cell>
          <cell r="J67" t="str">
            <v>支出負担行為担当官
金沢国税局総務部次長
中村　憲二
石川県金沢市広坂２－２－６０</v>
          </cell>
          <cell r="K67"/>
          <cell r="L67"/>
          <cell r="M67">
            <v>44434</v>
          </cell>
          <cell r="N67" t="str">
            <v>個人</v>
          </cell>
          <cell r="O67" t="str">
            <v>－</v>
          </cell>
          <cell r="P67" t="str">
            <v>④随意契約（企画競争無し）</v>
          </cell>
          <cell r="Q67" t="str">
            <v>●</v>
          </cell>
          <cell r="R67">
            <v>1531596</v>
          </cell>
          <cell r="S67" t="str">
            <v>@73,900円／地点
ほか</v>
          </cell>
          <cell r="T67">
            <v>1531596</v>
          </cell>
          <cell r="U67">
            <v>1</v>
          </cell>
          <cell r="V67"/>
          <cell r="W67"/>
          <cell r="X67"/>
          <cell r="Y67" t="str">
            <v>①公表</v>
          </cell>
          <cell r="Z67">
            <v>52</v>
          </cell>
          <cell r="AA67">
            <v>0</v>
          </cell>
          <cell r="AB67"/>
          <cell r="AC67"/>
          <cell r="AD67"/>
          <cell r="AE67" t="str">
            <v>⑥その他の法人等</v>
          </cell>
          <cell r="AF67"/>
          <cell r="AG67"/>
          <cell r="AH67" t="str">
            <v>①会計法第29条の3第4項（契約の性質又は目的が競争を許さない場合）</v>
          </cell>
          <cell r="AI67" t="str">
            <v>公募を実施し、申し込みのあった者のうち当局の要件を満たす全ての者と契約したものであり、競争を許さないことから会計法29条の3第4項に該当するため。</v>
          </cell>
          <cell r="AJ67"/>
          <cell r="AK67"/>
          <cell r="AL67"/>
          <cell r="AM67"/>
          <cell r="AN67"/>
          <cell r="AO67"/>
          <cell r="AP67"/>
          <cell r="AQ67"/>
          <cell r="AR67"/>
          <cell r="AS67"/>
          <cell r="AT67"/>
          <cell r="AU67"/>
          <cell r="AV67"/>
          <cell r="AW67"/>
          <cell r="AX67" t="str">
            <v>年間支払金額(契約相手方ごと)</v>
          </cell>
          <cell r="AY67" t="str">
            <v>○</v>
          </cell>
          <cell r="AZ67" t="str">
            <v>×</v>
          </cell>
          <cell r="BA67" t="str">
            <v>×</v>
          </cell>
          <cell r="BB67" t="str">
            <v>×</v>
          </cell>
          <cell r="BC67" t="str">
            <v/>
          </cell>
          <cell r="BD67" t="str">
            <v>⑩役務</v>
          </cell>
          <cell r="BE67" t="str">
            <v>単価契約</v>
          </cell>
          <cell r="BF67" t="str">
            <v/>
          </cell>
          <cell r="BG67" t="str">
            <v>○</v>
          </cell>
          <cell r="BH67" t="b">
            <v>1</v>
          </cell>
          <cell r="BI67" t="b">
            <v>1</v>
          </cell>
        </row>
        <row r="68">
          <cell r="F68">
            <v>62</v>
          </cell>
          <cell r="G68" t="str">
            <v>Dg184</v>
          </cell>
          <cell r="H68" t="str">
            <v>⑩役務</v>
          </cell>
          <cell r="I68" t="str">
            <v>令和4年分の土地鑑定評価額の算出に係る業務　　　　　
21地点ほか</v>
          </cell>
          <cell r="J68" t="str">
            <v>支出負担行為担当官
金沢国税局総務部次長
中村　憲二
石川県金沢市広坂２－２－６０</v>
          </cell>
          <cell r="K68"/>
          <cell r="L68"/>
          <cell r="M68">
            <v>44434</v>
          </cell>
          <cell r="N68" t="str">
            <v>個人</v>
          </cell>
          <cell r="O68" t="str">
            <v>－</v>
          </cell>
          <cell r="P68" t="str">
            <v>④随意契約（企画競争無し）</v>
          </cell>
          <cell r="Q68" t="str">
            <v>●</v>
          </cell>
          <cell r="R68">
            <v>1508239</v>
          </cell>
          <cell r="S68" t="str">
            <v>@73,900円／地点
ほか</v>
          </cell>
          <cell r="T68">
            <v>1508239</v>
          </cell>
          <cell r="U68">
            <v>1</v>
          </cell>
          <cell r="V68"/>
          <cell r="W68"/>
          <cell r="X68"/>
          <cell r="Y68" t="str">
            <v>①公表</v>
          </cell>
          <cell r="Z68">
            <v>52</v>
          </cell>
          <cell r="AA68">
            <v>0</v>
          </cell>
          <cell r="AB68"/>
          <cell r="AC68"/>
          <cell r="AD68"/>
          <cell r="AE68" t="str">
            <v>⑥その他の法人等</v>
          </cell>
          <cell r="AF68"/>
          <cell r="AG68"/>
          <cell r="AH68" t="str">
            <v>①会計法第29条の3第4項（契約の性質又は目的が競争を許さない場合）</v>
          </cell>
          <cell r="AI68" t="str">
            <v>公募を実施し、申し込みのあった者のうち当局の要件を満たす全ての者と契約したものであり、競争を許さないことから会計法29条の3第4項に該当するため。</v>
          </cell>
          <cell r="AJ68"/>
          <cell r="AK68"/>
          <cell r="AL68"/>
          <cell r="AM68"/>
          <cell r="AN68"/>
          <cell r="AO68"/>
          <cell r="AP68"/>
          <cell r="AQ68"/>
          <cell r="AR68"/>
          <cell r="AS68"/>
          <cell r="AT68"/>
          <cell r="AU68"/>
          <cell r="AV68"/>
          <cell r="AW68"/>
          <cell r="AX68" t="str">
            <v>年間支払金額(契約相手方ごと)</v>
          </cell>
          <cell r="AY68" t="str">
            <v>○</v>
          </cell>
          <cell r="AZ68" t="str">
            <v>×</v>
          </cell>
          <cell r="BA68" t="str">
            <v>×</v>
          </cell>
          <cell r="BB68" t="str">
            <v>×</v>
          </cell>
          <cell r="BC68" t="str">
            <v/>
          </cell>
          <cell r="BD68" t="str">
            <v>⑩役務</v>
          </cell>
          <cell r="BE68" t="str">
            <v>単価契約</v>
          </cell>
          <cell r="BF68" t="str">
            <v/>
          </cell>
          <cell r="BG68" t="str">
            <v>○</v>
          </cell>
          <cell r="BH68" t="b">
            <v>1</v>
          </cell>
          <cell r="BI68" t="b">
            <v>1</v>
          </cell>
        </row>
        <row r="69">
          <cell r="F69">
            <v>63</v>
          </cell>
          <cell r="G69" t="str">
            <v>Dg185</v>
          </cell>
          <cell r="H69" t="str">
            <v>⑩役務</v>
          </cell>
          <cell r="I69" t="str">
            <v>令和4年分の土地鑑定評価額の算出に係る業務　　　　　
21地点</v>
          </cell>
          <cell r="J69" t="str">
            <v>支出負担行為担当官
金沢国税局総務部次長
中村　憲二
石川県金沢市広坂２－２－６０</v>
          </cell>
          <cell r="K69"/>
          <cell r="L69"/>
          <cell r="M69">
            <v>44434</v>
          </cell>
          <cell r="N69" t="str">
            <v>株式会社奥野不動産鑑定事務所
福井県敦賀市清水町２－１５－１７野崎ビル３階</v>
          </cell>
          <cell r="O69">
            <v>8210001014573</v>
          </cell>
          <cell r="P69" t="str">
            <v>④随意契約（企画競争無し）</v>
          </cell>
          <cell r="Q69" t="str">
            <v>●</v>
          </cell>
          <cell r="R69">
            <v>1551900</v>
          </cell>
          <cell r="S69" t="str">
            <v>@73,900円／地点
ほか</v>
          </cell>
          <cell r="T69">
            <v>1551900</v>
          </cell>
          <cell r="U69">
            <v>1</v>
          </cell>
          <cell r="V69"/>
          <cell r="W69"/>
          <cell r="X69"/>
          <cell r="Y69" t="str">
            <v>①公表</v>
          </cell>
          <cell r="Z69">
            <v>52</v>
          </cell>
          <cell r="AA69">
            <v>0</v>
          </cell>
          <cell r="AB69"/>
          <cell r="AC69"/>
          <cell r="AD69"/>
          <cell r="AE69" t="str">
            <v>⑥その他の法人等</v>
          </cell>
          <cell r="AF69"/>
          <cell r="AG69"/>
          <cell r="AH69" t="str">
            <v>①会計法第29条の3第4項（契約の性質又は目的が競争を許さない場合）</v>
          </cell>
          <cell r="AI69" t="str">
            <v>公募を実施し、申し込みのあった者のうち当局の要件を満たす全ての者と契約したものであり、競争を許さないことから会計法29条の3第4項に該当するため。</v>
          </cell>
          <cell r="AJ69"/>
          <cell r="AK69"/>
          <cell r="AL69"/>
          <cell r="AM69"/>
          <cell r="AN69"/>
          <cell r="AO69"/>
          <cell r="AP69"/>
          <cell r="AQ69"/>
          <cell r="AR69"/>
          <cell r="AS69"/>
          <cell r="AT69"/>
          <cell r="AU69"/>
          <cell r="AV69"/>
          <cell r="AW69"/>
          <cell r="AX69" t="str">
            <v>年間支払金額(契約相手方ごと)</v>
          </cell>
          <cell r="AY69" t="str">
            <v>○</v>
          </cell>
          <cell r="AZ69" t="str">
            <v>×</v>
          </cell>
          <cell r="BA69" t="str">
            <v>×</v>
          </cell>
          <cell r="BB69" t="str">
            <v>×</v>
          </cell>
          <cell r="BC69" t="str">
            <v/>
          </cell>
          <cell r="BD69" t="str">
            <v>⑩役務</v>
          </cell>
          <cell r="BE69" t="str">
            <v>単価契約</v>
          </cell>
          <cell r="BF69" t="str">
            <v/>
          </cell>
          <cell r="BG69" t="str">
            <v>○</v>
          </cell>
          <cell r="BH69" t="b">
            <v>1</v>
          </cell>
          <cell r="BI69" t="b">
            <v>1</v>
          </cell>
        </row>
        <row r="70">
          <cell r="F70">
            <v>64</v>
          </cell>
          <cell r="G70" t="str">
            <v>Dg186</v>
          </cell>
          <cell r="H70" t="str">
            <v>⑩役務</v>
          </cell>
          <cell r="I70" t="str">
            <v>電話料</v>
          </cell>
          <cell r="J70" t="str">
            <v>支出負担行為担当官
金沢国税局総務部次長
中村　憲二
石川県金沢市広坂２－２－６０</v>
          </cell>
          <cell r="K70"/>
          <cell r="L70"/>
          <cell r="M70" t="str">
            <v>－</v>
          </cell>
          <cell r="N70" t="str">
            <v>ソフトバンク株式会社
東京都港区東新橋１－９－１</v>
          </cell>
          <cell r="O70">
            <v>9010401052465</v>
          </cell>
          <cell r="P70" t="str">
            <v>④随意契約（企画競争無し）</v>
          </cell>
          <cell r="Q70"/>
          <cell r="R70" t="str">
            <v>－</v>
          </cell>
          <cell r="S70" t="str">
            <v>－</v>
          </cell>
          <cell r="T70"/>
          <cell r="U70" t="str">
            <v>－</v>
          </cell>
          <cell r="V70"/>
          <cell r="W70"/>
          <cell r="X70"/>
          <cell r="Y70" t="str">
            <v>－</v>
          </cell>
          <cell r="Z70"/>
          <cell r="AA70"/>
          <cell r="AB70"/>
          <cell r="AC70"/>
          <cell r="AD70"/>
          <cell r="AE70" t="str">
            <v>⑥その他の法人等</v>
          </cell>
          <cell r="AF70"/>
          <cell r="AG70" t="str">
            <v>①長期継続契約（令和２年度以前）</v>
          </cell>
          <cell r="AH70" t="str">
            <v>①会計法第29条の3第4項（契約の性質又は目的が競争を許さない場合）</v>
          </cell>
          <cell r="AI70"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0"/>
          <cell r="AK70"/>
          <cell r="AL70"/>
          <cell r="AM70"/>
          <cell r="AN70"/>
          <cell r="AO70"/>
          <cell r="AP70"/>
          <cell r="AQ70"/>
          <cell r="AR70"/>
          <cell r="AS70"/>
          <cell r="AT70"/>
          <cell r="AU70"/>
          <cell r="AV70"/>
          <cell r="AW70"/>
          <cell r="AX70" t="str">
            <v>年間支払金額</v>
          </cell>
          <cell r="AY70" t="str">
            <v>○</v>
          </cell>
          <cell r="AZ70" t="str">
            <v>×</v>
          </cell>
          <cell r="BA70" t="str">
            <v>×</v>
          </cell>
          <cell r="BB70" t="str">
            <v>×</v>
          </cell>
          <cell r="BC70" t="str">
            <v/>
          </cell>
          <cell r="BD70" t="str">
            <v>⑩役務</v>
          </cell>
          <cell r="BE70" t="str">
            <v/>
          </cell>
          <cell r="BF70" t="str">
            <v/>
          </cell>
          <cell r="BG70" t="str">
            <v>○</v>
          </cell>
          <cell r="BH70" t="b">
            <v>1</v>
          </cell>
          <cell r="BI70" t="b">
            <v>1</v>
          </cell>
        </row>
        <row r="71">
          <cell r="F71">
            <v>65</v>
          </cell>
          <cell r="G71" t="str">
            <v>Dg187</v>
          </cell>
          <cell r="H71" t="str">
            <v>⑩役務</v>
          </cell>
          <cell r="I71" t="str">
            <v>電話料</v>
          </cell>
          <cell r="J71" t="str">
            <v>支出負担行為担当官
金沢国税局総務部次長
中村　憲二
石川県金沢市広坂２－２－６０</v>
          </cell>
          <cell r="K71"/>
          <cell r="L71"/>
          <cell r="M71" t="str">
            <v>－</v>
          </cell>
          <cell r="N71" t="str">
            <v>ＫＤＤＩ株式会社
東京都新宿区西新宿２－３－２</v>
          </cell>
          <cell r="O71">
            <v>9011101031552</v>
          </cell>
          <cell r="P71" t="str">
            <v>④随意契約（企画競争無し）</v>
          </cell>
          <cell r="Q71"/>
          <cell r="R71" t="str">
            <v>－</v>
          </cell>
          <cell r="S71" t="str">
            <v>－</v>
          </cell>
          <cell r="T71"/>
          <cell r="U71" t="str">
            <v>－</v>
          </cell>
          <cell r="V71"/>
          <cell r="W71"/>
          <cell r="X71"/>
          <cell r="Y71" t="str">
            <v>－</v>
          </cell>
          <cell r="Z71"/>
          <cell r="AA71"/>
          <cell r="AB71"/>
          <cell r="AC71"/>
          <cell r="AD71"/>
          <cell r="AE71" t="str">
            <v>⑥その他の法人等</v>
          </cell>
          <cell r="AF71"/>
          <cell r="AG71" t="str">
            <v>①長期継続契約（令和２年度以前）</v>
          </cell>
          <cell r="AH71" t="str">
            <v>①会計法第29条の3第4項（契約の性質又は目的が競争を許さない場合）</v>
          </cell>
          <cell r="AI71"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1"/>
          <cell r="AK71"/>
          <cell r="AL71"/>
          <cell r="AM71"/>
          <cell r="AN71"/>
          <cell r="AO71"/>
          <cell r="AP71"/>
          <cell r="AQ71"/>
          <cell r="AR71"/>
          <cell r="AS71"/>
          <cell r="AT71"/>
          <cell r="AU71"/>
          <cell r="AV71"/>
          <cell r="AW71"/>
          <cell r="AX71" t="str">
            <v>年間支払金額</v>
          </cell>
          <cell r="AY71" t="str">
            <v>○</v>
          </cell>
          <cell r="AZ71" t="str">
            <v>×</v>
          </cell>
          <cell r="BA71" t="str">
            <v>×</v>
          </cell>
          <cell r="BB71" t="str">
            <v>×</v>
          </cell>
          <cell r="BC71" t="str">
            <v/>
          </cell>
          <cell r="BD71" t="str">
            <v>⑩役務</v>
          </cell>
          <cell r="BE71" t="str">
            <v/>
          </cell>
          <cell r="BF71" t="str">
            <v/>
          </cell>
          <cell r="BG71" t="str">
            <v>○</v>
          </cell>
          <cell r="BH71" t="b">
            <v>1</v>
          </cell>
          <cell r="BI71" t="b">
            <v>1</v>
          </cell>
        </row>
        <row r="72">
          <cell r="F72">
            <v>66</v>
          </cell>
          <cell r="G72" t="str">
            <v>Dg188</v>
          </cell>
          <cell r="H72" t="str">
            <v>⑩役務</v>
          </cell>
          <cell r="I72" t="str">
            <v>水道料金（富山丸の内合同庁舎）</v>
          </cell>
          <cell r="J72" t="str">
            <v>支出負担行為担当官
金沢国税局総務部次長
中村　憲二
石川県金沢市広坂２－２－６０</v>
          </cell>
          <cell r="K72" t="str">
            <v>③合庁</v>
          </cell>
          <cell r="L72"/>
          <cell r="M72" t="str">
            <v>－</v>
          </cell>
          <cell r="N72" t="str">
            <v>富山市上下水道局
富山県富山市新桜町７－３８</v>
          </cell>
          <cell r="O72">
            <v>9000020162019</v>
          </cell>
          <cell r="P72" t="str">
            <v>④随意契約（企画競争無し）</v>
          </cell>
          <cell r="Q72"/>
          <cell r="R72" t="str">
            <v>－</v>
          </cell>
          <cell r="S72" t="str">
            <v>－</v>
          </cell>
          <cell r="T72"/>
          <cell r="U72" t="str">
            <v>－</v>
          </cell>
          <cell r="V72"/>
          <cell r="W72"/>
          <cell r="X72"/>
          <cell r="Y72" t="str">
            <v>－</v>
          </cell>
          <cell r="Z72"/>
          <cell r="AA72"/>
          <cell r="AB72"/>
          <cell r="AC72"/>
          <cell r="AD72"/>
          <cell r="AE72" t="str">
            <v>⑥その他の法人等</v>
          </cell>
          <cell r="AF72"/>
          <cell r="AG72" t="str">
            <v>①長期継続契約（令和２年度以前）</v>
          </cell>
          <cell r="AH72" t="str">
            <v>①会計法第29条の3第4項（契約の性質又は目的が競争を許さない場合）</v>
          </cell>
          <cell r="AI72"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2" t="str">
            <v>分担予定額
1,063,072円</v>
          </cell>
          <cell r="AK72"/>
          <cell r="AL72"/>
          <cell r="AM72"/>
          <cell r="AN72"/>
          <cell r="AO72"/>
          <cell r="AP72"/>
          <cell r="AQ72"/>
          <cell r="AR72"/>
          <cell r="AS72"/>
          <cell r="AT72"/>
          <cell r="AU72"/>
          <cell r="AV72"/>
          <cell r="AW72"/>
          <cell r="AX72" t="str">
            <v>年間支払金額</v>
          </cell>
          <cell r="AY72" t="str">
            <v>○</v>
          </cell>
          <cell r="AZ72" t="str">
            <v>×</v>
          </cell>
          <cell r="BA72" t="str">
            <v>×</v>
          </cell>
          <cell r="BB72" t="str">
            <v>×</v>
          </cell>
          <cell r="BC72" t="str">
            <v/>
          </cell>
          <cell r="BD72" t="str">
            <v>⑩役務</v>
          </cell>
          <cell r="BE72" t="str">
            <v>分担契約/単価契約</v>
          </cell>
          <cell r="BF72" t="str">
            <v/>
          </cell>
          <cell r="BG72" t="str">
            <v>○</v>
          </cell>
          <cell r="BH72" t="b">
            <v>1</v>
          </cell>
          <cell r="BI72" t="b">
            <v>0</v>
          </cell>
        </row>
        <row r="73">
          <cell r="F73">
            <v>67</v>
          </cell>
          <cell r="G73" t="str">
            <v>Dg189</v>
          </cell>
          <cell r="H73" t="str">
            <v>⑩役務</v>
          </cell>
          <cell r="I73" t="str">
            <v>水道料金（金沢広坂合同庁舎）</v>
          </cell>
          <cell r="J73" t="str">
            <v>支出負担行為担当官
金沢国税局総務部次長
中村　憲二
石川県金沢市広坂２－２－６０</v>
          </cell>
          <cell r="K73" t="str">
            <v>③合庁</v>
          </cell>
          <cell r="L73"/>
          <cell r="M73" t="str">
            <v>－</v>
          </cell>
          <cell r="N73" t="str">
            <v>金沢市企業局
石川県金沢市広岡３－３－３０</v>
          </cell>
          <cell r="O73">
            <v>4000020172014</v>
          </cell>
          <cell r="P73" t="str">
            <v>④随意契約（企画競争無し）</v>
          </cell>
          <cell r="Q73"/>
          <cell r="R73" t="str">
            <v>－</v>
          </cell>
          <cell r="S73" t="str">
            <v>－</v>
          </cell>
          <cell r="T73"/>
          <cell r="U73" t="str">
            <v>－</v>
          </cell>
          <cell r="V73"/>
          <cell r="W73"/>
          <cell r="X73"/>
          <cell r="Y73" t="str">
            <v>－</v>
          </cell>
          <cell r="Z73"/>
          <cell r="AA73"/>
          <cell r="AB73"/>
          <cell r="AC73"/>
          <cell r="AD73"/>
          <cell r="AE73" t="str">
            <v>⑥その他の法人等</v>
          </cell>
          <cell r="AF73"/>
          <cell r="AG73" t="str">
            <v>①長期継続契約（令和２年度以前）</v>
          </cell>
          <cell r="AH73" t="str">
            <v>①会計法第29条の3第4項（契約の性質又は目的が競争を許さない場合）</v>
          </cell>
          <cell r="AI73"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3" t="str">
            <v>分担予定額
1,015,815円</v>
          </cell>
          <cell r="AK73"/>
          <cell r="AL73"/>
          <cell r="AM73"/>
          <cell r="AN73"/>
          <cell r="AO73"/>
          <cell r="AP73"/>
          <cell r="AQ73"/>
          <cell r="AR73"/>
          <cell r="AS73"/>
          <cell r="AT73"/>
          <cell r="AU73"/>
          <cell r="AV73"/>
          <cell r="AW73"/>
          <cell r="AX73" t="str">
            <v>年間支払金額</v>
          </cell>
          <cell r="AY73" t="str">
            <v>○</v>
          </cell>
          <cell r="AZ73" t="str">
            <v>×</v>
          </cell>
          <cell r="BA73" t="str">
            <v>×</v>
          </cell>
          <cell r="BB73" t="str">
            <v>×</v>
          </cell>
          <cell r="BC73" t="str">
            <v/>
          </cell>
          <cell r="BD73" t="str">
            <v>⑩役務</v>
          </cell>
          <cell r="BE73" t="str">
            <v>分担契約/単価契約</v>
          </cell>
          <cell r="BF73" t="str">
            <v/>
          </cell>
          <cell r="BG73" t="str">
            <v>○</v>
          </cell>
          <cell r="BH73" t="b">
            <v>1</v>
          </cell>
          <cell r="BI73" t="b">
            <v>0</v>
          </cell>
        </row>
        <row r="74">
          <cell r="F74">
            <v>68</v>
          </cell>
          <cell r="G74" t="str">
            <v>Dg190</v>
          </cell>
          <cell r="H74" t="str">
            <v>⑩役務</v>
          </cell>
          <cell r="I74" t="str">
            <v>水道料金（金沢駅西合同庁舎）</v>
          </cell>
          <cell r="J74" t="str">
            <v>支出負担行為担当官
金沢国税局総務部次長
中村　憲二
石川県金沢市広坂２－２－６０</v>
          </cell>
          <cell r="K74" t="str">
            <v>③合庁</v>
          </cell>
          <cell r="L74"/>
          <cell r="M74" t="str">
            <v>－</v>
          </cell>
          <cell r="N74" t="str">
            <v>金沢市企業局
石川県金沢市広岡３－３－３０</v>
          </cell>
          <cell r="O74">
            <v>4000020172014</v>
          </cell>
          <cell r="P74" t="str">
            <v>④随意契約（企画競争無し）</v>
          </cell>
          <cell r="Q74"/>
          <cell r="R74" t="str">
            <v>－</v>
          </cell>
          <cell r="S74" t="str">
            <v>－</v>
          </cell>
          <cell r="T74"/>
          <cell r="U74" t="str">
            <v>－</v>
          </cell>
          <cell r="V74"/>
          <cell r="W74"/>
          <cell r="X74"/>
          <cell r="Y74" t="str">
            <v>－</v>
          </cell>
          <cell r="Z74"/>
          <cell r="AA74"/>
          <cell r="AB74"/>
          <cell r="AC74"/>
          <cell r="AD74"/>
          <cell r="AE74" t="str">
            <v>⑥その他の法人等</v>
          </cell>
          <cell r="AF74"/>
          <cell r="AG74" t="str">
            <v>①長期継続契約（令和２年度以前）</v>
          </cell>
          <cell r="AH74" t="str">
            <v>①会計法第29条の3第4項（契約の性質又は目的が競争を許さない場合）</v>
          </cell>
          <cell r="AI74"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4" t="str">
            <v>分担予定額
1,350,991円</v>
          </cell>
          <cell r="AK74"/>
          <cell r="AL74"/>
          <cell r="AM74"/>
          <cell r="AN74"/>
          <cell r="AO74"/>
          <cell r="AP74"/>
          <cell r="AQ74"/>
          <cell r="AR74"/>
          <cell r="AS74"/>
          <cell r="AT74"/>
          <cell r="AU74"/>
          <cell r="AV74"/>
          <cell r="AW74"/>
          <cell r="AX74" t="str">
            <v>年間支払金額</v>
          </cell>
          <cell r="AY74" t="str">
            <v>○</v>
          </cell>
          <cell r="AZ74" t="str">
            <v>×</v>
          </cell>
          <cell r="BA74" t="str">
            <v>×</v>
          </cell>
          <cell r="BB74" t="str">
            <v>×</v>
          </cell>
          <cell r="BC74" t="str">
            <v/>
          </cell>
          <cell r="BD74" t="str">
            <v>⑩役務</v>
          </cell>
          <cell r="BE74" t="str">
            <v>分担契約/単価契約</v>
          </cell>
          <cell r="BF74" t="str">
            <v/>
          </cell>
          <cell r="BG74" t="str">
            <v>○</v>
          </cell>
          <cell r="BH74" t="b">
            <v>1</v>
          </cell>
          <cell r="BI74" t="b">
            <v>0</v>
          </cell>
        </row>
        <row r="75">
          <cell r="F75">
            <v>69</v>
          </cell>
          <cell r="G75" t="str">
            <v>Dg191</v>
          </cell>
          <cell r="H75" t="str">
            <v>⑩役務</v>
          </cell>
          <cell r="I75" t="str">
            <v>水道料金（福井春山合同庁舎）</v>
          </cell>
          <cell r="J75" t="str">
            <v>支出負担行為担当官
金沢国税局総務部次長
中村　憲二
石川県金沢市広坂２－２－６０</v>
          </cell>
          <cell r="K75" t="str">
            <v>③合庁</v>
          </cell>
          <cell r="L75"/>
          <cell r="M75" t="str">
            <v>－</v>
          </cell>
          <cell r="N75" t="str">
            <v>福井市企業局
福井県福井市大手３－１３－１</v>
          </cell>
          <cell r="O75">
            <v>7000020182010</v>
          </cell>
          <cell r="P75" t="str">
            <v>④随意契約（企画競争無し）</v>
          </cell>
          <cell r="Q75"/>
          <cell r="R75" t="str">
            <v>－</v>
          </cell>
          <cell r="S75" t="str">
            <v>－</v>
          </cell>
          <cell r="T75"/>
          <cell r="U75" t="str">
            <v>－</v>
          </cell>
          <cell r="V75"/>
          <cell r="W75"/>
          <cell r="X75"/>
          <cell r="Y75" t="str">
            <v>－</v>
          </cell>
          <cell r="Z75"/>
          <cell r="AA75"/>
          <cell r="AB75"/>
          <cell r="AC75"/>
          <cell r="AD75"/>
          <cell r="AE75" t="str">
            <v>⑥その他の法人等</v>
          </cell>
          <cell r="AF75"/>
          <cell r="AG75" t="str">
            <v>①長期継続契約（令和２年度以前）</v>
          </cell>
          <cell r="AH75" t="str">
            <v>①会計法第29条の3第4項（契約の性質又は目的が競争を許さない場合）</v>
          </cell>
          <cell r="AI75"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5" t="str">
            <v>分担予定額
2,097,274円</v>
          </cell>
          <cell r="AK75"/>
          <cell r="AL75"/>
          <cell r="AM75"/>
          <cell r="AN75"/>
          <cell r="AO75"/>
          <cell r="AP75"/>
          <cell r="AQ75"/>
          <cell r="AR75"/>
          <cell r="AS75"/>
          <cell r="AT75"/>
          <cell r="AU75"/>
          <cell r="AV75"/>
          <cell r="AW75"/>
          <cell r="AX75" t="str">
            <v>年間支払金額</v>
          </cell>
          <cell r="AY75" t="str">
            <v>○</v>
          </cell>
          <cell r="AZ75" t="str">
            <v>×</v>
          </cell>
          <cell r="BA75" t="str">
            <v>×</v>
          </cell>
          <cell r="BB75" t="str">
            <v>×</v>
          </cell>
          <cell r="BC75" t="str">
            <v/>
          </cell>
          <cell r="BD75" t="str">
            <v>⑩役務</v>
          </cell>
          <cell r="BE75" t="str">
            <v>分担契約/単価契約</v>
          </cell>
          <cell r="BF75" t="str">
            <v/>
          </cell>
          <cell r="BG75" t="str">
            <v>○</v>
          </cell>
          <cell r="BH75" t="b">
            <v>1</v>
          </cell>
          <cell r="BI75" t="b">
            <v>0</v>
          </cell>
        </row>
        <row r="76">
          <cell r="F76">
            <v>70</v>
          </cell>
          <cell r="G76" t="str">
            <v>Dg192</v>
          </cell>
          <cell r="H76" t="str">
            <v>⑤ガス</v>
          </cell>
          <cell r="I76" t="str">
            <v>ガス料金（富山丸の内合同庁舎）</v>
          </cell>
          <cell r="J76" t="str">
            <v>支出負担行為担当官
金沢国税局総務部次長
中村　憲二
石川県金沢市広坂２－２－６０</v>
          </cell>
          <cell r="K76" t="str">
            <v>③合庁</v>
          </cell>
          <cell r="L76"/>
          <cell r="M76" t="str">
            <v>－</v>
          </cell>
          <cell r="N76" t="str">
            <v>日本海ガス株式会社
富山県富山市城北町２－３６</v>
          </cell>
          <cell r="O76">
            <v>2230001002284</v>
          </cell>
          <cell r="P76" t="str">
            <v>④随意契約（企画競争無し）</v>
          </cell>
          <cell r="Q76"/>
          <cell r="R76" t="str">
            <v>－</v>
          </cell>
          <cell r="S76" t="str">
            <v>－</v>
          </cell>
          <cell r="T76"/>
          <cell r="U76" t="str">
            <v>－</v>
          </cell>
          <cell r="V76"/>
          <cell r="W76"/>
          <cell r="X76"/>
          <cell r="Y76" t="str">
            <v>－</v>
          </cell>
          <cell r="Z76"/>
          <cell r="AA76"/>
          <cell r="AB76"/>
          <cell r="AC76"/>
          <cell r="AD76"/>
          <cell r="AE76" t="str">
            <v>⑥その他の法人等</v>
          </cell>
          <cell r="AF76"/>
          <cell r="AG76" t="str">
            <v>①長期継続契約（令和２年度以前）</v>
          </cell>
          <cell r="AH76" t="str">
            <v>①会計法第29条の3第4項（契約の性質又は目的が競争を許さない場合）</v>
          </cell>
          <cell r="AI76"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6" t="str">
            <v>分担予定額
3,381,365円</v>
          </cell>
          <cell r="AK76"/>
          <cell r="AL76"/>
          <cell r="AM76"/>
          <cell r="AN76"/>
          <cell r="AO76"/>
          <cell r="AP76"/>
          <cell r="AQ76"/>
          <cell r="AR76"/>
          <cell r="AS76"/>
          <cell r="AT76"/>
          <cell r="AU76"/>
          <cell r="AV76"/>
          <cell r="AW76"/>
          <cell r="AX76" t="str">
            <v>年間支払金額</v>
          </cell>
          <cell r="AY76" t="str">
            <v>○</v>
          </cell>
          <cell r="AZ76" t="str">
            <v>×</v>
          </cell>
          <cell r="BA76" t="str">
            <v>×</v>
          </cell>
          <cell r="BB76" t="str">
            <v>×</v>
          </cell>
          <cell r="BC76" t="str">
            <v/>
          </cell>
          <cell r="BD76" t="str">
            <v>⑤ガス</v>
          </cell>
          <cell r="BE76" t="str">
            <v>分担契約/単価契約</v>
          </cell>
          <cell r="BF76" t="str">
            <v/>
          </cell>
          <cell r="BG76" t="str">
            <v>○</v>
          </cell>
          <cell r="BH76" t="b">
            <v>1</v>
          </cell>
          <cell r="BI76" t="b">
            <v>0</v>
          </cell>
        </row>
        <row r="77">
          <cell r="F77">
            <v>71</v>
          </cell>
          <cell r="G77" t="str">
            <v>Dg193</v>
          </cell>
          <cell r="H77" t="str">
            <v>⑤ガス</v>
          </cell>
          <cell r="I77" t="str">
            <v>ガス料金（金沢広坂合同庁舎）</v>
          </cell>
          <cell r="J77" t="str">
            <v>支出負担行為担当官
金沢国税局総務部次長
中村　憲二
石川県金沢市広坂２－２－６０</v>
          </cell>
          <cell r="K77" t="str">
            <v>③合庁</v>
          </cell>
          <cell r="L77"/>
          <cell r="M77" t="str">
            <v>－</v>
          </cell>
          <cell r="N77" t="str">
            <v>金沢市企業局
石川県金沢市広岡３－３－３０</v>
          </cell>
          <cell r="O77">
            <v>4000020172014</v>
          </cell>
          <cell r="P77" t="str">
            <v>④随意契約（企画競争無し）</v>
          </cell>
          <cell r="Q77"/>
          <cell r="R77" t="str">
            <v>－</v>
          </cell>
          <cell r="S77" t="str">
            <v>－</v>
          </cell>
          <cell r="T77"/>
          <cell r="U77" t="str">
            <v>－</v>
          </cell>
          <cell r="V77"/>
          <cell r="W77"/>
          <cell r="X77"/>
          <cell r="Y77" t="str">
            <v>－</v>
          </cell>
          <cell r="Z77"/>
          <cell r="AA77"/>
          <cell r="AB77"/>
          <cell r="AC77"/>
          <cell r="AD77"/>
          <cell r="AE77" t="str">
            <v>⑥その他の法人等</v>
          </cell>
          <cell r="AF77"/>
          <cell r="AG77" t="str">
            <v>①長期継続契約（令和２年度以前）</v>
          </cell>
          <cell r="AH77" t="str">
            <v>①会計法第29条の3第4項（契約の性質又は目的が競争を許さない場合）</v>
          </cell>
          <cell r="AI77"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7" t="str">
            <v>分担予定額
1,924,230円</v>
          </cell>
          <cell r="AK77"/>
          <cell r="AL77"/>
          <cell r="AM77"/>
          <cell r="AN77"/>
          <cell r="AO77"/>
          <cell r="AP77"/>
          <cell r="AQ77"/>
          <cell r="AR77"/>
          <cell r="AS77"/>
          <cell r="AT77"/>
          <cell r="AU77"/>
          <cell r="AV77"/>
          <cell r="AW77"/>
          <cell r="AX77" t="str">
            <v>年間支払金額</v>
          </cell>
          <cell r="AY77" t="str">
            <v>○</v>
          </cell>
          <cell r="AZ77" t="str">
            <v>×</v>
          </cell>
          <cell r="BA77" t="str">
            <v>×</v>
          </cell>
          <cell r="BB77" t="str">
            <v>×</v>
          </cell>
          <cell r="BC77" t="str">
            <v/>
          </cell>
          <cell r="BD77" t="str">
            <v>⑤ガス</v>
          </cell>
          <cell r="BE77" t="str">
            <v>分担契約/単価契約</v>
          </cell>
          <cell r="BF77" t="str">
            <v/>
          </cell>
          <cell r="BG77" t="str">
            <v>○</v>
          </cell>
          <cell r="BH77" t="b">
            <v>0</v>
          </cell>
          <cell r="BI77" t="b">
            <v>0</v>
          </cell>
        </row>
        <row r="78">
          <cell r="F78" t="str">
            <v/>
          </cell>
          <cell r="G78" t="str">
            <v>Dg194</v>
          </cell>
          <cell r="H78" t="str">
            <v>④電力</v>
          </cell>
          <cell r="I78" t="str">
            <v>令和3年北陸財務局所管合同庁舎外1件で使用する電気の調達　　　　　　　　　　　　　　　　　　　2,247,000kwh</v>
          </cell>
          <cell r="J78" t="str">
            <v>支出負担行為担当官
金沢国税局総務部次長
中村　憲二
石川県金沢市広坂２－２－６０</v>
          </cell>
          <cell r="K78" t="str">
            <v>②共同</v>
          </cell>
          <cell r="L78" t="str">
            <v>×</v>
          </cell>
          <cell r="M78" t="str">
            <v>－</v>
          </cell>
          <cell r="N78" t="str">
            <v>丸紅新電力株式会社
東京都中央区日本橋２－７－１</v>
          </cell>
          <cell r="O78">
            <v>9010001137740</v>
          </cell>
          <cell r="P78" t="str">
            <v>①一般競争入札</v>
          </cell>
          <cell r="Q78"/>
          <cell r="R78" t="str">
            <v>－</v>
          </cell>
          <cell r="S78" t="str">
            <v>－</v>
          </cell>
          <cell r="T78"/>
          <cell r="U78" t="str">
            <v>－</v>
          </cell>
          <cell r="V78"/>
          <cell r="W78"/>
          <cell r="X78"/>
          <cell r="Y78" t="str">
            <v>－</v>
          </cell>
          <cell r="Z78"/>
          <cell r="AA78"/>
          <cell r="AB78"/>
          <cell r="AC78"/>
          <cell r="AD78"/>
          <cell r="AE78" t="str">
            <v>⑥その他の法人等</v>
          </cell>
          <cell r="AF78"/>
          <cell r="AG78" t="str">
            <v>①長期継続契約（令和２年度以前）</v>
          </cell>
          <cell r="AH78" t="str">
            <v>①会計法第29条の3第4項（契約の性質又は目的が競争を許さない場合）</v>
          </cell>
          <cell r="AI78" t="str">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ell>
          <cell r="AJ78" t="str">
            <v>分担予定額
6,142,455円</v>
          </cell>
          <cell r="AK78"/>
          <cell r="AL78"/>
          <cell r="AM78"/>
          <cell r="AN78"/>
          <cell r="AO78"/>
          <cell r="AP78"/>
          <cell r="AQ78"/>
          <cell r="AR78"/>
          <cell r="AS78"/>
          <cell r="AT78"/>
          <cell r="AU78"/>
          <cell r="AV78"/>
          <cell r="AW78"/>
          <cell r="AX78" t="str">
            <v>年間支払金額(全官署)</v>
          </cell>
          <cell r="AY78" t="str">
            <v>○</v>
          </cell>
          <cell r="AZ78" t="str">
            <v>×</v>
          </cell>
          <cell r="BA78" t="str">
            <v>×</v>
          </cell>
          <cell r="BB78" t="str">
            <v>×</v>
          </cell>
          <cell r="BC78" t="str">
            <v/>
          </cell>
          <cell r="BD78" t="str">
            <v>④電力</v>
          </cell>
          <cell r="BE78" t="str">
            <v>分担契約/単価契約</v>
          </cell>
          <cell r="BF78" t="str">
            <v/>
          </cell>
          <cell r="BG78" t="str">
            <v>○</v>
          </cell>
          <cell r="BH78" t="b">
            <v>1</v>
          </cell>
          <cell r="BI78" t="b">
            <v>0</v>
          </cell>
        </row>
        <row r="79">
          <cell r="F79" t="str">
            <v/>
          </cell>
          <cell r="G79" t="str">
            <v>Dg195</v>
          </cell>
          <cell r="H79" t="str">
            <v>⑩役務</v>
          </cell>
          <cell r="I79" t="str">
            <v>令和3年度　富山丸の内合同庁舎　塵芥物収集処理業務
シュレッダー屑7,600ｋｇほか</v>
          </cell>
          <cell r="J79" t="str">
            <v>支出負担行為担当官
金沢国税局総務部次長
松浦　睦男
石川県金沢市広坂２－２－６０
ほか２官署</v>
          </cell>
          <cell r="K79" t="str">
            <v>③合庁</v>
          </cell>
          <cell r="L79" t="str">
            <v>×</v>
          </cell>
          <cell r="M79">
            <v>44287</v>
          </cell>
          <cell r="N79" t="str">
            <v>クリーン産業株式会社
富山県富山市二口町１－７－１３</v>
          </cell>
          <cell r="O79">
            <v>4230001000781</v>
          </cell>
          <cell r="P79" t="str">
            <v>①一般競争入札</v>
          </cell>
          <cell r="Q79"/>
          <cell r="R79" t="str">
            <v>他官署で調達手続きを実施のため</v>
          </cell>
          <cell r="S79" t="str">
            <v>@60.5円/kgほか</v>
          </cell>
          <cell r="T79">
            <v>1113640</v>
          </cell>
          <cell r="U79" t="str">
            <v>－</v>
          </cell>
          <cell r="V79"/>
          <cell r="W79"/>
          <cell r="X79"/>
          <cell r="Y79" t="str">
            <v>－</v>
          </cell>
          <cell r="Z79" t="str">
            <v>－</v>
          </cell>
          <cell r="AA79" t="str">
            <v>－</v>
          </cell>
          <cell r="AB79"/>
          <cell r="AC79"/>
          <cell r="AD79"/>
          <cell r="AE79" t="str">
            <v>⑥その他の法人等</v>
          </cell>
          <cell r="AF79"/>
          <cell r="AG79"/>
          <cell r="AH79"/>
          <cell r="AI79"/>
          <cell r="AJ79" t="str">
            <v>当初記載もれ契約
分担予定額
923,875円</v>
          </cell>
          <cell r="AK79"/>
          <cell r="AL79"/>
          <cell r="AM79"/>
          <cell r="AN79"/>
          <cell r="AO79"/>
          <cell r="AP79"/>
          <cell r="AQ79"/>
          <cell r="AR79"/>
          <cell r="AS79"/>
          <cell r="AT79"/>
          <cell r="AU79"/>
          <cell r="AV79"/>
          <cell r="AW79"/>
          <cell r="AX79" t="str">
            <v>年間支払金額(自官署のみ)</v>
          </cell>
          <cell r="AY79" t="str">
            <v>○</v>
          </cell>
          <cell r="AZ79" t="str">
            <v>×</v>
          </cell>
          <cell r="BA79" t="str">
            <v>×</v>
          </cell>
          <cell r="BB79" t="str">
            <v>×</v>
          </cell>
          <cell r="BC79" t="str">
            <v/>
          </cell>
          <cell r="BD79" t="str">
            <v>⑩役務</v>
          </cell>
          <cell r="BE79" t="str">
            <v>分担契約/単価契約</v>
          </cell>
          <cell r="BF79" t="str">
            <v/>
          </cell>
          <cell r="BG79" t="str">
            <v>○</v>
          </cell>
          <cell r="BH79" t="b">
            <v>1</v>
          </cell>
          <cell r="BI79" t="b">
            <v>1</v>
          </cell>
        </row>
        <row r="80">
          <cell r="F80" t="str">
            <v/>
          </cell>
          <cell r="G80" t="str">
            <v>Dg196</v>
          </cell>
          <cell r="H80" t="str">
            <v>③情報システム</v>
          </cell>
          <cell r="I80" t="str">
            <v>データ入力委託業務（2コース）</v>
          </cell>
          <cell r="J80" t="str">
            <v>支出負担行為担当官
金沢国税局総務部次長
松浦　睦男
石川県金沢市広坂２－２－６０　　　　　　　　　　　　　</v>
          </cell>
          <cell r="K80" t="str">
            <v>①一括</v>
          </cell>
          <cell r="L80" t="str">
            <v>×</v>
          </cell>
          <cell r="M80">
            <v>44287</v>
          </cell>
          <cell r="N80" t="str">
            <v>株式会社アイ・オー・プロセス
大阪府大阪市中央区南本町２－３－８KDX南本町ビル１２階</v>
          </cell>
          <cell r="O80">
            <v>7120001073092</v>
          </cell>
          <cell r="P80" t="str">
            <v>①一般競争入札</v>
          </cell>
          <cell r="Q80"/>
          <cell r="R80" t="str">
            <v>他官署で調達手続きを実施のため</v>
          </cell>
          <cell r="S80" t="str">
            <v>@124.3円/件ほか</v>
          </cell>
          <cell r="T80">
            <v>5729868</v>
          </cell>
          <cell r="U80" t="str">
            <v>－</v>
          </cell>
          <cell r="V80"/>
          <cell r="W80"/>
          <cell r="X80"/>
          <cell r="Y80" t="str">
            <v>－</v>
          </cell>
          <cell r="Z80" t="str">
            <v>－</v>
          </cell>
          <cell r="AA80" t="str">
            <v>－</v>
          </cell>
          <cell r="AB80"/>
          <cell r="AC80"/>
          <cell r="AD80"/>
          <cell r="AE80" t="str">
            <v>⑥その他の法人等</v>
          </cell>
          <cell r="AF80"/>
          <cell r="AG80"/>
          <cell r="AH80"/>
          <cell r="AI80"/>
          <cell r="AJ80" t="str">
            <v>当初記載もれ契約</v>
          </cell>
          <cell r="AK80"/>
          <cell r="AL80"/>
          <cell r="AM80"/>
          <cell r="AN80"/>
          <cell r="AO80"/>
          <cell r="AP80"/>
          <cell r="AQ80"/>
          <cell r="AR80"/>
          <cell r="AS80"/>
          <cell r="AT80"/>
          <cell r="AU80"/>
          <cell r="AV80"/>
          <cell r="AW80"/>
          <cell r="AX80" t="str">
            <v>全官署支払金額</v>
          </cell>
          <cell r="AY80" t="str">
            <v>○</v>
          </cell>
          <cell r="AZ80" t="str">
            <v>×</v>
          </cell>
          <cell r="BA80" t="str">
            <v>×</v>
          </cell>
          <cell r="BB80" t="str">
            <v>×</v>
          </cell>
          <cell r="BC80" t="str">
            <v/>
          </cell>
          <cell r="BD80" t="str">
            <v>⑩役務</v>
          </cell>
          <cell r="BE80" t="str">
            <v>単価契約</v>
          </cell>
          <cell r="BF80" t="str">
            <v/>
          </cell>
          <cell r="BG80" t="str">
            <v>○</v>
          </cell>
          <cell r="BH80" t="b">
            <v>1</v>
          </cell>
          <cell r="BI80" t="b">
            <v>0</v>
          </cell>
        </row>
        <row r="81">
          <cell r="F81">
            <v>72</v>
          </cell>
          <cell r="G81" t="str">
            <v>Dg197</v>
          </cell>
          <cell r="H81" t="str">
            <v>⑨物品等賃借</v>
          </cell>
          <cell r="I81" t="str">
            <v>令和3年度国税専門官第１次試験で使用する試験会場の借上げ
令和3年6月5日～令和3年6月6日</v>
          </cell>
          <cell r="J81" t="str">
            <v>支出負担行為担当官
金沢国税局総務部次長
松浦　睦男
石川県金沢市広坂２－２－６０</v>
          </cell>
          <cell r="K81"/>
          <cell r="L81"/>
          <cell r="M81">
            <v>44312</v>
          </cell>
          <cell r="N81" t="str">
            <v>公益財団法人石川県産業創出支援機構
石川県金沢市鞍月２－２０</v>
          </cell>
          <cell r="O81">
            <v>1220005000195</v>
          </cell>
          <cell r="P81" t="str">
            <v>④随意契約（企画競争無し）</v>
          </cell>
          <cell r="Q81" t="str">
            <v>○</v>
          </cell>
          <cell r="R81">
            <v>843800</v>
          </cell>
          <cell r="S81">
            <v>843800</v>
          </cell>
          <cell r="T81"/>
          <cell r="U81">
            <v>1</v>
          </cell>
          <cell r="V81"/>
          <cell r="W81"/>
          <cell r="X81"/>
          <cell r="Y81" t="str">
            <v>②同種の他の契約の予定価格を類推されるおそれがあるため公表しない</v>
          </cell>
          <cell r="Z81">
            <v>1</v>
          </cell>
          <cell r="AA81">
            <v>0</v>
          </cell>
          <cell r="AB81"/>
          <cell r="AC81"/>
          <cell r="AD81"/>
          <cell r="AE81" t="str">
            <v>②公益財団法人</v>
          </cell>
          <cell r="AF81" t="str">
            <v>都道府県所管</v>
          </cell>
          <cell r="AG81"/>
          <cell r="AH81" t="str">
            <v>①会計法第29条の3第4項（契約の性質又は目的が競争を許さない場合）</v>
          </cell>
          <cell r="AI81" t="str">
            <v>公募により募集を行ったところ、応募者が１者のみだったため、契約価格の競争による相手方の選定を許さず、会計法第29条の3第4項に該当するため（根拠区分：ロ（ニ））。</v>
          </cell>
          <cell r="AJ81" t="str">
            <v>当初記載もれ契約</v>
          </cell>
          <cell r="AK81"/>
          <cell r="AL81"/>
          <cell r="AM81"/>
          <cell r="AN81"/>
          <cell r="AO81"/>
          <cell r="AP81"/>
          <cell r="AQ81"/>
          <cell r="AR81"/>
          <cell r="AS81"/>
          <cell r="AT81"/>
          <cell r="AU81"/>
          <cell r="AV81"/>
          <cell r="AW81"/>
          <cell r="AX81" t="str">
            <v>予定価格</v>
          </cell>
          <cell r="AY81" t="str">
            <v>○</v>
          </cell>
          <cell r="AZ81" t="str">
            <v>×</v>
          </cell>
          <cell r="BA81" t="str">
            <v>○</v>
          </cell>
          <cell r="BB81" t="str">
            <v>○</v>
          </cell>
          <cell r="BC81">
            <v>0</v>
          </cell>
          <cell r="BD81" t="str">
            <v>⑨物品等賃借</v>
          </cell>
          <cell r="BE81" t="str">
            <v/>
          </cell>
          <cell r="BF81" t="str">
            <v/>
          </cell>
          <cell r="BG81" t="str">
            <v>○</v>
          </cell>
          <cell r="BH81" t="b">
            <v>1</v>
          </cell>
          <cell r="BI81" t="b">
            <v>1</v>
          </cell>
        </row>
        <row r="82">
          <cell r="F82">
            <v>73</v>
          </cell>
          <cell r="G82" t="str">
            <v>Dg198</v>
          </cell>
          <cell r="H82" t="str">
            <v>⑨物品等賃借</v>
          </cell>
          <cell r="I82" t="str">
            <v>令和3年度税理士試験で使用する試験会場の借上げ
令和3年8月13日～令和3年8月19日</v>
          </cell>
          <cell r="J82" t="str">
            <v>支出負担行為担当官
金沢国税局総務部次長
松浦　睦男
石川県金沢市広坂２－２－６０</v>
          </cell>
          <cell r="K82"/>
          <cell r="L82"/>
          <cell r="M82">
            <v>44378</v>
          </cell>
          <cell r="N82" t="str">
            <v>公益財団法人石川県産業創出支援機構
石川県金沢市鞍月２－２０</v>
          </cell>
          <cell r="O82">
            <v>1220005000195</v>
          </cell>
          <cell r="P82" t="str">
            <v>④随意契約（企画競争無し）</v>
          </cell>
          <cell r="Q82" t="str">
            <v>○</v>
          </cell>
          <cell r="R82">
            <v>1231000</v>
          </cell>
          <cell r="S82">
            <v>1231000</v>
          </cell>
          <cell r="T82"/>
          <cell r="U82">
            <v>1</v>
          </cell>
          <cell r="V82"/>
          <cell r="W82"/>
          <cell r="X82"/>
          <cell r="Y82" t="str">
            <v>②同種の他の契約の予定価格を類推されるおそれがあるため公表しない</v>
          </cell>
          <cell r="Z82">
            <v>1</v>
          </cell>
          <cell r="AA82">
            <v>0</v>
          </cell>
          <cell r="AB82"/>
          <cell r="AC82"/>
          <cell r="AD82"/>
          <cell r="AE82" t="str">
            <v>②公益財団法人</v>
          </cell>
          <cell r="AF82" t="str">
            <v>都道府県所管</v>
          </cell>
          <cell r="AG82"/>
          <cell r="AH82" t="str">
            <v>①会計法第29条の3第4項（契約の性質又は目的が競争を許さない場合）</v>
          </cell>
          <cell r="AI82" t="str">
            <v>公募により募集を行ったところ、応募者が１者のみだったため、契約価格の競争による相手方の選定を許さず、会計法第29条の3第4項に該当するため（根拠区分：ロ（ニ））。</v>
          </cell>
          <cell r="AJ82" t="str">
            <v>当初記載もれ契約</v>
          </cell>
          <cell r="AK82"/>
          <cell r="AL82"/>
          <cell r="AM82"/>
          <cell r="AN82"/>
          <cell r="AO82"/>
          <cell r="AP82"/>
          <cell r="AQ82"/>
          <cell r="AR82"/>
          <cell r="AS82"/>
          <cell r="AT82"/>
          <cell r="AU82"/>
          <cell r="AV82"/>
          <cell r="AW82"/>
          <cell r="AX82" t="str">
            <v>予定価格</v>
          </cell>
          <cell r="AY82" t="str">
            <v>○</v>
          </cell>
          <cell r="AZ82" t="str">
            <v>×</v>
          </cell>
          <cell r="BA82" t="str">
            <v>○</v>
          </cell>
          <cell r="BB82" t="str">
            <v>○</v>
          </cell>
          <cell r="BC82">
            <v>0</v>
          </cell>
          <cell r="BD82" t="str">
            <v>⑨物品等賃借</v>
          </cell>
          <cell r="BE82" t="str">
            <v/>
          </cell>
          <cell r="BF82" t="str">
            <v/>
          </cell>
          <cell r="BG82" t="str">
            <v>○</v>
          </cell>
          <cell r="BH82" t="b">
            <v>1</v>
          </cell>
          <cell r="BI82" t="b">
            <v>1</v>
          </cell>
        </row>
        <row r="83">
          <cell r="F83">
            <v>74</v>
          </cell>
          <cell r="G83" t="str">
            <v>Dg199</v>
          </cell>
          <cell r="H83" t="str">
            <v>⑨物品等賃借</v>
          </cell>
          <cell r="I83" t="str">
            <v>令和3年分所得税、消費税及び贈与税の確定申告期における富山税務署の署外申告会場借上げ
令和4年2月4日～令和4年3月31日</v>
          </cell>
          <cell r="J83" t="str">
            <v>支出負担行為担当官
金沢国税局総務部次長
松浦　睦男
石川県金沢市広坂２－２－６０　　　　　　　　　　　　　</v>
          </cell>
          <cell r="K83"/>
          <cell r="L83"/>
          <cell r="M83">
            <v>44383</v>
          </cell>
          <cell r="N83" t="str">
            <v>富山県商工会連合会
富山県富山市赤江町１－７</v>
          </cell>
          <cell r="O83">
            <v>5230005000372</v>
          </cell>
          <cell r="P83" t="str">
            <v>④随意契約（企画競争無し）</v>
          </cell>
          <cell r="Q83" t="str">
            <v>○</v>
          </cell>
          <cell r="R83">
            <v>4186560</v>
          </cell>
          <cell r="S83">
            <v>4186560</v>
          </cell>
          <cell r="T83"/>
          <cell r="U83">
            <v>1</v>
          </cell>
          <cell r="V83"/>
          <cell r="W83"/>
          <cell r="X83"/>
          <cell r="Y83" t="str">
            <v>②同種の他の契約の予定価格を類推されるおそれがあるため公表しない</v>
          </cell>
          <cell r="Z83">
            <v>1</v>
          </cell>
          <cell r="AA83">
            <v>0</v>
          </cell>
          <cell r="AB83"/>
          <cell r="AC83"/>
          <cell r="AD83"/>
          <cell r="AE83" t="str">
            <v>⑥その他の法人等</v>
          </cell>
          <cell r="AF83"/>
          <cell r="AG83"/>
          <cell r="AH83" t="str">
            <v>①会計法第29条の3第4項（契約の性質又は目的が競争を許さない場合）</v>
          </cell>
          <cell r="AI83" t="str">
            <v>公募により募集を行ったところ、応募者が１者のみだったため、契約価格の競争による相手方の選定を許さず、会計法第29条の3第4項に該当するため（根拠区分：ロ（ニ））。</v>
          </cell>
          <cell r="AJ83" t="str">
            <v>当初記載もれ契約</v>
          </cell>
          <cell r="AK83"/>
          <cell r="AL83"/>
          <cell r="AM83"/>
          <cell r="AN83"/>
          <cell r="AO83"/>
          <cell r="AP83"/>
          <cell r="AQ83"/>
          <cell r="AR83"/>
          <cell r="AS83"/>
          <cell r="AT83"/>
          <cell r="AU83"/>
          <cell r="AV83"/>
          <cell r="AW83"/>
          <cell r="AX83" t="str">
            <v>予定価格</v>
          </cell>
          <cell r="AY83" t="str">
            <v>○</v>
          </cell>
          <cell r="AZ83" t="str">
            <v>×</v>
          </cell>
          <cell r="BA83" t="str">
            <v>○</v>
          </cell>
          <cell r="BB83" t="str">
            <v>○</v>
          </cell>
          <cell r="BC83">
            <v>0</v>
          </cell>
          <cell r="BD83" t="str">
            <v>⑨物品等賃借</v>
          </cell>
          <cell r="BE83" t="str">
            <v/>
          </cell>
          <cell r="BF83" t="str">
            <v/>
          </cell>
          <cell r="BG83" t="str">
            <v>○</v>
          </cell>
          <cell r="BH83" t="b">
            <v>1</v>
          </cell>
          <cell r="BI83" t="b">
            <v>1</v>
          </cell>
        </row>
        <row r="84">
          <cell r="F84" t="str">
            <v/>
          </cell>
          <cell r="G84" t="str">
            <v>Dg200</v>
          </cell>
          <cell r="H84" t="str">
            <v>④電力</v>
          </cell>
          <cell r="I84" t="str">
            <v>令和4年北陸財務局所管合同庁舎外1施設で使用する電気の調達　　　　　　　　　　　　　　　　　　　2,045,300kwh</v>
          </cell>
          <cell r="J84" t="str">
            <v>支出負担行為担当官
金沢国税局総務部次長
中村　憲二
石川県金沢市広坂２－２－６０　　　　　　　ほか２官署</v>
          </cell>
          <cell r="K84" t="str">
            <v>②共同</v>
          </cell>
          <cell r="L84" t="str">
            <v>×</v>
          </cell>
          <cell r="M84">
            <v>44509</v>
          </cell>
          <cell r="N84" t="str">
            <v>日立造船株式会社
大阪府大阪市住之江区南港北１－７－８９</v>
          </cell>
          <cell r="O84">
            <v>3120001031541</v>
          </cell>
          <cell r="P84" t="str">
            <v>①一般競争入札</v>
          </cell>
          <cell r="Q84"/>
          <cell r="R84" t="str">
            <v>他官署で調達手続きを実施のため</v>
          </cell>
          <cell r="S84" t="str">
            <v>@614.33円/kwほか</v>
          </cell>
          <cell r="T84">
            <v>32347016</v>
          </cell>
          <cell r="U84" t="str">
            <v>－</v>
          </cell>
          <cell r="V84"/>
          <cell r="W84"/>
          <cell r="X84"/>
          <cell r="Y84" t="str">
            <v>－</v>
          </cell>
          <cell r="Z84" t="str">
            <v>－</v>
          </cell>
          <cell r="AA84" t="str">
            <v>－</v>
          </cell>
          <cell r="AB84"/>
          <cell r="AC84"/>
          <cell r="AD84"/>
          <cell r="AE84" t="str">
            <v>⑥その他の法人等</v>
          </cell>
          <cell r="AF84"/>
          <cell r="AG84"/>
          <cell r="AH84"/>
          <cell r="AI84"/>
          <cell r="AJ84" t="str">
            <v>当初記載もれ契約
分担予定額
4,337,086円</v>
          </cell>
          <cell r="AK84"/>
          <cell r="AL84"/>
          <cell r="AM84"/>
          <cell r="AN84"/>
          <cell r="AO84"/>
          <cell r="AP84"/>
          <cell r="AQ84"/>
          <cell r="AR84"/>
          <cell r="AS84"/>
          <cell r="AT84"/>
          <cell r="AU84"/>
          <cell r="AV84"/>
          <cell r="AW84"/>
          <cell r="AX84" t="str">
            <v>全官署支払金額</v>
          </cell>
          <cell r="AY84" t="str">
            <v>○</v>
          </cell>
          <cell r="AZ84" t="str">
            <v>×</v>
          </cell>
          <cell r="BA84" t="str">
            <v>×</v>
          </cell>
          <cell r="BB84" t="str">
            <v>×</v>
          </cell>
          <cell r="BC84" t="str">
            <v/>
          </cell>
          <cell r="BD84" t="str">
            <v>④電力</v>
          </cell>
          <cell r="BE84" t="str">
            <v>分担契約/単価契約</v>
          </cell>
          <cell r="BF84" t="str">
            <v/>
          </cell>
          <cell r="BG84" t="str">
            <v>○</v>
          </cell>
          <cell r="BH84" t="b">
            <v>1</v>
          </cell>
          <cell r="BI84" t="b">
            <v>0</v>
          </cell>
        </row>
        <row r="85">
          <cell r="F85" t="str">
            <v/>
          </cell>
          <cell r="G85"/>
          <cell r="H85"/>
          <cell r="I85"/>
          <cell r="J85"/>
          <cell r="K85"/>
          <cell r="L85"/>
          <cell r="M85"/>
          <cell r="N85"/>
          <cell r="O85"/>
          <cell r="P85"/>
          <cell r="Q85"/>
          <cell r="R85"/>
          <cell r="S85"/>
          <cell r="T85"/>
          <cell r="U85" t="str">
            <v>－</v>
          </cell>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F86" t="str">
            <v/>
          </cell>
          <cell r="G86"/>
          <cell r="H86"/>
          <cell r="I86"/>
          <cell r="J86"/>
          <cell r="K86"/>
          <cell r="L86"/>
          <cell r="M86"/>
          <cell r="N86"/>
          <cell r="O86"/>
          <cell r="P86"/>
          <cell r="Q86"/>
          <cell r="R86"/>
          <cell r="S86"/>
          <cell r="T86"/>
          <cell r="U86" t="str">
            <v>－</v>
          </cell>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F87" t="str">
            <v/>
          </cell>
          <cell r="G87"/>
          <cell r="H87"/>
          <cell r="I87"/>
          <cell r="J87"/>
          <cell r="K87"/>
          <cell r="L87"/>
          <cell r="M87"/>
          <cell r="N87"/>
          <cell r="O87"/>
          <cell r="P87"/>
          <cell r="Q87"/>
          <cell r="R87"/>
          <cell r="S87"/>
          <cell r="T87"/>
          <cell r="U87" t="str">
            <v>－</v>
          </cell>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F88" t="str">
            <v/>
          </cell>
          <cell r="G88"/>
          <cell r="H88"/>
          <cell r="I88"/>
          <cell r="J88"/>
          <cell r="K88"/>
          <cell r="L88"/>
          <cell r="M88"/>
          <cell r="N88"/>
          <cell r="O88"/>
          <cell r="P88"/>
          <cell r="Q88"/>
          <cell r="R88"/>
          <cell r="S88"/>
          <cell r="T88"/>
          <cell r="U88" t="str">
            <v>－</v>
          </cell>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F89" t="str">
            <v/>
          </cell>
          <cell r="G89"/>
          <cell r="H89"/>
          <cell r="I89"/>
          <cell r="J89"/>
          <cell r="K89"/>
          <cell r="L89"/>
          <cell r="M89"/>
          <cell r="N89"/>
          <cell r="O89"/>
          <cell r="P89"/>
          <cell r="Q89"/>
          <cell r="R89"/>
          <cell r="S89"/>
          <cell r="T89"/>
          <cell r="U89" t="str">
            <v>－</v>
          </cell>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F90" t="str">
            <v/>
          </cell>
          <cell r="G90"/>
          <cell r="H90"/>
          <cell r="I90"/>
          <cell r="J90"/>
          <cell r="K90"/>
          <cell r="L90"/>
          <cell r="M90"/>
          <cell r="N90"/>
          <cell r="O90"/>
          <cell r="P90"/>
          <cell r="Q90"/>
          <cell r="R90"/>
          <cell r="S90"/>
          <cell r="T90"/>
          <cell r="U90" t="str">
            <v>－</v>
          </cell>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F91" t="str">
            <v/>
          </cell>
          <cell r="G91"/>
          <cell r="H91"/>
          <cell r="I91"/>
          <cell r="J91"/>
          <cell r="K91"/>
          <cell r="L91"/>
          <cell r="M91"/>
          <cell r="N91"/>
          <cell r="O91"/>
          <cell r="P91"/>
          <cell r="Q91"/>
          <cell r="R91"/>
          <cell r="S91"/>
          <cell r="T91"/>
          <cell r="U91" t="str">
            <v>－</v>
          </cell>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F92" t="str">
            <v/>
          </cell>
          <cell r="G92"/>
          <cell r="H92"/>
          <cell r="I92"/>
          <cell r="J92"/>
          <cell r="K92"/>
          <cell r="L92"/>
          <cell r="M92"/>
          <cell r="N92"/>
          <cell r="O92"/>
          <cell r="P92"/>
          <cell r="Q92"/>
          <cell r="R92"/>
          <cell r="S92"/>
          <cell r="T92"/>
          <cell r="U92" t="str">
            <v>－</v>
          </cell>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F93" t="str">
            <v/>
          </cell>
          <cell r="G93"/>
          <cell r="H93"/>
          <cell r="I93"/>
          <cell r="J93"/>
          <cell r="K93"/>
          <cell r="L93"/>
          <cell r="M93"/>
          <cell r="N93"/>
          <cell r="O93"/>
          <cell r="P93"/>
          <cell r="Q93"/>
          <cell r="R93"/>
          <cell r="S93"/>
          <cell r="T93"/>
          <cell r="U93" t="str">
            <v>－</v>
          </cell>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F94" t="str">
            <v/>
          </cell>
          <cell r="G94"/>
          <cell r="H94"/>
          <cell r="I94"/>
          <cell r="J94"/>
          <cell r="K94"/>
          <cell r="L94"/>
          <cell r="M94"/>
          <cell r="N94"/>
          <cell r="O94"/>
          <cell r="P94"/>
          <cell r="Q94"/>
          <cell r="R94"/>
          <cell r="S94"/>
          <cell r="T94"/>
          <cell r="U94" t="str">
            <v>－</v>
          </cell>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F95" t="str">
            <v/>
          </cell>
          <cell r="G95"/>
          <cell r="H95"/>
          <cell r="I95"/>
          <cell r="J95"/>
          <cell r="K95"/>
          <cell r="L95"/>
          <cell r="M95"/>
          <cell r="N95"/>
          <cell r="O95"/>
          <cell r="P95"/>
          <cell r="Q95"/>
          <cell r="R95"/>
          <cell r="S95"/>
          <cell r="T95"/>
          <cell r="U95" t="str">
            <v>－</v>
          </cell>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F96" t="str">
            <v/>
          </cell>
          <cell r="G96"/>
          <cell r="H96"/>
          <cell r="I96"/>
          <cell r="J96"/>
          <cell r="K96"/>
          <cell r="L96"/>
          <cell r="M96"/>
          <cell r="N96"/>
          <cell r="O96"/>
          <cell r="P96"/>
          <cell r="Q96"/>
          <cell r="R96"/>
          <cell r="S96"/>
          <cell r="T96"/>
          <cell r="U96" t="str">
            <v>－</v>
          </cell>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F97" t="str">
            <v/>
          </cell>
          <cell r="G97"/>
          <cell r="H97"/>
          <cell r="I97"/>
          <cell r="J97"/>
          <cell r="K97"/>
          <cell r="L97"/>
          <cell r="M97"/>
          <cell r="N97"/>
          <cell r="O97"/>
          <cell r="P97"/>
          <cell r="Q97"/>
          <cell r="R97"/>
          <cell r="S97"/>
          <cell r="T97"/>
          <cell r="U97" t="str">
            <v>－</v>
          </cell>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F98" t="str">
            <v/>
          </cell>
          <cell r="G98"/>
          <cell r="H98"/>
          <cell r="I98"/>
          <cell r="J98"/>
          <cell r="K98"/>
          <cell r="L98"/>
          <cell r="M98"/>
          <cell r="N98"/>
          <cell r="O98"/>
          <cell r="P98"/>
          <cell r="Q98"/>
          <cell r="R98"/>
          <cell r="S98"/>
          <cell r="T98"/>
          <cell r="U98" t="str">
            <v>－</v>
          </cell>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F99" t="str">
            <v/>
          </cell>
          <cell r="G99"/>
          <cell r="H99"/>
          <cell r="I99"/>
          <cell r="J99"/>
          <cell r="K99"/>
          <cell r="L99"/>
          <cell r="M99"/>
          <cell r="N99"/>
          <cell r="O99"/>
          <cell r="P99"/>
          <cell r="Q99"/>
          <cell r="R99"/>
          <cell r="S99"/>
          <cell r="T99"/>
          <cell r="U99" t="str">
            <v>－</v>
          </cell>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F100" t="str">
            <v/>
          </cell>
          <cell r="G100"/>
          <cell r="H100"/>
          <cell r="I100"/>
          <cell r="J100"/>
          <cell r="K100"/>
          <cell r="L100"/>
          <cell r="M100"/>
          <cell r="N100"/>
          <cell r="O100"/>
          <cell r="P100"/>
          <cell r="Q100"/>
          <cell r="R100"/>
          <cell r="S100"/>
          <cell r="T100"/>
          <cell r="U100" t="str">
            <v>－</v>
          </cell>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F101" t="str">
            <v/>
          </cell>
          <cell r="G101"/>
          <cell r="H101"/>
          <cell r="I101"/>
          <cell r="J101"/>
          <cell r="K101"/>
          <cell r="L101"/>
          <cell r="M101"/>
          <cell r="N101"/>
          <cell r="O101"/>
          <cell r="P101"/>
          <cell r="Q101"/>
          <cell r="R101"/>
          <cell r="S101"/>
          <cell r="T101"/>
          <cell r="U101" t="str">
            <v>－</v>
          </cell>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F102" t="str">
            <v/>
          </cell>
          <cell r="G102"/>
          <cell r="H102"/>
          <cell r="I102"/>
          <cell r="J102"/>
          <cell r="K102"/>
          <cell r="L102"/>
          <cell r="M102"/>
          <cell r="N102"/>
          <cell r="O102"/>
          <cell r="P102"/>
          <cell r="Q102"/>
          <cell r="R102"/>
          <cell r="S102"/>
          <cell r="T102"/>
          <cell r="U102" t="str">
            <v>－</v>
          </cell>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F103" t="str">
            <v/>
          </cell>
          <cell r="G103"/>
          <cell r="H103"/>
          <cell r="I103"/>
          <cell r="J103"/>
          <cell r="K103"/>
          <cell r="L103"/>
          <cell r="M103"/>
          <cell r="N103"/>
          <cell r="O103"/>
          <cell r="P103"/>
          <cell r="Q103"/>
          <cell r="R103"/>
          <cell r="S103"/>
          <cell r="T103"/>
          <cell r="U103" t="str">
            <v>－</v>
          </cell>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F104" t="str">
            <v/>
          </cell>
          <cell r="G104"/>
          <cell r="H104"/>
          <cell r="I104"/>
          <cell r="J104"/>
          <cell r="K104"/>
          <cell r="L104"/>
          <cell r="M104"/>
          <cell r="N104"/>
          <cell r="O104"/>
          <cell r="P104"/>
          <cell r="Q104"/>
          <cell r="R104"/>
          <cell r="S104"/>
          <cell r="T104"/>
          <cell r="U104" t="str">
            <v>－</v>
          </cell>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F105" t="str">
            <v/>
          </cell>
          <cell r="G105"/>
          <cell r="H105"/>
          <cell r="I105"/>
          <cell r="J105"/>
          <cell r="K105"/>
          <cell r="L105"/>
          <cell r="M105"/>
          <cell r="N105"/>
          <cell r="O105"/>
          <cell r="P105"/>
          <cell r="Q105"/>
          <cell r="R105"/>
          <cell r="S105"/>
          <cell r="T105"/>
          <cell r="U105" t="str">
            <v>－</v>
          </cell>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F106" t="str">
            <v/>
          </cell>
          <cell r="G106"/>
          <cell r="H106"/>
          <cell r="I106"/>
          <cell r="J106"/>
          <cell r="K106"/>
          <cell r="L106"/>
          <cell r="M106"/>
          <cell r="N106"/>
          <cell r="O106"/>
          <cell r="P106"/>
          <cell r="Q106"/>
          <cell r="R106"/>
          <cell r="S106"/>
          <cell r="T106"/>
          <cell r="U106" t="str">
            <v>－</v>
          </cell>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F107" t="str">
            <v/>
          </cell>
          <cell r="G107"/>
          <cell r="H107"/>
          <cell r="I107"/>
          <cell r="J107"/>
          <cell r="K107"/>
          <cell r="L107"/>
          <cell r="M107"/>
          <cell r="N107"/>
          <cell r="O107"/>
          <cell r="P107"/>
          <cell r="Q107"/>
          <cell r="R107"/>
          <cell r="S107"/>
          <cell r="T107"/>
          <cell r="U107" t="str">
            <v>－</v>
          </cell>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F108" t="str">
            <v/>
          </cell>
          <cell r="G108"/>
          <cell r="H108"/>
          <cell r="I108"/>
          <cell r="J108"/>
          <cell r="K108"/>
          <cell r="L108"/>
          <cell r="M108"/>
          <cell r="N108"/>
          <cell r="O108"/>
          <cell r="P108"/>
          <cell r="Q108"/>
          <cell r="R108"/>
          <cell r="S108"/>
          <cell r="T108"/>
          <cell r="U108" t="str">
            <v>－</v>
          </cell>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F109" t="str">
            <v/>
          </cell>
          <cell r="G109"/>
          <cell r="H109"/>
          <cell r="I109"/>
          <cell r="J109"/>
          <cell r="K109"/>
          <cell r="L109"/>
          <cell r="M109"/>
          <cell r="N109"/>
          <cell r="O109"/>
          <cell r="P109"/>
          <cell r="Q109"/>
          <cell r="R109"/>
          <cell r="S109"/>
          <cell r="T109"/>
          <cell r="U109" t="str">
            <v>－</v>
          </cell>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F110" t="str">
            <v/>
          </cell>
          <cell r="G110"/>
          <cell r="H110"/>
          <cell r="I110"/>
          <cell r="J110"/>
          <cell r="K110"/>
          <cell r="L110"/>
          <cell r="M110"/>
          <cell r="N110"/>
          <cell r="O110"/>
          <cell r="P110"/>
          <cell r="Q110"/>
          <cell r="R110"/>
          <cell r="S110"/>
          <cell r="T110"/>
          <cell r="U110" t="str">
            <v>－</v>
          </cell>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F111" t="str">
            <v/>
          </cell>
          <cell r="G111"/>
          <cell r="H111"/>
          <cell r="I111"/>
          <cell r="J111"/>
          <cell r="K111"/>
          <cell r="L111"/>
          <cell r="M111"/>
          <cell r="N111"/>
          <cell r="O111"/>
          <cell r="P111"/>
          <cell r="Q111"/>
          <cell r="R111"/>
          <cell r="S111"/>
          <cell r="T111"/>
          <cell r="U111" t="str">
            <v>－</v>
          </cell>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F112" t="str">
            <v/>
          </cell>
          <cell r="G112"/>
          <cell r="H112"/>
          <cell r="I112"/>
          <cell r="J112"/>
          <cell r="K112"/>
          <cell r="L112"/>
          <cell r="M112"/>
          <cell r="N112"/>
          <cell r="O112"/>
          <cell r="P112"/>
          <cell r="Q112"/>
          <cell r="R112"/>
          <cell r="S112"/>
          <cell r="T112"/>
          <cell r="U112" t="str">
            <v>－</v>
          </cell>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F113" t="str">
            <v/>
          </cell>
          <cell r="G113"/>
          <cell r="H113"/>
          <cell r="I113"/>
          <cell r="J113"/>
          <cell r="K113"/>
          <cell r="L113"/>
          <cell r="M113"/>
          <cell r="N113"/>
          <cell r="O113"/>
          <cell r="P113"/>
          <cell r="Q113"/>
          <cell r="R113"/>
          <cell r="S113"/>
          <cell r="T113"/>
          <cell r="U113" t="str">
            <v>－</v>
          </cell>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F114" t="str">
            <v/>
          </cell>
          <cell r="G114"/>
          <cell r="H114"/>
          <cell r="I114"/>
          <cell r="J114"/>
          <cell r="K114"/>
          <cell r="L114"/>
          <cell r="M114"/>
          <cell r="N114"/>
          <cell r="O114"/>
          <cell r="P114"/>
          <cell r="Q114"/>
          <cell r="R114"/>
          <cell r="S114"/>
          <cell r="T114"/>
          <cell r="U114" t="str">
            <v>－</v>
          </cell>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F115" t="str">
            <v/>
          </cell>
          <cell r="G115"/>
          <cell r="H115"/>
          <cell r="I115"/>
          <cell r="J115"/>
          <cell r="K115"/>
          <cell r="L115"/>
          <cell r="M115"/>
          <cell r="N115"/>
          <cell r="O115"/>
          <cell r="P115"/>
          <cell r="Q115"/>
          <cell r="R115"/>
          <cell r="S115"/>
          <cell r="T115"/>
          <cell r="U115" t="str">
            <v>－</v>
          </cell>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F116" t="str">
            <v/>
          </cell>
          <cell r="G116"/>
          <cell r="H116"/>
          <cell r="I116"/>
          <cell r="J116"/>
          <cell r="K116"/>
          <cell r="L116"/>
          <cell r="M116"/>
          <cell r="N116"/>
          <cell r="O116"/>
          <cell r="P116"/>
          <cell r="Q116"/>
          <cell r="R116"/>
          <cell r="S116"/>
          <cell r="T116"/>
          <cell r="U116" t="str">
            <v>－</v>
          </cell>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F117" t="str">
            <v/>
          </cell>
          <cell r="G117"/>
          <cell r="H117"/>
          <cell r="I117"/>
          <cell r="J117"/>
          <cell r="K117"/>
          <cell r="L117"/>
          <cell r="M117"/>
          <cell r="N117"/>
          <cell r="O117"/>
          <cell r="P117"/>
          <cell r="Q117"/>
          <cell r="R117"/>
          <cell r="S117"/>
          <cell r="T117"/>
          <cell r="U117" t="str">
            <v>－</v>
          </cell>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F118" t="str">
            <v/>
          </cell>
          <cell r="G118"/>
          <cell r="H118"/>
          <cell r="I118"/>
          <cell r="J118"/>
          <cell r="K118"/>
          <cell r="L118"/>
          <cell r="M118"/>
          <cell r="N118"/>
          <cell r="O118"/>
          <cell r="P118"/>
          <cell r="Q118"/>
          <cell r="R118"/>
          <cell r="S118"/>
          <cell r="T118"/>
          <cell r="U118" t="str">
            <v>－</v>
          </cell>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F119" t="str">
            <v/>
          </cell>
          <cell r="G119"/>
          <cell r="H119"/>
          <cell r="I119"/>
          <cell r="J119"/>
          <cell r="K119"/>
          <cell r="L119"/>
          <cell r="M119"/>
          <cell r="N119"/>
          <cell r="O119"/>
          <cell r="P119"/>
          <cell r="Q119"/>
          <cell r="R119"/>
          <cell r="S119"/>
          <cell r="T119"/>
          <cell r="U119" t="str">
            <v>－</v>
          </cell>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F120" t="str">
            <v/>
          </cell>
          <cell r="G120"/>
          <cell r="H120"/>
          <cell r="I120"/>
          <cell r="J120"/>
          <cell r="K120"/>
          <cell r="L120"/>
          <cell r="M120"/>
          <cell r="N120"/>
          <cell r="O120"/>
          <cell r="P120"/>
          <cell r="Q120"/>
          <cell r="R120"/>
          <cell r="S120"/>
          <cell r="T120"/>
          <cell r="U120" t="str">
            <v>－</v>
          </cell>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F121" t="str">
            <v/>
          </cell>
          <cell r="G121"/>
          <cell r="H121"/>
          <cell r="I121"/>
          <cell r="J121"/>
          <cell r="K121"/>
          <cell r="L121"/>
          <cell r="M121"/>
          <cell r="N121"/>
          <cell r="O121"/>
          <cell r="P121"/>
          <cell r="Q121"/>
          <cell r="R121"/>
          <cell r="S121"/>
          <cell r="T121"/>
          <cell r="U121" t="str">
            <v>－</v>
          </cell>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F122" t="str">
            <v/>
          </cell>
          <cell r="G122"/>
          <cell r="H122"/>
          <cell r="I122"/>
          <cell r="J122"/>
          <cell r="K122"/>
          <cell r="L122"/>
          <cell r="M122"/>
          <cell r="N122"/>
          <cell r="O122"/>
          <cell r="P122"/>
          <cell r="Q122"/>
          <cell r="R122"/>
          <cell r="S122"/>
          <cell r="T122"/>
          <cell r="U122" t="str">
            <v>－</v>
          </cell>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F123" t="str">
            <v/>
          </cell>
          <cell r="G123"/>
          <cell r="H123"/>
          <cell r="I123"/>
          <cell r="J123"/>
          <cell r="K123"/>
          <cell r="L123"/>
          <cell r="M123"/>
          <cell r="N123"/>
          <cell r="O123"/>
          <cell r="P123"/>
          <cell r="Q123"/>
          <cell r="R123"/>
          <cell r="S123"/>
          <cell r="T123"/>
          <cell r="U123" t="str">
            <v>－</v>
          </cell>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F124" t="str">
            <v/>
          </cell>
          <cell r="G124"/>
          <cell r="H124"/>
          <cell r="I124"/>
          <cell r="J124"/>
          <cell r="K124"/>
          <cell r="L124"/>
          <cell r="M124"/>
          <cell r="N124"/>
          <cell r="O124"/>
          <cell r="P124"/>
          <cell r="Q124"/>
          <cell r="R124"/>
          <cell r="S124"/>
          <cell r="T124"/>
          <cell r="U124" t="str">
            <v>－</v>
          </cell>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F125" t="str">
            <v/>
          </cell>
          <cell r="G125"/>
          <cell r="H125"/>
          <cell r="I125"/>
          <cell r="J125"/>
          <cell r="K125"/>
          <cell r="L125"/>
          <cell r="M125"/>
          <cell r="N125"/>
          <cell r="O125"/>
          <cell r="P125"/>
          <cell r="Q125"/>
          <cell r="R125"/>
          <cell r="S125"/>
          <cell r="T125"/>
          <cell r="U125" t="str">
            <v>－</v>
          </cell>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F126" t="str">
            <v/>
          </cell>
          <cell r="G126"/>
          <cell r="H126"/>
          <cell r="I126"/>
          <cell r="J126"/>
          <cell r="K126"/>
          <cell r="L126"/>
          <cell r="M126"/>
          <cell r="N126"/>
          <cell r="O126"/>
          <cell r="P126"/>
          <cell r="Q126"/>
          <cell r="R126"/>
          <cell r="S126"/>
          <cell r="T126"/>
          <cell r="U126" t="str">
            <v>－</v>
          </cell>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F127" t="str">
            <v/>
          </cell>
          <cell r="G127"/>
          <cell r="H127"/>
          <cell r="I127"/>
          <cell r="J127"/>
          <cell r="K127"/>
          <cell r="L127"/>
          <cell r="M127"/>
          <cell r="N127"/>
          <cell r="O127"/>
          <cell r="P127"/>
          <cell r="Q127"/>
          <cell r="R127"/>
          <cell r="S127"/>
          <cell r="T127"/>
          <cell r="U127" t="str">
            <v>－</v>
          </cell>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F128" t="str">
            <v/>
          </cell>
          <cell r="G128"/>
          <cell r="H128"/>
          <cell r="I128"/>
          <cell r="J128"/>
          <cell r="K128"/>
          <cell r="L128"/>
          <cell r="M128"/>
          <cell r="N128"/>
          <cell r="O128"/>
          <cell r="P128"/>
          <cell r="Q128"/>
          <cell r="R128"/>
          <cell r="S128"/>
          <cell r="T128"/>
          <cell r="U128" t="str">
            <v>－</v>
          </cell>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F129" t="str">
            <v/>
          </cell>
          <cell r="G129"/>
          <cell r="H129"/>
          <cell r="I129"/>
          <cell r="J129"/>
          <cell r="K129"/>
          <cell r="L129"/>
          <cell r="M129"/>
          <cell r="N129"/>
          <cell r="O129"/>
          <cell r="P129"/>
          <cell r="Q129"/>
          <cell r="R129"/>
          <cell r="S129"/>
          <cell r="T129"/>
          <cell r="U129" t="str">
            <v>－</v>
          </cell>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F130" t="str">
            <v/>
          </cell>
          <cell r="G130"/>
          <cell r="H130"/>
          <cell r="I130"/>
          <cell r="J130"/>
          <cell r="K130"/>
          <cell r="L130"/>
          <cell r="M130"/>
          <cell r="N130"/>
          <cell r="O130"/>
          <cell r="P130"/>
          <cell r="Q130"/>
          <cell r="R130"/>
          <cell r="S130"/>
          <cell r="T130"/>
          <cell r="U130" t="str">
            <v>－</v>
          </cell>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F131" t="str">
            <v/>
          </cell>
          <cell r="G131"/>
          <cell r="H131"/>
          <cell r="I131"/>
          <cell r="J131"/>
          <cell r="K131"/>
          <cell r="L131"/>
          <cell r="M131"/>
          <cell r="N131"/>
          <cell r="O131"/>
          <cell r="P131"/>
          <cell r="Q131"/>
          <cell r="R131"/>
          <cell r="S131"/>
          <cell r="T131"/>
          <cell r="U131" t="str">
            <v>－</v>
          </cell>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F132" t="str">
            <v/>
          </cell>
          <cell r="G132"/>
          <cell r="H132"/>
          <cell r="I132"/>
          <cell r="J132"/>
          <cell r="K132"/>
          <cell r="L132"/>
          <cell r="M132"/>
          <cell r="N132"/>
          <cell r="O132"/>
          <cell r="P132"/>
          <cell r="Q132"/>
          <cell r="R132"/>
          <cell r="S132"/>
          <cell r="T132"/>
          <cell r="U132" t="str">
            <v>－</v>
          </cell>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F133" t="str">
            <v/>
          </cell>
          <cell r="G133"/>
          <cell r="H133"/>
          <cell r="I133"/>
          <cell r="J133"/>
          <cell r="K133"/>
          <cell r="L133"/>
          <cell r="M133"/>
          <cell r="N133"/>
          <cell r="O133"/>
          <cell r="P133"/>
          <cell r="Q133"/>
          <cell r="R133"/>
          <cell r="S133"/>
          <cell r="T133"/>
          <cell r="U133" t="str">
            <v>－</v>
          </cell>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F134" t="str">
            <v/>
          </cell>
          <cell r="G134"/>
          <cell r="H134"/>
          <cell r="I134"/>
          <cell r="J134"/>
          <cell r="K134"/>
          <cell r="L134"/>
          <cell r="M134"/>
          <cell r="N134"/>
          <cell r="O134"/>
          <cell r="P134"/>
          <cell r="Q134"/>
          <cell r="R134"/>
          <cell r="S134"/>
          <cell r="T134"/>
          <cell r="U134" t="str">
            <v>－</v>
          </cell>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F135" t="str">
            <v/>
          </cell>
          <cell r="G135"/>
          <cell r="H135"/>
          <cell r="I135"/>
          <cell r="J135"/>
          <cell r="K135"/>
          <cell r="L135"/>
          <cell r="M135"/>
          <cell r="N135"/>
          <cell r="O135"/>
          <cell r="P135"/>
          <cell r="Q135"/>
          <cell r="R135"/>
          <cell r="S135"/>
          <cell r="T135"/>
          <cell r="U135" t="str">
            <v>－</v>
          </cell>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F136" t="str">
            <v/>
          </cell>
          <cell r="G136"/>
          <cell r="H136"/>
          <cell r="I136"/>
          <cell r="J136"/>
          <cell r="K136"/>
          <cell r="L136"/>
          <cell r="M136"/>
          <cell r="N136"/>
          <cell r="O136"/>
          <cell r="P136"/>
          <cell r="Q136"/>
          <cell r="R136"/>
          <cell r="S136"/>
          <cell r="T136"/>
          <cell r="U136" t="str">
            <v>－</v>
          </cell>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F137" t="str">
            <v/>
          </cell>
          <cell r="G137"/>
          <cell r="H137"/>
          <cell r="I137"/>
          <cell r="J137"/>
          <cell r="K137"/>
          <cell r="L137"/>
          <cell r="M137"/>
          <cell r="N137"/>
          <cell r="O137"/>
          <cell r="P137"/>
          <cell r="Q137"/>
          <cell r="R137"/>
          <cell r="S137"/>
          <cell r="T137"/>
          <cell r="U137" t="str">
            <v>－</v>
          </cell>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F138" t="str">
            <v/>
          </cell>
          <cell r="G138"/>
          <cell r="H138"/>
          <cell r="I138"/>
          <cell r="J138"/>
          <cell r="K138"/>
          <cell r="L138"/>
          <cell r="M138"/>
          <cell r="N138"/>
          <cell r="O138"/>
          <cell r="P138"/>
          <cell r="Q138"/>
          <cell r="R138"/>
          <cell r="S138"/>
          <cell r="T138"/>
          <cell r="U138" t="str">
            <v>－</v>
          </cell>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F139" t="str">
            <v/>
          </cell>
          <cell r="G139"/>
          <cell r="H139"/>
          <cell r="I139"/>
          <cell r="J139"/>
          <cell r="K139"/>
          <cell r="L139"/>
          <cell r="M139"/>
          <cell r="N139"/>
          <cell r="O139"/>
          <cell r="P139"/>
          <cell r="Q139"/>
          <cell r="R139"/>
          <cell r="S139"/>
          <cell r="T139"/>
          <cell r="U139" t="str">
            <v>－</v>
          </cell>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F140" t="str">
            <v/>
          </cell>
          <cell r="G140"/>
          <cell r="H140"/>
          <cell r="I140"/>
          <cell r="J140"/>
          <cell r="K140"/>
          <cell r="L140"/>
          <cell r="M140"/>
          <cell r="N140"/>
          <cell r="O140"/>
          <cell r="P140"/>
          <cell r="Q140"/>
          <cell r="R140"/>
          <cell r="S140"/>
          <cell r="T140"/>
          <cell r="U140" t="str">
            <v>－</v>
          </cell>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F141" t="str">
            <v/>
          </cell>
          <cell r="G141"/>
          <cell r="H141"/>
          <cell r="I141"/>
          <cell r="J141"/>
          <cell r="K141"/>
          <cell r="L141"/>
          <cell r="M141"/>
          <cell r="N141"/>
          <cell r="O141"/>
          <cell r="P141"/>
          <cell r="Q141"/>
          <cell r="R141"/>
          <cell r="S141"/>
          <cell r="T141"/>
          <cell r="U141" t="str">
            <v>－</v>
          </cell>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F142" t="str">
            <v/>
          </cell>
          <cell r="G142"/>
          <cell r="H142"/>
          <cell r="I142"/>
          <cell r="J142"/>
          <cell r="K142"/>
          <cell r="L142"/>
          <cell r="M142"/>
          <cell r="N142"/>
          <cell r="O142"/>
          <cell r="P142"/>
          <cell r="Q142"/>
          <cell r="R142"/>
          <cell r="S142"/>
          <cell r="T142"/>
          <cell r="U142" t="str">
            <v>－</v>
          </cell>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F143" t="str">
            <v/>
          </cell>
          <cell r="G143"/>
          <cell r="H143"/>
          <cell r="I143"/>
          <cell r="J143"/>
          <cell r="K143"/>
          <cell r="L143"/>
          <cell r="M143"/>
          <cell r="N143"/>
          <cell r="O143"/>
          <cell r="P143"/>
          <cell r="Q143"/>
          <cell r="R143"/>
          <cell r="S143"/>
          <cell r="T143"/>
          <cell r="U143" t="str">
            <v>－</v>
          </cell>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F144" t="str">
            <v/>
          </cell>
          <cell r="G144"/>
          <cell r="H144"/>
          <cell r="I144"/>
          <cell r="J144"/>
          <cell r="K144"/>
          <cell r="L144"/>
          <cell r="M144"/>
          <cell r="N144"/>
          <cell r="O144"/>
          <cell r="P144"/>
          <cell r="Q144"/>
          <cell r="R144"/>
          <cell r="S144"/>
          <cell r="T144"/>
          <cell r="U144" t="str">
            <v>－</v>
          </cell>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F145" t="str">
            <v/>
          </cell>
          <cell r="G145"/>
          <cell r="H145"/>
          <cell r="I145"/>
          <cell r="J145"/>
          <cell r="K145"/>
          <cell r="L145"/>
          <cell r="M145"/>
          <cell r="N145"/>
          <cell r="O145"/>
          <cell r="P145"/>
          <cell r="Q145"/>
          <cell r="R145"/>
          <cell r="S145"/>
          <cell r="T145"/>
          <cell r="U145" t="str">
            <v>－</v>
          </cell>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F146" t="str">
            <v/>
          </cell>
          <cell r="G146"/>
          <cell r="H146"/>
          <cell r="I146"/>
          <cell r="J146"/>
          <cell r="K146"/>
          <cell r="L146"/>
          <cell r="M146"/>
          <cell r="N146"/>
          <cell r="O146"/>
          <cell r="P146"/>
          <cell r="Q146"/>
          <cell r="R146"/>
          <cell r="S146"/>
          <cell r="T146"/>
          <cell r="U146" t="str">
            <v>－</v>
          </cell>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F147" t="str">
            <v/>
          </cell>
          <cell r="G147"/>
          <cell r="H147"/>
          <cell r="I147"/>
          <cell r="J147"/>
          <cell r="K147"/>
          <cell r="L147"/>
          <cell r="M147"/>
          <cell r="N147"/>
          <cell r="O147"/>
          <cell r="P147"/>
          <cell r="Q147"/>
          <cell r="R147"/>
          <cell r="S147"/>
          <cell r="T147"/>
          <cell r="U147" t="str">
            <v>－</v>
          </cell>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F148" t="str">
            <v/>
          </cell>
          <cell r="G148"/>
          <cell r="H148"/>
          <cell r="I148"/>
          <cell r="J148"/>
          <cell r="K148"/>
          <cell r="L148"/>
          <cell r="M148"/>
          <cell r="N148"/>
          <cell r="O148"/>
          <cell r="P148"/>
          <cell r="Q148"/>
          <cell r="R148"/>
          <cell r="S148"/>
          <cell r="T148"/>
          <cell r="U148" t="str">
            <v>－</v>
          </cell>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F149" t="str">
            <v/>
          </cell>
          <cell r="G149"/>
          <cell r="H149"/>
          <cell r="I149"/>
          <cell r="J149"/>
          <cell r="K149"/>
          <cell r="L149"/>
          <cell r="M149"/>
          <cell r="N149"/>
          <cell r="O149"/>
          <cell r="P149"/>
          <cell r="Q149"/>
          <cell r="R149"/>
          <cell r="S149"/>
          <cell r="T149"/>
          <cell r="U149" t="str">
            <v>－</v>
          </cell>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F150" t="str">
            <v/>
          </cell>
          <cell r="G150"/>
          <cell r="H150"/>
          <cell r="I150"/>
          <cell r="J150"/>
          <cell r="K150"/>
          <cell r="L150"/>
          <cell r="M150"/>
          <cell r="N150"/>
          <cell r="O150"/>
          <cell r="P150"/>
          <cell r="Q150"/>
          <cell r="R150"/>
          <cell r="S150"/>
          <cell r="T150"/>
          <cell r="U150" t="str">
            <v>－</v>
          </cell>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F151" t="str">
            <v/>
          </cell>
          <cell r="G151"/>
          <cell r="H151"/>
          <cell r="I151"/>
          <cell r="J151"/>
          <cell r="K151"/>
          <cell r="L151"/>
          <cell r="M151"/>
          <cell r="N151"/>
          <cell r="O151"/>
          <cell r="P151"/>
          <cell r="Q151"/>
          <cell r="R151"/>
          <cell r="S151"/>
          <cell r="T151"/>
          <cell r="U151" t="str">
            <v>－</v>
          </cell>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F152" t="str">
            <v/>
          </cell>
          <cell r="G152"/>
          <cell r="H152"/>
          <cell r="I152"/>
          <cell r="J152"/>
          <cell r="K152"/>
          <cell r="L152"/>
          <cell r="M152"/>
          <cell r="N152"/>
          <cell r="O152"/>
          <cell r="P152"/>
          <cell r="Q152"/>
          <cell r="R152"/>
          <cell r="S152"/>
          <cell r="T152"/>
          <cell r="U152" t="str">
            <v>－</v>
          </cell>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F153" t="str">
            <v/>
          </cell>
          <cell r="G153"/>
          <cell r="H153"/>
          <cell r="I153"/>
          <cell r="J153"/>
          <cell r="K153"/>
          <cell r="L153"/>
          <cell r="M153"/>
          <cell r="N153"/>
          <cell r="O153"/>
          <cell r="P153"/>
          <cell r="Q153"/>
          <cell r="R153"/>
          <cell r="S153"/>
          <cell r="T153"/>
          <cell r="U153" t="str">
            <v>－</v>
          </cell>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F154" t="str">
            <v/>
          </cell>
          <cell r="G154"/>
          <cell r="H154"/>
          <cell r="I154"/>
          <cell r="J154"/>
          <cell r="K154"/>
          <cell r="L154"/>
          <cell r="M154"/>
          <cell r="N154"/>
          <cell r="O154"/>
          <cell r="P154"/>
          <cell r="Q154"/>
          <cell r="R154"/>
          <cell r="S154"/>
          <cell r="T154"/>
          <cell r="U154" t="str">
            <v>－</v>
          </cell>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F155" t="str">
            <v/>
          </cell>
          <cell r="G155"/>
          <cell r="H155"/>
          <cell r="I155"/>
          <cell r="J155"/>
          <cell r="K155"/>
          <cell r="L155"/>
          <cell r="M155"/>
          <cell r="N155"/>
          <cell r="O155"/>
          <cell r="P155"/>
          <cell r="Q155"/>
          <cell r="R155"/>
          <cell r="S155"/>
          <cell r="T155"/>
          <cell r="U155" t="str">
            <v>－</v>
          </cell>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F156" t="str">
            <v/>
          </cell>
          <cell r="G156"/>
          <cell r="H156"/>
          <cell r="I156"/>
          <cell r="J156"/>
          <cell r="K156"/>
          <cell r="L156"/>
          <cell r="M156"/>
          <cell r="N156"/>
          <cell r="O156"/>
          <cell r="P156"/>
          <cell r="Q156"/>
          <cell r="R156"/>
          <cell r="S156"/>
          <cell r="T156"/>
          <cell r="U156" t="str">
            <v>－</v>
          </cell>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F157" t="str">
            <v/>
          </cell>
          <cell r="G157"/>
          <cell r="H157"/>
          <cell r="I157"/>
          <cell r="J157"/>
          <cell r="K157"/>
          <cell r="L157"/>
          <cell r="M157"/>
          <cell r="N157"/>
          <cell r="O157"/>
          <cell r="P157"/>
          <cell r="Q157"/>
          <cell r="R157"/>
          <cell r="S157"/>
          <cell r="T157"/>
          <cell r="U157" t="str">
            <v>－</v>
          </cell>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F158" t="str">
            <v/>
          </cell>
          <cell r="G158"/>
          <cell r="H158"/>
          <cell r="I158"/>
          <cell r="J158"/>
          <cell r="K158"/>
          <cell r="L158"/>
          <cell r="M158"/>
          <cell r="N158"/>
          <cell r="O158"/>
          <cell r="P158"/>
          <cell r="Q158"/>
          <cell r="R158"/>
          <cell r="S158"/>
          <cell r="T158"/>
          <cell r="U158" t="str">
            <v>－</v>
          </cell>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F159" t="str">
            <v/>
          </cell>
          <cell r="G159"/>
          <cell r="H159"/>
          <cell r="I159"/>
          <cell r="J159"/>
          <cell r="K159"/>
          <cell r="L159"/>
          <cell r="M159"/>
          <cell r="N159"/>
          <cell r="O159"/>
          <cell r="P159"/>
          <cell r="Q159"/>
          <cell r="R159"/>
          <cell r="S159"/>
          <cell r="T159"/>
          <cell r="U159" t="str">
            <v>－</v>
          </cell>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F160" t="str">
            <v/>
          </cell>
          <cell r="G160"/>
          <cell r="H160"/>
          <cell r="I160"/>
          <cell r="J160"/>
          <cell r="K160"/>
          <cell r="L160"/>
          <cell r="M160"/>
          <cell r="N160"/>
          <cell r="O160"/>
          <cell r="P160"/>
          <cell r="Q160"/>
          <cell r="R160"/>
          <cell r="S160"/>
          <cell r="T160"/>
          <cell r="U160" t="str">
            <v>－</v>
          </cell>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F161" t="str">
            <v/>
          </cell>
          <cell r="G161"/>
          <cell r="H161"/>
          <cell r="I161"/>
          <cell r="J161"/>
          <cell r="K161"/>
          <cell r="L161"/>
          <cell r="M161"/>
          <cell r="N161"/>
          <cell r="O161"/>
          <cell r="P161"/>
          <cell r="Q161"/>
          <cell r="R161"/>
          <cell r="S161"/>
          <cell r="T161"/>
          <cell r="U161" t="str">
            <v>－</v>
          </cell>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F162" t="str">
            <v/>
          </cell>
          <cell r="G162"/>
          <cell r="H162"/>
          <cell r="I162"/>
          <cell r="J162"/>
          <cell r="K162"/>
          <cell r="L162"/>
          <cell r="M162"/>
          <cell r="N162"/>
          <cell r="O162"/>
          <cell r="P162"/>
          <cell r="Q162"/>
          <cell r="R162"/>
          <cell r="S162"/>
          <cell r="T162"/>
          <cell r="U162" t="str">
            <v>－</v>
          </cell>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F163" t="str">
            <v/>
          </cell>
          <cell r="G163"/>
          <cell r="H163"/>
          <cell r="I163"/>
          <cell r="J163"/>
          <cell r="K163"/>
          <cell r="L163"/>
          <cell r="M163"/>
          <cell r="N163"/>
          <cell r="O163"/>
          <cell r="P163"/>
          <cell r="Q163"/>
          <cell r="R163"/>
          <cell r="S163"/>
          <cell r="T163"/>
          <cell r="U163" t="str">
            <v>－</v>
          </cell>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F164" t="str">
            <v/>
          </cell>
          <cell r="G164"/>
          <cell r="H164"/>
          <cell r="I164"/>
          <cell r="J164"/>
          <cell r="K164"/>
          <cell r="L164"/>
          <cell r="M164"/>
          <cell r="N164"/>
          <cell r="O164"/>
          <cell r="P164"/>
          <cell r="Q164"/>
          <cell r="R164"/>
          <cell r="S164"/>
          <cell r="T164"/>
          <cell r="U164" t="str">
            <v>－</v>
          </cell>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F165" t="str">
            <v/>
          </cell>
          <cell r="G165"/>
          <cell r="H165"/>
          <cell r="I165"/>
          <cell r="J165"/>
          <cell r="K165"/>
          <cell r="L165"/>
          <cell r="M165"/>
          <cell r="N165"/>
          <cell r="O165"/>
          <cell r="P165"/>
          <cell r="Q165"/>
          <cell r="R165"/>
          <cell r="S165"/>
          <cell r="T165"/>
          <cell r="U165" t="str">
            <v>－</v>
          </cell>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F166" t="str">
            <v/>
          </cell>
          <cell r="G166"/>
          <cell r="H166"/>
          <cell r="I166"/>
          <cell r="J166"/>
          <cell r="K166"/>
          <cell r="L166"/>
          <cell r="M166"/>
          <cell r="N166"/>
          <cell r="O166"/>
          <cell r="P166"/>
          <cell r="Q166"/>
          <cell r="R166"/>
          <cell r="S166"/>
          <cell r="T166"/>
          <cell r="U166" t="str">
            <v>－</v>
          </cell>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F167" t="str">
            <v/>
          </cell>
          <cell r="G167"/>
          <cell r="H167"/>
          <cell r="I167"/>
          <cell r="J167"/>
          <cell r="K167"/>
          <cell r="L167"/>
          <cell r="M167"/>
          <cell r="N167"/>
          <cell r="O167"/>
          <cell r="P167"/>
          <cell r="Q167"/>
          <cell r="R167"/>
          <cell r="S167"/>
          <cell r="T167"/>
          <cell r="U167" t="str">
            <v>－</v>
          </cell>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F168" t="str">
            <v/>
          </cell>
          <cell r="G168"/>
          <cell r="H168"/>
          <cell r="I168"/>
          <cell r="J168"/>
          <cell r="K168"/>
          <cell r="L168"/>
          <cell r="M168"/>
          <cell r="N168"/>
          <cell r="O168"/>
          <cell r="P168"/>
          <cell r="Q168"/>
          <cell r="R168"/>
          <cell r="S168"/>
          <cell r="T168"/>
          <cell r="U168" t="str">
            <v>－</v>
          </cell>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F169" t="str">
            <v/>
          </cell>
          <cell r="G169"/>
          <cell r="H169"/>
          <cell r="I169"/>
          <cell r="J169"/>
          <cell r="K169"/>
          <cell r="L169"/>
          <cell r="M169"/>
          <cell r="N169"/>
          <cell r="O169"/>
          <cell r="P169"/>
          <cell r="Q169"/>
          <cell r="R169"/>
          <cell r="S169"/>
          <cell r="T169"/>
          <cell r="U169" t="str">
            <v>－</v>
          </cell>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F170" t="str">
            <v/>
          </cell>
          <cell r="G170"/>
          <cell r="H170"/>
          <cell r="I170"/>
          <cell r="J170"/>
          <cell r="K170"/>
          <cell r="L170"/>
          <cell r="M170"/>
          <cell r="N170"/>
          <cell r="O170"/>
          <cell r="P170"/>
          <cell r="Q170"/>
          <cell r="R170"/>
          <cell r="S170"/>
          <cell r="T170"/>
          <cell r="U170" t="str">
            <v>－</v>
          </cell>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F171" t="str">
            <v/>
          </cell>
          <cell r="G171"/>
          <cell r="H171"/>
          <cell r="I171"/>
          <cell r="J171"/>
          <cell r="K171"/>
          <cell r="L171"/>
          <cell r="M171"/>
          <cell r="N171"/>
          <cell r="O171"/>
          <cell r="P171"/>
          <cell r="Q171"/>
          <cell r="R171"/>
          <cell r="S171"/>
          <cell r="T171"/>
          <cell r="U171" t="str">
            <v>－</v>
          </cell>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F172" t="str">
            <v/>
          </cell>
          <cell r="G172"/>
          <cell r="H172"/>
          <cell r="I172"/>
          <cell r="J172"/>
          <cell r="K172"/>
          <cell r="L172"/>
          <cell r="M172"/>
          <cell r="N172"/>
          <cell r="O172"/>
          <cell r="P172"/>
          <cell r="Q172"/>
          <cell r="R172"/>
          <cell r="S172"/>
          <cell r="T172"/>
          <cell r="U172" t="str">
            <v>－</v>
          </cell>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F173" t="str">
            <v/>
          </cell>
          <cell r="G173"/>
          <cell r="H173"/>
          <cell r="I173"/>
          <cell r="J173"/>
          <cell r="K173"/>
          <cell r="L173"/>
          <cell r="M173"/>
          <cell r="N173"/>
          <cell r="O173"/>
          <cell r="P173"/>
          <cell r="Q173"/>
          <cell r="R173"/>
          <cell r="S173"/>
          <cell r="T173"/>
          <cell r="U173" t="str">
            <v>－</v>
          </cell>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F174" t="str">
            <v/>
          </cell>
          <cell r="G174"/>
          <cell r="H174"/>
          <cell r="I174"/>
          <cell r="J174"/>
          <cell r="K174"/>
          <cell r="L174"/>
          <cell r="M174"/>
          <cell r="N174"/>
          <cell r="O174"/>
          <cell r="P174"/>
          <cell r="Q174"/>
          <cell r="R174"/>
          <cell r="S174"/>
          <cell r="T174"/>
          <cell r="U174" t="str">
            <v>－</v>
          </cell>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F175" t="str">
            <v/>
          </cell>
          <cell r="G175"/>
          <cell r="H175"/>
          <cell r="I175"/>
          <cell r="J175"/>
          <cell r="K175"/>
          <cell r="L175"/>
          <cell r="M175"/>
          <cell r="N175"/>
          <cell r="O175"/>
          <cell r="P175"/>
          <cell r="Q175"/>
          <cell r="R175"/>
          <cell r="S175"/>
          <cell r="T175"/>
          <cell r="U175" t="str">
            <v>－</v>
          </cell>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F176" t="str">
            <v/>
          </cell>
          <cell r="G176"/>
          <cell r="H176"/>
          <cell r="I176"/>
          <cell r="J176"/>
          <cell r="K176"/>
          <cell r="L176"/>
          <cell r="M176"/>
          <cell r="N176"/>
          <cell r="O176"/>
          <cell r="P176"/>
          <cell r="Q176"/>
          <cell r="R176"/>
          <cell r="S176"/>
          <cell r="T176"/>
          <cell r="U176" t="str">
            <v>－</v>
          </cell>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F177" t="str">
            <v/>
          </cell>
          <cell r="G177"/>
          <cell r="H177"/>
          <cell r="I177"/>
          <cell r="J177"/>
          <cell r="K177"/>
          <cell r="L177"/>
          <cell r="M177"/>
          <cell r="N177"/>
          <cell r="O177"/>
          <cell r="P177"/>
          <cell r="Q177"/>
          <cell r="R177"/>
          <cell r="S177"/>
          <cell r="T177"/>
          <cell r="U177" t="str">
            <v>－</v>
          </cell>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F178" t="str">
            <v/>
          </cell>
          <cell r="G178"/>
          <cell r="H178"/>
          <cell r="I178"/>
          <cell r="J178"/>
          <cell r="K178"/>
          <cell r="L178"/>
          <cell r="M178"/>
          <cell r="N178"/>
          <cell r="O178"/>
          <cell r="P178"/>
          <cell r="Q178"/>
          <cell r="R178"/>
          <cell r="S178"/>
          <cell r="T178"/>
          <cell r="U178" t="str">
            <v>－</v>
          </cell>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F179" t="str">
            <v/>
          </cell>
          <cell r="G179"/>
          <cell r="H179"/>
          <cell r="I179"/>
          <cell r="J179"/>
          <cell r="K179"/>
          <cell r="L179"/>
          <cell r="M179"/>
          <cell r="N179"/>
          <cell r="O179"/>
          <cell r="P179"/>
          <cell r="Q179"/>
          <cell r="R179"/>
          <cell r="S179"/>
          <cell r="T179"/>
          <cell r="U179" t="str">
            <v>－</v>
          </cell>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F180" t="str">
            <v/>
          </cell>
          <cell r="G180"/>
          <cell r="H180"/>
          <cell r="I180"/>
          <cell r="J180"/>
          <cell r="K180"/>
          <cell r="L180"/>
          <cell r="M180"/>
          <cell r="N180"/>
          <cell r="O180"/>
          <cell r="P180"/>
          <cell r="Q180"/>
          <cell r="R180"/>
          <cell r="S180"/>
          <cell r="T180"/>
          <cell r="U180" t="str">
            <v>－</v>
          </cell>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F181" t="str">
            <v/>
          </cell>
          <cell r="G181"/>
          <cell r="H181"/>
          <cell r="I181"/>
          <cell r="J181"/>
          <cell r="K181"/>
          <cell r="L181"/>
          <cell r="M181"/>
          <cell r="N181"/>
          <cell r="O181"/>
          <cell r="P181"/>
          <cell r="Q181"/>
          <cell r="R181"/>
          <cell r="S181"/>
          <cell r="T181"/>
          <cell r="U181" t="str">
            <v>－</v>
          </cell>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F182" t="str">
            <v/>
          </cell>
          <cell r="G182"/>
          <cell r="H182"/>
          <cell r="I182"/>
          <cell r="J182"/>
          <cell r="K182"/>
          <cell r="L182"/>
          <cell r="M182"/>
          <cell r="N182"/>
          <cell r="O182"/>
          <cell r="P182"/>
          <cell r="Q182"/>
          <cell r="R182"/>
          <cell r="S182"/>
          <cell r="T182"/>
          <cell r="U182" t="str">
            <v>－</v>
          </cell>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F183" t="str">
            <v/>
          </cell>
          <cell r="G183"/>
          <cell r="H183"/>
          <cell r="I183"/>
          <cell r="J183"/>
          <cell r="K183"/>
          <cell r="L183"/>
          <cell r="M183"/>
          <cell r="N183"/>
          <cell r="O183"/>
          <cell r="P183"/>
          <cell r="Q183"/>
          <cell r="R183"/>
          <cell r="S183"/>
          <cell r="T183"/>
          <cell r="U183" t="str">
            <v>－</v>
          </cell>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F184" t="str">
            <v/>
          </cell>
          <cell r="G184"/>
          <cell r="H184"/>
          <cell r="I184"/>
          <cell r="J184"/>
          <cell r="K184"/>
          <cell r="L184"/>
          <cell r="M184"/>
          <cell r="N184"/>
          <cell r="O184"/>
          <cell r="P184"/>
          <cell r="Q184"/>
          <cell r="R184"/>
          <cell r="S184"/>
          <cell r="T184"/>
          <cell r="U184" t="str">
            <v>－</v>
          </cell>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F185" t="str">
            <v/>
          </cell>
          <cell r="G185"/>
          <cell r="H185"/>
          <cell r="I185"/>
          <cell r="J185"/>
          <cell r="K185"/>
          <cell r="L185"/>
          <cell r="M185"/>
          <cell r="N185"/>
          <cell r="O185"/>
          <cell r="P185"/>
          <cell r="Q185"/>
          <cell r="R185"/>
          <cell r="S185"/>
          <cell r="T185"/>
          <cell r="U185" t="str">
            <v>－</v>
          </cell>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F186" t="str">
            <v/>
          </cell>
          <cell r="G186"/>
          <cell r="H186"/>
          <cell r="I186"/>
          <cell r="J186"/>
          <cell r="K186"/>
          <cell r="L186"/>
          <cell r="M186"/>
          <cell r="N186"/>
          <cell r="O186"/>
          <cell r="P186"/>
          <cell r="Q186"/>
          <cell r="R186"/>
          <cell r="S186"/>
          <cell r="T186"/>
          <cell r="U186" t="str">
            <v>－</v>
          </cell>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F187" t="str">
            <v/>
          </cell>
          <cell r="G187"/>
          <cell r="H187"/>
          <cell r="I187"/>
          <cell r="J187"/>
          <cell r="K187"/>
          <cell r="L187"/>
          <cell r="M187"/>
          <cell r="N187"/>
          <cell r="O187"/>
          <cell r="P187"/>
          <cell r="Q187"/>
          <cell r="R187"/>
          <cell r="S187"/>
          <cell r="T187"/>
          <cell r="U187" t="str">
            <v>－</v>
          </cell>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F188" t="str">
            <v/>
          </cell>
          <cell r="G188"/>
          <cell r="H188"/>
          <cell r="I188"/>
          <cell r="J188"/>
          <cell r="K188"/>
          <cell r="L188"/>
          <cell r="M188"/>
          <cell r="N188"/>
          <cell r="O188"/>
          <cell r="P188"/>
          <cell r="Q188"/>
          <cell r="R188"/>
          <cell r="S188"/>
          <cell r="T188"/>
          <cell r="U188" t="str">
            <v>－</v>
          </cell>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F189" t="str">
            <v/>
          </cell>
          <cell r="G189"/>
          <cell r="H189"/>
          <cell r="I189"/>
          <cell r="J189"/>
          <cell r="K189"/>
          <cell r="L189"/>
          <cell r="M189"/>
          <cell r="N189"/>
          <cell r="O189"/>
          <cell r="P189"/>
          <cell r="Q189"/>
          <cell r="R189"/>
          <cell r="S189"/>
          <cell r="T189"/>
          <cell r="U189" t="str">
            <v>－</v>
          </cell>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F190" t="str">
            <v/>
          </cell>
          <cell r="G190"/>
          <cell r="H190"/>
          <cell r="I190"/>
          <cell r="J190"/>
          <cell r="K190"/>
          <cell r="L190"/>
          <cell r="M190"/>
          <cell r="N190"/>
          <cell r="O190"/>
          <cell r="P190"/>
          <cell r="Q190"/>
          <cell r="R190"/>
          <cell r="S190"/>
          <cell r="T190"/>
          <cell r="U190" t="str">
            <v>－</v>
          </cell>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F191" t="str">
            <v/>
          </cell>
          <cell r="G191"/>
          <cell r="H191"/>
          <cell r="I191"/>
          <cell r="J191"/>
          <cell r="K191"/>
          <cell r="L191"/>
          <cell r="M191"/>
          <cell r="N191"/>
          <cell r="O191"/>
          <cell r="P191"/>
          <cell r="Q191"/>
          <cell r="R191"/>
          <cell r="S191"/>
          <cell r="T191"/>
          <cell r="U191" t="str">
            <v>－</v>
          </cell>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F192" t="str">
            <v/>
          </cell>
          <cell r="G192"/>
          <cell r="H192"/>
          <cell r="I192"/>
          <cell r="J192"/>
          <cell r="K192"/>
          <cell r="L192"/>
          <cell r="M192"/>
          <cell r="N192"/>
          <cell r="O192"/>
          <cell r="P192"/>
          <cell r="Q192"/>
          <cell r="R192"/>
          <cell r="S192"/>
          <cell r="T192"/>
          <cell r="U192" t="str">
            <v>－</v>
          </cell>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F193" t="str">
            <v/>
          </cell>
          <cell r="G193"/>
          <cell r="H193"/>
          <cell r="I193"/>
          <cell r="J193"/>
          <cell r="K193"/>
          <cell r="L193"/>
          <cell r="M193"/>
          <cell r="N193"/>
          <cell r="O193"/>
          <cell r="P193"/>
          <cell r="Q193"/>
          <cell r="R193"/>
          <cell r="S193"/>
          <cell r="T193"/>
          <cell r="U193" t="str">
            <v>－</v>
          </cell>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F194" t="str">
            <v/>
          </cell>
          <cell r="G194"/>
          <cell r="H194"/>
          <cell r="I194"/>
          <cell r="J194"/>
          <cell r="K194"/>
          <cell r="L194"/>
          <cell r="M194"/>
          <cell r="N194"/>
          <cell r="O194"/>
          <cell r="P194"/>
          <cell r="Q194"/>
          <cell r="R194"/>
          <cell r="S194"/>
          <cell r="T194"/>
          <cell r="U194" t="str">
            <v>－</v>
          </cell>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F195" t="str">
            <v/>
          </cell>
          <cell r="G195"/>
          <cell r="H195"/>
          <cell r="I195"/>
          <cell r="J195"/>
          <cell r="K195"/>
          <cell r="L195"/>
          <cell r="M195"/>
          <cell r="N195"/>
          <cell r="O195"/>
          <cell r="P195"/>
          <cell r="Q195"/>
          <cell r="R195"/>
          <cell r="S195"/>
          <cell r="T195"/>
          <cell r="U195" t="str">
            <v>－</v>
          </cell>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F196" t="str">
            <v/>
          </cell>
          <cell r="G196"/>
          <cell r="H196"/>
          <cell r="I196"/>
          <cell r="J196"/>
          <cell r="K196"/>
          <cell r="L196"/>
          <cell r="M196"/>
          <cell r="N196"/>
          <cell r="O196"/>
          <cell r="P196"/>
          <cell r="Q196"/>
          <cell r="R196"/>
          <cell r="S196"/>
          <cell r="T196"/>
          <cell r="U196" t="str">
            <v>－</v>
          </cell>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F197" t="str">
            <v/>
          </cell>
          <cell r="G197"/>
          <cell r="H197"/>
          <cell r="I197"/>
          <cell r="J197"/>
          <cell r="K197"/>
          <cell r="L197"/>
          <cell r="M197"/>
          <cell r="N197"/>
          <cell r="O197"/>
          <cell r="P197"/>
          <cell r="Q197"/>
          <cell r="R197"/>
          <cell r="S197"/>
          <cell r="T197"/>
          <cell r="U197" t="str">
            <v>－</v>
          </cell>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F198" t="str">
            <v/>
          </cell>
          <cell r="G198"/>
          <cell r="H198"/>
          <cell r="I198"/>
          <cell r="J198"/>
          <cell r="K198"/>
          <cell r="L198"/>
          <cell r="M198"/>
          <cell r="N198"/>
          <cell r="O198"/>
          <cell r="P198"/>
          <cell r="Q198"/>
          <cell r="R198"/>
          <cell r="S198"/>
          <cell r="T198"/>
          <cell r="U198" t="str">
            <v>－</v>
          </cell>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F199" t="str">
            <v/>
          </cell>
          <cell r="G199"/>
          <cell r="H199"/>
          <cell r="I199"/>
          <cell r="J199"/>
          <cell r="K199"/>
          <cell r="L199"/>
          <cell r="M199"/>
          <cell r="N199"/>
          <cell r="O199"/>
          <cell r="P199"/>
          <cell r="Q199"/>
          <cell r="R199"/>
          <cell r="S199"/>
          <cell r="T199"/>
          <cell r="U199" t="str">
            <v>－</v>
          </cell>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F200" t="str">
            <v/>
          </cell>
          <cell r="G200"/>
          <cell r="H200"/>
          <cell r="I200"/>
          <cell r="J200"/>
          <cell r="K200"/>
          <cell r="L200"/>
          <cell r="M200"/>
          <cell r="N200"/>
          <cell r="O200"/>
          <cell r="P200"/>
          <cell r="Q200"/>
          <cell r="R200"/>
          <cell r="S200"/>
          <cell r="T200"/>
          <cell r="U200" t="str">
            <v>－</v>
          </cell>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F201" t="str">
            <v/>
          </cell>
          <cell r="G201"/>
          <cell r="H201"/>
          <cell r="I201"/>
          <cell r="J201"/>
          <cell r="K201"/>
          <cell r="L201"/>
          <cell r="M201"/>
          <cell r="N201"/>
          <cell r="O201"/>
          <cell r="P201"/>
          <cell r="Q201"/>
          <cell r="R201"/>
          <cell r="S201"/>
          <cell r="T201"/>
          <cell r="U201" t="str">
            <v>－</v>
          </cell>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F202" t="str">
            <v/>
          </cell>
          <cell r="G202"/>
          <cell r="H202"/>
          <cell r="I202"/>
          <cell r="J202"/>
          <cell r="K202"/>
          <cell r="L202"/>
          <cell r="M202"/>
          <cell r="N202"/>
          <cell r="O202"/>
          <cell r="P202"/>
          <cell r="Q202"/>
          <cell r="R202"/>
          <cell r="S202"/>
          <cell r="T202"/>
          <cell r="U202" t="str">
            <v>－</v>
          </cell>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F203" t="str">
            <v/>
          </cell>
          <cell r="G203"/>
          <cell r="H203"/>
          <cell r="I203"/>
          <cell r="J203"/>
          <cell r="K203"/>
          <cell r="L203"/>
          <cell r="M203"/>
          <cell r="N203"/>
          <cell r="O203"/>
          <cell r="P203"/>
          <cell r="Q203"/>
          <cell r="R203"/>
          <cell r="S203"/>
          <cell r="T203"/>
          <cell r="U203" t="str">
            <v>－</v>
          </cell>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F204" t="str">
            <v/>
          </cell>
          <cell r="G204"/>
          <cell r="H204"/>
          <cell r="I204"/>
          <cell r="J204"/>
          <cell r="K204"/>
          <cell r="L204"/>
          <cell r="M204"/>
          <cell r="N204"/>
          <cell r="O204"/>
          <cell r="P204"/>
          <cell r="Q204"/>
          <cell r="R204"/>
          <cell r="S204"/>
          <cell r="T204"/>
          <cell r="U204" t="str">
            <v>－</v>
          </cell>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F205" t="str">
            <v/>
          </cell>
          <cell r="G205"/>
          <cell r="H205"/>
          <cell r="I205"/>
          <cell r="J205"/>
          <cell r="K205"/>
          <cell r="L205"/>
          <cell r="M205"/>
          <cell r="N205"/>
          <cell r="O205"/>
          <cell r="P205"/>
          <cell r="Q205"/>
          <cell r="R205"/>
          <cell r="S205"/>
          <cell r="T205"/>
          <cell r="U205" t="str">
            <v>－</v>
          </cell>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F206" t="str">
            <v/>
          </cell>
          <cell r="G206"/>
          <cell r="H206"/>
          <cell r="I206"/>
          <cell r="J206"/>
          <cell r="K206"/>
          <cell r="L206"/>
          <cell r="M206"/>
          <cell r="N206"/>
          <cell r="O206"/>
          <cell r="P206"/>
          <cell r="Q206"/>
          <cell r="R206"/>
          <cell r="S206"/>
          <cell r="T206"/>
          <cell r="U206" t="str">
            <v>－</v>
          </cell>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F207" t="str">
            <v/>
          </cell>
          <cell r="G207"/>
          <cell r="H207"/>
          <cell r="I207"/>
          <cell r="J207"/>
          <cell r="K207"/>
          <cell r="L207"/>
          <cell r="M207"/>
          <cell r="N207"/>
          <cell r="O207"/>
          <cell r="P207"/>
          <cell r="Q207"/>
          <cell r="R207"/>
          <cell r="S207"/>
          <cell r="T207"/>
          <cell r="U207" t="str">
            <v>－</v>
          </cell>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F208" t="str">
            <v/>
          </cell>
          <cell r="G208"/>
          <cell r="H208"/>
          <cell r="I208"/>
          <cell r="J208"/>
          <cell r="K208"/>
          <cell r="L208"/>
          <cell r="M208"/>
          <cell r="N208"/>
          <cell r="O208"/>
          <cell r="P208"/>
          <cell r="Q208"/>
          <cell r="R208"/>
          <cell r="S208"/>
          <cell r="T208"/>
          <cell r="U208" t="str">
            <v>－</v>
          </cell>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F209" t="str">
            <v/>
          </cell>
          <cell r="G209"/>
          <cell r="H209"/>
          <cell r="I209"/>
          <cell r="J209"/>
          <cell r="K209"/>
          <cell r="L209"/>
          <cell r="M209"/>
          <cell r="N209"/>
          <cell r="O209"/>
          <cell r="P209"/>
          <cell r="Q209"/>
          <cell r="R209"/>
          <cell r="S209"/>
          <cell r="T209"/>
          <cell r="U209" t="str">
            <v>－</v>
          </cell>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F210" t="str">
            <v/>
          </cell>
          <cell r="G210"/>
          <cell r="H210"/>
          <cell r="I210"/>
          <cell r="J210"/>
          <cell r="K210"/>
          <cell r="L210"/>
          <cell r="M210"/>
          <cell r="N210"/>
          <cell r="O210"/>
          <cell r="P210"/>
          <cell r="Q210"/>
          <cell r="R210"/>
          <cell r="S210"/>
          <cell r="T210"/>
          <cell r="U210" t="str">
            <v>－</v>
          </cell>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F211" t="str">
            <v/>
          </cell>
          <cell r="G211"/>
          <cell r="H211"/>
          <cell r="I211"/>
          <cell r="J211"/>
          <cell r="K211"/>
          <cell r="L211"/>
          <cell r="M211"/>
          <cell r="N211"/>
          <cell r="O211"/>
          <cell r="P211"/>
          <cell r="Q211"/>
          <cell r="R211"/>
          <cell r="S211"/>
          <cell r="T211"/>
          <cell r="U211" t="str">
            <v>－</v>
          </cell>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F212" t="str">
            <v/>
          </cell>
          <cell r="G212"/>
          <cell r="H212"/>
          <cell r="I212"/>
          <cell r="J212"/>
          <cell r="K212"/>
          <cell r="L212"/>
          <cell r="M212"/>
          <cell r="N212"/>
          <cell r="O212"/>
          <cell r="P212"/>
          <cell r="Q212"/>
          <cell r="R212"/>
          <cell r="S212"/>
          <cell r="T212"/>
          <cell r="U212" t="str">
            <v>－</v>
          </cell>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F213" t="str">
            <v/>
          </cell>
          <cell r="G213"/>
          <cell r="H213"/>
          <cell r="I213"/>
          <cell r="J213"/>
          <cell r="K213"/>
          <cell r="L213"/>
          <cell r="M213"/>
          <cell r="N213"/>
          <cell r="O213"/>
          <cell r="P213"/>
          <cell r="Q213"/>
          <cell r="R213"/>
          <cell r="S213"/>
          <cell r="T213"/>
          <cell r="U213" t="str">
            <v>－</v>
          </cell>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F214" t="str">
            <v/>
          </cell>
          <cell r="G214"/>
          <cell r="H214"/>
          <cell r="I214"/>
          <cell r="J214"/>
          <cell r="K214"/>
          <cell r="L214"/>
          <cell r="M214"/>
          <cell r="N214"/>
          <cell r="O214"/>
          <cell r="P214"/>
          <cell r="Q214"/>
          <cell r="R214"/>
          <cell r="S214"/>
          <cell r="T214"/>
          <cell r="U214" t="str">
            <v>－</v>
          </cell>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F215" t="str">
            <v/>
          </cell>
          <cell r="G215"/>
          <cell r="H215"/>
          <cell r="I215"/>
          <cell r="J215"/>
          <cell r="K215"/>
          <cell r="L215"/>
          <cell r="M215"/>
          <cell r="N215"/>
          <cell r="O215"/>
          <cell r="P215"/>
          <cell r="Q215"/>
          <cell r="R215"/>
          <cell r="S215"/>
          <cell r="T215"/>
          <cell r="U215" t="str">
            <v>－</v>
          </cell>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F216" t="str">
            <v/>
          </cell>
          <cell r="G216"/>
          <cell r="H216"/>
          <cell r="I216"/>
          <cell r="J216"/>
          <cell r="K216"/>
          <cell r="L216"/>
          <cell r="M216"/>
          <cell r="N216"/>
          <cell r="O216"/>
          <cell r="P216"/>
          <cell r="Q216"/>
          <cell r="R216"/>
          <cell r="S216"/>
          <cell r="T216"/>
          <cell r="U216" t="str">
            <v>－</v>
          </cell>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F217" t="str">
            <v/>
          </cell>
          <cell r="G217"/>
          <cell r="H217"/>
          <cell r="I217"/>
          <cell r="J217"/>
          <cell r="K217"/>
          <cell r="L217"/>
          <cell r="M217"/>
          <cell r="N217"/>
          <cell r="O217"/>
          <cell r="P217"/>
          <cell r="Q217"/>
          <cell r="R217"/>
          <cell r="S217"/>
          <cell r="T217"/>
          <cell r="U217" t="str">
            <v>－</v>
          </cell>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F218" t="str">
            <v/>
          </cell>
          <cell r="G218"/>
          <cell r="H218"/>
          <cell r="I218"/>
          <cell r="J218"/>
          <cell r="K218"/>
          <cell r="L218"/>
          <cell r="M218"/>
          <cell r="N218"/>
          <cell r="O218"/>
          <cell r="P218"/>
          <cell r="Q218"/>
          <cell r="R218"/>
          <cell r="S218"/>
          <cell r="T218"/>
          <cell r="U218" t="str">
            <v>－</v>
          </cell>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F219" t="str">
            <v/>
          </cell>
          <cell r="G219"/>
          <cell r="H219"/>
          <cell r="I219"/>
          <cell r="J219"/>
          <cell r="K219"/>
          <cell r="L219"/>
          <cell r="M219"/>
          <cell r="N219"/>
          <cell r="O219"/>
          <cell r="P219"/>
          <cell r="Q219"/>
          <cell r="R219"/>
          <cell r="S219"/>
          <cell r="T219"/>
          <cell r="U219" t="str">
            <v>－</v>
          </cell>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F220" t="str">
            <v/>
          </cell>
          <cell r="G220"/>
          <cell r="H220"/>
          <cell r="I220"/>
          <cell r="J220"/>
          <cell r="K220"/>
          <cell r="L220"/>
          <cell r="M220"/>
          <cell r="N220"/>
          <cell r="O220"/>
          <cell r="P220"/>
          <cell r="Q220"/>
          <cell r="R220"/>
          <cell r="S220"/>
          <cell r="T220"/>
          <cell r="U220" t="str">
            <v>－</v>
          </cell>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F221" t="str">
            <v/>
          </cell>
          <cell r="G221"/>
          <cell r="H221"/>
          <cell r="I221"/>
          <cell r="J221"/>
          <cell r="K221"/>
          <cell r="L221"/>
          <cell r="M221"/>
          <cell r="N221"/>
          <cell r="O221"/>
          <cell r="P221"/>
          <cell r="Q221"/>
          <cell r="R221"/>
          <cell r="S221"/>
          <cell r="T221"/>
          <cell r="U221" t="str">
            <v>－</v>
          </cell>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F222" t="str">
            <v/>
          </cell>
          <cell r="G222"/>
          <cell r="H222"/>
          <cell r="I222"/>
          <cell r="J222"/>
          <cell r="K222"/>
          <cell r="L222"/>
          <cell r="M222"/>
          <cell r="N222"/>
          <cell r="O222"/>
          <cell r="P222"/>
          <cell r="Q222"/>
          <cell r="R222"/>
          <cell r="S222"/>
          <cell r="T222"/>
          <cell r="U222" t="str">
            <v>－</v>
          </cell>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F223" t="str">
            <v/>
          </cell>
          <cell r="G223"/>
          <cell r="H223"/>
          <cell r="I223"/>
          <cell r="J223"/>
          <cell r="K223"/>
          <cell r="L223"/>
          <cell r="M223"/>
          <cell r="N223"/>
          <cell r="O223"/>
          <cell r="P223"/>
          <cell r="Q223"/>
          <cell r="R223"/>
          <cell r="S223"/>
          <cell r="T223"/>
          <cell r="U223" t="str">
            <v>－</v>
          </cell>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F224" t="str">
            <v/>
          </cell>
          <cell r="G224"/>
          <cell r="H224"/>
          <cell r="I224"/>
          <cell r="J224"/>
          <cell r="K224"/>
          <cell r="L224"/>
          <cell r="M224"/>
          <cell r="N224"/>
          <cell r="O224"/>
          <cell r="P224"/>
          <cell r="Q224"/>
          <cell r="R224"/>
          <cell r="S224"/>
          <cell r="T224"/>
          <cell r="U224" t="str">
            <v>－</v>
          </cell>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F225" t="str">
            <v/>
          </cell>
          <cell r="G225"/>
          <cell r="H225"/>
          <cell r="I225"/>
          <cell r="J225"/>
          <cell r="K225"/>
          <cell r="L225"/>
          <cell r="M225"/>
          <cell r="N225"/>
          <cell r="O225"/>
          <cell r="P225"/>
          <cell r="Q225"/>
          <cell r="R225"/>
          <cell r="S225"/>
          <cell r="T225"/>
          <cell r="U225" t="str">
            <v>－</v>
          </cell>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F226" t="str">
            <v/>
          </cell>
          <cell r="G226"/>
          <cell r="H226"/>
          <cell r="I226"/>
          <cell r="J226"/>
          <cell r="K226"/>
          <cell r="L226"/>
          <cell r="M226"/>
          <cell r="N226"/>
          <cell r="O226"/>
          <cell r="P226"/>
          <cell r="Q226"/>
          <cell r="R226"/>
          <cell r="S226"/>
          <cell r="T226"/>
          <cell r="U226" t="str">
            <v>－</v>
          </cell>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F227" t="str">
            <v/>
          </cell>
          <cell r="G227"/>
          <cell r="H227"/>
          <cell r="I227"/>
          <cell r="J227"/>
          <cell r="K227"/>
          <cell r="L227"/>
          <cell r="M227"/>
          <cell r="N227"/>
          <cell r="O227"/>
          <cell r="P227"/>
          <cell r="Q227"/>
          <cell r="R227"/>
          <cell r="S227"/>
          <cell r="T227"/>
          <cell r="U227" t="str">
            <v>－</v>
          </cell>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F228" t="str">
            <v/>
          </cell>
          <cell r="G228"/>
          <cell r="H228"/>
          <cell r="I228"/>
          <cell r="J228"/>
          <cell r="K228"/>
          <cell r="L228"/>
          <cell r="M228"/>
          <cell r="N228"/>
          <cell r="O228"/>
          <cell r="P228"/>
          <cell r="Q228"/>
          <cell r="R228"/>
          <cell r="S228"/>
          <cell r="T228"/>
          <cell r="U228" t="str">
            <v>－</v>
          </cell>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F229" t="str">
            <v/>
          </cell>
          <cell r="G229"/>
          <cell r="H229"/>
          <cell r="I229"/>
          <cell r="J229"/>
          <cell r="K229"/>
          <cell r="L229"/>
          <cell r="M229"/>
          <cell r="N229"/>
          <cell r="O229"/>
          <cell r="P229"/>
          <cell r="Q229"/>
          <cell r="R229"/>
          <cell r="S229"/>
          <cell r="T229"/>
          <cell r="U229" t="str">
            <v>－</v>
          </cell>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F230" t="str">
            <v/>
          </cell>
          <cell r="G230"/>
          <cell r="H230"/>
          <cell r="I230"/>
          <cell r="J230"/>
          <cell r="K230"/>
          <cell r="L230"/>
          <cell r="M230"/>
          <cell r="N230"/>
          <cell r="O230"/>
          <cell r="P230"/>
          <cell r="Q230"/>
          <cell r="R230"/>
          <cell r="S230"/>
          <cell r="T230"/>
          <cell r="U230" t="str">
            <v>－</v>
          </cell>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F231" t="str">
            <v/>
          </cell>
          <cell r="G231"/>
          <cell r="H231"/>
          <cell r="I231"/>
          <cell r="J231"/>
          <cell r="K231"/>
          <cell r="L231"/>
          <cell r="M231"/>
          <cell r="N231"/>
          <cell r="O231"/>
          <cell r="P231"/>
          <cell r="Q231"/>
          <cell r="R231"/>
          <cell r="S231"/>
          <cell r="T231"/>
          <cell r="U231" t="str">
            <v>－</v>
          </cell>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F232" t="str">
            <v/>
          </cell>
          <cell r="G232"/>
          <cell r="H232"/>
          <cell r="I232"/>
          <cell r="J232"/>
          <cell r="K232"/>
          <cell r="L232"/>
          <cell r="M232"/>
          <cell r="N232"/>
          <cell r="O232"/>
          <cell r="P232"/>
          <cell r="Q232"/>
          <cell r="R232"/>
          <cell r="S232"/>
          <cell r="T232"/>
          <cell r="U232" t="str">
            <v>－</v>
          </cell>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F233" t="str">
            <v/>
          </cell>
          <cell r="G233"/>
          <cell r="H233"/>
          <cell r="I233"/>
          <cell r="J233"/>
          <cell r="K233"/>
          <cell r="L233"/>
          <cell r="M233"/>
          <cell r="N233"/>
          <cell r="O233"/>
          <cell r="P233"/>
          <cell r="Q233"/>
          <cell r="R233"/>
          <cell r="S233"/>
          <cell r="T233"/>
          <cell r="U233" t="str">
            <v>－</v>
          </cell>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F234" t="str">
            <v/>
          </cell>
          <cell r="G234"/>
          <cell r="H234"/>
          <cell r="I234"/>
          <cell r="J234"/>
          <cell r="K234"/>
          <cell r="L234"/>
          <cell r="M234"/>
          <cell r="N234"/>
          <cell r="O234"/>
          <cell r="P234"/>
          <cell r="Q234"/>
          <cell r="R234"/>
          <cell r="S234"/>
          <cell r="T234"/>
          <cell r="U234" t="str">
            <v>－</v>
          </cell>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F235" t="str">
            <v/>
          </cell>
          <cell r="G235"/>
          <cell r="H235"/>
          <cell r="I235"/>
          <cell r="J235"/>
          <cell r="K235"/>
          <cell r="L235"/>
          <cell r="M235"/>
          <cell r="N235"/>
          <cell r="O235"/>
          <cell r="P235"/>
          <cell r="Q235"/>
          <cell r="R235"/>
          <cell r="S235"/>
          <cell r="T235"/>
          <cell r="U235" t="str">
            <v>－</v>
          </cell>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F236" t="str">
            <v/>
          </cell>
          <cell r="G236"/>
          <cell r="H236"/>
          <cell r="I236"/>
          <cell r="J236"/>
          <cell r="K236"/>
          <cell r="L236"/>
          <cell r="M236"/>
          <cell r="N236"/>
          <cell r="O236"/>
          <cell r="P236"/>
          <cell r="Q236"/>
          <cell r="R236"/>
          <cell r="S236"/>
          <cell r="T236"/>
          <cell r="U236" t="str">
            <v>－</v>
          </cell>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F237" t="str">
            <v/>
          </cell>
          <cell r="G237"/>
          <cell r="H237"/>
          <cell r="I237"/>
          <cell r="J237"/>
          <cell r="K237"/>
          <cell r="L237"/>
          <cell r="M237"/>
          <cell r="N237"/>
          <cell r="O237"/>
          <cell r="P237"/>
          <cell r="Q237"/>
          <cell r="R237"/>
          <cell r="S237"/>
          <cell r="T237"/>
          <cell r="U237" t="str">
            <v>－</v>
          </cell>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F238" t="str">
            <v/>
          </cell>
          <cell r="G238"/>
          <cell r="H238"/>
          <cell r="I238"/>
          <cell r="J238"/>
          <cell r="K238"/>
          <cell r="L238"/>
          <cell r="M238"/>
          <cell r="N238"/>
          <cell r="O238"/>
          <cell r="P238"/>
          <cell r="Q238"/>
          <cell r="R238"/>
          <cell r="S238"/>
          <cell r="T238"/>
          <cell r="U238" t="str">
            <v>－</v>
          </cell>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F239" t="str">
            <v/>
          </cell>
          <cell r="G239"/>
          <cell r="H239"/>
          <cell r="I239"/>
          <cell r="J239"/>
          <cell r="K239"/>
          <cell r="L239"/>
          <cell r="M239"/>
          <cell r="N239"/>
          <cell r="O239"/>
          <cell r="P239"/>
          <cell r="Q239"/>
          <cell r="R239"/>
          <cell r="S239"/>
          <cell r="T239"/>
          <cell r="U239" t="str">
            <v>－</v>
          </cell>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F240" t="str">
            <v/>
          </cell>
          <cell r="G240"/>
          <cell r="H240"/>
          <cell r="I240"/>
          <cell r="J240"/>
          <cell r="K240"/>
          <cell r="L240"/>
          <cell r="M240"/>
          <cell r="N240"/>
          <cell r="O240"/>
          <cell r="P240"/>
          <cell r="Q240"/>
          <cell r="R240"/>
          <cell r="S240"/>
          <cell r="T240"/>
          <cell r="U240" t="str">
            <v>－</v>
          </cell>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F241" t="str">
            <v/>
          </cell>
          <cell r="G241"/>
          <cell r="H241"/>
          <cell r="I241"/>
          <cell r="J241"/>
          <cell r="K241"/>
          <cell r="L241"/>
          <cell r="M241"/>
          <cell r="N241"/>
          <cell r="O241"/>
          <cell r="P241"/>
          <cell r="Q241"/>
          <cell r="R241"/>
          <cell r="S241"/>
          <cell r="T241"/>
          <cell r="U241" t="str">
            <v>－</v>
          </cell>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F242" t="str">
            <v/>
          </cell>
          <cell r="G242"/>
          <cell r="H242"/>
          <cell r="I242"/>
          <cell r="J242"/>
          <cell r="K242"/>
          <cell r="L242"/>
          <cell r="M242"/>
          <cell r="N242"/>
          <cell r="O242"/>
          <cell r="P242"/>
          <cell r="Q242"/>
          <cell r="R242"/>
          <cell r="S242"/>
          <cell r="T242"/>
          <cell r="U242" t="str">
            <v>－</v>
          </cell>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F243" t="str">
            <v/>
          </cell>
          <cell r="G243"/>
          <cell r="H243"/>
          <cell r="I243"/>
          <cell r="J243"/>
          <cell r="K243"/>
          <cell r="L243"/>
          <cell r="M243"/>
          <cell r="N243"/>
          <cell r="O243"/>
          <cell r="P243"/>
          <cell r="Q243"/>
          <cell r="R243"/>
          <cell r="S243"/>
          <cell r="T243"/>
          <cell r="U243" t="str">
            <v>－</v>
          </cell>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F244" t="str">
            <v/>
          </cell>
          <cell r="G244"/>
          <cell r="H244"/>
          <cell r="I244"/>
          <cell r="J244"/>
          <cell r="K244"/>
          <cell r="L244"/>
          <cell r="M244"/>
          <cell r="N244"/>
          <cell r="O244"/>
          <cell r="P244"/>
          <cell r="Q244"/>
          <cell r="R244"/>
          <cell r="S244"/>
          <cell r="U244" t="str">
            <v>－</v>
          </cell>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F245" t="str">
            <v/>
          </cell>
          <cell r="G245"/>
          <cell r="H245"/>
          <cell r="I245"/>
          <cell r="J245"/>
          <cell r="K245"/>
          <cell r="L245"/>
          <cell r="M245"/>
          <cell r="N245"/>
          <cell r="O245"/>
          <cell r="P245"/>
          <cell r="Q245"/>
          <cell r="R245"/>
          <cell r="S245"/>
          <cell r="U245" t="str">
            <v>－</v>
          </cell>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F246" t="str">
            <v/>
          </cell>
          <cell r="G246"/>
          <cell r="H246"/>
          <cell r="I246"/>
          <cell r="J246"/>
          <cell r="K246"/>
          <cell r="L246"/>
          <cell r="M246"/>
          <cell r="N246"/>
          <cell r="O246"/>
          <cell r="P246"/>
          <cell r="Q246"/>
          <cell r="R246"/>
          <cell r="S246"/>
          <cell r="U246" t="str">
            <v>－</v>
          </cell>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row r="247">
          <cell r="F247" t="str">
            <v/>
          </cell>
          <cell r="G247"/>
          <cell r="H247"/>
          <cell r="I247"/>
          <cell r="J247"/>
          <cell r="K247"/>
          <cell r="L247"/>
          <cell r="M247"/>
          <cell r="N247"/>
          <cell r="O247"/>
          <cell r="P247"/>
          <cell r="Q247"/>
          <cell r="R247"/>
          <cell r="S247"/>
          <cell r="U247" t="str">
            <v>－</v>
          </cell>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t="str">
            <v>予定価格</v>
          </cell>
          <cell r="AY247" t="str">
            <v>×</v>
          </cell>
          <cell r="AZ247" t="str">
            <v>×</v>
          </cell>
          <cell r="BA247" t="str">
            <v>×</v>
          </cell>
          <cell r="BB247" t="str">
            <v>×</v>
          </cell>
          <cell r="BC247" t="str">
            <v/>
          </cell>
          <cell r="BD247">
            <v>0</v>
          </cell>
          <cell r="BE247" t="str">
            <v/>
          </cell>
          <cell r="BF247" t="str">
            <v/>
          </cell>
          <cell r="BG247" t="str">
            <v>○</v>
          </cell>
          <cell r="BH247" t="b">
            <v>1</v>
          </cell>
          <cell r="BI247" t="b">
            <v>1</v>
          </cell>
        </row>
        <row r="248">
          <cell r="F248" t="str">
            <v/>
          </cell>
          <cell r="G248"/>
          <cell r="H248"/>
          <cell r="I248"/>
          <cell r="J248"/>
          <cell r="K248"/>
          <cell r="L248"/>
          <cell r="M248"/>
          <cell r="N248"/>
          <cell r="O248"/>
          <cell r="P248"/>
          <cell r="Q248"/>
          <cell r="R248"/>
          <cell r="S248"/>
          <cell r="U248" t="str">
            <v>－</v>
          </cell>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t="str">
            <v>予定価格</v>
          </cell>
          <cell r="AY248" t="str">
            <v>×</v>
          </cell>
          <cell r="AZ248" t="str">
            <v>×</v>
          </cell>
          <cell r="BA248" t="str">
            <v>×</v>
          </cell>
          <cell r="BB248" t="str">
            <v>×</v>
          </cell>
          <cell r="BC248" t="str">
            <v/>
          </cell>
          <cell r="BD248">
            <v>0</v>
          </cell>
          <cell r="BE248" t="str">
            <v/>
          </cell>
          <cell r="BF248" t="str">
            <v/>
          </cell>
          <cell r="BG248" t="str">
            <v>○</v>
          </cell>
          <cell r="BH248" t="b">
            <v>1</v>
          </cell>
          <cell r="BI248" t="b">
            <v>1</v>
          </cell>
        </row>
        <row r="249">
          <cell r="F249" t="str">
            <v/>
          </cell>
          <cell r="G249"/>
          <cell r="H249"/>
          <cell r="I249"/>
          <cell r="J249"/>
          <cell r="K249"/>
          <cell r="L249"/>
          <cell r="M249"/>
          <cell r="N249"/>
          <cell r="O249"/>
          <cell r="P249"/>
          <cell r="Q249"/>
          <cell r="R249"/>
          <cell r="S249"/>
          <cell r="U249" t="str">
            <v>－</v>
          </cell>
          <cell r="V249"/>
          <cell r="W249"/>
          <cell r="X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t="str">
            <v>予定価格</v>
          </cell>
          <cell r="AY249" t="str">
            <v>×</v>
          </cell>
          <cell r="AZ249" t="str">
            <v>×</v>
          </cell>
          <cell r="BA249" t="str">
            <v>×</v>
          </cell>
          <cell r="BB249" t="str">
            <v>×</v>
          </cell>
          <cell r="BC249" t="str">
            <v/>
          </cell>
          <cell r="BD249">
            <v>0</v>
          </cell>
          <cell r="BE249" t="str">
            <v/>
          </cell>
          <cell r="BF249" t="str">
            <v/>
          </cell>
          <cell r="BG249" t="str">
            <v>○</v>
          </cell>
          <cell r="BH249" t="b">
            <v>1</v>
          </cell>
          <cell r="BI249" t="b">
            <v>1</v>
          </cell>
        </row>
        <row r="250">
          <cell r="BH250"/>
          <cell r="BI250"/>
          <cell r="BJ250"/>
        </row>
        <row r="251">
          <cell r="BH251"/>
          <cell r="BI251"/>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Zeros="0" tabSelected="1" view="pageBreakPreview" topLeftCell="D50" zoomScale="85" zoomScaleNormal="100" zoomScaleSheetLayoutView="85" workbookViewId="0">
      <selection activeCell="R63" sqref="R63"/>
    </sheetView>
  </sheetViews>
  <sheetFormatPr defaultColWidth="9" defaultRowHeight="11.25"/>
  <cols>
    <col min="1" max="1" width="0" style="2" hidden="1" customWidth="1"/>
    <col min="2" max="2" width="30.625" style="1" customWidth="1"/>
    <col min="3" max="3" width="20.625" style="2" customWidth="1"/>
    <col min="4" max="4" width="13.125" style="2" customWidth="1"/>
    <col min="5" max="5" width="20.625" style="1" customWidth="1"/>
    <col min="6" max="6" width="14.75" style="1" customWidth="1"/>
    <col min="7" max="7" width="18.75" style="3" customWidth="1"/>
    <col min="8" max="8" width="13.625" style="4" customWidth="1"/>
    <col min="9" max="9" width="13.625" style="2" customWidth="1"/>
    <col min="10" max="10" width="7.625" style="1" customWidth="1"/>
    <col min="11" max="11" width="7.25" style="1" customWidth="1"/>
    <col min="12" max="14" width="8.125" style="1" customWidth="1"/>
    <col min="15" max="15" width="12.25" style="1" customWidth="1"/>
    <col min="16" max="16" width="0" style="1" hidden="1" customWidth="1"/>
    <col min="17" max="17" width="11.25" style="1" hidden="1" customWidth="1"/>
    <col min="18" max="16384" width="9" style="1"/>
  </cols>
  <sheetData>
    <row r="1" spans="1:17" ht="27.75" customHeight="1">
      <c r="A1" s="24"/>
      <c r="B1" s="27" t="s">
        <v>0</v>
      </c>
      <c r="C1" s="28"/>
      <c r="D1" s="28"/>
      <c r="E1" s="28"/>
      <c r="F1" s="28"/>
      <c r="G1" s="29"/>
      <c r="H1" s="28"/>
      <c r="I1" s="28"/>
      <c r="J1" s="28"/>
      <c r="K1" s="28"/>
      <c r="L1" s="28"/>
      <c r="M1" s="28"/>
      <c r="N1" s="28"/>
      <c r="O1" s="28"/>
    </row>
    <row r="2" spans="1:17">
      <c r="A2" s="25"/>
    </row>
    <row r="3" spans="1:17">
      <c r="A3" s="25"/>
      <c r="B3" s="5"/>
      <c r="O3" s="6"/>
    </row>
    <row r="4" spans="1:17" ht="21.95" customHeight="1">
      <c r="A4" s="25"/>
      <c r="B4" s="21" t="s">
        <v>1</v>
      </c>
      <c r="C4" s="21" t="s">
        <v>2</v>
      </c>
      <c r="D4" s="21" t="s">
        <v>3</v>
      </c>
      <c r="E4" s="21" t="s">
        <v>4</v>
      </c>
      <c r="F4" s="30" t="s">
        <v>5</v>
      </c>
      <c r="G4" s="32" t="s">
        <v>6</v>
      </c>
      <c r="H4" s="33" t="s">
        <v>7</v>
      </c>
      <c r="I4" s="21" t="s">
        <v>8</v>
      </c>
      <c r="J4" s="21" t="s">
        <v>9</v>
      </c>
      <c r="K4" s="22" t="s">
        <v>10</v>
      </c>
      <c r="L4" s="23" t="s">
        <v>11</v>
      </c>
      <c r="M4" s="23"/>
      <c r="N4" s="23"/>
      <c r="O4" s="7"/>
    </row>
    <row r="5" spans="1:17" s="9" customFormat="1" ht="36" customHeight="1">
      <c r="A5" s="26"/>
      <c r="B5" s="21"/>
      <c r="C5" s="21"/>
      <c r="D5" s="21"/>
      <c r="E5" s="21"/>
      <c r="F5" s="31"/>
      <c r="G5" s="32"/>
      <c r="H5" s="33"/>
      <c r="I5" s="21"/>
      <c r="J5" s="21"/>
      <c r="K5" s="22"/>
      <c r="L5" s="8" t="s">
        <v>12</v>
      </c>
      <c r="M5" s="8" t="s">
        <v>13</v>
      </c>
      <c r="N5" s="8" t="s">
        <v>14</v>
      </c>
      <c r="O5" s="8" t="s">
        <v>15</v>
      </c>
    </row>
    <row r="6" spans="1:17" s="9" customFormat="1" ht="98.25" customHeight="1">
      <c r="A6" s="10">
        <f>IF(MAX([7]令和3年度契約状況調査票!F5:F249)&gt;=ROW()-5,ROW()-5,"")</f>
        <v>1</v>
      </c>
      <c r="B6" s="11" t="str">
        <f>IF(A6="","",VLOOKUP(A6,[7]令和3年度契約状況調査票!$F:$AR,4,FALSE))</f>
        <v>行政文書等の廃棄処理業務（石川県）
67,000ｋｇ         　　　</v>
      </c>
      <c r="C6" s="12" t="str">
        <f>IF(A6="","",VLOOKUP(A6,[7]令和3年度契約状況調査票!$F:$AR,5,FALSE))</f>
        <v>支出負担行為担当官
金沢国税局総務部次長
中村　憲二
石川県金沢市広坂２－２－６０</v>
      </c>
      <c r="D6" s="13">
        <f>IF(A6="","",VLOOKUP(A6,[7]令和3年度契約状況調査票!$F:$AR,8,FALSE))</f>
        <v>44313</v>
      </c>
      <c r="E6" s="11" t="str">
        <f>IF(A6="","",VLOOKUP(A6,[7]令和3年度契約状況調査票!$F:$AR,9,FALSE))</f>
        <v>金沢紙業株式会社
石川県金沢市野町４－６－４２</v>
      </c>
      <c r="F6" s="14">
        <f>IF(A6="","",VLOOKUP(A6,[7]令和3年度契約状況調査票!$F:$AR,10,FALSE))</f>
        <v>4220001002085</v>
      </c>
      <c r="G6" s="15" t="str">
        <f>IF(A6="","",VLOOKUP(A6,[7]令和3年度契約状況調査票!$F:$AR,30,FALSE))</f>
        <v>公募により募集を行ったところ、応募者が１者のみだったため、契約価格の競争による相手方の選定を許さず、会計法第29条の3第4項に該当するため（根拠区分：ロ（ニ））。</v>
      </c>
      <c r="H6" s="16">
        <f>IF(A6="","",IF(VLOOKUP(A6,[7]令和3年度契約状況調査票!$F:$AR,13,FALSE)="他官署で調達手続きを実施のため","他官署で調達手続きを実施のため",IF(VLOOKUP(A6,[7]令和3年度契約状況調査票!$F:$AR,20,FALSE)="②同種の他の契約の予定価格を類推されるおそれがあるため公表しない","同種の他の契約の予定価格を類推されるおそれがあるため公表しない",IF(VLOOKUP(A6,[7]令和3年度契約状況調査票!$F:$AR,20,FALSE)="－","－",IF(VLOOKUP(A6,[7]令和3年度契約状況調査票!$F:$AR,6,FALSE)&lt;&gt;"",TEXT(VLOOKUP(A6,[7]令和3年度契約状況調査票!$F:$AR,13,FALSE),"#,##0円")&amp;CHAR(10)&amp;"(A)",VLOOKUP(A6,[7]令和3年度契約状況調査票!$F:$AR,13,FALSE))))))</f>
        <v>1532300</v>
      </c>
      <c r="I6" s="16" t="str">
        <f>IF(A6="","",VLOOKUP(A6,[7]令和3年度契約状況調査票!$F:$AR,14,FALSE))</f>
        <v>＠20.9円／kgほか</v>
      </c>
      <c r="J6" s="17">
        <f>IF(A6="","",IF(VLOOKUP(A6,[7]令和3年度契約状況調査票!$F:$AR,13,FALSE)="他官署で調達手続きを実施のため","－",IF(VLOOKUP(A6,[7]令和3年度契約状況調査票!$F:$AR,20,FALSE)="②同種の他の契約の予定価格を類推されるおそれがあるため公表しない","－",IF(VLOOKUP(A6,[7]令和3年度契約状況調査票!$F:$AR,20,FALSE)="－","－",IF(VLOOKUP(A6,[7]令和3年度契約状況調査票!$F:$AR,6,FALSE)&lt;&gt;"",TEXT(VLOOKUP(A6,[7]令和3年度契約状況調査票!$F:$AR,16,FALSE),"#.0%")&amp;CHAR(10)&amp;"(B/A×100)",VLOOKUP(A6,[7]令和3年度契約状況調査票!$F:$AR,16,FALSE))))))</f>
        <v>1</v>
      </c>
      <c r="K6" s="18"/>
      <c r="L6" s="17" t="str">
        <f>IF(A6="","",IF(VLOOKUP(A6,[7]令和3年度契約状況調査票!$F:$AR,26,FALSE)="①公益社団法人","公社",IF(VLOOKUP(A6,[7]令和3年度契約状況調査票!$F:$AR,26,FALSE)="②公益財団法人","公財","")))</f>
        <v/>
      </c>
      <c r="M6" s="17">
        <f>IF(A6="","",VLOOKUP(A6,[7]令和3年度契約状況調査票!$F:$AR,27,FALSE))</f>
        <v>0</v>
      </c>
      <c r="N6" s="18"/>
      <c r="O6" s="19" t="str">
        <f>IF(A6="","",IF(AND(Q6="○",P6="分担契約/単価契約"),"単価契約"&amp;CHAR(10)&amp;"予定調達総額 "&amp;TEXT(VLOOKUP(A6,[7]令和3年度契約状況調査票!$F:$AR,15,FALSE),"#,##0円")&amp;"(B)"&amp;CHAR(10)&amp;"分担契約"&amp;CHAR(10)&amp;VLOOKUP(A6,[7]令和3年度契約状況調査票!$F:$AR,31,FALSE),IF(AND(Q6="○",P6="分担契約"),"分担契約"&amp;CHAR(10)&amp;"契約総額 "&amp;TEXT(VLOOKUP(A6,[7]令和3年度契約状況調査票!$F:$AR,15,FALSE),"#,##0円")&amp;"(B)"&amp;CHAR(10)&amp;VLOOKUP(A6,[7]令和3年度契約状況調査票!$F:$AR,31,FALSE),(IF(P6="分担契約/単価契約","単価契約"&amp;CHAR(10)&amp;"予定調達総額 "&amp;TEXT(VLOOKUP(A6,[7]令和3年度契約状況調査票!$F:$AR,15,FALSE),"#,##0円")&amp;CHAR(10)&amp;"分担契約"&amp;CHAR(10)&amp;VLOOKUP(A6,[7]令和3年度契約状況調査票!$F:$AR,31,FALSE),IF(P6="分担契約","分担契約"&amp;CHAR(10)&amp;"契約総額 "&amp;TEXT(VLOOKUP(A6,[7]令和3年度契約状況調査票!$F:$AR,15,FALSE),"#,##0円")&amp;CHAR(10)&amp;VLOOKUP(A6,[7]令和3年度契約状況調査票!$F:$AR,31,FALSE),IF(P6="単価契約","単価契約"&amp;CHAR(10)&amp;"予定調達総額 "&amp;TEXT(VLOOKUP(A6,[7]令和3年度契約状況調査票!$F:$AR,15,FALSE),"#,##0円")&amp;CHAR(10)&amp;VLOOKUP(A6,[7]令和3年度契約状況調査票!$F:$AR,31,FALSE),VLOOKUP(A6,[7]令和3年度契約状況調査票!$F:$AR,31,FALSE))))))))</f>
        <v xml:space="preserve">単価契約
予定調達総額 1,532,300円
</v>
      </c>
      <c r="P6" s="9" t="str">
        <f>IF(A6="","",VLOOKUP(A6,[7]令和3年度契約状況調査票!$F:$BY,52,FALSE))</f>
        <v>単価契約</v>
      </c>
      <c r="Q6" s="9" t="str">
        <f>IF(A6="","",IF(VLOOKUP(A6,[7]令和3年度契約状況調査票!$F:$AR,13,FALSE)="他官署で調達手続きを実施のため","×",IF(VLOOKUP(A6,[7]令和3年度契約状況調査票!$F:$AR,20,FALSE)="②同種の他の契約の予定価格を類推されるおそれがあるため公表しない","×","○")))</f>
        <v>○</v>
      </c>
    </row>
    <row r="7" spans="1:17" s="9" customFormat="1" ht="102.75" customHeight="1">
      <c r="A7" s="10">
        <f>IF(MAX([7]令和3年度契約状況調査票!F7:F250)&gt;=ROW()-5,ROW()-5,"")</f>
        <v>2</v>
      </c>
      <c r="B7" s="11" t="str">
        <f>IF(A7="","",VLOOKUP(A7,[7]令和3年度契約状況調査票!$F:$AR,4,FALSE))</f>
        <v>行政文書等の廃棄処理業務（福井県）
34,000ｋｇ         　　　</v>
      </c>
      <c r="C7" s="12" t="str">
        <f>IF(A7="","",VLOOKUP(A7,[7]令和3年度契約状況調査票!$F:$AR,5,FALSE))</f>
        <v>支出負担行為担当官
金沢国税局総務部次長
中村　憲二
石川県金沢市広坂２－２－６０</v>
      </c>
      <c r="D7" s="13">
        <f>IF(A7="","",VLOOKUP(A7,[7]令和3年度契約状況調査票!$F:$AR,8,FALSE))</f>
        <v>44313</v>
      </c>
      <c r="E7" s="11" t="str">
        <f>IF(A7="","",VLOOKUP(A7,[7]令和3年度契約状況調査票!$F:$AR,9,FALSE))</f>
        <v>株式会社増田喜　　　　　　　　　
福井県福井市乾徳２－６－６</v>
      </c>
      <c r="F7" s="14">
        <f>IF(A7="","",VLOOKUP(A7,[7]令和3年度契約状況調査票!$F:$AR,10,FALSE))</f>
        <v>9210001008434</v>
      </c>
      <c r="G7" s="15" t="str">
        <f>IF(A7="","",VLOOKUP(A7,[7]令和3年度契約状況調査票!$F:$AR,30,FALSE))</f>
        <v>公募により募集を行ったところ、応募者が１者のみだったため、契約価格の競争による相手方の選定を許さず、会計法第29条の3第4項に該当するため（根拠区分：ロ（ニ））。</v>
      </c>
      <c r="H7" s="16">
        <f>IF(A7="","",IF(VLOOKUP(A7,[7]令和3年度契約状況調査票!$F:$AR,13,FALSE)="他官署で調達手続きを実施のため","他官署で調達手続きを実施のため",IF(VLOOKUP(A7,[7]令和3年度契約状況調査票!$F:$AR,20,FALSE)="②同種の他の契約の予定価格を類推されるおそれがあるため公表しない","同種の他の契約の予定価格を類推されるおそれがあるため公表しない",IF(VLOOKUP(A7,[7]令和3年度契約状況調査票!$F:$AR,20,FALSE)="－","－",IF(VLOOKUP(A7,[7]令和3年度契約状況調査票!$F:$AR,6,FALSE)&lt;&gt;"",TEXT(VLOOKUP(A7,[7]令和3年度契約状況調査票!$F:$AR,13,FALSE),"#,##0円")&amp;CHAR(10)&amp;"(A)",VLOOKUP(A7,[7]令和3年度契約状況調査票!$F:$AR,13,FALSE))))))</f>
        <v>1138500</v>
      </c>
      <c r="I7" s="16" t="str">
        <f>IF(A7="","",VLOOKUP(A7,[7]令和3年度契約状況調査票!$F:$AR,14,FALSE))</f>
        <v>＠33円／kgほか</v>
      </c>
      <c r="J7" s="17">
        <f>IF(A7="","",IF(VLOOKUP(A7,[7]令和3年度契約状況調査票!$F:$AR,13,FALSE)="他官署で調達手続きを実施のため","－",IF(VLOOKUP(A7,[7]令和3年度契約状況調査票!$F:$AR,20,FALSE)="②同種の他の契約の予定価格を類推されるおそれがあるため公表しない","－",IF(VLOOKUP(A7,[7]令和3年度契約状況調査票!$F:$AR,20,FALSE)="－","－",IF(VLOOKUP(A7,[7]令和3年度契約状況調査票!$F:$AR,6,FALSE)&lt;&gt;"",TEXT(VLOOKUP(A7,[7]令和3年度契約状況調査票!$F:$AR,16,FALSE),"#.0%")&amp;CHAR(10)&amp;"(B/A×100)",VLOOKUP(A7,[7]令和3年度契約状況調査票!$F:$AR,16,FALSE))))))</f>
        <v>1</v>
      </c>
      <c r="K7" s="18"/>
      <c r="L7" s="17" t="str">
        <f>IF(A7="","",IF(VLOOKUP(A7,[7]令和3年度契約状況調査票!$F:$AR,26,FALSE)="①公益社団法人","公社",IF(VLOOKUP(A7,[7]令和3年度契約状況調査票!$F:$AR,26,FALSE)="②公益財団法人","公財","")))</f>
        <v/>
      </c>
      <c r="M7" s="17">
        <f>IF(A7="","",VLOOKUP(A7,[7]令和3年度契約状況調査票!$F:$AR,27,FALSE))</f>
        <v>0</v>
      </c>
      <c r="N7" s="18"/>
      <c r="O7" s="19" t="str">
        <f>IF(A7="","",IF(AND(Q7="○",P7="分担契約/単価契約"),"単価契約"&amp;CHAR(10)&amp;"予定調達総額 "&amp;TEXT(VLOOKUP(A7,[7]令和3年度契約状況調査票!$F:$AR,15,FALSE),"#,##0円")&amp;"(B)"&amp;CHAR(10)&amp;"分担契約"&amp;CHAR(10)&amp;VLOOKUP(A7,[7]令和3年度契約状況調査票!$F:$AR,31,FALSE),IF(AND(Q7="○",P7="分担契約"),"分担契約"&amp;CHAR(10)&amp;"契約総額 "&amp;TEXT(VLOOKUP(A7,[7]令和3年度契約状況調査票!$F:$AR,15,FALSE),"#,##0円")&amp;"(B)"&amp;CHAR(10)&amp;VLOOKUP(A7,[7]令和3年度契約状況調査票!$F:$AR,31,FALSE),(IF(P7="分担契約/単価契約","単価契約"&amp;CHAR(10)&amp;"予定調達総額 "&amp;TEXT(VLOOKUP(A7,[7]令和3年度契約状況調査票!$F:$AR,15,FALSE),"#,##0円")&amp;CHAR(10)&amp;"分担契約"&amp;CHAR(10)&amp;VLOOKUP(A7,[7]令和3年度契約状況調査票!$F:$AR,31,FALSE),IF(P7="分担契約","分担契約"&amp;CHAR(10)&amp;"契約総額 "&amp;TEXT(VLOOKUP(A7,[7]令和3年度契約状況調査票!$F:$AR,15,FALSE),"#,##0円")&amp;CHAR(10)&amp;VLOOKUP(A7,[7]令和3年度契約状況調査票!$F:$AR,31,FALSE),IF(P7="単価契約","単価契約"&amp;CHAR(10)&amp;"予定調達総額 "&amp;TEXT(VLOOKUP(A7,[7]令和3年度契約状況調査票!$F:$AR,15,FALSE),"#,##0円")&amp;CHAR(10)&amp;VLOOKUP(A7,[7]令和3年度契約状況調査票!$F:$AR,31,FALSE),VLOOKUP(A7,[7]令和3年度契約状況調査票!$F:$AR,31,FALSE))))))))</f>
        <v xml:space="preserve">単価契約
予定調達総額 1,138,500円
</v>
      </c>
      <c r="P7" s="9" t="str">
        <f>IF(A7="","",VLOOKUP(A7,[7]令和3年度契約状況調査票!$F:$BY,52,FALSE))</f>
        <v>単価契約</v>
      </c>
      <c r="Q7" s="9" t="str">
        <f>IF(A7="","",IF(VLOOKUP(A7,[7]令和3年度契約状況調査票!$F:$AR,13,FALSE)="他官署で調達手続きを実施のため","×",IF(VLOOKUP(A7,[7]令和3年度契約状況調査票!$F:$AR,20,FALSE)="②同種の他の契約の予定価格を類推されるおそれがあるため公表しない","×","○")))</f>
        <v>○</v>
      </c>
    </row>
    <row r="8" spans="1:17" s="9" customFormat="1" ht="105" customHeight="1">
      <c r="A8" s="10">
        <f>IF(MAX([7]令和3年度契約状況調査票!F8:F251)&gt;=ROW()-5,ROW()-5,"")</f>
        <v>3</v>
      </c>
      <c r="B8" s="11" t="str">
        <f>IF(A8="","",VLOOKUP(A8,[7]令和3年度契約状況調査票!$F:$AR,4,FALSE))</f>
        <v>料金後納郵便</v>
      </c>
      <c r="C8" s="12" t="str">
        <f>IF(A8="","",VLOOKUP(A8,[7]令和3年度契約状況調査票!$F:$AR,5,FALSE))</f>
        <v>支出負担行為担当官
金沢国税局総務部次長
松浦　睦男
石川県金沢市広坂２－２－６０</v>
      </c>
      <c r="D8" s="13">
        <f>IF(A8="","",VLOOKUP(A8,[7]令和3年度契約状況調査票!$F:$AR,8,FALSE))</f>
        <v>44287</v>
      </c>
      <c r="E8" s="11" t="str">
        <f>IF(A8="","",VLOOKUP(A8,[7]令和3年度契約状況調査票!$F:$AR,9,FALSE))</f>
        <v>日本郵便株式会社北陸支社
石川県金沢市尾張町１－１－１</v>
      </c>
      <c r="F8" s="14">
        <f>IF(A8="","",VLOOKUP(A8,[7]令和3年度契約状況調査票!$F:$AR,10,FALSE))</f>
        <v>1010001112577</v>
      </c>
      <c r="G8" s="15" t="str">
        <f>IF(A8="","",VLOOKUP(A8,[7]令和3年度契約状況調査票!$F:$AR,30,FALSE))</f>
        <v>郵便法又は民間事業者による信書の送達に関する法律に規定する郵便及び信書の送達が可能な事業者は、日本郵便株式会社以外になく競争を許さないことから、会計法第29条の3第4項に該当するため。</v>
      </c>
      <c r="H8" s="16">
        <f>IF(A8="","",IF(VLOOKUP(A8,[7]令和3年度契約状況調査票!$F:$AR,13,FALSE)="他官署で調達手続きを実施のため","他官署で調達手続きを実施のため",IF(VLOOKUP(A8,[7]令和3年度契約状況調査票!$F:$AR,20,FALSE)="②同種の他の契約の予定価格を類推されるおそれがあるため公表しない","同種の他の契約の予定価格を類推されるおそれがあるため公表しない",IF(VLOOKUP(A8,[7]令和3年度契約状況調査票!$F:$AR,20,FALSE)="－","－",IF(VLOOKUP(A8,[7]令和3年度契約状況調査票!$F:$AR,6,FALSE)&lt;&gt;"",TEXT(VLOOKUP(A8,[7]令和3年度契約状況調査票!$F:$AR,13,FALSE),"#,##0円")&amp;CHAR(10)&amp;"(A)",VLOOKUP(A8,[7]令和3年度契約状況調査票!$F:$AR,13,FALSE))))))</f>
        <v>119018667</v>
      </c>
      <c r="I8" s="16" t="str">
        <f>IF(A8="","",VLOOKUP(A8,[7]令和3年度契約状況調査票!$F:$AR,14,FALSE))</f>
        <v>＠84円／通
ほか</v>
      </c>
      <c r="J8" s="17">
        <f>IF(A8="","",IF(VLOOKUP(A8,[7]令和3年度契約状況調査票!$F:$AR,13,FALSE)="他官署で調達手続きを実施のため","－",IF(VLOOKUP(A8,[7]令和3年度契約状況調査票!$F:$AR,20,FALSE)="②同種の他の契約の予定価格を類推されるおそれがあるため公表しない","－",IF(VLOOKUP(A8,[7]令和3年度契約状況調査票!$F:$AR,20,FALSE)="－","－",IF(VLOOKUP(A8,[7]令和3年度契約状況調査票!$F:$AR,6,FALSE)&lt;&gt;"",TEXT(VLOOKUP(A8,[7]令和3年度契約状況調査票!$F:$AR,16,FALSE),"#.0%")&amp;CHAR(10)&amp;"(B/A×100)",VLOOKUP(A8,[7]令和3年度契約状況調査票!$F:$AR,16,FALSE))))))</f>
        <v>1</v>
      </c>
      <c r="K8" s="18"/>
      <c r="L8" s="17" t="str">
        <f>IF(A8="","",IF(VLOOKUP(A8,[7]令和3年度契約状況調査票!$F:$AR,26,FALSE)="①公益社団法人","公社",IF(VLOOKUP(A8,[7]令和3年度契約状況調査票!$F:$AR,26,FALSE)="②公益財団法人","公財","")))</f>
        <v/>
      </c>
      <c r="M8" s="17">
        <f>IF(A8="","",VLOOKUP(A8,[7]令和3年度契約状況調査票!$F:$AR,27,FALSE))</f>
        <v>0</v>
      </c>
      <c r="N8" s="18"/>
      <c r="O8" s="19" t="str">
        <f>IF(A8="","",IF(AND(Q8="○",P8="分担契約/単価契約"),"単価契約"&amp;CHAR(10)&amp;"予定調達総額 "&amp;TEXT(VLOOKUP(A8,[7]令和3年度契約状況調査票!$F:$AR,15,FALSE),"#,##0円")&amp;"(B)"&amp;CHAR(10)&amp;"分担契約"&amp;CHAR(10)&amp;VLOOKUP(A8,[7]令和3年度契約状況調査票!$F:$AR,31,FALSE),IF(AND(Q8="○",P8="分担契約"),"分担契約"&amp;CHAR(10)&amp;"契約総額 "&amp;TEXT(VLOOKUP(A8,[7]令和3年度契約状況調査票!$F:$AR,15,FALSE),"#,##0円")&amp;"(B)"&amp;CHAR(10)&amp;VLOOKUP(A8,[7]令和3年度契約状況調査票!$F:$AR,31,FALSE),(IF(P8="分担契約/単価契約","単価契約"&amp;CHAR(10)&amp;"予定調達総額 "&amp;TEXT(VLOOKUP(A8,[7]令和3年度契約状況調査票!$F:$AR,15,FALSE),"#,##0円")&amp;CHAR(10)&amp;"分担契約"&amp;CHAR(10)&amp;VLOOKUP(A8,[7]令和3年度契約状況調査票!$F:$AR,31,FALSE),IF(P8="分担契約","分担契約"&amp;CHAR(10)&amp;"契約総額 "&amp;TEXT(VLOOKUP(A8,[7]令和3年度契約状況調査票!$F:$AR,15,FALSE),"#,##0円")&amp;CHAR(10)&amp;VLOOKUP(A8,[7]令和3年度契約状況調査票!$F:$AR,31,FALSE),IF(P8="単価契約","単価契約"&amp;CHAR(10)&amp;"予定調達総額 "&amp;TEXT(VLOOKUP(A8,[7]令和3年度契約状況調査票!$F:$AR,15,FALSE),"#,##0円")&amp;CHAR(10)&amp;VLOOKUP(A8,[7]令和3年度契約状況調査票!$F:$AR,31,FALSE),VLOOKUP(A8,[7]令和3年度契約状況調査票!$F:$AR,31,FALSE))))))))</f>
        <v xml:space="preserve">単価契約
予定調達総額 119,018,667円
</v>
      </c>
      <c r="P8" s="9" t="str">
        <f>IF(A8="","",VLOOKUP(A8,[7]令和3年度契約状況調査票!$F:$BY,52,FALSE))</f>
        <v>単価契約</v>
      </c>
      <c r="Q8" s="9" t="str">
        <f>IF(A8="","",IF(VLOOKUP(A8,[7]令和3年度契約状況調査票!$F:$AR,13,FALSE)="他官署で調達手続きを実施のため","×",IF(VLOOKUP(A8,[7]令和3年度契約状況調査票!$F:$AR,20,FALSE)="②同種の他の契約の予定価格を類推されるおそれがあるため公表しない","×","○")))</f>
        <v>○</v>
      </c>
    </row>
    <row r="9" spans="1:17" s="9" customFormat="1" ht="94.5" customHeight="1">
      <c r="A9" s="10">
        <f>IF(MAX([7]令和3年度契約状況調査票!F11:F252)&gt;=ROW()-5,ROW()-5,"")</f>
        <v>4</v>
      </c>
      <c r="B9" s="11" t="str">
        <f>IF(A9="","",VLOOKUP(A9,[7]令和3年度契約状況調査票!$F:$AR,4,FALSE))</f>
        <v>金融機関照会手数料
一式</v>
      </c>
      <c r="C9" s="12" t="str">
        <f>IF(A9="","",VLOOKUP(A9,[7]令和3年度契約状況調査票!$F:$AR,5,FALSE))</f>
        <v>支出負担行為担当官
金沢国税局総務部次長
松浦　睦男
石川県金沢市広坂２－２－６０</v>
      </c>
      <c r="D9" s="13">
        <f>IF(A9="","",VLOOKUP(A9,[7]令和3年度契約状況調査票!$F:$AR,8,FALSE))</f>
        <v>44287</v>
      </c>
      <c r="E9" s="11" t="str">
        <f>IF(A9="","",VLOOKUP(A9,[7]令和3年度契約状況調査票!$F:$AR,9,FALSE))</f>
        <v>株式会社北陸銀行
富山県富山市堤町通り１－２－２６</v>
      </c>
      <c r="F9" s="14">
        <f>IF(A9="","",VLOOKUP(A9,[7]令和3年度契約状況調査票!$F:$AR,10,FALSE))</f>
        <v>1230001002946</v>
      </c>
      <c r="G9" s="15">
        <f>IF(A9="","",VLOOKUP(A9,[7]令和3年度契約状況調査票!$F:$AR,30,FALSE))</f>
        <v>0</v>
      </c>
      <c r="H9" s="16">
        <f>IF(A9="","",IF(VLOOKUP(A9,[7]令和3年度契約状況調査票!$F:$AR,13,FALSE)="他官署で調達手続きを実施のため","他官署で調達手続きを実施のため",IF(VLOOKUP(A9,[7]令和3年度契約状況調査票!$F:$AR,20,FALSE)="②同種の他の契約の予定価格を類推されるおそれがあるため公表しない","同種の他の契約の予定価格を類推されるおそれがあるため公表しない",IF(VLOOKUP(A9,[7]令和3年度契約状況調査票!$F:$AR,20,FALSE)="－","－",IF(VLOOKUP(A9,[7]令和3年度契約状況調査票!$F:$AR,6,FALSE)&lt;&gt;"",TEXT(VLOOKUP(A9,[7]令和3年度契約状況調査票!$F:$AR,13,FALSE),"#,##0円")&amp;CHAR(10)&amp;"(A)",VLOOKUP(A9,[7]令和3年度契約状況調査票!$F:$AR,13,FALSE))))))</f>
        <v>2586496</v>
      </c>
      <c r="I9" s="16" t="str">
        <f>IF(A9="","",VLOOKUP(A9,[7]令和3年度契約状況調査票!$F:$AR,14,FALSE))</f>
        <v>＠22円／枚ほか</v>
      </c>
      <c r="J9" s="17">
        <f>IF(A9="","",IF(VLOOKUP(A9,[7]令和3年度契約状況調査票!$F:$AR,13,FALSE)="他官署で調達手続きを実施のため","－",IF(VLOOKUP(A9,[7]令和3年度契約状況調査票!$F:$AR,20,FALSE)="②同種の他の契約の予定価格を類推されるおそれがあるため公表しない","－",IF(VLOOKUP(A9,[7]令和3年度契約状況調査票!$F:$AR,20,FALSE)="－","－",IF(VLOOKUP(A9,[7]令和3年度契約状況調査票!$F:$AR,6,FALSE)&lt;&gt;"",TEXT(VLOOKUP(A9,[7]令和3年度契約状況調査票!$F:$AR,16,FALSE),"#.0%")&amp;CHAR(10)&amp;"(B/A×100)",VLOOKUP(A9,[7]令和3年度契約状況調査票!$F:$AR,16,FALSE))))))</f>
        <v>1</v>
      </c>
      <c r="K9" s="18"/>
      <c r="L9" s="17" t="str">
        <f>IF(A9="","",IF(VLOOKUP(A9,[7]令和3年度契約状況調査票!$F:$AR,26,FALSE)="①公益社団法人","公社",IF(VLOOKUP(A9,[7]令和3年度契約状況調査票!$F:$AR,26,FALSE)="②公益財団法人","公財","")))</f>
        <v/>
      </c>
      <c r="M9" s="17">
        <f>IF(A9="","",VLOOKUP(A9,[7]令和3年度契約状況調査票!$F:$AR,27,FALSE))</f>
        <v>0</v>
      </c>
      <c r="N9" s="18"/>
      <c r="O9" s="19" t="str">
        <f>IF(A9="","",IF(AND(Q9="○",P9="分担契約/単価契約"),"単価契約"&amp;CHAR(10)&amp;"予定調達総額 "&amp;TEXT(VLOOKUP(A9,[7]令和3年度契約状況調査票!$F:$AR,15,FALSE),"#,##0円")&amp;"(B)"&amp;CHAR(10)&amp;"分担契約"&amp;CHAR(10)&amp;VLOOKUP(A9,[7]令和3年度契約状況調査票!$F:$AR,31,FALSE),IF(AND(Q9="○",P9="分担契約"),"分担契約"&amp;CHAR(10)&amp;"契約総額 "&amp;TEXT(VLOOKUP(A9,[7]令和3年度契約状況調査票!$F:$AR,15,FALSE),"#,##0円")&amp;"(B)"&amp;CHAR(10)&amp;VLOOKUP(A9,[7]令和3年度契約状況調査票!$F:$AR,31,FALSE),(IF(P9="分担契約/単価契約","単価契約"&amp;CHAR(10)&amp;"予定調達総額 "&amp;TEXT(VLOOKUP(A9,[7]令和3年度契約状況調査票!$F:$AR,15,FALSE),"#,##0円")&amp;CHAR(10)&amp;"分担契約"&amp;CHAR(10)&amp;VLOOKUP(A9,[7]令和3年度契約状況調査票!$F:$AR,31,FALSE),IF(P9="分担契約","分担契約"&amp;CHAR(10)&amp;"契約総額 "&amp;TEXT(VLOOKUP(A9,[7]令和3年度契約状況調査票!$F:$AR,15,FALSE),"#,##0円")&amp;CHAR(10)&amp;VLOOKUP(A9,[7]令和3年度契約状況調査票!$F:$AR,31,FALSE),IF(P9="単価契約","単価契約"&amp;CHAR(10)&amp;"予定調達総額 "&amp;TEXT(VLOOKUP(A9,[7]令和3年度契約状況調査票!$F:$AR,15,FALSE),"#,##0円")&amp;CHAR(10)&amp;VLOOKUP(A9,[7]令和3年度契約状況調査票!$F:$AR,31,FALSE),VLOOKUP(A9,[7]令和3年度契約状況調査票!$F:$AR,31,FALSE))))))))</f>
        <v xml:space="preserve">単価契約
予定調達総額 2,586,496円
</v>
      </c>
      <c r="P9" s="9" t="str">
        <f>IF(A9="","",VLOOKUP(A9,[7]令和3年度契約状況調査票!$F:$BY,52,FALSE))</f>
        <v>単価契約</v>
      </c>
      <c r="Q9" s="9" t="str">
        <f>IF(A9="","",IF(VLOOKUP(A9,[7]令和3年度契約状況調査票!$F:$AR,13,FALSE)="他官署で調達手続きを実施のため","×",IF(VLOOKUP(A9,[7]令和3年度契約状況調査票!$F:$AR,20,FALSE)="②同種の他の契約の予定価格を類推されるおそれがあるため公表しない","×","○")))</f>
        <v>○</v>
      </c>
    </row>
    <row r="10" spans="1:17" s="9" customFormat="1" ht="60" customHeight="1">
      <c r="A10" s="10">
        <f>IF(MAX([7]令和3年度契約状況調査票!F12:F253)&gt;=ROW()-5,ROW()-5,"")</f>
        <v>5</v>
      </c>
      <c r="B10" s="11" t="str">
        <f>IF(A10="","",VLOOKUP(A10,[7]令和3年度契約状況調査票!$F:$AR,4,FALSE))</f>
        <v>金融機関照会手数料
一式</v>
      </c>
      <c r="C10" s="12" t="str">
        <f>IF(A10="","",VLOOKUP(A10,[7]令和3年度契約状況調査票!$F:$AR,5,FALSE))</f>
        <v>支出負担行為担当官
金沢国税局総務部次長
松浦　睦男
石川県金沢市広坂２－２－６０</v>
      </c>
      <c r="D10" s="13">
        <f>IF(A10="","",VLOOKUP(A10,[7]令和3年度契約状況調査票!$F:$AR,8,FALSE))</f>
        <v>44287</v>
      </c>
      <c r="E10" s="11" t="str">
        <f>IF(A10="","",VLOOKUP(A10,[7]令和3年度契約状況調査票!$F:$AR,9,FALSE))</f>
        <v>株式会社福井銀行
福井県福井市順化１－１－１</v>
      </c>
      <c r="F10" s="14">
        <f>IF(A10="","",VLOOKUP(A10,[7]令和3年度契約状況調査票!$F:$AR,10,FALSE))</f>
        <v>9210001003641</v>
      </c>
      <c r="G10" s="15">
        <f>IF(A10="","",VLOOKUP(A10,[7]令和3年度契約状況調査票!$F:$AR,30,FALSE))</f>
        <v>0</v>
      </c>
      <c r="H10" s="16">
        <f>IF(A10="","",IF(VLOOKUP(A10,[7]令和3年度契約状況調査票!$F:$AR,13,FALSE)="他官署で調達手続きを実施のため","他官署で調達手続きを実施のため",IF(VLOOKUP(A10,[7]令和3年度契約状況調査票!$F:$AR,20,FALSE)="②同種の他の契約の予定価格を類推されるおそれがあるため公表しない","同種の他の契約の予定価格を類推されるおそれがあるため公表しない",IF(VLOOKUP(A10,[7]令和3年度契約状況調査票!$F:$AR,20,FALSE)="－","－",IF(VLOOKUP(A10,[7]令和3年度契約状況調査票!$F:$AR,6,FALSE)&lt;&gt;"",TEXT(VLOOKUP(A10,[7]令和3年度契約状況調査票!$F:$AR,13,FALSE),"#,##0円")&amp;CHAR(10)&amp;"(A)",VLOOKUP(A10,[7]令和3年度契約状況調査票!$F:$AR,13,FALSE))))))</f>
        <v>1642168</v>
      </c>
      <c r="I10" s="16" t="str">
        <f>IF(A10="","",VLOOKUP(A10,[7]令和3年度契約状況調査票!$F:$AR,14,FALSE))</f>
        <v>＠22円／枚ほか</v>
      </c>
      <c r="J10" s="17">
        <f>IF(A10="","",IF(VLOOKUP(A10,[7]令和3年度契約状況調査票!$F:$AR,13,FALSE)="他官署で調達手続きを実施のため","－",IF(VLOOKUP(A10,[7]令和3年度契約状況調査票!$F:$AR,20,FALSE)="②同種の他の契約の予定価格を類推されるおそれがあるため公表しない","－",IF(VLOOKUP(A10,[7]令和3年度契約状況調査票!$F:$AR,20,FALSE)="－","－",IF(VLOOKUP(A10,[7]令和3年度契約状況調査票!$F:$AR,6,FALSE)&lt;&gt;"",TEXT(VLOOKUP(A10,[7]令和3年度契約状況調査票!$F:$AR,16,FALSE),"#.0%")&amp;CHAR(10)&amp;"(B/A×100)",VLOOKUP(A10,[7]令和3年度契約状況調査票!$F:$AR,16,FALSE))))))</f>
        <v>1</v>
      </c>
      <c r="K10" s="18"/>
      <c r="L10" s="17" t="str">
        <f>IF(A10="","",IF(VLOOKUP(A10,[7]令和3年度契約状況調査票!$F:$AR,26,FALSE)="①公益社団法人","公社",IF(VLOOKUP(A10,[7]令和3年度契約状況調査票!$F:$AR,26,FALSE)="②公益財団法人","公財","")))</f>
        <v/>
      </c>
      <c r="M10" s="17">
        <f>IF(A10="","",VLOOKUP(A10,[7]令和3年度契約状況調査票!$F:$AR,27,FALSE))</f>
        <v>0</v>
      </c>
      <c r="N10" s="18"/>
      <c r="O10" s="19" t="str">
        <f>IF(A10="","",IF(AND(Q10="○",P10="分担契約/単価契約"),"単価契約"&amp;CHAR(10)&amp;"予定調達総額 "&amp;TEXT(VLOOKUP(A10,[7]令和3年度契約状況調査票!$F:$AR,15,FALSE),"#,##0円")&amp;"(B)"&amp;CHAR(10)&amp;"分担契約"&amp;CHAR(10)&amp;VLOOKUP(A10,[7]令和3年度契約状況調査票!$F:$AR,31,FALSE),IF(AND(Q10="○",P10="分担契約"),"分担契約"&amp;CHAR(10)&amp;"契約総額 "&amp;TEXT(VLOOKUP(A10,[7]令和3年度契約状況調査票!$F:$AR,15,FALSE),"#,##0円")&amp;"(B)"&amp;CHAR(10)&amp;VLOOKUP(A10,[7]令和3年度契約状況調査票!$F:$AR,31,FALSE),(IF(P10="分担契約/単価契約","単価契約"&amp;CHAR(10)&amp;"予定調達総額 "&amp;TEXT(VLOOKUP(A10,[7]令和3年度契約状況調査票!$F:$AR,15,FALSE),"#,##0円")&amp;CHAR(10)&amp;"分担契約"&amp;CHAR(10)&amp;VLOOKUP(A10,[7]令和3年度契約状況調査票!$F:$AR,31,FALSE),IF(P10="分担契約","分担契約"&amp;CHAR(10)&amp;"契約総額 "&amp;TEXT(VLOOKUP(A10,[7]令和3年度契約状況調査票!$F:$AR,15,FALSE),"#,##0円")&amp;CHAR(10)&amp;VLOOKUP(A10,[7]令和3年度契約状況調査票!$F:$AR,31,FALSE),IF(P10="単価契約","単価契約"&amp;CHAR(10)&amp;"予定調達総額 "&amp;TEXT(VLOOKUP(A10,[7]令和3年度契約状況調査票!$F:$AR,15,FALSE),"#,##0円")&amp;CHAR(10)&amp;VLOOKUP(A10,[7]令和3年度契約状況調査票!$F:$AR,31,FALSE),VLOOKUP(A10,[7]令和3年度契約状況調査票!$F:$AR,31,FALSE))))))))</f>
        <v xml:space="preserve">単価契約
予定調達総額 1,642,168円
</v>
      </c>
      <c r="P10" s="9" t="str">
        <f>IF(A10="","",VLOOKUP(A10,[7]令和3年度契約状況調査票!$F:$BY,52,FALSE))</f>
        <v>単価契約</v>
      </c>
      <c r="Q10" s="9" t="str">
        <f>IF(A10="","",IF(VLOOKUP(A10,[7]令和3年度契約状況調査票!$F:$AR,13,FALSE)="他官署で調達手続きを実施のため","×",IF(VLOOKUP(A10,[7]令和3年度契約状況調査票!$F:$AR,20,FALSE)="②同種の他の契約の予定価格を類推されるおそれがあるため公表しない","×","○")))</f>
        <v>○</v>
      </c>
    </row>
    <row r="11" spans="1:17" s="9" customFormat="1" ht="60" customHeight="1">
      <c r="A11" s="10">
        <f>IF(MAX([7]令和3年度契約状況調査票!F26:F254)&gt;=ROW()-5,ROW()-5,"")</f>
        <v>6</v>
      </c>
      <c r="B11" s="11" t="str">
        <f>IF(A11="","",VLOOKUP(A11,[7]令和3年度契約状況調査票!$F:$AR,4,FALSE))</f>
        <v>金融機関照会手数料
一式</v>
      </c>
      <c r="C11" s="12" t="str">
        <f>IF(A11="","",VLOOKUP(A11,[7]令和3年度契約状況調査票!$F:$AR,5,FALSE))</f>
        <v>支出負担行為担当官
金沢国税局総務部次長
松浦　睦男
石川県金沢市広坂２－２－６０</v>
      </c>
      <c r="D11" s="13">
        <f>IF(A11="","",VLOOKUP(A11,[7]令和3年度契約状況調査票!$F:$AR,8,FALSE))</f>
        <v>44287</v>
      </c>
      <c r="E11" s="11" t="str">
        <f>IF(A11="","",VLOOKUP(A11,[7]令和3年度契約状況調査票!$F:$AR,9,FALSE))</f>
        <v>株式会社ゆうちょ銀行　　　　　　　　東京都千代田区丸の内２－７－２</v>
      </c>
      <c r="F11" s="14">
        <f>IF(A11="","",VLOOKUP(A11,[7]令和3年度契約状況調査票!$F:$AR,10,FALSE))</f>
        <v>5010001112730</v>
      </c>
      <c r="G11" s="15">
        <f>IF(A11="","",VLOOKUP(A11,[7]令和3年度契約状況調査票!$F:$AR,30,FALSE))</f>
        <v>0</v>
      </c>
      <c r="H11" s="16">
        <f>IF(A11="","",IF(VLOOKUP(A11,[7]令和3年度契約状況調査票!$F:$AR,13,FALSE)="他官署で調達手続きを実施のため","他官署で調達手続きを実施のため",IF(VLOOKUP(A11,[7]令和3年度契約状況調査票!$F:$AR,20,FALSE)="②同種の他の契約の予定価格を類推されるおそれがあるため公表しない","同種の他の契約の予定価格を類推されるおそれがあるため公表しない",IF(VLOOKUP(A11,[7]令和3年度契約状況調査票!$F:$AR,20,FALSE)="－","－",IF(VLOOKUP(A11,[7]令和3年度契約状況調査票!$F:$AR,6,FALSE)&lt;&gt;"",TEXT(VLOOKUP(A11,[7]令和3年度契約状況調査票!$F:$AR,13,FALSE),"#,##0円")&amp;CHAR(10)&amp;"(A)",VLOOKUP(A11,[7]令和3年度契約状況調査票!$F:$AR,13,FALSE))))))</f>
        <v>1196910</v>
      </c>
      <c r="I11" s="16" t="str">
        <f>IF(A11="","",VLOOKUP(A11,[7]令和3年度契約状況調査票!$F:$AR,14,FALSE))</f>
        <v>＠22円／枚ほか</v>
      </c>
      <c r="J11" s="17">
        <f>IF(A11="","",IF(VLOOKUP(A11,[7]令和3年度契約状況調査票!$F:$AR,13,FALSE)="他官署で調達手続きを実施のため","－",IF(VLOOKUP(A11,[7]令和3年度契約状況調査票!$F:$AR,20,FALSE)="②同種の他の契約の予定価格を類推されるおそれがあるため公表しない","－",IF(VLOOKUP(A11,[7]令和3年度契約状況調査票!$F:$AR,20,FALSE)="－","－",IF(VLOOKUP(A11,[7]令和3年度契約状況調査票!$F:$AR,6,FALSE)&lt;&gt;"",TEXT(VLOOKUP(A11,[7]令和3年度契約状況調査票!$F:$AR,16,FALSE),"#.0%")&amp;CHAR(10)&amp;"(B/A×100)",VLOOKUP(A11,[7]令和3年度契約状況調査票!$F:$AR,16,FALSE))))))</f>
        <v>1</v>
      </c>
      <c r="K11" s="18"/>
      <c r="L11" s="17" t="str">
        <f>IF(A11="","",IF(VLOOKUP(A11,[7]令和3年度契約状況調査票!$F:$AR,26,FALSE)="①公益社団法人","公社",IF(VLOOKUP(A11,[7]令和3年度契約状況調査票!$F:$AR,26,FALSE)="②公益財団法人","公財","")))</f>
        <v/>
      </c>
      <c r="M11" s="17">
        <f>IF(A11="","",VLOOKUP(A11,[7]令和3年度契約状況調査票!$F:$AR,27,FALSE))</f>
        <v>0</v>
      </c>
      <c r="N11" s="18"/>
      <c r="O11" s="19" t="str">
        <f>IF(A11="","",IF(AND(Q11="○",P11="分担契約/単価契約"),"単価契約"&amp;CHAR(10)&amp;"予定調達総額 "&amp;TEXT(VLOOKUP(A11,[7]令和3年度契約状況調査票!$F:$AR,15,FALSE),"#,##0円")&amp;"(B)"&amp;CHAR(10)&amp;"分担契約"&amp;CHAR(10)&amp;VLOOKUP(A11,[7]令和3年度契約状況調査票!$F:$AR,31,FALSE),IF(AND(Q11="○",P11="分担契約"),"分担契約"&amp;CHAR(10)&amp;"契約総額 "&amp;TEXT(VLOOKUP(A11,[7]令和3年度契約状況調査票!$F:$AR,15,FALSE),"#,##0円")&amp;"(B)"&amp;CHAR(10)&amp;VLOOKUP(A11,[7]令和3年度契約状況調査票!$F:$AR,31,FALSE),(IF(P11="分担契約/単価契約","単価契約"&amp;CHAR(10)&amp;"予定調達総額 "&amp;TEXT(VLOOKUP(A11,[7]令和3年度契約状況調査票!$F:$AR,15,FALSE),"#,##0円")&amp;CHAR(10)&amp;"分担契約"&amp;CHAR(10)&amp;VLOOKUP(A11,[7]令和3年度契約状況調査票!$F:$AR,31,FALSE),IF(P11="分担契約","分担契約"&amp;CHAR(10)&amp;"契約総額 "&amp;TEXT(VLOOKUP(A11,[7]令和3年度契約状況調査票!$F:$AR,15,FALSE),"#,##0円")&amp;CHAR(10)&amp;VLOOKUP(A11,[7]令和3年度契約状況調査票!$F:$AR,31,FALSE),IF(P11="単価契約","単価契約"&amp;CHAR(10)&amp;"予定調達総額 "&amp;TEXT(VLOOKUP(A11,[7]令和3年度契約状況調査票!$F:$AR,15,FALSE),"#,##0円")&amp;CHAR(10)&amp;VLOOKUP(A11,[7]令和3年度契約状況調査票!$F:$AR,31,FALSE),VLOOKUP(A11,[7]令和3年度契約状況調査票!$F:$AR,31,FALSE))))))))</f>
        <v xml:space="preserve">単価契約
予定調達総額 1,196,910円
</v>
      </c>
      <c r="P11" s="9" t="str">
        <f>IF(A11="","",VLOOKUP(A11,[7]令和3年度契約状況調査票!$F:$BY,52,FALSE))</f>
        <v>単価契約</v>
      </c>
      <c r="Q11" s="9" t="str">
        <f>IF(A11="","",IF(VLOOKUP(A11,[7]令和3年度契約状況調査票!$F:$AR,13,FALSE)="他官署で調達手続きを実施のため","×",IF(VLOOKUP(A11,[7]令和3年度契約状況調査票!$F:$AR,20,FALSE)="②同種の他の契約の予定価格を類推されるおそれがあるため公表しない","×","○")))</f>
        <v>○</v>
      </c>
    </row>
    <row r="12" spans="1:17" s="9" customFormat="1" ht="85.5" customHeight="1">
      <c r="A12" s="10">
        <f>IF(MAX([7]令和3年度契約状況調査票!F16:F255)&gt;=ROW()-5,ROW()-5,"")</f>
        <v>7</v>
      </c>
      <c r="B12" s="11" t="str">
        <f>IF(A12="","",VLOOKUP(A12,[7]令和3年度契約状況調査票!$F:$AR,4,FALSE))</f>
        <v>令和4年分の土地意見価格等の提出に係る業務
957地点ほか</v>
      </c>
      <c r="C12" s="12" t="str">
        <f>IF(A12="","",VLOOKUP(A12,[7]令和3年度契約状況調査票!$F:$AR,5,FALSE))</f>
        <v>支出負担行為担当官
金沢国税局総務部次長
中村　憲二
石川県金沢市広坂２－２－６０</v>
      </c>
      <c r="D12" s="13">
        <f>IF(A12="","",VLOOKUP(A12,[7]令和3年度契約状況調査票!$F:$AR,8,FALSE))</f>
        <v>44434</v>
      </c>
      <c r="E12" s="11" t="str">
        <f>IF(A12="","",VLOOKUP(A12,[7]令和3年度契約状況調査票!$F:$AR,9,FALSE))</f>
        <v>株式会社富山地価調査センター
富山県富山市大泉町１－１－10</v>
      </c>
      <c r="F12" s="14">
        <f>IF(A12="","",VLOOKUP(A12,[7]令和3年度契約状況調査票!$F:$AR,10,FALSE))</f>
        <v>7230001002115</v>
      </c>
      <c r="G12" s="15" t="str">
        <f>IF(A12="","",VLOOKUP(A12,[7]令和3年度契約状況調査票!$F:$AR,30,FALSE))</f>
        <v>公募を実施し、申し込みのあった者のうち当局の要件を満たす全ての者と契約したものであり、競争を許さないことから会計法29条の3第4項に該当するため。</v>
      </c>
      <c r="H12" s="16">
        <f>IF(A12="","",IF(VLOOKUP(A12,[7]令和3年度契約状況調査票!$F:$AR,13,FALSE)="他官署で調達手続きを実施のため","他官署で調達手続きを実施のため",IF(VLOOKUP(A12,[7]令和3年度契約状況調査票!$F:$AR,20,FALSE)="②同種の他の契約の予定価格を類推されるおそれがあるため公表しない","同種の他の契約の予定価格を類推されるおそれがあるため公表しない",IF(VLOOKUP(A12,[7]令和3年度契約状況調査票!$F:$AR,20,FALSE)="－","－",IF(VLOOKUP(A12,[7]令和3年度契約状況調査票!$F:$AR,6,FALSE)&lt;&gt;"",TEXT(VLOOKUP(A12,[7]令和3年度契約状況調査票!$F:$AR,13,FALSE),"#,##0円")&amp;CHAR(10)&amp;"(A)",VLOOKUP(A12,[7]令和3年度契約状況調査票!$F:$AR,13,FALSE))))))</f>
        <v>1474950</v>
      </c>
      <c r="I12" s="16" t="str">
        <f>IF(A12="","",VLOOKUP(A12,[7]令和3年度契約状況調査票!$F:$AR,14,FALSE))</f>
        <v>@1,450円／地点
ほか</v>
      </c>
      <c r="J12" s="17">
        <f>IF(A12="","",IF(VLOOKUP(A12,[7]令和3年度契約状況調査票!$F:$AR,13,FALSE)="他官署で調達手続きを実施のため","－",IF(VLOOKUP(A12,[7]令和3年度契約状況調査票!$F:$AR,20,FALSE)="②同種の他の契約の予定価格を類推されるおそれがあるため公表しない","－",IF(VLOOKUP(A12,[7]令和3年度契約状況調査票!$F:$AR,20,FALSE)="－","－",IF(VLOOKUP(A12,[7]令和3年度契約状況調査票!$F:$AR,6,FALSE)&lt;&gt;"",TEXT(VLOOKUP(A12,[7]令和3年度契約状況調査票!$F:$AR,16,FALSE),"#.0%")&amp;CHAR(10)&amp;"(B/A×100)",VLOOKUP(A12,[7]令和3年度契約状況調査票!$F:$AR,16,FALSE))))))</f>
        <v>1</v>
      </c>
      <c r="K12" s="18"/>
      <c r="L12" s="17" t="str">
        <f>IF(A12="","",IF(VLOOKUP(A12,[7]令和3年度契約状況調査票!$F:$AR,26,FALSE)="①公益社団法人","公社",IF(VLOOKUP(A12,[7]令和3年度契約状況調査票!$F:$AR,26,FALSE)="②公益財団法人","公財","")))</f>
        <v/>
      </c>
      <c r="M12" s="17">
        <f>IF(A12="","",VLOOKUP(A12,[7]令和3年度契約状況調査票!$F:$AR,27,FALSE))</f>
        <v>0</v>
      </c>
      <c r="N12" s="18"/>
      <c r="O12" s="19" t="str">
        <f>IF(A12="","",IF(AND(Q12="○",P12="分担契約/単価契約"),"単価契約"&amp;CHAR(10)&amp;"予定調達総額 "&amp;TEXT(VLOOKUP(A12,[7]令和3年度契約状況調査票!$F:$AR,15,FALSE),"#,##0円")&amp;"(B)"&amp;CHAR(10)&amp;"分担契約"&amp;CHAR(10)&amp;VLOOKUP(A12,[7]令和3年度契約状況調査票!$F:$AR,31,FALSE),IF(AND(Q12="○",P12="分担契約"),"分担契約"&amp;CHAR(10)&amp;"契約総額 "&amp;TEXT(VLOOKUP(A12,[7]令和3年度契約状況調査票!$F:$AR,15,FALSE),"#,##0円")&amp;"(B)"&amp;CHAR(10)&amp;VLOOKUP(A12,[7]令和3年度契約状況調査票!$F:$AR,31,FALSE),(IF(P12="分担契約/単価契約","単価契約"&amp;CHAR(10)&amp;"予定調達総額 "&amp;TEXT(VLOOKUP(A12,[7]令和3年度契約状況調査票!$F:$AR,15,FALSE),"#,##0円")&amp;CHAR(10)&amp;"分担契約"&amp;CHAR(10)&amp;VLOOKUP(A12,[7]令和3年度契約状況調査票!$F:$AR,31,FALSE),IF(P12="分担契約","分担契約"&amp;CHAR(10)&amp;"契約総額 "&amp;TEXT(VLOOKUP(A12,[7]令和3年度契約状況調査票!$F:$AR,15,FALSE),"#,##0円")&amp;CHAR(10)&amp;VLOOKUP(A12,[7]令和3年度契約状況調査票!$F:$AR,31,FALSE),IF(P12="単価契約","単価契約"&amp;CHAR(10)&amp;"予定調達総額 "&amp;TEXT(VLOOKUP(A12,[7]令和3年度契約状況調査票!$F:$AR,15,FALSE),"#,##0円")&amp;CHAR(10)&amp;VLOOKUP(A12,[7]令和3年度契約状況調査票!$F:$AR,31,FALSE),VLOOKUP(A12,[7]令和3年度契約状況調査票!$F:$AR,31,FALSE))))))))</f>
        <v xml:space="preserve">単価契約
予定調達総額 1,474,950円
</v>
      </c>
      <c r="P12" s="9" t="str">
        <f>IF(A12="","",VLOOKUP(A12,[7]令和3年度契約状況調査票!$F:$BY,52,FALSE))</f>
        <v>単価契約</v>
      </c>
      <c r="Q12" s="9" t="str">
        <f>IF(A12="","",IF(VLOOKUP(A12,[7]令和3年度契約状況調査票!$F:$AR,13,FALSE)="他官署で調達手続きを実施のため","×",IF(VLOOKUP(A12,[7]令和3年度契約状況調査票!$F:$AR,20,FALSE)="②同種の他の契約の予定価格を類推されるおそれがあるため公表しない","×","○")))</f>
        <v>○</v>
      </c>
    </row>
    <row r="13" spans="1:17" s="9" customFormat="1" ht="89.25" customHeight="1">
      <c r="A13" s="10">
        <f>IF(MAX([7]令和3年度契約状況調査票!F15:F256)&gt;=ROW()-5,ROW()-5,"")</f>
        <v>8</v>
      </c>
      <c r="B13" s="11" t="str">
        <f>IF(A13="","",VLOOKUP(A13,[7]令和3年度契約状況調査票!$F:$AR,4,FALSE))</f>
        <v>令和4年分の土地意見価格等の提出に係る業務
952地点ほか</v>
      </c>
      <c r="C13" s="12" t="str">
        <f>IF(A13="","",VLOOKUP(A13,[7]令和3年度契約状況調査票!$F:$AR,5,FALSE))</f>
        <v>支出負担行為担当官
金沢国税局総務部次長
中村　憲二
石川県金沢市広坂２－２－６０</v>
      </c>
      <c r="D13" s="13">
        <f>IF(A13="","",VLOOKUP(A13,[7]令和3年度契約状況調査票!$F:$AR,8,FALSE))</f>
        <v>44434</v>
      </c>
      <c r="E13" s="11" t="str">
        <f>IF(A13="","",VLOOKUP(A13,[7]令和3年度契約状況調査票!$F:$AR,9,FALSE))</f>
        <v>株式会社富山総合不動産研究所
富山県富山市古鍛冶町６－１</v>
      </c>
      <c r="F13" s="14">
        <f>IF(A13="","",VLOOKUP(A13,[7]令和3年度契約状況調査票!$F:$AR,10,FALSE))</f>
        <v>2230001018495</v>
      </c>
      <c r="G13" s="15" t="str">
        <f>IF(A13="","",VLOOKUP(A13,[7]令和3年度契約状況調査票!$F:$AR,30,FALSE))</f>
        <v>公募を実施し、申し込みのあった者のうち当局の要件を満たす全ての者と契約したものであり、競争を許さないことから会計法29条の3第4項に該当するため。</v>
      </c>
      <c r="H13" s="16">
        <f>IF(A13="","",IF(VLOOKUP(A13,[7]令和3年度契約状況調査票!$F:$AR,13,FALSE)="他官署で調達手続きを実施のため","他官署で調達手続きを実施のため",IF(VLOOKUP(A13,[7]令和3年度契約状況調査票!$F:$AR,20,FALSE)="②同種の他の契約の予定価格を類推されるおそれがあるため公表しない","同種の他の契約の予定価格を類推されるおそれがあるため公表しない",IF(VLOOKUP(A13,[7]令和3年度契約状況調査票!$F:$AR,20,FALSE)="－","－",IF(VLOOKUP(A13,[7]令和3年度契約状況調査票!$F:$AR,6,FALSE)&lt;&gt;"",TEXT(VLOOKUP(A13,[7]令和3年度契約状況調査票!$F:$AR,13,FALSE),"#,##0円")&amp;CHAR(10)&amp;"(A)",VLOOKUP(A13,[7]令和3年度契約状況調査票!$F:$AR,13,FALSE))))))</f>
        <v>1501000</v>
      </c>
      <c r="I13" s="16" t="str">
        <f>IF(A13="","",VLOOKUP(A13,[7]令和3年度契約状況調査票!$F:$AR,14,FALSE))</f>
        <v>@1,450円／地点
ほか</v>
      </c>
      <c r="J13" s="17">
        <f>IF(A13="","",IF(VLOOKUP(A13,[7]令和3年度契約状況調査票!$F:$AR,13,FALSE)="他官署で調達手続きを実施のため","－",IF(VLOOKUP(A13,[7]令和3年度契約状況調査票!$F:$AR,20,FALSE)="②同種の他の契約の予定価格を類推されるおそれがあるため公表しない","－",IF(VLOOKUP(A13,[7]令和3年度契約状況調査票!$F:$AR,20,FALSE)="－","－",IF(VLOOKUP(A13,[7]令和3年度契約状況調査票!$F:$AR,6,FALSE)&lt;&gt;"",TEXT(VLOOKUP(A13,[7]令和3年度契約状況調査票!$F:$AR,16,FALSE),"#.0%")&amp;CHAR(10)&amp;"(B/A×100)",VLOOKUP(A13,[7]令和3年度契約状況調査票!$F:$AR,16,FALSE))))))</f>
        <v>1</v>
      </c>
      <c r="K13" s="18"/>
      <c r="L13" s="17" t="str">
        <f>IF(A13="","",IF(VLOOKUP(A13,[7]令和3年度契約状況調査票!$F:$AR,26,FALSE)="①公益社団法人","公社",IF(VLOOKUP(A13,[7]令和3年度契約状況調査票!$F:$AR,26,FALSE)="②公益財団法人","公財","")))</f>
        <v/>
      </c>
      <c r="M13" s="17">
        <f>IF(A13="","",VLOOKUP(A13,[7]令和3年度契約状況調査票!$F:$AR,27,FALSE))</f>
        <v>0</v>
      </c>
      <c r="N13" s="18"/>
      <c r="O13" s="19" t="str">
        <f>IF(A13="","",IF(AND(Q13="○",P13="分担契約/単価契約"),"単価契約"&amp;CHAR(10)&amp;"予定調達総額 "&amp;TEXT(VLOOKUP(A13,[7]令和3年度契約状況調査票!$F:$AR,15,FALSE),"#,##0円")&amp;"(B)"&amp;CHAR(10)&amp;"分担契約"&amp;CHAR(10)&amp;VLOOKUP(A13,[7]令和3年度契約状況調査票!$F:$AR,31,FALSE),IF(AND(Q13="○",P13="分担契約"),"分担契約"&amp;CHAR(10)&amp;"契約総額 "&amp;TEXT(VLOOKUP(A13,[7]令和3年度契約状況調査票!$F:$AR,15,FALSE),"#,##0円")&amp;"(B)"&amp;CHAR(10)&amp;VLOOKUP(A13,[7]令和3年度契約状況調査票!$F:$AR,31,FALSE),(IF(P13="分担契約/単価契約","単価契約"&amp;CHAR(10)&amp;"予定調達総額 "&amp;TEXT(VLOOKUP(A13,[7]令和3年度契約状況調査票!$F:$AR,15,FALSE),"#,##0円")&amp;CHAR(10)&amp;"分担契約"&amp;CHAR(10)&amp;VLOOKUP(A13,[7]令和3年度契約状況調査票!$F:$AR,31,FALSE),IF(P13="分担契約","分担契約"&amp;CHAR(10)&amp;"契約総額 "&amp;TEXT(VLOOKUP(A13,[7]令和3年度契約状況調査票!$F:$AR,15,FALSE),"#,##0円")&amp;CHAR(10)&amp;VLOOKUP(A13,[7]令和3年度契約状況調査票!$F:$AR,31,FALSE),IF(P13="単価契約","単価契約"&amp;CHAR(10)&amp;"予定調達総額 "&amp;TEXT(VLOOKUP(A13,[7]令和3年度契約状況調査票!$F:$AR,15,FALSE),"#,##0円")&amp;CHAR(10)&amp;VLOOKUP(A13,[7]令和3年度契約状況調査票!$F:$AR,31,FALSE),VLOOKUP(A13,[7]令和3年度契約状況調査票!$F:$AR,31,FALSE))))))))</f>
        <v xml:space="preserve">単価契約
予定調達総額 1,501,000円
</v>
      </c>
      <c r="P13" s="9" t="str">
        <f>IF(A13="","",VLOOKUP(A13,[7]令和3年度契約状況調査票!$F:$BY,52,FALSE))</f>
        <v>単価契約</v>
      </c>
      <c r="Q13" s="9" t="str">
        <f>IF(A13="","",IF(VLOOKUP(A13,[7]令和3年度契約状況調査票!$F:$AR,13,FALSE)="他官署で調達手続きを実施のため","×",IF(VLOOKUP(A13,[7]令和3年度契約状況調査票!$F:$AR,20,FALSE)="②同種の他の契約の予定価格を類推されるおそれがあるため公表しない","×","○")))</f>
        <v>○</v>
      </c>
    </row>
    <row r="14" spans="1:17" s="9" customFormat="1" ht="109.5" customHeight="1">
      <c r="A14" s="10">
        <f>IF(MAX([7]令和3年度契約状況調査票!F21:F257)&gt;=ROW()-5,ROW()-5,"")</f>
        <v>9</v>
      </c>
      <c r="B14" s="11" t="str">
        <f>IF(A14="","",VLOOKUP(A14,[7]令和3年度契約状況調査票!$F:$AR,4,FALSE))</f>
        <v>令和4年分の土地意見価格等の提出に係る業務
809地点ほか</v>
      </c>
      <c r="C14" s="12" t="str">
        <f>IF(A14="","",VLOOKUP(A14,[7]令和3年度契約状況調査票!$F:$AR,5,FALSE))</f>
        <v>支出負担行為担当官
金沢国税局総務部次長
中村　憲二
石川県金沢市広坂２－２－６０</v>
      </c>
      <c r="D14" s="13">
        <f>IF(A14="","",VLOOKUP(A14,[7]令和3年度契約状況調査票!$F:$AR,8,FALSE))</f>
        <v>44434</v>
      </c>
      <c r="E14" s="11" t="str">
        <f>IF(A14="","",VLOOKUP(A14,[7]令和3年度契約状況調査票!$F:$AR,9,FALSE))</f>
        <v>たかまち鑑定法人株式会社
富山県高岡市守山町５７－１</v>
      </c>
      <c r="F14" s="14">
        <f>IF(A14="","",VLOOKUP(A14,[7]令和3年度契約状況調査票!$F:$AR,10,FALSE))</f>
        <v>9230001014661</v>
      </c>
      <c r="G14" s="15" t="str">
        <f>IF(A14="","",VLOOKUP(A14,[7]令和3年度契約状況調査票!$F:$AR,30,FALSE))</f>
        <v>公募を実施し、申し込みのあった者のうち当局の要件を満たす全ての者と契約したものであり、競争を許さないことから会計法29条の3第4項に該当するため。</v>
      </c>
      <c r="H14" s="16">
        <f>IF(A14="","",IF(VLOOKUP(A14,[7]令和3年度契約状況調査票!$F:$AR,13,FALSE)="他官署で調達手続きを実施のため","他官署で調達手続きを実施のため",IF(VLOOKUP(A14,[7]令和3年度契約状況調査票!$F:$AR,20,FALSE)="②同種の他の契約の予定価格を類推されるおそれがあるため公表しない","同種の他の契約の予定価格を類推されるおそれがあるため公表しない",IF(VLOOKUP(A14,[7]令和3年度契約状況調査票!$F:$AR,20,FALSE)="－","－",IF(VLOOKUP(A14,[7]令和3年度契約状況調査票!$F:$AR,6,FALSE)&lt;&gt;"",TEXT(VLOOKUP(A14,[7]令和3年度契約状況調査票!$F:$AR,13,FALSE),"#,##0円")&amp;CHAR(10)&amp;"(A)",VLOOKUP(A14,[7]令和3年度契約状況調査票!$F:$AR,13,FALSE))))))</f>
        <v>1288350</v>
      </c>
      <c r="I14" s="16" t="str">
        <f>IF(A14="","",VLOOKUP(A14,[7]令和3年度契約状況調査票!$F:$AR,14,FALSE))</f>
        <v>@1,450円／地点
ほか</v>
      </c>
      <c r="J14" s="17">
        <f>IF(A14="","",IF(VLOOKUP(A14,[7]令和3年度契約状況調査票!$F:$AR,13,FALSE)="他官署で調達手続きを実施のため","－",IF(VLOOKUP(A14,[7]令和3年度契約状況調査票!$F:$AR,20,FALSE)="②同種の他の契約の予定価格を類推されるおそれがあるため公表しない","－",IF(VLOOKUP(A14,[7]令和3年度契約状況調査票!$F:$AR,20,FALSE)="－","－",IF(VLOOKUP(A14,[7]令和3年度契約状況調査票!$F:$AR,6,FALSE)&lt;&gt;"",TEXT(VLOOKUP(A14,[7]令和3年度契約状況調査票!$F:$AR,16,FALSE),"#.0%")&amp;CHAR(10)&amp;"(B/A×100)",VLOOKUP(A14,[7]令和3年度契約状況調査票!$F:$AR,16,FALSE))))))</f>
        <v>1</v>
      </c>
      <c r="K14" s="18"/>
      <c r="L14" s="17" t="str">
        <f>IF(A14="","",IF(VLOOKUP(A14,[7]令和3年度契約状況調査票!$F:$AR,26,FALSE)="①公益社団法人","公社",IF(VLOOKUP(A14,[7]令和3年度契約状況調査票!$F:$AR,26,FALSE)="②公益財団法人","公財","")))</f>
        <v/>
      </c>
      <c r="M14" s="17">
        <f>IF(A14="","",VLOOKUP(A14,[7]令和3年度契約状況調査票!$F:$AR,27,FALSE))</f>
        <v>0</v>
      </c>
      <c r="N14" s="18"/>
      <c r="O14" s="19" t="str">
        <f>IF(A14="","",IF(AND(Q14="○",P14="分担契約/単価契約"),"単価契約"&amp;CHAR(10)&amp;"予定調達総額 "&amp;TEXT(VLOOKUP(A14,[7]令和3年度契約状況調査票!$F:$AR,15,FALSE),"#,##0円")&amp;"(B)"&amp;CHAR(10)&amp;"分担契約"&amp;CHAR(10)&amp;VLOOKUP(A14,[7]令和3年度契約状況調査票!$F:$AR,31,FALSE),IF(AND(Q14="○",P14="分担契約"),"分担契約"&amp;CHAR(10)&amp;"契約総額 "&amp;TEXT(VLOOKUP(A14,[7]令和3年度契約状況調査票!$F:$AR,15,FALSE),"#,##0円")&amp;"(B)"&amp;CHAR(10)&amp;VLOOKUP(A14,[7]令和3年度契約状況調査票!$F:$AR,31,FALSE),(IF(P14="分担契約/単価契約","単価契約"&amp;CHAR(10)&amp;"予定調達総額 "&amp;TEXT(VLOOKUP(A14,[7]令和3年度契約状況調査票!$F:$AR,15,FALSE),"#,##0円")&amp;CHAR(10)&amp;"分担契約"&amp;CHAR(10)&amp;VLOOKUP(A14,[7]令和3年度契約状況調査票!$F:$AR,31,FALSE),IF(P14="分担契約","分担契約"&amp;CHAR(10)&amp;"契約総額 "&amp;TEXT(VLOOKUP(A14,[7]令和3年度契約状況調査票!$F:$AR,15,FALSE),"#,##0円")&amp;CHAR(10)&amp;VLOOKUP(A14,[7]令和3年度契約状況調査票!$F:$AR,31,FALSE),IF(P14="単価契約","単価契約"&amp;CHAR(10)&amp;"予定調達総額 "&amp;TEXT(VLOOKUP(A14,[7]令和3年度契約状況調査票!$F:$AR,15,FALSE),"#,##0円")&amp;CHAR(10)&amp;VLOOKUP(A14,[7]令和3年度契約状況調査票!$F:$AR,31,FALSE),VLOOKUP(A14,[7]令和3年度契約状況調査票!$F:$AR,31,FALSE))))))))</f>
        <v xml:space="preserve">単価契約
予定調達総額 1,288,350円
</v>
      </c>
      <c r="P14" s="9" t="str">
        <f>IF(A14="","",VLOOKUP(A14,[7]令和3年度契約状況調査票!$F:$BY,52,FALSE))</f>
        <v>単価契約</v>
      </c>
    </row>
    <row r="15" spans="1:17" s="9" customFormat="1" ht="109.5" customHeight="1">
      <c r="A15" s="10">
        <f>IF(MAX([7]令和3年度契約状況調査票!F20:F258)&gt;=ROW()-5,ROW()-5,"")</f>
        <v>10</v>
      </c>
      <c r="B15" s="11" t="str">
        <f>IF(A15="","",VLOOKUP(A15,[7]令和3年度契約状況調査票!$F:$AR,4,FALSE))</f>
        <v>令和4年分の土地意見価格等の提出に係る業務
935地点ほか</v>
      </c>
      <c r="C15" s="12" t="str">
        <f>IF(A15="","",VLOOKUP(A15,[7]令和3年度契約状況調査票!$F:$AR,5,FALSE))</f>
        <v>支出負担行為担当官
金沢国税局総務部次長
中村　憲二
石川県金沢市広坂２－２－６０</v>
      </c>
      <c r="D15" s="13">
        <f>IF(A15="","",VLOOKUP(A15,[7]令和3年度契約状況調査票!$F:$AR,8,FALSE))</f>
        <v>44434</v>
      </c>
      <c r="E15" s="11" t="str">
        <f>IF(A15="","",VLOOKUP(A15,[7]令和3年度契約状況調査票!$F:$AR,9,FALSE))</f>
        <v>個人</v>
      </c>
      <c r="F15" s="14" t="str">
        <f>IF(A15="","",VLOOKUP(A15,[7]令和3年度契約状況調査票!$F:$AR,10,FALSE))</f>
        <v>－</v>
      </c>
      <c r="G15" s="15" t="str">
        <f>IF(A15="","",VLOOKUP(A15,[7]令和3年度契約状況調査票!$F:$AR,30,FALSE))</f>
        <v>公募を実施し、申し込みのあった者のうち当局の要件を満たす全ての者と契約したものであり、競争を許さないことから会計法29条の3第4項に該当するため。</v>
      </c>
      <c r="H15" s="16">
        <f>IF(A15="","",IF(VLOOKUP(A15,[7]令和3年度契約状況調査票!$F:$AR,13,FALSE)="他官署で調達手続きを実施のため","他官署で調達手続きを実施のため",IF(VLOOKUP(A15,[7]令和3年度契約状況調査票!$F:$AR,20,FALSE)="②同種の他の契約の予定価格を類推されるおそれがあるため公表しない","同種の他の契約の予定価格を類推されるおそれがあるため公表しない",IF(VLOOKUP(A15,[7]令和3年度契約状況調査票!$F:$AR,20,FALSE)="－","－",IF(VLOOKUP(A15,[7]令和3年度契約状況調査票!$F:$AR,6,FALSE)&lt;&gt;"",TEXT(VLOOKUP(A15,[7]令和3年度契約状況調査票!$F:$AR,13,FALSE),"#,##0円")&amp;CHAR(10)&amp;"(A)",VLOOKUP(A15,[7]令和3年度契約状況調査票!$F:$AR,13,FALSE))))))</f>
        <v>1232654</v>
      </c>
      <c r="I15" s="16" t="str">
        <f>IF(A15="","",VLOOKUP(A15,[7]令和3年度契約状況調査票!$F:$AR,14,FALSE))</f>
        <v>@1,450円／地点
ほか</v>
      </c>
      <c r="J15" s="17">
        <f>IF(A15="","",IF(VLOOKUP(A15,[7]令和3年度契約状況調査票!$F:$AR,13,FALSE)="他官署で調達手続きを実施のため","－",IF(VLOOKUP(A15,[7]令和3年度契約状況調査票!$F:$AR,20,FALSE)="②同種の他の契約の予定価格を類推されるおそれがあるため公表しない","－",IF(VLOOKUP(A15,[7]令和3年度契約状況調査票!$F:$AR,20,FALSE)="－","－",IF(VLOOKUP(A15,[7]令和3年度契約状況調査票!$F:$AR,6,FALSE)&lt;&gt;"",TEXT(VLOOKUP(A15,[7]令和3年度契約状況調査票!$F:$AR,16,FALSE),"#.0%")&amp;CHAR(10)&amp;"(B/A×100)",VLOOKUP(A15,[7]令和3年度契約状況調査票!$F:$AR,16,FALSE))))))</f>
        <v>1</v>
      </c>
      <c r="K15" s="18"/>
      <c r="L15" s="17" t="str">
        <f>IF(A15="","",IF(VLOOKUP(A15,[7]令和3年度契約状況調査票!$F:$AR,26,FALSE)="①公益社団法人","公社",IF(VLOOKUP(A15,[7]令和3年度契約状況調査票!$F:$AR,26,FALSE)="②公益財団法人","公財","")))</f>
        <v/>
      </c>
      <c r="M15" s="17">
        <f>IF(A15="","",VLOOKUP(A15,[7]令和3年度契約状況調査票!$F:$AR,27,FALSE))</f>
        <v>0</v>
      </c>
      <c r="N15" s="18"/>
      <c r="O15" s="19" t="str">
        <f>IF(A15="","",IF(AND(Q15="○",P15="分担契約/単価契約"),"単価契約"&amp;CHAR(10)&amp;"予定調達総額 "&amp;TEXT(VLOOKUP(A15,[7]令和3年度契約状況調査票!$F:$AR,15,FALSE),"#,##0円")&amp;"(B)"&amp;CHAR(10)&amp;"分担契約"&amp;CHAR(10)&amp;VLOOKUP(A15,[7]令和3年度契約状況調査票!$F:$AR,31,FALSE),IF(AND(Q15="○",P15="分担契約"),"分担契約"&amp;CHAR(10)&amp;"契約総額 "&amp;TEXT(VLOOKUP(A15,[7]令和3年度契約状況調査票!$F:$AR,15,FALSE),"#,##0円")&amp;"(B)"&amp;CHAR(10)&amp;VLOOKUP(A15,[7]令和3年度契約状況調査票!$F:$AR,31,FALSE),(IF(P15="分担契約/単価契約","単価契約"&amp;CHAR(10)&amp;"予定調達総額 "&amp;TEXT(VLOOKUP(A15,[7]令和3年度契約状況調査票!$F:$AR,15,FALSE),"#,##0円")&amp;CHAR(10)&amp;"分担契約"&amp;CHAR(10)&amp;VLOOKUP(A15,[7]令和3年度契約状況調査票!$F:$AR,31,FALSE),IF(P15="分担契約","分担契約"&amp;CHAR(10)&amp;"契約総額 "&amp;TEXT(VLOOKUP(A15,[7]令和3年度契約状況調査票!$F:$AR,15,FALSE),"#,##0円")&amp;CHAR(10)&amp;VLOOKUP(A15,[7]令和3年度契約状況調査票!$F:$AR,31,FALSE),IF(P15="単価契約","単価契約"&amp;CHAR(10)&amp;"予定調達総額 "&amp;TEXT(VLOOKUP(A15,[7]令和3年度契約状況調査票!$F:$AR,15,FALSE),"#,##0円")&amp;CHAR(10)&amp;VLOOKUP(A15,[7]令和3年度契約状況調査票!$F:$AR,31,FALSE),VLOOKUP(A15,[7]令和3年度契約状況調査票!$F:$AR,31,FALSE))))))))</f>
        <v xml:space="preserve">単価契約
予定調達総額 1,232,654円
</v>
      </c>
      <c r="P15" s="9" t="str">
        <f>IF(A15="","",VLOOKUP(A15,[7]令和3年度契約状況調査票!$F:$BY,52,FALSE))</f>
        <v>単価契約</v>
      </c>
    </row>
    <row r="16" spans="1:17" s="9" customFormat="1" ht="109.5" customHeight="1">
      <c r="A16" s="10">
        <f>IF(MAX([7]令和3年度契約状況調査票!F22:F259)&gt;=ROW()-5,ROW()-5,"")</f>
        <v>11</v>
      </c>
      <c r="B16" s="11" t="str">
        <f>IF(A16="","",VLOOKUP(A16,[7]令和3年度契約状況調査票!$F:$AR,4,FALSE))</f>
        <v>令和4年分の土地意見価格等の提出に係る業務
1,625地点</v>
      </c>
      <c r="C16" s="12" t="str">
        <f>IF(A16="","",VLOOKUP(A16,[7]令和3年度契約状況調査票!$F:$AR,5,FALSE))</f>
        <v>支出負担行為担当官
金沢国税局総務部次長
中村　憲二
石川県金沢市広坂２－２－６０</v>
      </c>
      <c r="D16" s="13">
        <f>IF(A16="","",VLOOKUP(A16,[7]令和3年度契約状況調査票!$F:$AR,8,FALSE))</f>
        <v>44434</v>
      </c>
      <c r="E16" s="11" t="str">
        <f>IF(A16="","",VLOOKUP(A16,[7]令和3年度契約状況調査票!$F:$AR,9,FALSE))</f>
        <v>公益社団法人富山県宅地建物取引業協会
富山県富山市元町２－３－１１</v>
      </c>
      <c r="F16" s="14">
        <f>IF(A16="","",VLOOKUP(A16,[7]令和3年度契約状況調査票!$F:$AR,10,FALSE))</f>
        <v>9230005000039</v>
      </c>
      <c r="G16" s="15" t="str">
        <f>IF(A16="","",VLOOKUP(A16,[7]令和3年度契約状況調査票!$F:$AR,30,FALSE))</f>
        <v>公募を実施し、申し込みのあった者のうち当局の要件を満たす全ての者と契約したものであり、競争を許さないことから会計法29条の3第4項に該当するため。</v>
      </c>
      <c r="H16" s="16">
        <f>IF(A16="","",IF(VLOOKUP(A16,[7]令和3年度契約状況調査票!$F:$AR,13,FALSE)="他官署で調達手続きを実施のため","他官署で調達手続きを実施のため",IF(VLOOKUP(A16,[7]令和3年度契約状況調査票!$F:$AR,20,FALSE)="②同種の他の契約の予定価格を類推されるおそれがあるため公表しない","同種の他の契約の予定価格を類推されるおそれがあるため公表しない",IF(VLOOKUP(A16,[7]令和3年度契約状況調査票!$F:$AR,20,FALSE)="－","－",IF(VLOOKUP(A16,[7]令和3年度契約状況調査票!$F:$AR,6,FALSE)&lt;&gt;"",TEXT(VLOOKUP(A16,[7]令和3年度契約状況調査票!$F:$AR,13,FALSE),"#,##0円")&amp;CHAR(10)&amp;"(A)",VLOOKUP(A16,[7]令和3年度契約状況調査票!$F:$AR,13,FALSE))))))</f>
        <v>1868750</v>
      </c>
      <c r="I16" s="16" t="str">
        <f>IF(A16="","",VLOOKUP(A16,[7]令和3年度契約状況調査票!$F:$AR,14,FALSE))</f>
        <v>@1,450円／地点
ほか</v>
      </c>
      <c r="J16" s="17">
        <f>IF(A16="","",IF(VLOOKUP(A16,[7]令和3年度契約状況調査票!$F:$AR,13,FALSE)="他官署で調達手続きを実施のため","－",IF(VLOOKUP(A16,[7]令和3年度契約状況調査票!$F:$AR,20,FALSE)="②同種の他の契約の予定価格を類推されるおそれがあるため公表しない","－",IF(VLOOKUP(A16,[7]令和3年度契約状況調査票!$F:$AR,20,FALSE)="－","－",IF(VLOOKUP(A16,[7]令和3年度契約状況調査票!$F:$AR,6,FALSE)&lt;&gt;"",TEXT(VLOOKUP(A16,[7]令和3年度契約状況調査票!$F:$AR,16,FALSE),"#.0%")&amp;CHAR(10)&amp;"(B/A×100)",VLOOKUP(A16,[7]令和3年度契約状況調査票!$F:$AR,16,FALSE))))))</f>
        <v>1</v>
      </c>
      <c r="K16" s="18"/>
      <c r="L16" s="17" t="str">
        <f>IF(A16="","",IF(VLOOKUP(A16,[7]令和3年度契約状況調査票!$F:$AR,26,FALSE)="①公益社団法人","公社",IF(VLOOKUP(A16,[7]令和3年度契約状況調査票!$F:$AR,26,FALSE)="②公益財団法人","公財","")))</f>
        <v>公社</v>
      </c>
      <c r="M16" s="17" t="str">
        <f>IF(A16="","",VLOOKUP(A16,[7]令和3年度契約状況調査票!$F:$AR,27,FALSE))</f>
        <v>都道府県</v>
      </c>
      <c r="N16" s="18"/>
      <c r="O16" s="19" t="str">
        <f>IF(A16="","",IF(AND(Q16="○",P16="分担契約/単価契約"),"単価契約"&amp;CHAR(10)&amp;"予定調達総額 "&amp;TEXT(VLOOKUP(A16,[7]令和3年度契約状況調査票!$F:$AR,15,FALSE),"#,##0円")&amp;"(B)"&amp;CHAR(10)&amp;"分担契約"&amp;CHAR(10)&amp;VLOOKUP(A16,[7]令和3年度契約状況調査票!$F:$AR,31,FALSE),IF(AND(Q16="○",P16="分担契約"),"分担契約"&amp;CHAR(10)&amp;"契約総額 "&amp;TEXT(VLOOKUP(A16,[7]令和3年度契約状況調査票!$F:$AR,15,FALSE),"#,##0円")&amp;"(B)"&amp;CHAR(10)&amp;VLOOKUP(A16,[7]令和3年度契約状況調査票!$F:$AR,31,FALSE),(IF(P16="分担契約/単価契約","単価契約"&amp;CHAR(10)&amp;"予定調達総額 "&amp;TEXT(VLOOKUP(A16,[7]令和3年度契約状況調査票!$F:$AR,15,FALSE),"#,##0円")&amp;CHAR(10)&amp;"分担契約"&amp;CHAR(10)&amp;VLOOKUP(A16,[7]令和3年度契約状況調査票!$F:$AR,31,FALSE),IF(P16="分担契約","分担契約"&amp;CHAR(10)&amp;"契約総額 "&amp;TEXT(VLOOKUP(A16,[7]令和3年度契約状況調査票!$F:$AR,15,FALSE),"#,##0円")&amp;CHAR(10)&amp;VLOOKUP(A16,[7]令和3年度契約状況調査票!$F:$AR,31,FALSE),IF(P16="単価契約","単価契約"&amp;CHAR(10)&amp;"予定調達総額 "&amp;TEXT(VLOOKUP(A16,[7]令和3年度契約状況調査票!$F:$AR,15,FALSE),"#,##0円")&amp;CHAR(10)&amp;VLOOKUP(A16,[7]令和3年度契約状況調査票!$F:$AR,31,FALSE),VLOOKUP(A16,[7]令和3年度契約状況調査票!$F:$AR,31,FALSE))))))))</f>
        <v xml:space="preserve">単価契約
予定調達総額 1,868,750円
</v>
      </c>
      <c r="P16" s="9" t="str">
        <f>IF(A16="","",VLOOKUP(A16,[7]令和3年度契約状況調査票!$F:$BY,52,FALSE))</f>
        <v>単価契約</v>
      </c>
    </row>
    <row r="17" spans="1:16" s="9" customFormat="1" ht="109.5" customHeight="1">
      <c r="A17" s="10">
        <f>IF(MAX([7]令和3年度契約状況調査票!F19:F260)&gt;=ROW()-5,ROW()-5,"")</f>
        <v>12</v>
      </c>
      <c r="B17" s="11" t="str">
        <f>IF(A17="","",VLOOKUP(A17,[7]令和3年度契約状況調査票!$F:$AR,4,FALSE))</f>
        <v>令和4年分の土地意見価格等の提出に係る業務
1,155地点</v>
      </c>
      <c r="C17" s="12" t="str">
        <f>IF(A17="","",VLOOKUP(A17,[7]令和3年度契約状況調査票!$F:$AR,5,FALSE))</f>
        <v>支出負担行為担当官
金沢国税局総務部次長
中村　憲二
石川県金沢市広坂２－２－６０</v>
      </c>
      <c r="D17" s="13">
        <f>IF(A17="","",VLOOKUP(A17,[7]令和3年度契約状況調査票!$F:$AR,8,FALSE))</f>
        <v>44434</v>
      </c>
      <c r="E17" s="11" t="str">
        <f>IF(A17="","",VLOOKUP(A17,[7]令和3年度契約状況調査票!$F:$AR,9,FALSE))</f>
        <v>公益社団法人石川県宅地建物取引業協会
石川県金沢市大豆田本町ロ４６－８石川県不動産会館</v>
      </c>
      <c r="F17" s="14">
        <f>IF(A17="","",VLOOKUP(A17,[7]令和3年度契約状況調査票!$F:$AR,10,FALSE))</f>
        <v>6220005000075</v>
      </c>
      <c r="G17" s="15" t="str">
        <f>IF(A17="","",VLOOKUP(A17,[7]令和3年度契約状況調査票!$F:$AR,30,FALSE))</f>
        <v>公募を実施し、申し込みのあった者のうち当局の要件を満たす全ての者と契約したものであり、競争を許さないことから会計法29条の3第4項に該当するため。</v>
      </c>
      <c r="H17" s="16">
        <f>IF(A17="","",IF(VLOOKUP(A17,[7]令和3年度契約状況調査票!$F:$AR,13,FALSE)="他官署で調達手続きを実施のため","他官署で調達手続きを実施のため",IF(VLOOKUP(A17,[7]令和3年度契約状況調査票!$F:$AR,20,FALSE)="②同種の他の契約の予定価格を類推されるおそれがあるため公表しない","同種の他の契約の予定価格を類推されるおそれがあるため公表しない",IF(VLOOKUP(A17,[7]令和3年度契約状況調査票!$F:$AR,20,FALSE)="－","－",IF(VLOOKUP(A17,[7]令和3年度契約状況調査票!$F:$AR,6,FALSE)&lt;&gt;"",TEXT(VLOOKUP(A17,[7]令和3年度契約状況調査票!$F:$AR,13,FALSE),"#,##0円")&amp;CHAR(10)&amp;"(A)",VLOOKUP(A17,[7]令和3年度契約状況調査票!$F:$AR,13,FALSE))))))</f>
        <v>1328250</v>
      </c>
      <c r="I17" s="16" t="str">
        <f>IF(A17="","",VLOOKUP(A17,[7]令和3年度契約状況調査票!$F:$AR,14,FALSE))</f>
        <v>@1,450円／地点
ほか</v>
      </c>
      <c r="J17" s="17">
        <f>IF(A17="","",IF(VLOOKUP(A17,[7]令和3年度契約状況調査票!$F:$AR,13,FALSE)="他官署で調達手続きを実施のため","－",IF(VLOOKUP(A17,[7]令和3年度契約状況調査票!$F:$AR,20,FALSE)="②同種の他の契約の予定価格を類推されるおそれがあるため公表しない","－",IF(VLOOKUP(A17,[7]令和3年度契約状況調査票!$F:$AR,20,FALSE)="－","－",IF(VLOOKUP(A17,[7]令和3年度契約状況調査票!$F:$AR,6,FALSE)&lt;&gt;"",TEXT(VLOOKUP(A17,[7]令和3年度契約状況調査票!$F:$AR,16,FALSE),"#.0%")&amp;CHAR(10)&amp;"(B/A×100)",VLOOKUP(A17,[7]令和3年度契約状況調査票!$F:$AR,16,FALSE))))))</f>
        <v>1</v>
      </c>
      <c r="K17" s="18"/>
      <c r="L17" s="17" t="str">
        <f>IF(A17="","",IF(VLOOKUP(A17,[7]令和3年度契約状況調査票!$F:$AR,26,FALSE)="①公益社団法人","公社",IF(VLOOKUP(A17,[7]令和3年度契約状況調査票!$F:$AR,26,FALSE)="②公益財団法人","公財","")))</f>
        <v>公社</v>
      </c>
      <c r="M17" s="17" t="str">
        <f>IF(A17="","",VLOOKUP(A17,[7]令和3年度契約状況調査票!$F:$AR,27,FALSE))</f>
        <v>都道府県</v>
      </c>
      <c r="N17" s="18"/>
      <c r="O17" s="19" t="str">
        <f>IF(A17="","",IF(AND(Q17="○",P17="分担契約/単価契約"),"単価契約"&amp;CHAR(10)&amp;"予定調達総額 "&amp;TEXT(VLOOKUP(A17,[7]令和3年度契約状況調査票!$F:$AR,15,FALSE),"#,##0円")&amp;"(B)"&amp;CHAR(10)&amp;"分担契約"&amp;CHAR(10)&amp;VLOOKUP(A17,[7]令和3年度契約状況調査票!$F:$AR,31,FALSE),IF(AND(Q17="○",P17="分担契約"),"分担契約"&amp;CHAR(10)&amp;"契約総額 "&amp;TEXT(VLOOKUP(A17,[7]令和3年度契約状況調査票!$F:$AR,15,FALSE),"#,##0円")&amp;"(B)"&amp;CHAR(10)&amp;VLOOKUP(A17,[7]令和3年度契約状況調査票!$F:$AR,31,FALSE),(IF(P17="分担契約/単価契約","単価契約"&amp;CHAR(10)&amp;"予定調達総額 "&amp;TEXT(VLOOKUP(A17,[7]令和3年度契約状況調査票!$F:$AR,15,FALSE),"#,##0円")&amp;CHAR(10)&amp;"分担契約"&amp;CHAR(10)&amp;VLOOKUP(A17,[7]令和3年度契約状況調査票!$F:$AR,31,FALSE),IF(P17="分担契約","分担契約"&amp;CHAR(10)&amp;"契約総額 "&amp;TEXT(VLOOKUP(A17,[7]令和3年度契約状況調査票!$F:$AR,15,FALSE),"#,##0円")&amp;CHAR(10)&amp;VLOOKUP(A17,[7]令和3年度契約状況調査票!$F:$AR,31,FALSE),IF(P17="単価契約","単価契約"&amp;CHAR(10)&amp;"予定調達総額 "&amp;TEXT(VLOOKUP(A17,[7]令和3年度契約状況調査票!$F:$AR,15,FALSE),"#,##0円")&amp;CHAR(10)&amp;VLOOKUP(A17,[7]令和3年度契約状況調査票!$F:$AR,31,FALSE),VLOOKUP(A17,[7]令和3年度契約状況調査票!$F:$AR,31,FALSE))))))))</f>
        <v xml:space="preserve">単価契約
予定調達総額 1,328,250円
</v>
      </c>
      <c r="P17" s="9" t="str">
        <f>IF(A17="","",VLOOKUP(A17,[7]令和3年度契約状況調査票!$F:$BY,52,FALSE))</f>
        <v>単価契約</v>
      </c>
    </row>
    <row r="18" spans="1:16" s="9" customFormat="1" ht="109.5" customHeight="1">
      <c r="A18" s="10">
        <f>IF(MAX([7]令和3年度契約状況調査票!F25:F261)&gt;=ROW()-5,ROW()-5,"")</f>
        <v>13</v>
      </c>
      <c r="B18" s="11" t="str">
        <f>IF(A18="","",VLOOKUP(A18,[7]令和3年度契約状況調査票!$F:$AR,4,FALSE))</f>
        <v>令和4年分の土地意見価格等の提出に係る業務
787地点ほか</v>
      </c>
      <c r="C18" s="12" t="str">
        <f>IF(A18="","",VLOOKUP(A18,[7]令和3年度契約状況調査票!$F:$AR,5,FALSE))</f>
        <v>支出負担行為担当官
金沢国税局総務部次長
中村　憲二
石川県金沢市広坂２－２－６０</v>
      </c>
      <c r="D18" s="13">
        <f>IF(A18="","",VLOOKUP(A18,[7]令和3年度契約状況調査票!$F:$AR,8,FALSE))</f>
        <v>44434</v>
      </c>
      <c r="E18" s="11" t="str">
        <f>IF(A18="","",VLOOKUP(A18,[7]令和3年度契約状況調査票!$F:$AR,9,FALSE))</f>
        <v>株式会社奥田不動産鑑定士事務所　　　　　　　　　　　　　　　　　　　　　　　　　　　福井県福井市西開発１－２５０８　野阪第２ビル１０１</v>
      </c>
      <c r="F18" s="14">
        <f>IF(A18="","",VLOOKUP(A18,[7]令和3年度契約状況調査票!$F:$AR,10,FALSE))</f>
        <v>6210001017883</v>
      </c>
      <c r="G18" s="15" t="str">
        <f>IF(A18="","",VLOOKUP(A18,[7]令和3年度契約状況調査票!$F:$AR,30,FALSE))</f>
        <v>公募を実施し、申し込みのあった者のうち当局の要件を満たす全ての者と契約したものであり、競争を許さないことから会計法29条の3第4項に該当するため。</v>
      </c>
      <c r="H18" s="16">
        <f>IF(A18="","",IF(VLOOKUP(A18,[7]令和3年度契約状況調査票!$F:$AR,13,FALSE)="他官署で調達手続きを実施のため","他官署で調達手続きを実施のため",IF(VLOOKUP(A18,[7]令和3年度契約状況調査票!$F:$AR,20,FALSE)="②同種の他の契約の予定価格を類推されるおそれがあるため公表しない","同種の他の契約の予定価格を類推されるおそれがあるため公表しない",IF(VLOOKUP(A18,[7]令和3年度契約状況調査票!$F:$AR,20,FALSE)="－","－",IF(VLOOKUP(A18,[7]令和3年度契約状況調査票!$F:$AR,6,FALSE)&lt;&gt;"",TEXT(VLOOKUP(A18,[7]令和3年度契約状況調査票!$F:$AR,13,FALSE),"#,##0円")&amp;CHAR(10)&amp;"(A)",VLOOKUP(A18,[7]令和3年度契約状況調査票!$F:$AR,13,FALSE))))))</f>
        <v>1164550</v>
      </c>
      <c r="I18" s="16" t="str">
        <f>IF(A18="","",VLOOKUP(A18,[7]令和3年度契約状況調査票!$F:$AR,14,FALSE))</f>
        <v>@1,450円／地点
ほか</v>
      </c>
      <c r="J18" s="17">
        <f>IF(A18="","",IF(VLOOKUP(A18,[7]令和3年度契約状況調査票!$F:$AR,13,FALSE)="他官署で調達手続きを実施のため","－",IF(VLOOKUP(A18,[7]令和3年度契約状況調査票!$F:$AR,20,FALSE)="②同種の他の契約の予定価格を類推されるおそれがあるため公表しない","－",IF(VLOOKUP(A18,[7]令和3年度契約状況調査票!$F:$AR,20,FALSE)="－","－",IF(VLOOKUP(A18,[7]令和3年度契約状況調査票!$F:$AR,6,FALSE)&lt;&gt;"",TEXT(VLOOKUP(A18,[7]令和3年度契約状況調査票!$F:$AR,16,FALSE),"#.0%")&amp;CHAR(10)&amp;"(B/A×100)",VLOOKUP(A18,[7]令和3年度契約状況調査票!$F:$AR,16,FALSE))))))</f>
        <v>1</v>
      </c>
      <c r="K18" s="18"/>
      <c r="L18" s="17" t="str">
        <f>IF(A18="","",IF(VLOOKUP(A18,[7]令和3年度契約状況調査票!$F:$AR,26,FALSE)="①公益社団法人","公社",IF(VLOOKUP(A18,[7]令和3年度契約状況調査票!$F:$AR,26,FALSE)="②公益財団法人","公財","")))</f>
        <v/>
      </c>
      <c r="M18" s="17">
        <f>IF(A18="","",VLOOKUP(A18,[7]令和3年度契約状況調査票!$F:$AR,27,FALSE))</f>
        <v>0</v>
      </c>
      <c r="N18" s="18"/>
      <c r="O18" s="19" t="str">
        <f>IF(A18="","",IF(AND(Q18="○",P18="分担契約/単価契約"),"単価契約"&amp;CHAR(10)&amp;"予定調達総額 "&amp;TEXT(VLOOKUP(A18,[7]令和3年度契約状況調査票!$F:$AR,15,FALSE),"#,##0円")&amp;"(B)"&amp;CHAR(10)&amp;"分担契約"&amp;CHAR(10)&amp;VLOOKUP(A18,[7]令和3年度契約状況調査票!$F:$AR,31,FALSE),IF(AND(Q18="○",P18="分担契約"),"分担契約"&amp;CHAR(10)&amp;"契約総額 "&amp;TEXT(VLOOKUP(A18,[7]令和3年度契約状況調査票!$F:$AR,15,FALSE),"#,##0円")&amp;"(B)"&amp;CHAR(10)&amp;VLOOKUP(A18,[7]令和3年度契約状況調査票!$F:$AR,31,FALSE),(IF(P18="分担契約/単価契約","単価契約"&amp;CHAR(10)&amp;"予定調達総額 "&amp;TEXT(VLOOKUP(A18,[7]令和3年度契約状況調査票!$F:$AR,15,FALSE),"#,##0円")&amp;CHAR(10)&amp;"分担契約"&amp;CHAR(10)&amp;VLOOKUP(A18,[7]令和3年度契約状況調査票!$F:$AR,31,FALSE),IF(P18="分担契約","分担契約"&amp;CHAR(10)&amp;"契約総額 "&amp;TEXT(VLOOKUP(A18,[7]令和3年度契約状況調査票!$F:$AR,15,FALSE),"#,##0円")&amp;CHAR(10)&amp;VLOOKUP(A18,[7]令和3年度契約状況調査票!$F:$AR,31,FALSE),IF(P18="単価契約","単価契約"&amp;CHAR(10)&amp;"予定調達総額 "&amp;TEXT(VLOOKUP(A18,[7]令和3年度契約状況調査票!$F:$AR,15,FALSE),"#,##0円")&amp;CHAR(10)&amp;VLOOKUP(A18,[7]令和3年度契約状況調査票!$F:$AR,31,FALSE),VLOOKUP(A18,[7]令和3年度契約状況調査票!$F:$AR,31,FALSE))))))))</f>
        <v xml:space="preserve">単価契約
予定調達総額 1,164,550円
</v>
      </c>
      <c r="P18" s="9" t="str">
        <f>IF(A18="","",VLOOKUP(A18,[7]令和3年度契約状況調査票!$F:$BY,52,FALSE))</f>
        <v>単価契約</v>
      </c>
    </row>
    <row r="19" spans="1:16" s="9" customFormat="1" ht="109.5" customHeight="1">
      <c r="A19" s="10">
        <f>IF(MAX([7]令和3年度契約状況調査票!F14:F262)&gt;=ROW()-5,ROW()-5,"")</f>
        <v>14</v>
      </c>
      <c r="B19" s="11" t="str">
        <f>IF(A19="","",VLOOKUP(A19,[7]令和3年度契約状況調査票!$F:$AR,4,FALSE))</f>
        <v>令和4年分の土地意見価格等の提出に係る業務
741地点ほか</v>
      </c>
      <c r="C19" s="12" t="str">
        <f>IF(A19="","",VLOOKUP(A19,[7]令和3年度契約状況調査票!$F:$AR,5,FALSE))</f>
        <v>支出負担行為担当官
金沢国税局総務部次長
中村　憲二
石川県金沢市広坂２－２－６０</v>
      </c>
      <c r="D19" s="13">
        <f>IF(A19="","",VLOOKUP(A19,[7]令和3年度契約状況調査票!$F:$AR,8,FALSE))</f>
        <v>44434</v>
      </c>
      <c r="E19" s="11" t="str">
        <f>IF(A19="","",VLOOKUP(A19,[7]令和3年度契約状況調査票!$F:$AR,9,FALSE))</f>
        <v>株式会社梅田不動産鑑定事務所
福井県福井市二の宮４－２５－２1</v>
      </c>
      <c r="F19" s="14">
        <f>IF(A19="","",VLOOKUP(A19,[7]令和3年度契約状況調査票!$F:$AR,10,FALSE))</f>
        <v>1210001008474</v>
      </c>
      <c r="G19" s="15" t="str">
        <f>IF(A19="","",VLOOKUP(A19,[7]令和3年度契約状況調査票!$F:$AR,30,FALSE))</f>
        <v>公募を実施し、申し込みのあった者のうち当局の要件を満たす全ての者と契約したものであり、競争を許さないことから会計法29条の3第4項に該当するため。</v>
      </c>
      <c r="H19" s="16">
        <f>IF(A19="","",IF(VLOOKUP(A19,[7]令和3年度契約状況調査票!$F:$AR,13,FALSE)="他官署で調達手続きを実施のため","他官署で調達手続きを実施のため",IF(VLOOKUP(A19,[7]令和3年度契約状況調査票!$F:$AR,20,FALSE)="②同種の他の契約の予定価格を類推されるおそれがあるため公表しない","同種の他の契約の予定価格を類推されるおそれがあるため公表しない",IF(VLOOKUP(A19,[7]令和3年度契約状況調査票!$F:$AR,20,FALSE)="－","－",IF(VLOOKUP(A19,[7]令和3年度契約状況調査票!$F:$AR,6,FALSE)&lt;&gt;"",TEXT(VLOOKUP(A19,[7]令和3年度契約状況調査票!$F:$AR,13,FALSE),"#,##0円")&amp;CHAR(10)&amp;"(A)",VLOOKUP(A19,[7]令和3年度契約状況調査票!$F:$AR,13,FALSE))))))</f>
        <v>1263550</v>
      </c>
      <c r="I19" s="16" t="str">
        <f>IF(A19="","",VLOOKUP(A19,[7]令和3年度契約状況調査票!$F:$AR,14,FALSE))</f>
        <v>@1,450円／地点
ほか</v>
      </c>
      <c r="J19" s="17">
        <f>IF(A19="","",IF(VLOOKUP(A19,[7]令和3年度契約状況調査票!$F:$AR,13,FALSE)="他官署で調達手続きを実施のため","－",IF(VLOOKUP(A19,[7]令和3年度契約状況調査票!$F:$AR,20,FALSE)="②同種の他の契約の予定価格を類推されるおそれがあるため公表しない","－",IF(VLOOKUP(A19,[7]令和3年度契約状況調査票!$F:$AR,20,FALSE)="－","－",IF(VLOOKUP(A19,[7]令和3年度契約状況調査票!$F:$AR,6,FALSE)&lt;&gt;"",TEXT(VLOOKUP(A19,[7]令和3年度契約状況調査票!$F:$AR,16,FALSE),"#.0%")&amp;CHAR(10)&amp;"(B/A×100)",VLOOKUP(A19,[7]令和3年度契約状況調査票!$F:$AR,16,FALSE))))))</f>
        <v>1</v>
      </c>
      <c r="K19" s="18"/>
      <c r="L19" s="17" t="str">
        <f>IF(A19="","",IF(VLOOKUP(A19,[7]令和3年度契約状況調査票!$F:$AR,26,FALSE)="①公益社団法人","公社",IF(VLOOKUP(A19,[7]令和3年度契約状況調査票!$F:$AR,26,FALSE)="②公益財団法人","公財","")))</f>
        <v/>
      </c>
      <c r="M19" s="17">
        <f>IF(A19="","",VLOOKUP(A19,[7]令和3年度契約状況調査票!$F:$AR,27,FALSE))</f>
        <v>0</v>
      </c>
      <c r="N19" s="18"/>
      <c r="O19" s="19" t="str">
        <f>IF(A19="","",IF(AND(Q19="○",P19="分担契約/単価契約"),"単価契約"&amp;CHAR(10)&amp;"予定調達総額 "&amp;TEXT(VLOOKUP(A19,[7]令和3年度契約状況調査票!$F:$AR,15,FALSE),"#,##0円")&amp;"(B)"&amp;CHAR(10)&amp;"分担契約"&amp;CHAR(10)&amp;VLOOKUP(A19,[7]令和3年度契約状況調査票!$F:$AR,31,FALSE),IF(AND(Q19="○",P19="分担契約"),"分担契約"&amp;CHAR(10)&amp;"契約総額 "&amp;TEXT(VLOOKUP(A19,[7]令和3年度契約状況調査票!$F:$AR,15,FALSE),"#,##0円")&amp;"(B)"&amp;CHAR(10)&amp;VLOOKUP(A19,[7]令和3年度契約状況調査票!$F:$AR,31,FALSE),(IF(P19="分担契約/単価契約","単価契約"&amp;CHAR(10)&amp;"予定調達総額 "&amp;TEXT(VLOOKUP(A19,[7]令和3年度契約状況調査票!$F:$AR,15,FALSE),"#,##0円")&amp;CHAR(10)&amp;"分担契約"&amp;CHAR(10)&amp;VLOOKUP(A19,[7]令和3年度契約状況調査票!$F:$AR,31,FALSE),IF(P19="分担契約","分担契約"&amp;CHAR(10)&amp;"契約総額 "&amp;TEXT(VLOOKUP(A19,[7]令和3年度契約状況調査票!$F:$AR,15,FALSE),"#,##0円")&amp;CHAR(10)&amp;VLOOKUP(A19,[7]令和3年度契約状況調査票!$F:$AR,31,FALSE),IF(P19="単価契約","単価契約"&amp;CHAR(10)&amp;"予定調達総額 "&amp;TEXT(VLOOKUP(A19,[7]令和3年度契約状況調査票!$F:$AR,15,FALSE),"#,##0円")&amp;CHAR(10)&amp;VLOOKUP(A19,[7]令和3年度契約状況調査票!$F:$AR,31,FALSE),VLOOKUP(A19,[7]令和3年度契約状況調査票!$F:$AR,31,FALSE))))))))</f>
        <v xml:space="preserve">単価契約
予定調達総額 1,263,550円
</v>
      </c>
      <c r="P19" s="9" t="str">
        <f>IF(A19="","",VLOOKUP(A19,[7]令和3年度契約状況調査票!$F:$BY,52,FALSE))</f>
        <v>単価契約</v>
      </c>
    </row>
    <row r="20" spans="1:16" s="9" customFormat="1" ht="109.5" customHeight="1">
      <c r="A20" s="10">
        <f>IF(MAX([7]令和3年度契約状況調査票!F17:F263)&gt;=ROW()-5,ROW()-5,"")</f>
        <v>15</v>
      </c>
      <c r="B20" s="11" t="str">
        <f>IF(A20="","",VLOOKUP(A20,[7]令和3年度契約状況調査票!$F:$AR,4,FALSE))</f>
        <v>令和4年分の土地意見価格等の提出に係る業務
774地点ほか</v>
      </c>
      <c r="C20" s="12" t="str">
        <f>IF(A20="","",VLOOKUP(A20,[7]令和3年度契約状況調査票!$F:$AR,5,FALSE))</f>
        <v>支出負担行為担当官
金沢国税局総務部次長
中村　憲二
石川県金沢市広坂２－２－６０</v>
      </c>
      <c r="D20" s="13">
        <f>IF(A20="","",VLOOKUP(A20,[7]令和3年度契約状況調査票!$F:$AR,8,FALSE))</f>
        <v>44434</v>
      </c>
      <c r="E20" s="11" t="str">
        <f>IF(A20="","",VLOOKUP(A20,[7]令和3年度契約状況調査票!$F:$AR,9,FALSE))</f>
        <v>一般財団法人日本不動産研究所福井支所
福井県福井市大手３－２－１福井ビル２F</v>
      </c>
      <c r="F20" s="14">
        <f>IF(A20="","",VLOOKUP(A20,[7]令和3年度契約状況調査票!$F:$AR,10,FALSE))</f>
        <v>2010405009567</v>
      </c>
      <c r="G20" s="15" t="str">
        <f>IF(A20="","",VLOOKUP(A20,[7]令和3年度契約状況調査票!$F:$AR,30,FALSE))</f>
        <v>公募を実施し、申し込みのあった者のうち当局の要件を満たす全ての者と契約したものであり、競争を許さないことから会計法29条の3第4項に該当するため。</v>
      </c>
      <c r="H20" s="16">
        <f>IF(A20="","",IF(VLOOKUP(A20,[7]令和3年度契約状況調査票!$F:$AR,13,FALSE)="他官署で調達手続きを実施のため","他官署で調達手続きを実施のため",IF(VLOOKUP(A20,[7]令和3年度契約状況調査票!$F:$AR,20,FALSE)="②同種の他の契約の予定価格を類推されるおそれがあるため公表しない","同種の他の契約の予定価格を類推されるおそれがあるため公表しない",IF(VLOOKUP(A20,[7]令和3年度契約状況調査票!$F:$AR,20,FALSE)="－","－",IF(VLOOKUP(A20,[7]令和3年度契約状況調査票!$F:$AR,6,FALSE)&lt;&gt;"",TEXT(VLOOKUP(A20,[7]令和3年度契約状況調査票!$F:$AR,13,FALSE),"#,##0円")&amp;CHAR(10)&amp;"(A)",VLOOKUP(A20,[7]令和3年度契約状況調査票!$F:$AR,13,FALSE))))))</f>
        <v>1140100</v>
      </c>
      <c r="I20" s="16" t="str">
        <f>IF(A20="","",VLOOKUP(A20,[7]令和3年度契約状況調査票!$F:$AR,14,FALSE))</f>
        <v>@1,450円／地点
ほか</v>
      </c>
      <c r="J20" s="17">
        <f>IF(A20="","",IF(VLOOKUP(A20,[7]令和3年度契約状況調査票!$F:$AR,13,FALSE)="他官署で調達手続きを実施のため","－",IF(VLOOKUP(A20,[7]令和3年度契約状況調査票!$F:$AR,20,FALSE)="②同種の他の契約の予定価格を類推されるおそれがあるため公表しない","－",IF(VLOOKUP(A20,[7]令和3年度契約状況調査票!$F:$AR,20,FALSE)="－","－",IF(VLOOKUP(A20,[7]令和3年度契約状況調査票!$F:$AR,6,FALSE)&lt;&gt;"",TEXT(VLOOKUP(A20,[7]令和3年度契約状況調査票!$F:$AR,16,FALSE),"#.0%")&amp;CHAR(10)&amp;"(B/A×100)",VLOOKUP(A20,[7]令和3年度契約状況調査票!$F:$AR,16,FALSE))))))</f>
        <v>1</v>
      </c>
      <c r="K20" s="18"/>
      <c r="L20" s="17" t="str">
        <f>IF(A20="","",IF(VLOOKUP(A20,[7]令和3年度契約状況調査票!$F:$AR,26,FALSE)="①公益社団法人","公社",IF(VLOOKUP(A20,[7]令和3年度契約状況調査票!$F:$AR,26,FALSE)="②公益財団法人","公財","")))</f>
        <v/>
      </c>
      <c r="M20" s="17">
        <f>IF(A20="","",VLOOKUP(A20,[7]令和3年度契約状況調査票!$F:$AR,27,FALSE))</f>
        <v>0</v>
      </c>
      <c r="N20" s="18"/>
      <c r="O20" s="19" t="str">
        <f>IF(A20="","",IF(AND(Q20="○",P20="分担契約/単価契約"),"単価契約"&amp;CHAR(10)&amp;"予定調達総額 "&amp;TEXT(VLOOKUP(A20,[7]令和3年度契約状況調査票!$F:$AR,15,FALSE),"#,##0円")&amp;"(B)"&amp;CHAR(10)&amp;"分担契約"&amp;CHAR(10)&amp;VLOOKUP(A20,[7]令和3年度契約状況調査票!$F:$AR,31,FALSE),IF(AND(Q20="○",P20="分担契約"),"分担契約"&amp;CHAR(10)&amp;"契約総額 "&amp;TEXT(VLOOKUP(A20,[7]令和3年度契約状況調査票!$F:$AR,15,FALSE),"#,##0円")&amp;"(B)"&amp;CHAR(10)&amp;VLOOKUP(A20,[7]令和3年度契約状況調査票!$F:$AR,31,FALSE),(IF(P20="分担契約/単価契約","単価契約"&amp;CHAR(10)&amp;"予定調達総額 "&amp;TEXT(VLOOKUP(A20,[7]令和3年度契約状況調査票!$F:$AR,15,FALSE),"#,##0円")&amp;CHAR(10)&amp;"分担契約"&amp;CHAR(10)&amp;VLOOKUP(A20,[7]令和3年度契約状況調査票!$F:$AR,31,FALSE),IF(P20="分担契約","分担契約"&amp;CHAR(10)&amp;"契約総額 "&amp;TEXT(VLOOKUP(A20,[7]令和3年度契約状況調査票!$F:$AR,15,FALSE),"#,##0円")&amp;CHAR(10)&amp;VLOOKUP(A20,[7]令和3年度契約状況調査票!$F:$AR,31,FALSE),IF(P20="単価契約","単価契約"&amp;CHAR(10)&amp;"予定調達総額 "&amp;TEXT(VLOOKUP(A20,[7]令和3年度契約状況調査票!$F:$AR,15,FALSE),"#,##0円")&amp;CHAR(10)&amp;VLOOKUP(A20,[7]令和3年度契約状況調査票!$F:$AR,31,FALSE),VLOOKUP(A20,[7]令和3年度契約状況調査票!$F:$AR,31,FALSE))))))))</f>
        <v xml:space="preserve">単価契約
予定調達総額 1,140,100円
</v>
      </c>
      <c r="P20" s="9" t="str">
        <f>IF(A20="","",VLOOKUP(A20,[7]令和3年度契約状況調査票!$F:$BY,52,FALSE))</f>
        <v>単価契約</v>
      </c>
    </row>
    <row r="21" spans="1:16" s="9" customFormat="1" ht="109.5" customHeight="1">
      <c r="A21" s="10">
        <f>IF(MAX([7]令和3年度契約状況調査票!F27:F264)&gt;=ROW()-5,ROW()-5,"")</f>
        <v>16</v>
      </c>
      <c r="B21" s="11" t="str">
        <f>IF(A21="","",VLOOKUP(A21,[7]令和3年度契約状況調査票!$F:$AR,4,FALSE))</f>
        <v>令和4年分の土地意見価格等の提出に係る業務
783地点ほか</v>
      </c>
      <c r="C21" s="12" t="str">
        <f>IF(A21="","",VLOOKUP(A21,[7]令和3年度契約状況調査票!$F:$AR,5,FALSE))</f>
        <v>支出負担行為担当官
金沢国税局総務部次長
中村　憲二
石川県金沢市広坂２－２－６０</v>
      </c>
      <c r="D21" s="13">
        <f>IF(A21="","",VLOOKUP(A21,[7]令和3年度契約状況調査票!$F:$AR,8,FALSE))</f>
        <v>44434</v>
      </c>
      <c r="E21" s="11" t="str">
        <f>IF(A21="","",VLOOKUP(A21,[7]令和3年度契約状況調査票!$F:$AR,9,FALSE))</f>
        <v>株式会社R.E.Aヤマギシ事務所
福井県福井市春山１－３－７</v>
      </c>
      <c r="F21" s="14">
        <f>IF(A21="","",VLOOKUP(A21,[7]令和3年度契約状況調査票!$F:$AR,10,FALSE))</f>
        <v>2210001008936</v>
      </c>
      <c r="G21" s="15" t="str">
        <f>IF(A21="","",VLOOKUP(A21,[7]令和3年度契約状況調査票!$F:$AR,30,FALSE))</f>
        <v>公募を実施し、申し込みのあった者のうち当局の要件を満たす全ての者と契約したものであり、競争を許さないことから会計法29条の3第4項に該当するため。</v>
      </c>
      <c r="H21" s="16">
        <f>IF(A21="","",IF(VLOOKUP(A21,[7]令和3年度契約状況調査票!$F:$AR,13,FALSE)="他官署で調達手続きを実施のため","他官署で調達手続きを実施のため",IF(VLOOKUP(A21,[7]令和3年度契約状況調査票!$F:$AR,20,FALSE)="②同種の他の契約の予定価格を類推されるおそれがあるため公表しない","同種の他の契約の予定価格を類推されるおそれがあるため公表しない",IF(VLOOKUP(A21,[7]令和3年度契約状況調査票!$F:$AR,20,FALSE)="－","－",IF(VLOOKUP(A21,[7]令和3年度契約状況調査票!$F:$AR,6,FALSE)&lt;&gt;"",TEXT(VLOOKUP(A21,[7]令和3年度契約状況調査票!$F:$AR,13,FALSE),"#,##0円")&amp;CHAR(10)&amp;"(A)",VLOOKUP(A21,[7]令和3年度契約状況調査票!$F:$AR,13,FALSE))))))</f>
        <v>1215750</v>
      </c>
      <c r="I21" s="16" t="str">
        <f>IF(A21="","",VLOOKUP(A21,[7]令和3年度契約状況調査票!$F:$AR,14,FALSE))</f>
        <v>@1,450円／地点
ほか</v>
      </c>
      <c r="J21" s="17">
        <f>IF(A21="","",IF(VLOOKUP(A21,[7]令和3年度契約状況調査票!$F:$AR,13,FALSE)="他官署で調達手続きを実施のため","－",IF(VLOOKUP(A21,[7]令和3年度契約状況調査票!$F:$AR,20,FALSE)="②同種の他の契約の予定価格を類推されるおそれがあるため公表しない","－",IF(VLOOKUP(A21,[7]令和3年度契約状況調査票!$F:$AR,20,FALSE)="－","－",IF(VLOOKUP(A21,[7]令和3年度契約状況調査票!$F:$AR,6,FALSE)&lt;&gt;"",TEXT(VLOOKUP(A21,[7]令和3年度契約状況調査票!$F:$AR,16,FALSE),"#.0%")&amp;CHAR(10)&amp;"(B/A×100)",VLOOKUP(A21,[7]令和3年度契約状況調査票!$F:$AR,16,FALSE))))))</f>
        <v>1</v>
      </c>
      <c r="K21" s="18"/>
      <c r="L21" s="17" t="str">
        <f>IF(A21="","",IF(VLOOKUP(A21,[7]令和3年度契約状況調査票!$F:$AR,26,FALSE)="①公益社団法人","公社",IF(VLOOKUP(A21,[7]令和3年度契約状況調査票!$F:$AR,26,FALSE)="②公益財団法人","公財","")))</f>
        <v/>
      </c>
      <c r="M21" s="17">
        <f>IF(A21="","",VLOOKUP(A21,[7]令和3年度契約状況調査票!$F:$AR,27,FALSE))</f>
        <v>0</v>
      </c>
      <c r="N21" s="18"/>
      <c r="O21" s="19" t="str">
        <f>IF(A21="","",IF(AND(Q21="○",P21="分担契約/単価契約"),"単価契約"&amp;CHAR(10)&amp;"予定調達総額 "&amp;TEXT(VLOOKUP(A21,[7]令和3年度契約状況調査票!$F:$AR,15,FALSE),"#,##0円")&amp;"(B)"&amp;CHAR(10)&amp;"分担契約"&amp;CHAR(10)&amp;VLOOKUP(A21,[7]令和3年度契約状況調査票!$F:$AR,31,FALSE),IF(AND(Q21="○",P21="分担契約"),"分担契約"&amp;CHAR(10)&amp;"契約総額 "&amp;TEXT(VLOOKUP(A21,[7]令和3年度契約状況調査票!$F:$AR,15,FALSE),"#,##0円")&amp;"(B)"&amp;CHAR(10)&amp;VLOOKUP(A21,[7]令和3年度契約状況調査票!$F:$AR,31,FALSE),(IF(P21="分担契約/単価契約","単価契約"&amp;CHAR(10)&amp;"予定調達総額 "&amp;TEXT(VLOOKUP(A21,[7]令和3年度契約状況調査票!$F:$AR,15,FALSE),"#,##0円")&amp;CHAR(10)&amp;"分担契約"&amp;CHAR(10)&amp;VLOOKUP(A21,[7]令和3年度契約状況調査票!$F:$AR,31,FALSE),IF(P21="分担契約","分担契約"&amp;CHAR(10)&amp;"契約総額 "&amp;TEXT(VLOOKUP(A21,[7]令和3年度契約状況調査票!$F:$AR,15,FALSE),"#,##0円")&amp;CHAR(10)&amp;VLOOKUP(A21,[7]令和3年度契約状況調査票!$F:$AR,31,FALSE),IF(P21="単価契約","単価契約"&amp;CHAR(10)&amp;"予定調達総額 "&amp;TEXT(VLOOKUP(A21,[7]令和3年度契約状況調査票!$F:$AR,15,FALSE),"#,##0円")&amp;CHAR(10)&amp;VLOOKUP(A21,[7]令和3年度契約状況調査票!$F:$AR,31,FALSE),VLOOKUP(A21,[7]令和3年度契約状況調査票!$F:$AR,31,FALSE))))))))</f>
        <v xml:space="preserve">単価契約
予定調達総額 1,215,750円
</v>
      </c>
      <c r="P21" s="9" t="str">
        <f>IF(A21="","",VLOOKUP(A21,[7]令和3年度契約状況調査票!$F:$BY,52,FALSE))</f>
        <v>単価契約</v>
      </c>
    </row>
    <row r="22" spans="1:16" s="9" customFormat="1" ht="109.5" customHeight="1">
      <c r="A22" s="10">
        <f>IF(MAX([7]令和3年度契約状況調査票!F18:F265)&gt;=ROW()-5,ROW()-5,"")</f>
        <v>17</v>
      </c>
      <c r="B22" s="11" t="str">
        <f>IF(A22="","",VLOOKUP(A22,[7]令和3年度契約状況調査票!$F:$AR,4,FALSE))</f>
        <v>令和4年分の土地意見価格等の提出に係る業務
807地点ほか</v>
      </c>
      <c r="C22" s="12" t="str">
        <f>IF(A22="","",VLOOKUP(A22,[7]令和3年度契約状況調査票!$F:$AR,5,FALSE))</f>
        <v>支出負担行為担当官
金沢国税局総務部次長
中村　憲二
石川県金沢市広坂２－２－６０</v>
      </c>
      <c r="D22" s="13">
        <f>IF(A22="","",VLOOKUP(A22,[7]令和3年度契約状況調査票!$F:$AR,8,FALSE))</f>
        <v>44434</v>
      </c>
      <c r="E22" s="11" t="str">
        <f>IF(A22="","",VLOOKUP(A22,[7]令和3年度契約状況調査票!$F:$AR,9,FALSE))</f>
        <v>個人</v>
      </c>
      <c r="F22" s="14" t="str">
        <f>IF(A22="","",VLOOKUP(A22,[7]令和3年度契約状況調査票!$F:$AR,10,FALSE))</f>
        <v>－</v>
      </c>
      <c r="G22" s="15" t="str">
        <f>IF(A22="","",VLOOKUP(A22,[7]令和3年度契約状況調査票!$F:$AR,30,FALSE))</f>
        <v>公募を実施し、申し込みのあった者のうち当局の要件を満たす全ての者と契約したものであり、競争を許さないことから会計法29条の3第4項に該当するため。</v>
      </c>
      <c r="H22" s="16">
        <f>IF(A22="","",IF(VLOOKUP(A22,[7]令和3年度契約状況調査票!$F:$AR,13,FALSE)="他官署で調達手続きを実施のため","他官署で調達手続きを実施のため",IF(VLOOKUP(A22,[7]令和3年度契約状況調査票!$F:$AR,20,FALSE)="②同種の他の契約の予定価格を類推されるおそれがあるため公表しない","同種の他の契約の予定価格を類推されるおそれがあるため公表しない",IF(VLOOKUP(A22,[7]令和3年度契約状況調査票!$F:$AR,20,FALSE)="－","－",IF(VLOOKUP(A22,[7]令和3年度契約状況調査票!$F:$AR,6,FALSE)&lt;&gt;"",TEXT(VLOOKUP(A22,[7]令和3年度契約状況調査票!$F:$AR,13,FALSE),"#,##0円")&amp;CHAR(10)&amp;"(A)",VLOOKUP(A22,[7]令和3年度契約状況調査票!$F:$AR,13,FALSE))))))</f>
        <v>1081293</v>
      </c>
      <c r="I22" s="16" t="str">
        <f>IF(A22="","",VLOOKUP(A22,[7]令和3年度契約状況調査票!$F:$AR,14,FALSE))</f>
        <v>@1,450円／地点
ほか</v>
      </c>
      <c r="J22" s="17">
        <f>IF(A22="","",IF(VLOOKUP(A22,[7]令和3年度契約状況調査票!$F:$AR,13,FALSE)="他官署で調達手続きを実施のため","－",IF(VLOOKUP(A22,[7]令和3年度契約状況調査票!$F:$AR,20,FALSE)="②同種の他の契約の予定価格を類推されるおそれがあるため公表しない","－",IF(VLOOKUP(A22,[7]令和3年度契約状況調査票!$F:$AR,20,FALSE)="－","－",IF(VLOOKUP(A22,[7]令和3年度契約状況調査票!$F:$AR,6,FALSE)&lt;&gt;"",TEXT(VLOOKUP(A22,[7]令和3年度契約状況調査票!$F:$AR,16,FALSE),"#.0%")&amp;CHAR(10)&amp;"(B/A×100)",VLOOKUP(A22,[7]令和3年度契約状況調査票!$F:$AR,16,FALSE))))))</f>
        <v>1</v>
      </c>
      <c r="K22" s="18"/>
      <c r="L22" s="17" t="str">
        <f>IF(A22="","",IF(VLOOKUP(A22,[7]令和3年度契約状況調査票!$F:$AR,26,FALSE)="①公益社団法人","公社",IF(VLOOKUP(A22,[7]令和3年度契約状況調査票!$F:$AR,26,FALSE)="②公益財団法人","公財","")))</f>
        <v/>
      </c>
      <c r="M22" s="17">
        <f>IF(A22="","",VLOOKUP(A22,[7]令和3年度契約状況調査票!$F:$AR,27,FALSE))</f>
        <v>0</v>
      </c>
      <c r="N22" s="18"/>
      <c r="O22" s="19" t="str">
        <f>IF(A22="","",IF(AND(Q22="○",P22="分担契約/単価契約"),"単価契約"&amp;CHAR(10)&amp;"予定調達総額 "&amp;TEXT(VLOOKUP(A22,[7]令和3年度契約状況調査票!$F:$AR,15,FALSE),"#,##0円")&amp;"(B)"&amp;CHAR(10)&amp;"分担契約"&amp;CHAR(10)&amp;VLOOKUP(A22,[7]令和3年度契約状況調査票!$F:$AR,31,FALSE),IF(AND(Q22="○",P22="分担契約"),"分担契約"&amp;CHAR(10)&amp;"契約総額 "&amp;TEXT(VLOOKUP(A22,[7]令和3年度契約状況調査票!$F:$AR,15,FALSE),"#,##0円")&amp;"(B)"&amp;CHAR(10)&amp;VLOOKUP(A22,[7]令和3年度契約状況調査票!$F:$AR,31,FALSE),(IF(P22="分担契約/単価契約","単価契約"&amp;CHAR(10)&amp;"予定調達総額 "&amp;TEXT(VLOOKUP(A22,[7]令和3年度契約状況調査票!$F:$AR,15,FALSE),"#,##0円")&amp;CHAR(10)&amp;"分担契約"&amp;CHAR(10)&amp;VLOOKUP(A22,[7]令和3年度契約状況調査票!$F:$AR,31,FALSE),IF(P22="分担契約","分担契約"&amp;CHAR(10)&amp;"契約総額 "&amp;TEXT(VLOOKUP(A22,[7]令和3年度契約状況調査票!$F:$AR,15,FALSE),"#,##0円")&amp;CHAR(10)&amp;VLOOKUP(A22,[7]令和3年度契約状況調査票!$F:$AR,31,FALSE),IF(P22="単価契約","単価契約"&amp;CHAR(10)&amp;"予定調達総額 "&amp;TEXT(VLOOKUP(A22,[7]令和3年度契約状況調査票!$F:$AR,15,FALSE),"#,##0円")&amp;CHAR(10)&amp;VLOOKUP(A22,[7]令和3年度契約状況調査票!$F:$AR,31,FALSE),VLOOKUP(A22,[7]令和3年度契約状況調査票!$F:$AR,31,FALSE))))))))</f>
        <v xml:space="preserve">単価契約
予定調達総額 1,081,293円
</v>
      </c>
      <c r="P22" s="9" t="str">
        <f>IF(A22="","",VLOOKUP(A22,[7]令和3年度契約状況調査票!$F:$BY,52,FALSE))</f>
        <v>単価契約</v>
      </c>
    </row>
    <row r="23" spans="1:16" s="9" customFormat="1" ht="109.5" customHeight="1">
      <c r="A23" s="10">
        <f>IF(MAX([7]令和3年度契約状況調査票!F24:F266)&gt;=ROW()-5,ROW()-5,"")</f>
        <v>18</v>
      </c>
      <c r="B23" s="11" t="str">
        <f>IF(A23="","",VLOOKUP(A23,[7]令和3年度契約状況調査票!$F:$AR,4,FALSE))</f>
        <v>令和4年分の土地意見価格等の提出に係る業務
779地点ほか</v>
      </c>
      <c r="C23" s="12" t="str">
        <f>IF(A23="","",VLOOKUP(A23,[7]令和3年度契約状況調査票!$F:$AR,5,FALSE))</f>
        <v>支出負担行為担当官
金沢国税局総務部次長
中村　憲二
石川県金沢市広坂２－２－６０</v>
      </c>
      <c r="D23" s="13">
        <f>IF(A23="","",VLOOKUP(A23,[7]令和3年度契約状況調査票!$F:$AR,8,FALSE))</f>
        <v>44434</v>
      </c>
      <c r="E23" s="11" t="str">
        <f>IF(A23="","",VLOOKUP(A23,[7]令和3年度契約状況調査票!$F:$AR,9,FALSE))</f>
        <v>個人</v>
      </c>
      <c r="F23" s="14" t="str">
        <f>IF(A23="","",VLOOKUP(A23,[7]令和3年度契約状況調査票!$F:$AR,10,FALSE))</f>
        <v>－</v>
      </c>
      <c r="G23" s="15" t="str">
        <f>IF(A23="","",VLOOKUP(A23,[7]令和3年度契約状況調査票!$F:$AR,30,FALSE))</f>
        <v>公募を実施し、申し込みのあった者のうち当局の要件を満たす全ての者と契約したものであり、競争を許さないことから会計法29条の3第4項に該当するため。</v>
      </c>
      <c r="H23" s="16">
        <f>IF(A23="","",IF(VLOOKUP(A23,[7]令和3年度契約状況調査票!$F:$AR,13,FALSE)="他官署で調達手続きを実施のため","他官署で調達手続きを実施のため",IF(VLOOKUP(A23,[7]令和3年度契約状況調査票!$F:$AR,20,FALSE)="②同種の他の契約の予定価格を類推されるおそれがあるため公表しない","同種の他の契約の予定価格を類推されるおそれがあるため公表しない",IF(VLOOKUP(A23,[7]令和3年度契約状況調査票!$F:$AR,20,FALSE)="－","－",IF(VLOOKUP(A23,[7]令和3年度契約状況調査票!$F:$AR,6,FALSE)&lt;&gt;"",TEXT(VLOOKUP(A23,[7]令和3年度契約状況調査票!$F:$AR,13,FALSE),"#,##0円")&amp;CHAR(10)&amp;"(A)",VLOOKUP(A23,[7]令和3年度契約状況調査票!$F:$AR,13,FALSE))))))</f>
        <v>1037444</v>
      </c>
      <c r="I23" s="16" t="str">
        <f>IF(A23="","",VLOOKUP(A23,[7]令和3年度契約状況調査票!$F:$AR,14,FALSE))</f>
        <v>@1,450円／地点
ほか</v>
      </c>
      <c r="J23" s="17">
        <f>IF(A23="","",IF(VLOOKUP(A23,[7]令和3年度契約状況調査票!$F:$AR,13,FALSE)="他官署で調達手続きを実施のため","－",IF(VLOOKUP(A23,[7]令和3年度契約状況調査票!$F:$AR,20,FALSE)="②同種の他の契約の予定価格を類推されるおそれがあるため公表しない","－",IF(VLOOKUP(A23,[7]令和3年度契約状況調査票!$F:$AR,20,FALSE)="－","－",IF(VLOOKUP(A23,[7]令和3年度契約状況調査票!$F:$AR,6,FALSE)&lt;&gt;"",TEXT(VLOOKUP(A23,[7]令和3年度契約状況調査票!$F:$AR,16,FALSE),"#.0%")&amp;CHAR(10)&amp;"(B/A×100)",VLOOKUP(A23,[7]令和3年度契約状況調査票!$F:$AR,16,FALSE))))))</f>
        <v>1</v>
      </c>
      <c r="K23" s="18"/>
      <c r="L23" s="17" t="str">
        <f>IF(A23="","",IF(VLOOKUP(A23,[7]令和3年度契約状況調査票!$F:$AR,26,FALSE)="①公益社団法人","公社",IF(VLOOKUP(A23,[7]令和3年度契約状況調査票!$F:$AR,26,FALSE)="②公益財団法人","公財","")))</f>
        <v/>
      </c>
      <c r="M23" s="17">
        <f>IF(A23="","",VLOOKUP(A23,[7]令和3年度契約状況調査票!$F:$AR,27,FALSE))</f>
        <v>0</v>
      </c>
      <c r="N23" s="18"/>
      <c r="O23" s="19" t="str">
        <f>IF(A23="","",IF(AND(Q23="○",P23="分担契約/単価契約"),"単価契約"&amp;CHAR(10)&amp;"予定調達総額 "&amp;TEXT(VLOOKUP(A23,[7]令和3年度契約状況調査票!$F:$AR,15,FALSE),"#,##0円")&amp;"(B)"&amp;CHAR(10)&amp;"分担契約"&amp;CHAR(10)&amp;VLOOKUP(A23,[7]令和3年度契約状況調査票!$F:$AR,31,FALSE),IF(AND(Q23="○",P23="分担契約"),"分担契約"&amp;CHAR(10)&amp;"契約総額 "&amp;TEXT(VLOOKUP(A23,[7]令和3年度契約状況調査票!$F:$AR,15,FALSE),"#,##0円")&amp;"(B)"&amp;CHAR(10)&amp;VLOOKUP(A23,[7]令和3年度契約状況調査票!$F:$AR,31,FALSE),(IF(P23="分担契約/単価契約","単価契約"&amp;CHAR(10)&amp;"予定調達総額 "&amp;TEXT(VLOOKUP(A23,[7]令和3年度契約状況調査票!$F:$AR,15,FALSE),"#,##0円")&amp;CHAR(10)&amp;"分担契約"&amp;CHAR(10)&amp;VLOOKUP(A23,[7]令和3年度契約状況調査票!$F:$AR,31,FALSE),IF(P23="分担契約","分担契約"&amp;CHAR(10)&amp;"契約総額 "&amp;TEXT(VLOOKUP(A23,[7]令和3年度契約状況調査票!$F:$AR,15,FALSE),"#,##0円")&amp;CHAR(10)&amp;VLOOKUP(A23,[7]令和3年度契約状況調査票!$F:$AR,31,FALSE),IF(P23="単価契約","単価契約"&amp;CHAR(10)&amp;"予定調達総額 "&amp;TEXT(VLOOKUP(A23,[7]令和3年度契約状況調査票!$F:$AR,15,FALSE),"#,##0円")&amp;CHAR(10)&amp;VLOOKUP(A23,[7]令和3年度契約状況調査票!$F:$AR,31,FALSE),VLOOKUP(A23,[7]令和3年度契約状況調査票!$F:$AR,31,FALSE))))))))</f>
        <v xml:space="preserve">単価契約
予定調達総額 1,037,444円
</v>
      </c>
      <c r="P23" s="9" t="str">
        <f>IF(A23="","",VLOOKUP(A23,[7]令和3年度契約状況調査票!$F:$BY,52,FALSE))</f>
        <v>単価契約</v>
      </c>
    </row>
    <row r="24" spans="1:16" s="9" customFormat="1" ht="109.5" customHeight="1">
      <c r="A24" s="10">
        <f>IF(MAX([7]令和3年度契約状況調査票!F23:F267)&gt;=ROW()-5,ROW()-5,"")</f>
        <v>19</v>
      </c>
      <c r="B24" s="11" t="str">
        <f>IF(A24="","",VLOOKUP(A24,[7]令和3年度契約状況調査票!$F:$AR,4,FALSE))</f>
        <v>令和4年分の土地意見価格等の提出に係る業務
770地点ほか</v>
      </c>
      <c r="C24" s="12" t="str">
        <f>IF(A24="","",VLOOKUP(A24,[7]令和3年度契約状況調査票!$F:$AR,5,FALSE))</f>
        <v>支出負担行為担当官
金沢国税局総務部次長
中村　憲二
石川県金沢市広坂２－２－６０</v>
      </c>
      <c r="D24" s="13">
        <f>IF(A24="","",VLOOKUP(A24,[7]令和3年度契約状況調査票!$F:$AR,8,FALSE))</f>
        <v>44434</v>
      </c>
      <c r="E24" s="11" t="str">
        <f>IF(A24="","",VLOOKUP(A24,[7]令和3年度契約状況調査票!$F:$AR,9,FALSE))</f>
        <v>株式会社奥野不動産鑑定事務所
福井県敦賀市清水町２－１５－１７野崎ビル３階</v>
      </c>
      <c r="F24" s="14">
        <f>IF(A24="","",VLOOKUP(A24,[7]令和3年度契約状況調査票!$F:$AR,10,FALSE))</f>
        <v>8210001014573</v>
      </c>
      <c r="G24" s="15" t="str">
        <f>IF(A24="","",VLOOKUP(A24,[7]令和3年度契約状況調査票!$F:$AR,30,FALSE))</f>
        <v>公募を実施し、申し込みのあった者のうち当局の要件を満たす全ての者と契約したものであり、競争を許さないことから会計法29条の3第4項に該当するため。</v>
      </c>
      <c r="H24" s="16">
        <f>IF(A24="","",IF(VLOOKUP(A24,[7]令和3年度契約状況調査票!$F:$AR,13,FALSE)="他官署で調達手続きを実施のため","他官署で調達手続きを実施のため",IF(VLOOKUP(A24,[7]令和3年度契約状況調査票!$F:$AR,20,FALSE)="②同種の他の契約の予定価格を類推されるおそれがあるため公表しない","同種の他の契約の予定価格を類推されるおそれがあるため公表しない",IF(VLOOKUP(A24,[7]令和3年度契約状況調査票!$F:$AR,20,FALSE)="－","－",IF(VLOOKUP(A24,[7]令和3年度契約状況調査票!$F:$AR,6,FALSE)&lt;&gt;"",TEXT(VLOOKUP(A24,[7]令和3年度契約状況調査票!$F:$AR,13,FALSE),"#,##0円")&amp;CHAR(10)&amp;"(A)",VLOOKUP(A24,[7]令和3年度契約状況調査票!$F:$AR,13,FALSE))))))</f>
        <v>1216000</v>
      </c>
      <c r="I24" s="16" t="str">
        <f>IF(A24="","",VLOOKUP(A24,[7]令和3年度契約状況調査票!$F:$AR,14,FALSE))</f>
        <v>@1,450円／地点
ほか</v>
      </c>
      <c r="J24" s="17">
        <f>IF(A24="","",IF(VLOOKUP(A24,[7]令和3年度契約状況調査票!$F:$AR,13,FALSE)="他官署で調達手続きを実施のため","－",IF(VLOOKUP(A24,[7]令和3年度契約状況調査票!$F:$AR,20,FALSE)="②同種の他の契約の予定価格を類推されるおそれがあるため公表しない","－",IF(VLOOKUP(A24,[7]令和3年度契約状況調査票!$F:$AR,20,FALSE)="－","－",IF(VLOOKUP(A24,[7]令和3年度契約状況調査票!$F:$AR,6,FALSE)&lt;&gt;"",TEXT(VLOOKUP(A24,[7]令和3年度契約状況調査票!$F:$AR,16,FALSE),"#.0%")&amp;CHAR(10)&amp;"(B/A×100)",VLOOKUP(A24,[7]令和3年度契約状況調査票!$F:$AR,16,FALSE))))))</f>
        <v>1</v>
      </c>
      <c r="K24" s="18"/>
      <c r="L24" s="17" t="str">
        <f>IF(A24="","",IF(VLOOKUP(A24,[7]令和3年度契約状況調査票!$F:$AR,26,FALSE)="①公益社団法人","公社",IF(VLOOKUP(A24,[7]令和3年度契約状況調査票!$F:$AR,26,FALSE)="②公益財団法人","公財","")))</f>
        <v/>
      </c>
      <c r="M24" s="17">
        <f>IF(A24="","",VLOOKUP(A24,[7]令和3年度契約状況調査票!$F:$AR,27,FALSE))</f>
        <v>0</v>
      </c>
      <c r="N24" s="18"/>
      <c r="O24" s="19" t="str">
        <f>IF(A24="","",IF(AND(Q24="○",P24="分担契約/単価契約"),"単価契約"&amp;CHAR(10)&amp;"予定調達総額 "&amp;TEXT(VLOOKUP(A24,[7]令和3年度契約状況調査票!$F:$AR,15,FALSE),"#,##0円")&amp;"(B)"&amp;CHAR(10)&amp;"分担契約"&amp;CHAR(10)&amp;VLOOKUP(A24,[7]令和3年度契約状況調査票!$F:$AR,31,FALSE),IF(AND(Q24="○",P24="分担契約"),"分担契約"&amp;CHAR(10)&amp;"契約総額 "&amp;TEXT(VLOOKUP(A24,[7]令和3年度契約状況調査票!$F:$AR,15,FALSE),"#,##0円")&amp;"(B)"&amp;CHAR(10)&amp;VLOOKUP(A24,[7]令和3年度契約状況調査票!$F:$AR,31,FALSE),(IF(P24="分担契約/単価契約","単価契約"&amp;CHAR(10)&amp;"予定調達総額 "&amp;TEXT(VLOOKUP(A24,[7]令和3年度契約状況調査票!$F:$AR,15,FALSE),"#,##0円")&amp;CHAR(10)&amp;"分担契約"&amp;CHAR(10)&amp;VLOOKUP(A24,[7]令和3年度契約状況調査票!$F:$AR,31,FALSE),IF(P24="分担契約","分担契約"&amp;CHAR(10)&amp;"契約総額 "&amp;TEXT(VLOOKUP(A24,[7]令和3年度契約状況調査票!$F:$AR,15,FALSE),"#,##0円")&amp;CHAR(10)&amp;VLOOKUP(A24,[7]令和3年度契約状況調査票!$F:$AR,31,FALSE),IF(P24="単価契約","単価契約"&amp;CHAR(10)&amp;"予定調達総額 "&amp;TEXT(VLOOKUP(A24,[7]令和3年度契約状況調査票!$F:$AR,15,FALSE),"#,##0円")&amp;CHAR(10)&amp;VLOOKUP(A24,[7]令和3年度契約状況調査票!$F:$AR,31,FALSE),VLOOKUP(A24,[7]令和3年度契約状況調査票!$F:$AR,31,FALSE))))))))</f>
        <v xml:space="preserve">単価契約
予定調達総額 1,216,000円
</v>
      </c>
      <c r="P24" s="9" t="str">
        <f>IF(A24="","",VLOOKUP(A24,[7]令和3年度契約状況調査票!$F:$BY,52,FALSE))</f>
        <v>単価契約</v>
      </c>
    </row>
    <row r="25" spans="1:16" s="9" customFormat="1" ht="109.5" customHeight="1">
      <c r="A25" s="10">
        <f>IF(MAX([7]令和3年度契約状況調査票!F40:F268)&gt;=ROW()-5,ROW()-5,"")</f>
        <v>20</v>
      </c>
      <c r="B25" s="11" t="str">
        <f>IF(A25="","",VLOOKUP(A25,[7]令和3年度契約状況調査票!$F:$AR,4,FALSE))</f>
        <v>令和4年分の土地意見価格等の提出に係る業務
795地点ほか</v>
      </c>
      <c r="C25" s="12" t="str">
        <f>IF(A25="","",VLOOKUP(A25,[7]令和3年度契約状況調査票!$F:$AR,5,FALSE))</f>
        <v>支出負担行為担当官
金沢国税局総務部次長
中村　憲二
石川県金沢市広坂２－２－６０</v>
      </c>
      <c r="D25" s="13">
        <f>IF(A25="","",VLOOKUP(A25,[7]令和3年度契約状況調査票!$F:$AR,8,FALSE))</f>
        <v>44434</v>
      </c>
      <c r="E25" s="11" t="str">
        <f>IF(A25="","",VLOOKUP(A25,[7]令和3年度契約状況調査票!$F:$AR,9,FALSE))</f>
        <v>個人</v>
      </c>
      <c r="F25" s="14" t="str">
        <f>IF(A25="","",VLOOKUP(A25,[7]令和3年度契約状況調査票!$F:$AR,10,FALSE))</f>
        <v>－</v>
      </c>
      <c r="G25" s="15" t="str">
        <f>IF(A25="","",VLOOKUP(A25,[7]令和3年度契約状況調査票!$F:$AR,30,FALSE))</f>
        <v>公募を実施し、申し込みのあった者のうち当局の要件を満たす全ての者と契約したものであり、競争を許さないことから会計法29条の3第4項に該当するため。</v>
      </c>
      <c r="H25" s="16">
        <f>IF(A25="","",IF(VLOOKUP(A25,[7]令和3年度契約状況調査票!$F:$AR,13,FALSE)="他官署で調達手続きを実施のため","他官署で調達手続きを実施のため",IF(VLOOKUP(A25,[7]令和3年度契約状況調査票!$F:$AR,20,FALSE)="②同種の他の契約の予定価格を類推されるおそれがあるため公表しない","同種の他の契約の予定価格を類推されるおそれがあるため公表しない",IF(VLOOKUP(A25,[7]令和3年度契約状況調査票!$F:$AR,20,FALSE)="－","－",IF(VLOOKUP(A25,[7]令和3年度契約状況調査票!$F:$AR,6,FALSE)&lt;&gt;"",TEXT(VLOOKUP(A25,[7]令和3年度契約状況調査票!$F:$AR,13,FALSE),"#,##0円")&amp;CHAR(10)&amp;"(A)",VLOOKUP(A25,[7]令和3年度契約状況調査票!$F:$AR,13,FALSE))))))</f>
        <v>1062989</v>
      </c>
      <c r="I25" s="16" t="str">
        <f>IF(A25="","",VLOOKUP(A25,[7]令和3年度契約状況調査票!$F:$AR,14,FALSE))</f>
        <v>@1,450円／地点
ほか</v>
      </c>
      <c r="J25" s="17">
        <f>IF(A25="","",IF(VLOOKUP(A25,[7]令和3年度契約状況調査票!$F:$AR,13,FALSE)="他官署で調達手続きを実施のため","－",IF(VLOOKUP(A25,[7]令和3年度契約状況調査票!$F:$AR,20,FALSE)="②同種の他の契約の予定価格を類推されるおそれがあるため公表しない","－",IF(VLOOKUP(A25,[7]令和3年度契約状況調査票!$F:$AR,20,FALSE)="－","－",IF(VLOOKUP(A25,[7]令和3年度契約状況調査票!$F:$AR,6,FALSE)&lt;&gt;"",TEXT(VLOOKUP(A25,[7]令和3年度契約状況調査票!$F:$AR,16,FALSE),"#.0%")&amp;CHAR(10)&amp;"(B/A×100)",VLOOKUP(A25,[7]令和3年度契約状況調査票!$F:$AR,16,FALSE))))))</f>
        <v>1</v>
      </c>
      <c r="K25" s="18"/>
      <c r="L25" s="17" t="str">
        <f>IF(A25="","",IF(VLOOKUP(A25,[7]令和3年度契約状況調査票!$F:$AR,26,FALSE)="①公益社団法人","公社",IF(VLOOKUP(A25,[7]令和3年度契約状況調査票!$F:$AR,26,FALSE)="②公益財団法人","公財","")))</f>
        <v/>
      </c>
      <c r="M25" s="17">
        <f>IF(A25="","",VLOOKUP(A25,[7]令和3年度契約状況調査票!$F:$AR,27,FALSE))</f>
        <v>0</v>
      </c>
      <c r="N25" s="18"/>
      <c r="O25" s="19" t="str">
        <f>IF(A25="","",IF(AND(Q25="○",P25="分担契約/単価契約"),"単価契約"&amp;CHAR(10)&amp;"予定調達総額 "&amp;TEXT(VLOOKUP(A25,[7]令和3年度契約状況調査票!$F:$AR,15,FALSE),"#,##0円")&amp;"(B)"&amp;CHAR(10)&amp;"分担契約"&amp;CHAR(10)&amp;VLOOKUP(A25,[7]令和3年度契約状況調査票!$F:$AR,31,FALSE),IF(AND(Q25="○",P25="分担契約"),"分担契約"&amp;CHAR(10)&amp;"契約総額 "&amp;TEXT(VLOOKUP(A25,[7]令和3年度契約状況調査票!$F:$AR,15,FALSE),"#,##0円")&amp;"(B)"&amp;CHAR(10)&amp;VLOOKUP(A25,[7]令和3年度契約状況調査票!$F:$AR,31,FALSE),(IF(P25="分担契約/単価契約","単価契約"&amp;CHAR(10)&amp;"予定調達総額 "&amp;TEXT(VLOOKUP(A25,[7]令和3年度契約状況調査票!$F:$AR,15,FALSE),"#,##0円")&amp;CHAR(10)&amp;"分担契約"&amp;CHAR(10)&amp;VLOOKUP(A25,[7]令和3年度契約状況調査票!$F:$AR,31,FALSE),IF(P25="分担契約","分担契約"&amp;CHAR(10)&amp;"契約総額 "&amp;TEXT(VLOOKUP(A25,[7]令和3年度契約状況調査票!$F:$AR,15,FALSE),"#,##0円")&amp;CHAR(10)&amp;VLOOKUP(A25,[7]令和3年度契約状況調査票!$F:$AR,31,FALSE),IF(P25="単価契約","単価契約"&amp;CHAR(10)&amp;"予定調達総額 "&amp;TEXT(VLOOKUP(A25,[7]令和3年度契約状況調査票!$F:$AR,15,FALSE),"#,##0円")&amp;CHAR(10)&amp;VLOOKUP(A25,[7]令和3年度契約状況調査票!$F:$AR,31,FALSE),VLOOKUP(A25,[7]令和3年度契約状況調査票!$F:$AR,31,FALSE))))))))</f>
        <v xml:space="preserve">単価契約
予定調達総額 1,062,989円
</v>
      </c>
      <c r="P25" s="9" t="str">
        <f>IF(A25="","",VLOOKUP(A25,[7]令和3年度契約状況調査票!$F:$BY,52,FALSE))</f>
        <v>単価契約</v>
      </c>
    </row>
    <row r="26" spans="1:16" s="9" customFormat="1" ht="109.5" customHeight="1">
      <c r="A26" s="10">
        <f>IF(MAX([7]令和3年度契約状況調査票!F40:F269)&gt;=ROW()-5,ROW()-5,"")</f>
        <v>21</v>
      </c>
      <c r="B26" s="11" t="str">
        <f>IF(A26="","",VLOOKUP(A26,[7]令和3年度契約状況調査票!$F:$AR,4,FALSE))</f>
        <v>令和4年分の土地意見価格等の提出に係る業務
947地点</v>
      </c>
      <c r="C26" s="12" t="str">
        <f>IF(A26="","",VLOOKUP(A26,[7]令和3年度契約状況調査票!$F:$AR,5,FALSE))</f>
        <v>支出負担行為担当官
金沢国税局総務部次長
中村　憲二
石川県金沢市広坂２－２－６０</v>
      </c>
      <c r="D26" s="13">
        <f>IF(A26="","",VLOOKUP(A26,[7]令和3年度契約状況調査票!$F:$AR,8,FALSE))</f>
        <v>44434</v>
      </c>
      <c r="E26" s="11" t="str">
        <f>IF(A26="","",VLOOKUP(A26,[7]令和3年度契約状況調査票!$F:$AR,9,FALSE))</f>
        <v>公益社団法人福井県宅地建物取引業協会
福井県福井市宝永４－４－３</v>
      </c>
      <c r="F26" s="14">
        <f>IF(A26="","",VLOOKUP(A26,[7]令和3年度契約状況調査票!$F:$AR,10,FALSE))</f>
        <v>5210005000317</v>
      </c>
      <c r="G26" s="15" t="str">
        <f>IF(A26="","",VLOOKUP(A26,[7]令和3年度契約状況調査票!$F:$AR,30,FALSE))</f>
        <v>公募を実施し、申し込みのあった者のうち当局の要件を満たす全ての者と契約したものであり、競争を許さないことから会計法29条の3第4項に該当するため。</v>
      </c>
      <c r="H26" s="16">
        <f>IF(A26="","",IF(VLOOKUP(A26,[7]令和3年度契約状況調査票!$F:$AR,13,FALSE)="他官署で調達手続きを実施のため","他官署で調達手続きを実施のため",IF(VLOOKUP(A26,[7]令和3年度契約状況調査票!$F:$AR,20,FALSE)="②同種の他の契約の予定価格を類推されるおそれがあるため公表しない","同種の他の契約の予定価格を類推されるおそれがあるため公表しない",IF(VLOOKUP(A26,[7]令和3年度契約状況調査票!$F:$AR,20,FALSE)="－","－",IF(VLOOKUP(A26,[7]令和3年度契約状況調査票!$F:$AR,6,FALSE)&lt;&gt;"",TEXT(VLOOKUP(A26,[7]令和3年度契約状況調査票!$F:$AR,13,FALSE),"#,##0円")&amp;CHAR(10)&amp;"(A)",VLOOKUP(A26,[7]令和3年度契約状況調査票!$F:$AR,13,FALSE))))))</f>
        <v>1089050</v>
      </c>
      <c r="I26" s="16" t="str">
        <f>IF(A26="","",VLOOKUP(A26,[7]令和3年度契約状況調査票!$F:$AR,14,FALSE))</f>
        <v>@1,450円／地点
ほか</v>
      </c>
      <c r="J26" s="17">
        <f>IF(A26="","",IF(VLOOKUP(A26,[7]令和3年度契約状況調査票!$F:$AR,13,FALSE)="他官署で調達手続きを実施のため","－",IF(VLOOKUP(A26,[7]令和3年度契約状況調査票!$F:$AR,20,FALSE)="②同種の他の契約の予定価格を類推されるおそれがあるため公表しない","－",IF(VLOOKUP(A26,[7]令和3年度契約状況調査票!$F:$AR,20,FALSE)="－","－",IF(VLOOKUP(A26,[7]令和3年度契約状況調査票!$F:$AR,6,FALSE)&lt;&gt;"",TEXT(VLOOKUP(A26,[7]令和3年度契約状況調査票!$F:$AR,16,FALSE),"#.0%")&amp;CHAR(10)&amp;"(B/A×100)",VLOOKUP(A26,[7]令和3年度契約状況調査票!$F:$AR,16,FALSE))))))</f>
        <v>1</v>
      </c>
      <c r="K26" s="18"/>
      <c r="L26" s="17" t="str">
        <f>IF(A26="","",IF(VLOOKUP(A26,[7]令和3年度契約状況調査票!$F:$AR,26,FALSE)="①公益社団法人","公社",IF(VLOOKUP(A26,[7]令和3年度契約状況調査票!$F:$AR,26,FALSE)="②公益財団法人","公財","")))</f>
        <v>公社</v>
      </c>
      <c r="M26" s="17" t="str">
        <f>IF(A26="","",VLOOKUP(A26,[7]令和3年度契約状況調査票!$F:$AR,27,FALSE))</f>
        <v>都道府県</v>
      </c>
      <c r="N26" s="18"/>
      <c r="O26" s="19" t="str">
        <f>IF(A26="","",IF(AND(Q26="○",P26="分担契約/単価契約"),"単価契約"&amp;CHAR(10)&amp;"予定調達総額 "&amp;TEXT(VLOOKUP(A26,[7]令和3年度契約状況調査票!$F:$AR,15,FALSE),"#,##0円")&amp;"(B)"&amp;CHAR(10)&amp;"分担契約"&amp;CHAR(10)&amp;VLOOKUP(A26,[7]令和3年度契約状況調査票!$F:$AR,31,FALSE),IF(AND(Q26="○",P26="分担契約"),"分担契約"&amp;CHAR(10)&amp;"契約総額 "&amp;TEXT(VLOOKUP(A26,[7]令和3年度契約状況調査票!$F:$AR,15,FALSE),"#,##0円")&amp;"(B)"&amp;CHAR(10)&amp;VLOOKUP(A26,[7]令和3年度契約状況調査票!$F:$AR,31,FALSE),(IF(P26="分担契約/単価契約","単価契約"&amp;CHAR(10)&amp;"予定調達総額 "&amp;TEXT(VLOOKUP(A26,[7]令和3年度契約状況調査票!$F:$AR,15,FALSE),"#,##0円")&amp;CHAR(10)&amp;"分担契約"&amp;CHAR(10)&amp;VLOOKUP(A26,[7]令和3年度契約状況調査票!$F:$AR,31,FALSE),IF(P26="分担契約","分担契約"&amp;CHAR(10)&amp;"契約総額 "&amp;TEXT(VLOOKUP(A26,[7]令和3年度契約状況調査票!$F:$AR,15,FALSE),"#,##0円")&amp;CHAR(10)&amp;VLOOKUP(A26,[7]令和3年度契約状況調査票!$F:$AR,31,FALSE),IF(P26="単価契約","単価契約"&amp;CHAR(10)&amp;"予定調達総額 "&amp;TEXT(VLOOKUP(A26,[7]令和3年度契約状況調査票!$F:$AR,15,FALSE),"#,##0円")&amp;CHAR(10)&amp;VLOOKUP(A26,[7]令和3年度契約状況調査票!$F:$AR,31,FALSE),VLOOKUP(A26,[7]令和3年度契約状況調査票!$F:$AR,31,FALSE))))))))</f>
        <v xml:space="preserve">単価契約
予定調達総額 1,089,050円
</v>
      </c>
      <c r="P26" s="9" t="str">
        <f>IF(A26="","",VLOOKUP(A26,[7]令和3年度契約状況調査票!$F:$BY,52,FALSE))</f>
        <v>単価契約</v>
      </c>
    </row>
    <row r="27" spans="1:16" s="9" customFormat="1" ht="109.5" customHeight="1">
      <c r="A27" s="10">
        <f>IF(MAX([7]令和3年度契約状況調査票!F36:F270)&gt;=ROW()-5,ROW()-5,"")</f>
        <v>22</v>
      </c>
      <c r="B27" s="11" t="str">
        <f>IF(A27="","",VLOOKUP(A27,[7]令和3年度契約状況調査票!$F:$AR,4,FALSE))</f>
        <v>令和4年分の土地鑑定評価額の算出に係る業務　　　　　
19地点ほか</v>
      </c>
      <c r="C27" s="12" t="str">
        <f>IF(A27="","",VLOOKUP(A27,[7]令和3年度契約状況調査票!$F:$AR,5,FALSE))</f>
        <v>支出負担行為担当官
金沢国税局総務部次長
中村　憲二
石川県金沢市広坂２－２－６０</v>
      </c>
      <c r="D27" s="13">
        <f>IF(A27="","",VLOOKUP(A27,[7]令和3年度契約状況調査票!$F:$AR,8,FALSE))</f>
        <v>44434</v>
      </c>
      <c r="E27" s="11" t="str">
        <f>IF(A27="","",VLOOKUP(A27,[7]令和3年度契約状況調査票!$F:$AR,9,FALSE))</f>
        <v>株式会社富山地価調査センター
富山県富山市大泉町１－１－10</v>
      </c>
      <c r="F27" s="14">
        <f>IF(A27="","",VLOOKUP(A27,[7]令和3年度契約状況調査票!$F:$AR,10,FALSE))</f>
        <v>7230001002115</v>
      </c>
      <c r="G27" s="15" t="str">
        <f>IF(A27="","",VLOOKUP(A27,[7]令和3年度契約状況調査票!$F:$AR,30,FALSE))</f>
        <v>公募を実施し、申し込みのあった者のうち当局の要件を満たす全ての者と契約したものであり、競争を許さないことから会計法29条の3第4項に該当するため。</v>
      </c>
      <c r="H27" s="16">
        <f>IF(A27="","",IF(VLOOKUP(A27,[7]令和3年度契約状況調査票!$F:$AR,13,FALSE)="他官署で調達手続きを実施のため","他官署で調達手続きを実施のため",IF(VLOOKUP(A27,[7]令和3年度契約状況調査票!$F:$AR,20,FALSE)="②同種の他の契約の予定価格を類推されるおそれがあるため公表しない","同種の他の契約の予定価格を類推されるおそれがあるため公表しない",IF(VLOOKUP(A27,[7]令和3年度契約状況調査票!$F:$AR,20,FALSE)="－","－",IF(VLOOKUP(A27,[7]令和3年度契約状況調査票!$F:$AR,6,FALSE)&lt;&gt;"",TEXT(VLOOKUP(A27,[7]令和3年度契約状況調査票!$F:$AR,13,FALSE),"#,##0円")&amp;CHAR(10)&amp;"(A)",VLOOKUP(A27,[7]令和3年度契約状況調査票!$F:$AR,13,FALSE))))))</f>
        <v>1500700</v>
      </c>
      <c r="I27" s="16" t="str">
        <f>IF(A27="","",VLOOKUP(A27,[7]令和3年度契約状況調査票!$F:$AR,14,FALSE))</f>
        <v>@73,900円／地点
ほか</v>
      </c>
      <c r="J27" s="17">
        <f>IF(A27="","",IF(VLOOKUP(A27,[7]令和3年度契約状況調査票!$F:$AR,13,FALSE)="他官署で調達手続きを実施のため","－",IF(VLOOKUP(A27,[7]令和3年度契約状況調査票!$F:$AR,20,FALSE)="②同種の他の契約の予定価格を類推されるおそれがあるため公表しない","－",IF(VLOOKUP(A27,[7]令和3年度契約状況調査票!$F:$AR,20,FALSE)="－","－",IF(VLOOKUP(A27,[7]令和3年度契約状況調査票!$F:$AR,6,FALSE)&lt;&gt;"",TEXT(VLOOKUP(A27,[7]令和3年度契約状況調査票!$F:$AR,16,FALSE),"#.0%")&amp;CHAR(10)&amp;"(B/A×100)",VLOOKUP(A27,[7]令和3年度契約状況調査票!$F:$AR,16,FALSE))))))</f>
        <v>1</v>
      </c>
      <c r="K27" s="18"/>
      <c r="L27" s="17" t="str">
        <f>IF(A27="","",IF(VLOOKUP(A27,[7]令和3年度契約状況調査票!$F:$AR,26,FALSE)="①公益社団法人","公社",IF(VLOOKUP(A27,[7]令和3年度契約状況調査票!$F:$AR,26,FALSE)="②公益財団法人","公財","")))</f>
        <v/>
      </c>
      <c r="M27" s="17">
        <f>IF(A27="","",VLOOKUP(A27,[7]令和3年度契約状況調査票!$F:$AR,27,FALSE))</f>
        <v>0</v>
      </c>
      <c r="N27" s="18"/>
      <c r="O27" s="19" t="str">
        <f>IF(A27="","",IF(AND(Q27="○",P27="分担契約/単価契約"),"単価契約"&amp;CHAR(10)&amp;"予定調達総額 "&amp;TEXT(VLOOKUP(A27,[7]令和3年度契約状況調査票!$F:$AR,15,FALSE),"#,##0円")&amp;"(B)"&amp;CHAR(10)&amp;"分担契約"&amp;CHAR(10)&amp;VLOOKUP(A27,[7]令和3年度契約状況調査票!$F:$AR,31,FALSE),IF(AND(Q27="○",P27="分担契約"),"分担契約"&amp;CHAR(10)&amp;"契約総額 "&amp;TEXT(VLOOKUP(A27,[7]令和3年度契約状況調査票!$F:$AR,15,FALSE),"#,##0円")&amp;"(B)"&amp;CHAR(10)&amp;VLOOKUP(A27,[7]令和3年度契約状況調査票!$F:$AR,31,FALSE),(IF(P27="分担契約/単価契約","単価契約"&amp;CHAR(10)&amp;"予定調達総額 "&amp;TEXT(VLOOKUP(A27,[7]令和3年度契約状況調査票!$F:$AR,15,FALSE),"#,##0円")&amp;CHAR(10)&amp;"分担契約"&amp;CHAR(10)&amp;VLOOKUP(A27,[7]令和3年度契約状況調査票!$F:$AR,31,FALSE),IF(P27="分担契約","分担契約"&amp;CHAR(10)&amp;"契約総額 "&amp;TEXT(VLOOKUP(A27,[7]令和3年度契約状況調査票!$F:$AR,15,FALSE),"#,##0円")&amp;CHAR(10)&amp;VLOOKUP(A27,[7]令和3年度契約状況調査票!$F:$AR,31,FALSE),IF(P27="単価契約","単価契約"&amp;CHAR(10)&amp;"予定調達総額 "&amp;TEXT(VLOOKUP(A27,[7]令和3年度契約状況調査票!$F:$AR,15,FALSE),"#,##0円")&amp;CHAR(10)&amp;VLOOKUP(A27,[7]令和3年度契約状況調査票!$F:$AR,31,FALSE),VLOOKUP(A27,[7]令和3年度契約状況調査票!$F:$AR,31,FALSE))))))))</f>
        <v xml:space="preserve">単価契約
予定調達総額 1,500,700円
</v>
      </c>
      <c r="P27" s="9" t="str">
        <f>IF(A27="","",VLOOKUP(A27,[7]令和3年度契約状況調査票!$F:$BY,52,FALSE))</f>
        <v>単価契約</v>
      </c>
    </row>
    <row r="28" spans="1:16" s="9" customFormat="1" ht="109.5" customHeight="1">
      <c r="A28" s="10">
        <f>IF(MAX([7]令和3年度契約状況調査票!F34:F271)&gt;=ROW()-5,ROW()-5,"")</f>
        <v>23</v>
      </c>
      <c r="B28" s="11" t="str">
        <f>IF(A28="","",VLOOKUP(A28,[7]令和3年度契約状況調査票!$F:$AR,4,FALSE))</f>
        <v>令和4年分の土地鑑定評価額の算出に係る業務　　　　　
19地点ほか</v>
      </c>
      <c r="C28" s="12" t="str">
        <f>IF(A28="","",VLOOKUP(A28,[7]令和3年度契約状況調査票!$F:$AR,5,FALSE))</f>
        <v>支出負担行為担当官
金沢国税局総務部次長
中村　憲二
石川県金沢市広坂２－２－６０</v>
      </c>
      <c r="D28" s="13">
        <f>IF(A28="","",VLOOKUP(A28,[7]令和3年度契約状況調査票!$F:$AR,8,FALSE))</f>
        <v>44434</v>
      </c>
      <c r="E28" s="11" t="str">
        <f>IF(A28="","",VLOOKUP(A28,[7]令和3年度契約状況調査票!$F:$AR,9,FALSE))</f>
        <v>株式会社富山総合不動産研究所
富山県富山市古鍛冶町６－１</v>
      </c>
      <c r="F28" s="14">
        <f>IF(A28="","",VLOOKUP(A28,[7]令和3年度契約状況調査票!$F:$AR,10,FALSE))</f>
        <v>2230001018495</v>
      </c>
      <c r="G28" s="15" t="str">
        <f>IF(A28="","",VLOOKUP(A28,[7]令和3年度契約状況調査票!$F:$AR,30,FALSE))</f>
        <v>公募を実施し、申し込みのあった者のうち当局の要件を満たす全ての者と契約したものであり、競争を許さないことから会計法29条の3第4項に該当するため。</v>
      </c>
      <c r="H28" s="16">
        <f>IF(A28="","",IF(VLOOKUP(A28,[7]令和3年度契約状況調査票!$F:$AR,13,FALSE)="他官署で調達手続きを実施のため","他官署で調達手続きを実施のため",IF(VLOOKUP(A28,[7]令和3年度契約状況調査票!$F:$AR,20,FALSE)="②同種の他の契約の予定価格を類推されるおそれがあるため公表しない","同種の他の契約の予定価格を類推されるおそれがあるため公表しない",IF(VLOOKUP(A28,[7]令和3年度契約状況調査票!$F:$AR,20,FALSE)="－","－",IF(VLOOKUP(A28,[7]令和3年度契約状況調査票!$F:$AR,6,FALSE)&lt;&gt;"",TEXT(VLOOKUP(A28,[7]令和3年度契約状況調査票!$F:$AR,13,FALSE),"#,##0円")&amp;CHAR(10)&amp;"(A)",VLOOKUP(A28,[7]令和3年度契約状況調査票!$F:$AR,13,FALSE))))))</f>
        <v>1500700</v>
      </c>
      <c r="I28" s="16" t="str">
        <f>IF(A28="","",VLOOKUP(A28,[7]令和3年度契約状況調査票!$F:$AR,14,FALSE))</f>
        <v>@73,900円／地点
ほか</v>
      </c>
      <c r="J28" s="17">
        <f>IF(A28="","",IF(VLOOKUP(A28,[7]令和3年度契約状況調査票!$F:$AR,13,FALSE)="他官署で調達手続きを実施のため","－",IF(VLOOKUP(A28,[7]令和3年度契約状況調査票!$F:$AR,20,FALSE)="②同種の他の契約の予定価格を類推されるおそれがあるため公表しない","－",IF(VLOOKUP(A28,[7]令和3年度契約状況調査票!$F:$AR,20,FALSE)="－","－",IF(VLOOKUP(A28,[7]令和3年度契約状況調査票!$F:$AR,6,FALSE)&lt;&gt;"",TEXT(VLOOKUP(A28,[7]令和3年度契約状況調査票!$F:$AR,16,FALSE),"#.0%")&amp;CHAR(10)&amp;"(B/A×100)",VLOOKUP(A28,[7]令和3年度契約状況調査票!$F:$AR,16,FALSE))))))</f>
        <v>1</v>
      </c>
      <c r="K28" s="18"/>
      <c r="L28" s="17" t="str">
        <f>IF(A28="","",IF(VLOOKUP(A28,[7]令和3年度契約状況調査票!$F:$AR,26,FALSE)="①公益社団法人","公社",IF(VLOOKUP(A28,[7]令和3年度契約状況調査票!$F:$AR,26,FALSE)="②公益財団法人","公財","")))</f>
        <v/>
      </c>
      <c r="M28" s="17">
        <f>IF(A28="","",VLOOKUP(A28,[7]令和3年度契約状況調査票!$F:$AR,27,FALSE))</f>
        <v>0</v>
      </c>
      <c r="N28" s="18"/>
      <c r="O28" s="19" t="str">
        <f>IF(A28="","",IF(AND(Q28="○",P28="分担契約/単価契約"),"単価契約"&amp;CHAR(10)&amp;"予定調達総額 "&amp;TEXT(VLOOKUP(A28,[7]令和3年度契約状況調査票!$F:$AR,15,FALSE),"#,##0円")&amp;"(B)"&amp;CHAR(10)&amp;"分担契約"&amp;CHAR(10)&amp;VLOOKUP(A28,[7]令和3年度契約状況調査票!$F:$AR,31,FALSE),IF(AND(Q28="○",P28="分担契約"),"分担契約"&amp;CHAR(10)&amp;"契約総額 "&amp;TEXT(VLOOKUP(A28,[7]令和3年度契約状況調査票!$F:$AR,15,FALSE),"#,##0円")&amp;"(B)"&amp;CHAR(10)&amp;VLOOKUP(A28,[7]令和3年度契約状況調査票!$F:$AR,31,FALSE),(IF(P28="分担契約/単価契約","単価契約"&amp;CHAR(10)&amp;"予定調達総額 "&amp;TEXT(VLOOKUP(A28,[7]令和3年度契約状況調査票!$F:$AR,15,FALSE),"#,##0円")&amp;CHAR(10)&amp;"分担契約"&amp;CHAR(10)&amp;VLOOKUP(A28,[7]令和3年度契約状況調査票!$F:$AR,31,FALSE),IF(P28="分担契約","分担契約"&amp;CHAR(10)&amp;"契約総額 "&amp;TEXT(VLOOKUP(A28,[7]令和3年度契約状況調査票!$F:$AR,15,FALSE),"#,##0円")&amp;CHAR(10)&amp;VLOOKUP(A28,[7]令和3年度契約状況調査票!$F:$AR,31,FALSE),IF(P28="単価契約","単価契約"&amp;CHAR(10)&amp;"予定調達総額 "&amp;TEXT(VLOOKUP(A28,[7]令和3年度契約状況調査票!$F:$AR,15,FALSE),"#,##0円")&amp;CHAR(10)&amp;VLOOKUP(A28,[7]令和3年度契約状況調査票!$F:$AR,31,FALSE),VLOOKUP(A28,[7]令和3年度契約状況調査票!$F:$AR,31,FALSE))))))))</f>
        <v xml:space="preserve">単価契約
予定調達総額 1,500,700円
</v>
      </c>
      <c r="P28" s="9" t="str">
        <f>IF(A28="","",VLOOKUP(A28,[7]令和3年度契約状況調査票!$F:$BY,52,FALSE))</f>
        <v>単価契約</v>
      </c>
    </row>
    <row r="29" spans="1:16" s="9" customFormat="1" ht="109.5" customHeight="1">
      <c r="A29" s="10">
        <f>IF(MAX([7]令和3年度契約状況調査票!F39:F272)&gt;=ROW()-5,ROW()-5,"")</f>
        <v>24</v>
      </c>
      <c r="B29" s="11" t="str">
        <f>IF(A29="","",VLOOKUP(A29,[7]令和3年度契約状況調査票!$F:$AR,4,FALSE))</f>
        <v>令和4年分の土地鑑定評価額の算出に係る業務　　　　　
19地点ほか</v>
      </c>
      <c r="C29" s="12" t="str">
        <f>IF(A29="","",VLOOKUP(A29,[7]令和3年度契約状況調査票!$F:$AR,5,FALSE))</f>
        <v>支出負担行為担当官
金沢国税局総務部次長
中村　憲二
石川県金沢市広坂２－２－６０</v>
      </c>
      <c r="D29" s="13">
        <f>IF(A29="","",VLOOKUP(A29,[7]令和3年度契約状況調査票!$F:$AR,8,FALSE))</f>
        <v>44434</v>
      </c>
      <c r="E29" s="11" t="str">
        <f>IF(A29="","",VLOOKUP(A29,[7]令和3年度契約状況調査票!$F:$AR,9,FALSE))</f>
        <v>株式会社富山不動産鑑定事務所
富山県富山市旅籠町４－６</v>
      </c>
      <c r="F29" s="14">
        <f>IF(A29="","",VLOOKUP(A29,[7]令和3年度契約状況調査票!$F:$AR,10,FALSE))</f>
        <v>9230001002187</v>
      </c>
      <c r="G29" s="15" t="str">
        <f>IF(A29="","",VLOOKUP(A29,[7]令和3年度契約状況調査票!$F:$AR,30,FALSE))</f>
        <v>公募を実施し、申し込みのあった者のうち当局の要件を満たす全ての者と契約したものであり、競争を許さないことから会計法29条の3第4項に該当するため。</v>
      </c>
      <c r="H29" s="16">
        <f>IF(A29="","",IF(VLOOKUP(A29,[7]令和3年度契約状況調査票!$F:$AR,13,FALSE)="他官署で調達手続きを実施のため","他官署で調達手続きを実施のため",IF(VLOOKUP(A29,[7]令和3年度契約状況調査票!$F:$AR,20,FALSE)="②同種の他の契約の予定価格を類推されるおそれがあるため公表しない","同種の他の契約の予定価格を類推されるおそれがあるため公表しない",IF(VLOOKUP(A29,[7]令和3年度契約状況調査票!$F:$AR,20,FALSE)="－","－",IF(VLOOKUP(A29,[7]令和3年度契約状況調査票!$F:$AR,6,FALSE)&lt;&gt;"",TEXT(VLOOKUP(A29,[7]令和3年度契約状況調査票!$F:$AR,13,FALSE),"#,##0円")&amp;CHAR(10)&amp;"(A)",VLOOKUP(A29,[7]令和3年度契約状況調査票!$F:$AR,13,FALSE))))))</f>
        <v>1500700</v>
      </c>
      <c r="I29" s="16" t="str">
        <f>IF(A29="","",VLOOKUP(A29,[7]令和3年度契約状況調査票!$F:$AR,14,FALSE))</f>
        <v>@73,900円／地点
ほか</v>
      </c>
      <c r="J29" s="17">
        <f>IF(A29="","",IF(VLOOKUP(A29,[7]令和3年度契約状況調査票!$F:$AR,13,FALSE)="他官署で調達手続きを実施のため","－",IF(VLOOKUP(A29,[7]令和3年度契約状況調査票!$F:$AR,20,FALSE)="②同種の他の契約の予定価格を類推されるおそれがあるため公表しない","－",IF(VLOOKUP(A29,[7]令和3年度契約状況調査票!$F:$AR,20,FALSE)="－","－",IF(VLOOKUP(A29,[7]令和3年度契約状況調査票!$F:$AR,6,FALSE)&lt;&gt;"",TEXT(VLOOKUP(A29,[7]令和3年度契約状況調査票!$F:$AR,16,FALSE),"#.0%")&amp;CHAR(10)&amp;"(B/A×100)",VLOOKUP(A29,[7]令和3年度契約状況調査票!$F:$AR,16,FALSE))))))</f>
        <v>1</v>
      </c>
      <c r="K29" s="18"/>
      <c r="L29" s="17" t="str">
        <f>IF(A29="","",IF(VLOOKUP(A29,[7]令和3年度契約状況調査票!$F:$AR,26,FALSE)="①公益社団法人","公社",IF(VLOOKUP(A29,[7]令和3年度契約状況調査票!$F:$AR,26,FALSE)="②公益財団法人","公財","")))</f>
        <v/>
      </c>
      <c r="M29" s="17">
        <f>IF(A29="","",VLOOKUP(A29,[7]令和3年度契約状況調査票!$F:$AR,27,FALSE))</f>
        <v>0</v>
      </c>
      <c r="N29" s="18"/>
      <c r="O29" s="19" t="str">
        <f>IF(A29="","",IF(AND(Q29="○",P29="分担契約/単価契約"),"単価契約"&amp;CHAR(10)&amp;"予定調達総額 "&amp;TEXT(VLOOKUP(A29,[7]令和3年度契約状況調査票!$F:$AR,15,FALSE),"#,##0円")&amp;"(B)"&amp;CHAR(10)&amp;"分担契約"&amp;CHAR(10)&amp;VLOOKUP(A29,[7]令和3年度契約状況調査票!$F:$AR,31,FALSE),IF(AND(Q29="○",P29="分担契約"),"分担契約"&amp;CHAR(10)&amp;"契約総額 "&amp;TEXT(VLOOKUP(A29,[7]令和3年度契約状況調査票!$F:$AR,15,FALSE),"#,##0円")&amp;"(B)"&amp;CHAR(10)&amp;VLOOKUP(A29,[7]令和3年度契約状況調査票!$F:$AR,31,FALSE),(IF(P29="分担契約/単価契約","単価契約"&amp;CHAR(10)&amp;"予定調達総額 "&amp;TEXT(VLOOKUP(A29,[7]令和3年度契約状況調査票!$F:$AR,15,FALSE),"#,##0円")&amp;CHAR(10)&amp;"分担契約"&amp;CHAR(10)&amp;VLOOKUP(A29,[7]令和3年度契約状況調査票!$F:$AR,31,FALSE),IF(P29="分担契約","分担契約"&amp;CHAR(10)&amp;"契約総額 "&amp;TEXT(VLOOKUP(A29,[7]令和3年度契約状況調査票!$F:$AR,15,FALSE),"#,##0円")&amp;CHAR(10)&amp;VLOOKUP(A29,[7]令和3年度契約状況調査票!$F:$AR,31,FALSE),IF(P29="単価契約","単価契約"&amp;CHAR(10)&amp;"予定調達総額 "&amp;TEXT(VLOOKUP(A29,[7]令和3年度契約状況調査票!$F:$AR,15,FALSE),"#,##0円")&amp;CHAR(10)&amp;VLOOKUP(A29,[7]令和3年度契約状況調査票!$F:$AR,31,FALSE),VLOOKUP(A29,[7]令和3年度契約状況調査票!$F:$AR,31,FALSE))))))))</f>
        <v xml:space="preserve">単価契約
予定調達総額 1,500,700円
</v>
      </c>
      <c r="P29" s="9" t="str">
        <f>IF(A29="","",VLOOKUP(A29,[7]令和3年度契約状況調査票!$F:$BY,52,FALSE))</f>
        <v>単価契約</v>
      </c>
    </row>
    <row r="30" spans="1:16" s="9" customFormat="1" ht="109.5" customHeight="1">
      <c r="A30" s="10">
        <f>IF(MAX([7]令和3年度契約状況調査票!F37:F273)&gt;=ROW()-5,ROW()-5,"")</f>
        <v>25</v>
      </c>
      <c r="B30" s="11" t="str">
        <f>IF(A30="","",VLOOKUP(A30,[7]令和3年度契約状況調査票!$F:$AR,4,FALSE))</f>
        <v>令和4年分の土地鑑定評価額の算出に係る業務　　　　　
19地点ほか</v>
      </c>
      <c r="C30" s="12" t="str">
        <f>IF(A30="","",VLOOKUP(A30,[7]令和3年度契約状況調査票!$F:$AR,5,FALSE))</f>
        <v>支出負担行為担当官
金沢国税局総務部次長
中村　憲二
石川県金沢市広坂２－２－６０</v>
      </c>
      <c r="D30" s="13">
        <f>IF(A30="","",VLOOKUP(A30,[7]令和3年度契約状況調査票!$F:$AR,8,FALSE))</f>
        <v>44434</v>
      </c>
      <c r="E30" s="11" t="str">
        <f>IF(A30="","",VLOOKUP(A30,[7]令和3年度契約状況調査票!$F:$AR,9,FALSE))</f>
        <v>個人</v>
      </c>
      <c r="F30" s="14" t="str">
        <f>IF(A30="","",VLOOKUP(A30,[7]令和3年度契約状況調査票!$F:$AR,10,FALSE))</f>
        <v>－</v>
      </c>
      <c r="G30" s="15" t="str">
        <f>IF(A30="","",VLOOKUP(A30,[7]令和3年度契約状況調査票!$F:$AR,30,FALSE))</f>
        <v>公募を実施し、申し込みのあった者のうち当局の要件を満たす全ての者と契約したものであり、競争を許さないことから会計法29条の3第4項に該当するため。</v>
      </c>
      <c r="H30" s="16">
        <f>IF(A30="","",IF(VLOOKUP(A30,[7]令和3年度契約状況調査票!$F:$AR,13,FALSE)="他官署で調達手続きを実施のため","他官署で調達手続きを実施のため",IF(VLOOKUP(A30,[7]令和3年度契約状況調査票!$F:$AR,20,FALSE)="②同種の他の契約の予定価格を類推されるおそれがあるため公表しない","同種の他の契約の予定価格を類推されるおそれがあるため公表しない",IF(VLOOKUP(A30,[7]令和3年度契約状況調査票!$F:$AR,20,FALSE)="－","－",IF(VLOOKUP(A30,[7]令和3年度契約状況調査票!$F:$AR,6,FALSE)&lt;&gt;"",TEXT(VLOOKUP(A30,[7]令和3年度契約状況調査票!$F:$AR,13,FALSE),"#,##0円")&amp;CHAR(10)&amp;"(A)",VLOOKUP(A30,[7]令和3年度契約状況調査票!$F:$AR,13,FALSE))))))</f>
        <v>1296358</v>
      </c>
      <c r="I30" s="16" t="str">
        <f>IF(A30="","",VLOOKUP(A30,[7]令和3年度契約状況調査票!$F:$AR,14,FALSE))</f>
        <v>@73,900円／地点
ほか</v>
      </c>
      <c r="J30" s="17">
        <f>IF(A30="","",IF(VLOOKUP(A30,[7]令和3年度契約状況調査票!$F:$AR,13,FALSE)="他官署で調達手続きを実施のため","－",IF(VLOOKUP(A30,[7]令和3年度契約状況調査票!$F:$AR,20,FALSE)="②同種の他の契約の予定価格を類推されるおそれがあるため公表しない","－",IF(VLOOKUP(A30,[7]令和3年度契約状況調査票!$F:$AR,20,FALSE)="－","－",IF(VLOOKUP(A30,[7]令和3年度契約状況調査票!$F:$AR,6,FALSE)&lt;&gt;"",TEXT(VLOOKUP(A30,[7]令和3年度契約状況調査票!$F:$AR,16,FALSE),"#.0%")&amp;CHAR(10)&amp;"(B/A×100)",VLOOKUP(A30,[7]令和3年度契約状況調査票!$F:$AR,16,FALSE))))))</f>
        <v>1</v>
      </c>
      <c r="K30" s="18"/>
      <c r="L30" s="17" t="str">
        <f>IF(A30="","",IF(VLOOKUP(A30,[7]令和3年度契約状況調査票!$F:$AR,26,FALSE)="①公益社団法人","公社",IF(VLOOKUP(A30,[7]令和3年度契約状況調査票!$F:$AR,26,FALSE)="②公益財団法人","公財","")))</f>
        <v/>
      </c>
      <c r="M30" s="17">
        <f>IF(A30="","",VLOOKUP(A30,[7]令和3年度契約状況調査票!$F:$AR,27,FALSE))</f>
        <v>0</v>
      </c>
      <c r="N30" s="18"/>
      <c r="O30" s="19" t="str">
        <f>IF(A30="","",IF(AND(Q30="○",P30="分担契約/単価契約"),"単価契約"&amp;CHAR(10)&amp;"予定調達総額 "&amp;TEXT(VLOOKUP(A30,[7]令和3年度契約状況調査票!$F:$AR,15,FALSE),"#,##0円")&amp;"(B)"&amp;CHAR(10)&amp;"分担契約"&amp;CHAR(10)&amp;VLOOKUP(A30,[7]令和3年度契約状況調査票!$F:$AR,31,FALSE),IF(AND(Q30="○",P30="分担契約"),"分担契約"&amp;CHAR(10)&amp;"契約総額 "&amp;TEXT(VLOOKUP(A30,[7]令和3年度契約状況調査票!$F:$AR,15,FALSE),"#,##0円")&amp;"(B)"&amp;CHAR(10)&amp;VLOOKUP(A30,[7]令和3年度契約状況調査票!$F:$AR,31,FALSE),(IF(P30="分担契約/単価契約","単価契約"&amp;CHAR(10)&amp;"予定調達総額 "&amp;TEXT(VLOOKUP(A30,[7]令和3年度契約状況調査票!$F:$AR,15,FALSE),"#,##0円")&amp;CHAR(10)&amp;"分担契約"&amp;CHAR(10)&amp;VLOOKUP(A30,[7]令和3年度契約状況調査票!$F:$AR,31,FALSE),IF(P30="分担契約","分担契約"&amp;CHAR(10)&amp;"契約総額 "&amp;TEXT(VLOOKUP(A30,[7]令和3年度契約状況調査票!$F:$AR,15,FALSE),"#,##0円")&amp;CHAR(10)&amp;VLOOKUP(A30,[7]令和3年度契約状況調査票!$F:$AR,31,FALSE),IF(P30="単価契約","単価契約"&amp;CHAR(10)&amp;"予定調達総額 "&amp;TEXT(VLOOKUP(A30,[7]令和3年度契約状況調査票!$F:$AR,15,FALSE),"#,##0円")&amp;CHAR(10)&amp;VLOOKUP(A30,[7]令和3年度契約状況調査票!$F:$AR,31,FALSE),VLOOKUP(A30,[7]令和3年度契約状況調査票!$F:$AR,31,FALSE))))))))</f>
        <v xml:space="preserve">単価契約
予定調達総額 1,296,358円
</v>
      </c>
      <c r="P30" s="9" t="str">
        <f>IF(A30="","",VLOOKUP(A30,[7]令和3年度契約状況調査票!$F:$BY,52,FALSE))</f>
        <v>単価契約</v>
      </c>
    </row>
    <row r="31" spans="1:16" s="9" customFormat="1" ht="109.5" customHeight="1">
      <c r="A31" s="10">
        <f>IF(MAX([7]令和3年度契約状況調査票!F47:F274)&gt;=ROW()-5,ROW()-5,"")</f>
        <v>26</v>
      </c>
      <c r="B31" s="11" t="str">
        <f>IF(A31="","",VLOOKUP(A31,[7]令和3年度契約状況調査票!$F:$AR,4,FALSE))</f>
        <v>令和4年分の土地鑑定評価額の算出に係る業務　　　　　
19地点ほか</v>
      </c>
      <c r="C31" s="12" t="str">
        <f>IF(A31="","",VLOOKUP(A31,[7]令和3年度契約状況調査票!$F:$AR,5,FALSE))</f>
        <v>支出負担行為担当官
金沢国税局総務部次長
中村　憲二
石川県金沢市広坂２－２－６０</v>
      </c>
      <c r="D31" s="13">
        <f>IF(A31="","",VLOOKUP(A31,[7]令和3年度契約状況調査票!$F:$AR,8,FALSE))</f>
        <v>44434</v>
      </c>
      <c r="E31" s="11" t="str">
        <f>IF(A31="","",VLOOKUP(A31,[7]令和3年度契約状況調査票!$F:$AR,9,FALSE))</f>
        <v>個人</v>
      </c>
      <c r="F31" s="14" t="str">
        <f>IF(A31="","",VLOOKUP(A31,[7]令和3年度契約状況調査票!$F:$AR,10,FALSE))</f>
        <v>－</v>
      </c>
      <c r="G31" s="15" t="str">
        <f>IF(A31="","",VLOOKUP(A31,[7]令和3年度契約状況調査票!$F:$AR,30,FALSE))</f>
        <v>公募を実施し、申し込みのあった者のうち当局の要件を満たす全ての者と契約したものであり、競争を許さないことから会計法29条の3第4項に該当するため。</v>
      </c>
      <c r="H31" s="16">
        <f>IF(A31="","",IF(VLOOKUP(A31,[7]令和3年度契約状況調査票!$F:$AR,13,FALSE)="他官署で調達手続きを実施のため","他官署で調達手続きを実施のため",IF(VLOOKUP(A31,[7]令和3年度契約状況調査票!$F:$AR,20,FALSE)="②同種の他の契約の予定価格を類推されるおそれがあるため公表しない","同種の他の契約の予定価格を類推されるおそれがあるため公表しない",IF(VLOOKUP(A31,[7]令和3年度契約状況調査票!$F:$AR,20,FALSE)="－","－",IF(VLOOKUP(A31,[7]令和3年度契約状況調査票!$F:$AR,6,FALSE)&lt;&gt;"",TEXT(VLOOKUP(A31,[7]令和3年度契約状況調査票!$F:$AR,13,FALSE),"#,##0円")&amp;CHAR(10)&amp;"(A)",VLOOKUP(A31,[7]令和3年度契約状況調査票!$F:$AR,13,FALSE))))))</f>
        <v>1296358</v>
      </c>
      <c r="I31" s="16" t="str">
        <f>IF(A31="","",VLOOKUP(A31,[7]令和3年度契約状況調査票!$F:$AR,14,FALSE))</f>
        <v>@73,900円／地点
ほか</v>
      </c>
      <c r="J31" s="17">
        <f>IF(A31="","",IF(VLOOKUP(A31,[7]令和3年度契約状況調査票!$F:$AR,13,FALSE)="他官署で調達手続きを実施のため","－",IF(VLOOKUP(A31,[7]令和3年度契約状況調査票!$F:$AR,20,FALSE)="②同種の他の契約の予定価格を類推されるおそれがあるため公表しない","－",IF(VLOOKUP(A31,[7]令和3年度契約状況調査票!$F:$AR,20,FALSE)="－","－",IF(VLOOKUP(A31,[7]令和3年度契約状況調査票!$F:$AR,6,FALSE)&lt;&gt;"",TEXT(VLOOKUP(A31,[7]令和3年度契約状況調査票!$F:$AR,16,FALSE),"#.0%")&amp;CHAR(10)&amp;"(B/A×100)",VLOOKUP(A31,[7]令和3年度契約状況調査票!$F:$AR,16,FALSE))))))</f>
        <v>1</v>
      </c>
      <c r="K31" s="18"/>
      <c r="L31" s="17" t="str">
        <f>IF(A31="","",IF(VLOOKUP(A31,[7]令和3年度契約状況調査票!$F:$AR,26,FALSE)="①公益社団法人","公社",IF(VLOOKUP(A31,[7]令和3年度契約状況調査票!$F:$AR,26,FALSE)="②公益財団法人","公財","")))</f>
        <v/>
      </c>
      <c r="M31" s="17">
        <f>IF(A31="","",VLOOKUP(A31,[7]令和3年度契約状況調査票!$F:$AR,27,FALSE))</f>
        <v>0</v>
      </c>
      <c r="N31" s="18"/>
      <c r="O31" s="19" t="str">
        <f>IF(A31="","",IF(AND(Q31="○",P31="分担契約/単価契約"),"単価契約"&amp;CHAR(10)&amp;"予定調達総額 "&amp;TEXT(VLOOKUP(A31,[7]令和3年度契約状況調査票!$F:$AR,15,FALSE),"#,##0円")&amp;"(B)"&amp;CHAR(10)&amp;"分担契約"&amp;CHAR(10)&amp;VLOOKUP(A31,[7]令和3年度契約状況調査票!$F:$AR,31,FALSE),IF(AND(Q31="○",P31="分担契約"),"分担契約"&amp;CHAR(10)&amp;"契約総額 "&amp;TEXT(VLOOKUP(A31,[7]令和3年度契約状況調査票!$F:$AR,15,FALSE),"#,##0円")&amp;"(B)"&amp;CHAR(10)&amp;VLOOKUP(A31,[7]令和3年度契約状況調査票!$F:$AR,31,FALSE),(IF(P31="分担契約/単価契約","単価契約"&amp;CHAR(10)&amp;"予定調達総額 "&amp;TEXT(VLOOKUP(A31,[7]令和3年度契約状況調査票!$F:$AR,15,FALSE),"#,##0円")&amp;CHAR(10)&amp;"分担契約"&amp;CHAR(10)&amp;VLOOKUP(A31,[7]令和3年度契約状況調査票!$F:$AR,31,FALSE),IF(P31="分担契約","分担契約"&amp;CHAR(10)&amp;"契約総額 "&amp;TEXT(VLOOKUP(A31,[7]令和3年度契約状況調査票!$F:$AR,15,FALSE),"#,##0円")&amp;CHAR(10)&amp;VLOOKUP(A31,[7]令和3年度契約状況調査票!$F:$AR,31,FALSE),IF(P31="単価契約","単価契約"&amp;CHAR(10)&amp;"予定調達総額 "&amp;TEXT(VLOOKUP(A31,[7]令和3年度契約状況調査票!$F:$AR,15,FALSE),"#,##0円")&amp;CHAR(10)&amp;VLOOKUP(A31,[7]令和3年度契約状況調査票!$F:$AR,31,FALSE),VLOOKUP(A31,[7]令和3年度契約状況調査票!$F:$AR,31,FALSE))))))))</f>
        <v xml:space="preserve">単価契約
予定調達総額 1,296,358円
</v>
      </c>
      <c r="P31" s="9" t="str">
        <f>IF(A31="","",VLOOKUP(A31,[7]令和3年度契約状況調査票!$F:$BY,52,FALSE))</f>
        <v>単価契約</v>
      </c>
    </row>
    <row r="32" spans="1:16" s="9" customFormat="1" ht="109.5" customHeight="1">
      <c r="A32" s="10">
        <f>IF(MAX([7]令和3年度契約状況調査票!F63:F275)&gt;=ROW()-5,ROW()-5,"")</f>
        <v>27</v>
      </c>
      <c r="B32" s="11" t="str">
        <f>IF(A32="","",VLOOKUP(A32,[7]令和3年度契約状況調査票!$F:$AR,4,FALSE))</f>
        <v>令和4年分の土地鑑定評価額の算出に係る業務　　　　　
19地点ほか</v>
      </c>
      <c r="C32" s="12" t="str">
        <f>IF(A32="","",VLOOKUP(A32,[7]令和3年度契約状況調査票!$F:$AR,5,FALSE))</f>
        <v>支出負担行為担当官
金沢国税局総務部次長
中村　憲二
石川県金沢市広坂２－２－６０</v>
      </c>
      <c r="D32" s="13">
        <f>IF(A32="","",VLOOKUP(A32,[7]令和3年度契約状況調査票!$F:$AR,8,FALSE))</f>
        <v>44434</v>
      </c>
      <c r="E32" s="11" t="str">
        <f>IF(A32="","",VLOOKUP(A32,[7]令和3年度契約状況調査票!$F:$AR,9,FALSE))</f>
        <v>有限会社藤川不動産鑑定事務所
富山県高岡市城東２－６－５</v>
      </c>
      <c r="F32" s="14">
        <f>IF(A32="","",VLOOKUP(A32,[7]令和3年度契約状況調査票!$F:$AR,10,FALSE))</f>
        <v>2230002013272</v>
      </c>
      <c r="G32" s="15" t="str">
        <f>IF(A32="","",VLOOKUP(A32,[7]令和3年度契約状況調査票!$F:$AR,30,FALSE))</f>
        <v>公募を実施し、申し込みのあった者のうち当局の要件を満たす全ての者と契約したものであり、競争を許さないことから会計法29条の3第4項に該当するため。</v>
      </c>
      <c r="H32" s="16">
        <f>IF(A32="","",IF(VLOOKUP(A32,[7]令和3年度契約状況調査票!$F:$AR,13,FALSE)="他官署で調達手続きを実施のため","他官署で調達手続きを実施のため",IF(VLOOKUP(A32,[7]令和3年度契約状況調査票!$F:$AR,20,FALSE)="②同種の他の契約の予定価格を類推されるおそれがあるため公表しない","同種の他の契約の予定価格を類推されるおそれがあるため公表しない",IF(VLOOKUP(A32,[7]令和3年度契約状況調査票!$F:$AR,20,FALSE)="－","－",IF(VLOOKUP(A32,[7]令和3年度契約状況調査票!$F:$AR,6,FALSE)&lt;&gt;"",TEXT(VLOOKUP(A32,[7]令和3年度契約状況調査票!$F:$AR,13,FALSE),"#,##0円")&amp;CHAR(10)&amp;"(A)",VLOOKUP(A32,[7]令和3年度契約状況調査票!$F:$AR,13,FALSE))))))</f>
        <v>1522550</v>
      </c>
      <c r="I32" s="16" t="str">
        <f>IF(A32="","",VLOOKUP(A32,[7]令和3年度契約状況調査票!$F:$AR,14,FALSE))</f>
        <v>@73,900円／地点
ほか</v>
      </c>
      <c r="J32" s="17">
        <f>IF(A32="","",IF(VLOOKUP(A32,[7]令和3年度契約状況調査票!$F:$AR,13,FALSE)="他官署で調達手続きを実施のため","－",IF(VLOOKUP(A32,[7]令和3年度契約状況調査票!$F:$AR,20,FALSE)="②同種の他の契約の予定価格を類推されるおそれがあるため公表しない","－",IF(VLOOKUP(A32,[7]令和3年度契約状況調査票!$F:$AR,20,FALSE)="－","－",IF(VLOOKUP(A32,[7]令和3年度契約状況調査票!$F:$AR,6,FALSE)&lt;&gt;"",TEXT(VLOOKUP(A32,[7]令和3年度契約状況調査票!$F:$AR,16,FALSE),"#.0%")&amp;CHAR(10)&amp;"(B/A×100)",VLOOKUP(A32,[7]令和3年度契約状況調査票!$F:$AR,16,FALSE))))))</f>
        <v>1</v>
      </c>
      <c r="K32" s="18"/>
      <c r="L32" s="17" t="str">
        <f>IF(A32="","",IF(VLOOKUP(A32,[7]令和3年度契約状況調査票!$F:$AR,26,FALSE)="①公益社団法人","公社",IF(VLOOKUP(A32,[7]令和3年度契約状況調査票!$F:$AR,26,FALSE)="②公益財団法人","公財","")))</f>
        <v/>
      </c>
      <c r="M32" s="17">
        <f>IF(A32="","",VLOOKUP(A32,[7]令和3年度契約状況調査票!$F:$AR,27,FALSE))</f>
        <v>0</v>
      </c>
      <c r="N32" s="18"/>
      <c r="O32" s="19" t="str">
        <f>IF(A32="","",IF(AND(Q32="○",P32="分担契約/単価契約"),"単価契約"&amp;CHAR(10)&amp;"予定調達総額 "&amp;TEXT(VLOOKUP(A32,[7]令和3年度契約状況調査票!$F:$AR,15,FALSE),"#,##0円")&amp;"(B)"&amp;CHAR(10)&amp;"分担契約"&amp;CHAR(10)&amp;VLOOKUP(A32,[7]令和3年度契約状況調査票!$F:$AR,31,FALSE),IF(AND(Q32="○",P32="分担契約"),"分担契約"&amp;CHAR(10)&amp;"契約総額 "&amp;TEXT(VLOOKUP(A32,[7]令和3年度契約状況調査票!$F:$AR,15,FALSE),"#,##0円")&amp;"(B)"&amp;CHAR(10)&amp;VLOOKUP(A32,[7]令和3年度契約状況調査票!$F:$AR,31,FALSE),(IF(P32="分担契約/単価契約","単価契約"&amp;CHAR(10)&amp;"予定調達総額 "&amp;TEXT(VLOOKUP(A32,[7]令和3年度契約状況調査票!$F:$AR,15,FALSE),"#,##0円")&amp;CHAR(10)&amp;"分担契約"&amp;CHAR(10)&amp;VLOOKUP(A32,[7]令和3年度契約状況調査票!$F:$AR,31,FALSE),IF(P32="分担契約","分担契約"&amp;CHAR(10)&amp;"契約総額 "&amp;TEXT(VLOOKUP(A32,[7]令和3年度契約状況調査票!$F:$AR,15,FALSE),"#,##0円")&amp;CHAR(10)&amp;VLOOKUP(A32,[7]令和3年度契約状況調査票!$F:$AR,31,FALSE),IF(P32="単価契約","単価契約"&amp;CHAR(10)&amp;"予定調達総額 "&amp;TEXT(VLOOKUP(A32,[7]令和3年度契約状況調査票!$F:$AR,15,FALSE),"#,##0円")&amp;CHAR(10)&amp;VLOOKUP(A32,[7]令和3年度契約状況調査票!$F:$AR,31,FALSE),VLOOKUP(A32,[7]令和3年度契約状況調査票!$F:$AR,31,FALSE))))))))</f>
        <v xml:space="preserve">単価契約
予定調達総額 1,522,550円
</v>
      </c>
      <c r="P32" s="9" t="str">
        <f>IF(A32="","",VLOOKUP(A32,[7]令和3年度契約状況調査票!$F:$BY,52,FALSE))</f>
        <v>単価契約</v>
      </c>
    </row>
    <row r="33" spans="1:16" s="9" customFormat="1" ht="109.5" customHeight="1">
      <c r="A33" s="10">
        <f>IF(MAX([7]令和3年度契約状況調査票!F63:F276)&gt;=ROW()-5,ROW()-5,"")</f>
        <v>28</v>
      </c>
      <c r="B33" s="11" t="str">
        <f>IF(A33="","",VLOOKUP(A33,[7]令和3年度契約状況調査票!$F:$AR,4,FALSE))</f>
        <v>令和4年分の土地鑑定評価額の算出に係る業務　　　　　
19地点ほか</v>
      </c>
      <c r="C33" s="12" t="str">
        <f>IF(A33="","",VLOOKUP(A33,[7]令和3年度契約状況調査票!$F:$AR,5,FALSE))</f>
        <v>支出負担行為担当官
金沢国税局総務部次長
中村　憲二
石川県金沢市広坂２－２－６０</v>
      </c>
      <c r="D33" s="13">
        <f>IF(A33="","",VLOOKUP(A33,[7]令和3年度契約状況調査票!$F:$AR,8,FALSE))</f>
        <v>44434</v>
      </c>
      <c r="E33" s="11" t="str">
        <f>IF(A33="","",VLOOKUP(A33,[7]令和3年度契約状況調査票!$F:$AR,9,FALSE))</f>
        <v>たかまち鑑定法人株式会社
富山県高岡市守山町５７－１</v>
      </c>
      <c r="F33" s="14">
        <f>IF(A33="","",VLOOKUP(A33,[7]令和3年度契約状況調査票!$F:$AR,10,FALSE))</f>
        <v>9230001014661</v>
      </c>
      <c r="G33" s="15" t="str">
        <f>IF(A33="","",VLOOKUP(A33,[7]令和3年度契約状況調査票!$F:$AR,30,FALSE))</f>
        <v>公募を実施し、申し込みのあった者のうち当局の要件を満たす全ての者と契約したものであり、競争を許さないことから会計法29条の3第4項に該当するため。</v>
      </c>
      <c r="H33" s="16">
        <f>IF(A33="","",IF(VLOOKUP(A33,[7]令和3年度契約状況調査票!$F:$AR,13,FALSE)="他官署で調達手続きを実施のため","他官署で調達手続きを実施のため",IF(VLOOKUP(A33,[7]令和3年度契約状況調査票!$F:$AR,20,FALSE)="②同種の他の契約の予定価格を類推されるおそれがあるため公表しない","同種の他の契約の予定価格を類推されるおそれがあるため公表しない",IF(VLOOKUP(A33,[7]令和3年度契約状況調査票!$F:$AR,20,FALSE)="－","－",IF(VLOOKUP(A33,[7]令和3年度契約状況調査票!$F:$AR,6,FALSE)&lt;&gt;"",TEXT(VLOOKUP(A33,[7]令和3年度契約状況調査票!$F:$AR,13,FALSE),"#,##0円")&amp;CHAR(10)&amp;"(A)",VLOOKUP(A33,[7]令和3年度契約状況調査票!$F:$AR,13,FALSE))))))</f>
        <v>1522550</v>
      </c>
      <c r="I33" s="16" t="str">
        <f>IF(A33="","",VLOOKUP(A33,[7]令和3年度契約状況調査票!$F:$AR,14,FALSE))</f>
        <v>@73,900円／地点
ほか</v>
      </c>
      <c r="J33" s="17">
        <f>IF(A33="","",IF(VLOOKUP(A33,[7]令和3年度契約状況調査票!$F:$AR,13,FALSE)="他官署で調達手続きを実施のため","－",IF(VLOOKUP(A33,[7]令和3年度契約状況調査票!$F:$AR,20,FALSE)="②同種の他の契約の予定価格を類推されるおそれがあるため公表しない","－",IF(VLOOKUP(A33,[7]令和3年度契約状況調査票!$F:$AR,20,FALSE)="－","－",IF(VLOOKUP(A33,[7]令和3年度契約状況調査票!$F:$AR,6,FALSE)&lt;&gt;"",TEXT(VLOOKUP(A33,[7]令和3年度契約状況調査票!$F:$AR,16,FALSE),"#.0%")&amp;CHAR(10)&amp;"(B/A×100)",VLOOKUP(A33,[7]令和3年度契約状況調査票!$F:$AR,16,FALSE))))))</f>
        <v>1</v>
      </c>
      <c r="K33" s="18"/>
      <c r="L33" s="17" t="str">
        <f>IF(A33="","",IF(VLOOKUP(A33,[7]令和3年度契約状況調査票!$F:$AR,26,FALSE)="①公益社団法人","公社",IF(VLOOKUP(A33,[7]令和3年度契約状況調査票!$F:$AR,26,FALSE)="②公益財団法人","公財","")))</f>
        <v/>
      </c>
      <c r="M33" s="17">
        <f>IF(A33="","",VLOOKUP(A33,[7]令和3年度契約状況調査票!$F:$AR,27,FALSE))</f>
        <v>0</v>
      </c>
      <c r="N33" s="18"/>
      <c r="O33" s="19" t="str">
        <f>IF(A33="","",IF(AND(Q33="○",P33="分担契約/単価契約"),"単価契約"&amp;CHAR(10)&amp;"予定調達総額 "&amp;TEXT(VLOOKUP(A33,[7]令和3年度契約状況調査票!$F:$AR,15,FALSE),"#,##0円")&amp;"(B)"&amp;CHAR(10)&amp;"分担契約"&amp;CHAR(10)&amp;VLOOKUP(A33,[7]令和3年度契約状況調査票!$F:$AR,31,FALSE),IF(AND(Q33="○",P33="分担契約"),"分担契約"&amp;CHAR(10)&amp;"契約総額 "&amp;TEXT(VLOOKUP(A33,[7]令和3年度契約状況調査票!$F:$AR,15,FALSE),"#,##0円")&amp;"(B)"&amp;CHAR(10)&amp;VLOOKUP(A33,[7]令和3年度契約状況調査票!$F:$AR,31,FALSE),(IF(P33="分担契約/単価契約","単価契約"&amp;CHAR(10)&amp;"予定調達総額 "&amp;TEXT(VLOOKUP(A33,[7]令和3年度契約状況調査票!$F:$AR,15,FALSE),"#,##0円")&amp;CHAR(10)&amp;"分担契約"&amp;CHAR(10)&amp;VLOOKUP(A33,[7]令和3年度契約状況調査票!$F:$AR,31,FALSE),IF(P33="分担契約","分担契約"&amp;CHAR(10)&amp;"契約総額 "&amp;TEXT(VLOOKUP(A33,[7]令和3年度契約状況調査票!$F:$AR,15,FALSE),"#,##0円")&amp;CHAR(10)&amp;VLOOKUP(A33,[7]令和3年度契約状況調査票!$F:$AR,31,FALSE),IF(P33="単価契約","単価契約"&amp;CHAR(10)&amp;"予定調達総額 "&amp;TEXT(VLOOKUP(A33,[7]令和3年度契約状況調査票!$F:$AR,15,FALSE),"#,##0円")&amp;CHAR(10)&amp;VLOOKUP(A33,[7]令和3年度契約状況調査票!$F:$AR,31,FALSE),VLOOKUP(A33,[7]令和3年度契約状況調査票!$F:$AR,31,FALSE))))))))</f>
        <v xml:space="preserve">単価契約
予定調達総額 1,522,550円
</v>
      </c>
      <c r="P33" s="9" t="str">
        <f>IF(A33="","",VLOOKUP(A33,[7]令和3年度契約状況調査票!$F:$BY,52,FALSE))</f>
        <v>単価契約</v>
      </c>
    </row>
    <row r="34" spans="1:16" s="9" customFormat="1" ht="109.5" customHeight="1">
      <c r="A34" s="10">
        <f>IF(MAX([7]令和3年度契約状況調査票!F49:F277)&gt;=ROW()-5,ROW()-5,"")</f>
        <v>29</v>
      </c>
      <c r="B34" s="11" t="str">
        <f>IF(A34="","",VLOOKUP(A34,[7]令和3年度契約状況調査票!$F:$AR,4,FALSE))</f>
        <v>令和4年分の土地鑑定評価額の算出に係る業務　　　　　
19地点ほか</v>
      </c>
      <c r="C34" s="12" t="str">
        <f>IF(A34="","",VLOOKUP(A34,[7]令和3年度契約状況調査票!$F:$AR,5,FALSE))</f>
        <v>支出負担行為担当官
金沢国税局総務部次長
中村　憲二
石川県金沢市広坂２－２－６０</v>
      </c>
      <c r="D34" s="13">
        <f>IF(A34="","",VLOOKUP(A34,[7]令和3年度契約状況調査票!$F:$AR,8,FALSE))</f>
        <v>44434</v>
      </c>
      <c r="E34" s="11" t="str">
        <f>IF(A34="","",VLOOKUP(A34,[7]令和3年度契約状況調査票!$F:$AR,9,FALSE))</f>
        <v>個人</v>
      </c>
      <c r="F34" s="14" t="str">
        <f>IF(A34="","",VLOOKUP(A34,[7]令和3年度契約状況調査票!$F:$AR,10,FALSE))</f>
        <v>－</v>
      </c>
      <c r="G34" s="15" t="str">
        <f>IF(A34="","",VLOOKUP(A34,[7]令和3年度契約状況調査票!$F:$AR,30,FALSE))</f>
        <v>公募を実施し、申し込みのあった者のうち当局の要件を満たす全ての者と契約したものであり、競争を許さないことから会計法29条の3第4項に該当するため。</v>
      </c>
      <c r="H34" s="16">
        <f>IF(A34="","",IF(VLOOKUP(A34,[7]令和3年度契約状況調査票!$F:$AR,13,FALSE)="他官署で調達手続きを実施のため","他官署で調達手続きを実施のため",IF(VLOOKUP(A34,[7]令和3年度契約状況調査票!$F:$AR,20,FALSE)="②同種の他の契約の予定価格を類推されるおそれがあるため公表しない","同種の他の契約の予定価格を類推されるおそれがあるため公表しない",IF(VLOOKUP(A34,[7]令和3年度契約状況調査票!$F:$AR,20,FALSE)="－","－",IF(VLOOKUP(A34,[7]令和3年度契約状況調査票!$F:$AR,6,FALSE)&lt;&gt;"",TEXT(VLOOKUP(A34,[7]令和3年度契約状況調査票!$F:$AR,13,FALSE),"#,##0円")&amp;CHAR(10)&amp;"(A)",VLOOKUP(A34,[7]令和3年度契約状況調査票!$F:$AR,13,FALSE))))))</f>
        <v>1296358</v>
      </c>
      <c r="I34" s="16" t="str">
        <f>IF(A34="","",VLOOKUP(A34,[7]令和3年度契約状況調査票!$F:$AR,14,FALSE))</f>
        <v>@73,900円／地点
ほか</v>
      </c>
      <c r="J34" s="17">
        <f>IF(A34="","",IF(VLOOKUP(A34,[7]令和3年度契約状況調査票!$F:$AR,13,FALSE)="他官署で調達手続きを実施のため","－",IF(VLOOKUP(A34,[7]令和3年度契約状況調査票!$F:$AR,20,FALSE)="②同種の他の契約の予定価格を類推されるおそれがあるため公表しない","－",IF(VLOOKUP(A34,[7]令和3年度契約状況調査票!$F:$AR,20,FALSE)="－","－",IF(VLOOKUP(A34,[7]令和3年度契約状況調査票!$F:$AR,6,FALSE)&lt;&gt;"",TEXT(VLOOKUP(A34,[7]令和3年度契約状況調査票!$F:$AR,16,FALSE),"#.0%")&amp;CHAR(10)&amp;"(B/A×100)",VLOOKUP(A34,[7]令和3年度契約状況調査票!$F:$AR,16,FALSE))))))</f>
        <v>1</v>
      </c>
      <c r="K34" s="18"/>
      <c r="L34" s="17" t="str">
        <f>IF(A34="","",IF(VLOOKUP(A34,[7]令和3年度契約状況調査票!$F:$AR,26,FALSE)="①公益社団法人","公社",IF(VLOOKUP(A34,[7]令和3年度契約状況調査票!$F:$AR,26,FALSE)="②公益財団法人","公財","")))</f>
        <v/>
      </c>
      <c r="M34" s="17">
        <f>IF(A34="","",VLOOKUP(A34,[7]令和3年度契約状況調査票!$F:$AR,27,FALSE))</f>
        <v>0</v>
      </c>
      <c r="N34" s="18"/>
      <c r="O34" s="19" t="str">
        <f>IF(A34="","",IF(AND(Q34="○",P34="分担契約/単価契約"),"単価契約"&amp;CHAR(10)&amp;"予定調達総額 "&amp;TEXT(VLOOKUP(A34,[7]令和3年度契約状況調査票!$F:$AR,15,FALSE),"#,##0円")&amp;"(B)"&amp;CHAR(10)&amp;"分担契約"&amp;CHAR(10)&amp;VLOOKUP(A34,[7]令和3年度契約状況調査票!$F:$AR,31,FALSE),IF(AND(Q34="○",P34="分担契約"),"分担契約"&amp;CHAR(10)&amp;"契約総額 "&amp;TEXT(VLOOKUP(A34,[7]令和3年度契約状況調査票!$F:$AR,15,FALSE),"#,##0円")&amp;"(B)"&amp;CHAR(10)&amp;VLOOKUP(A34,[7]令和3年度契約状況調査票!$F:$AR,31,FALSE),(IF(P34="分担契約/単価契約","単価契約"&amp;CHAR(10)&amp;"予定調達総額 "&amp;TEXT(VLOOKUP(A34,[7]令和3年度契約状況調査票!$F:$AR,15,FALSE),"#,##0円")&amp;CHAR(10)&amp;"分担契約"&amp;CHAR(10)&amp;VLOOKUP(A34,[7]令和3年度契約状況調査票!$F:$AR,31,FALSE),IF(P34="分担契約","分担契約"&amp;CHAR(10)&amp;"契約総額 "&amp;TEXT(VLOOKUP(A34,[7]令和3年度契約状況調査票!$F:$AR,15,FALSE),"#,##0円")&amp;CHAR(10)&amp;VLOOKUP(A34,[7]令和3年度契約状況調査票!$F:$AR,31,FALSE),IF(P34="単価契約","単価契約"&amp;CHAR(10)&amp;"予定調達総額 "&amp;TEXT(VLOOKUP(A34,[7]令和3年度契約状況調査票!$F:$AR,15,FALSE),"#,##0円")&amp;CHAR(10)&amp;VLOOKUP(A34,[7]令和3年度契約状況調査票!$F:$AR,31,FALSE),VLOOKUP(A34,[7]令和3年度契約状況調査票!$F:$AR,31,FALSE))))))))</f>
        <v xml:space="preserve">単価契約
予定調達総額 1,296,358円
</v>
      </c>
      <c r="P34" s="9" t="str">
        <f>IF(A34="","",VLOOKUP(A34,[7]令和3年度契約状況調査票!$F:$BY,52,FALSE))</f>
        <v>単価契約</v>
      </c>
    </row>
    <row r="35" spans="1:16" s="9" customFormat="1" ht="109.5" customHeight="1">
      <c r="A35" s="10">
        <f>IF(MAX([7]令和3年度契約状況調査票!F56:F278)&gt;=ROW()-5,ROW()-5,"")</f>
        <v>30</v>
      </c>
      <c r="B35" s="11" t="str">
        <f>IF(A35="","",VLOOKUP(A35,[7]令和3年度契約状況調査票!$F:$AR,4,FALSE))</f>
        <v>令和4年分の土地鑑定評価額の算出に係る業務　　　　　
38地点</v>
      </c>
      <c r="C35" s="12" t="str">
        <f>IF(A35="","",VLOOKUP(A35,[7]令和3年度契約状況調査票!$F:$AR,5,FALSE))</f>
        <v>支出負担行為担当官
金沢国税局総務部次長
中村　憲二
石川県金沢市広坂２－２－６０</v>
      </c>
      <c r="D35" s="13">
        <f>IF(A35="","",VLOOKUP(A35,[7]令和3年度契約状況調査票!$F:$AR,8,FALSE))</f>
        <v>44434</v>
      </c>
      <c r="E35" s="11" t="str">
        <f>IF(A35="","",VLOOKUP(A35,[7]令和3年度契約状況調査票!$F:$AR,9,FALSE))</f>
        <v>個人</v>
      </c>
      <c r="F35" s="14" t="str">
        <f>IF(A35="","",VLOOKUP(A35,[7]令和3年度契約状況調査票!$F:$AR,10,FALSE))</f>
        <v>－</v>
      </c>
      <c r="G35" s="15" t="str">
        <f>IF(A35="","",VLOOKUP(A35,[7]令和3年度契約状況調査票!$F:$AR,30,FALSE))</f>
        <v>公募を実施し、申し込みのあった者のうち当局の要件を満たす全ての者と契約したものであり、競争を許さないことから会計法29条の3第4項に該当するため。</v>
      </c>
      <c r="H35" s="16">
        <f>IF(A35="","",IF(VLOOKUP(A35,[7]令和3年度契約状況調査票!$F:$AR,13,FALSE)="他官署で調達手続きを実施のため","他官署で調達手続きを実施のため",IF(VLOOKUP(A35,[7]令和3年度契約状況調査票!$F:$AR,20,FALSE)="②同種の他の契約の予定価格を類推されるおそれがあるため公表しない","同種の他の契約の予定価格を類推されるおそれがあるため公表しない",IF(VLOOKUP(A35,[7]令和3年度契約状況調査票!$F:$AR,20,FALSE)="－","－",IF(VLOOKUP(A35,[7]令和3年度契約状況調査票!$F:$AR,6,FALSE)&lt;&gt;"",TEXT(VLOOKUP(A35,[7]令和3年度契約状況調査票!$F:$AR,13,FALSE),"#,##0円")&amp;CHAR(10)&amp;"(A)",VLOOKUP(A35,[7]令和3年度契約状況調査票!$F:$AR,13,FALSE))))))</f>
        <v>2336866</v>
      </c>
      <c r="I35" s="16" t="str">
        <f>IF(A35="","",VLOOKUP(A35,[7]令和3年度契約状況調査票!$F:$AR,14,FALSE))</f>
        <v>@73,900円／地点
ほか</v>
      </c>
      <c r="J35" s="17">
        <f>IF(A35="","",IF(VLOOKUP(A35,[7]令和3年度契約状況調査票!$F:$AR,13,FALSE)="他官署で調達手続きを実施のため","－",IF(VLOOKUP(A35,[7]令和3年度契約状況調査票!$F:$AR,20,FALSE)="②同種の他の契約の予定価格を類推されるおそれがあるため公表しない","－",IF(VLOOKUP(A35,[7]令和3年度契約状況調査票!$F:$AR,20,FALSE)="－","－",IF(VLOOKUP(A35,[7]令和3年度契約状況調査票!$F:$AR,6,FALSE)&lt;&gt;"",TEXT(VLOOKUP(A35,[7]令和3年度契約状況調査票!$F:$AR,16,FALSE),"#.0%")&amp;CHAR(10)&amp;"(B/A×100)",VLOOKUP(A35,[7]令和3年度契約状況調査票!$F:$AR,16,FALSE))))))</f>
        <v>1</v>
      </c>
      <c r="K35" s="18"/>
      <c r="L35" s="17" t="str">
        <f>IF(A35="","",IF(VLOOKUP(A35,[7]令和3年度契約状況調査票!$F:$AR,26,FALSE)="①公益社団法人","公社",IF(VLOOKUP(A35,[7]令和3年度契約状況調査票!$F:$AR,26,FALSE)="②公益財団法人","公財","")))</f>
        <v/>
      </c>
      <c r="M35" s="17">
        <f>IF(A35="","",VLOOKUP(A35,[7]令和3年度契約状況調査票!$F:$AR,27,FALSE))</f>
        <v>0</v>
      </c>
      <c r="N35" s="18"/>
      <c r="O35" s="19" t="str">
        <f>IF(A35="","",IF(AND(Q35="○",P35="分担契約/単価契約"),"単価契約"&amp;CHAR(10)&amp;"予定調達総額 "&amp;TEXT(VLOOKUP(A35,[7]令和3年度契約状況調査票!$F:$AR,15,FALSE),"#,##0円")&amp;"(B)"&amp;CHAR(10)&amp;"分担契約"&amp;CHAR(10)&amp;VLOOKUP(A35,[7]令和3年度契約状況調査票!$F:$AR,31,FALSE),IF(AND(Q35="○",P35="分担契約"),"分担契約"&amp;CHAR(10)&amp;"契約総額 "&amp;TEXT(VLOOKUP(A35,[7]令和3年度契約状況調査票!$F:$AR,15,FALSE),"#,##0円")&amp;"(B)"&amp;CHAR(10)&amp;VLOOKUP(A35,[7]令和3年度契約状況調査票!$F:$AR,31,FALSE),(IF(P35="分担契約/単価契約","単価契約"&amp;CHAR(10)&amp;"予定調達総額 "&amp;TEXT(VLOOKUP(A35,[7]令和3年度契約状況調査票!$F:$AR,15,FALSE),"#,##0円")&amp;CHAR(10)&amp;"分担契約"&amp;CHAR(10)&amp;VLOOKUP(A35,[7]令和3年度契約状況調査票!$F:$AR,31,FALSE),IF(P35="分担契約","分担契約"&amp;CHAR(10)&amp;"契約総額 "&amp;TEXT(VLOOKUP(A35,[7]令和3年度契約状況調査票!$F:$AR,15,FALSE),"#,##0円")&amp;CHAR(10)&amp;VLOOKUP(A35,[7]令和3年度契約状況調査票!$F:$AR,31,FALSE),IF(P35="単価契約","単価契約"&amp;CHAR(10)&amp;"予定調達総額 "&amp;TEXT(VLOOKUP(A35,[7]令和3年度契約状況調査票!$F:$AR,15,FALSE),"#,##0円")&amp;CHAR(10)&amp;VLOOKUP(A35,[7]令和3年度契約状況調査票!$F:$AR,31,FALSE),VLOOKUP(A35,[7]令和3年度契約状況調査票!$F:$AR,31,FALSE))))))))</f>
        <v xml:space="preserve">単価契約
予定調達総額 2,336,866円
</v>
      </c>
      <c r="P35" s="9" t="str">
        <f>IF(A35="","",VLOOKUP(A35,[7]令和3年度契約状況調査票!$F:$BY,52,FALSE))</f>
        <v>単価契約</v>
      </c>
    </row>
    <row r="36" spans="1:16" s="9" customFormat="1" ht="109.5" customHeight="1">
      <c r="A36" s="10">
        <f>IF(MAX([7]令和3年度契約状況調査票!F52:F279)&gt;=ROW()-5,ROW()-5,"")</f>
        <v>31</v>
      </c>
      <c r="B36" s="11" t="str">
        <f>IF(A36="","",VLOOKUP(A36,[7]令和3年度契約状況調査票!$F:$AR,4,FALSE))</f>
        <v>令和4年分の土地鑑定評価額の算出に係る業務　　　　　
18地点</v>
      </c>
      <c r="C36" s="12" t="str">
        <f>IF(A36="","",VLOOKUP(A36,[7]令和3年度契約状況調査票!$F:$AR,5,FALSE))</f>
        <v>支出負担行為担当官
金沢国税局総務部次長
中村　憲二
石川県金沢市広坂２－２－６０</v>
      </c>
      <c r="D36" s="13">
        <f>IF(A36="","",VLOOKUP(A36,[7]令和3年度契約状況調査票!$F:$AR,8,FALSE))</f>
        <v>44434</v>
      </c>
      <c r="E36" s="11" t="str">
        <f>IF(A36="","",VLOOKUP(A36,[7]令和3年度契約状況調査票!$F:$AR,9,FALSE))</f>
        <v>わくわく法人rea東海北陸不動産鑑定・建築スタジオ株式会社
富山県砺波市三郎丸３５５－１１</v>
      </c>
      <c r="F36" s="14">
        <f>IF(A36="","",VLOOKUP(A36,[7]令和3年度契約状況調査票!$F:$AR,10,FALSE))</f>
        <v>2230001014775</v>
      </c>
      <c r="G36" s="15" t="str">
        <f>IF(A36="","",VLOOKUP(A36,[7]令和3年度契約状況調査票!$F:$AR,30,FALSE))</f>
        <v>公募を実施し、申し込みのあった者のうち当局の要件を満たす全ての者と契約したものであり、競争を許さないことから会計法29条の3第4項に該当するため。</v>
      </c>
      <c r="H36" s="16">
        <f>IF(A36="","",IF(VLOOKUP(A36,[7]令和3年度契約状況調査票!$F:$AR,13,FALSE)="他官署で調達手続きを実施のため","他官署で調達手続きを実施のため",IF(VLOOKUP(A36,[7]令和3年度契約状況調査票!$F:$AR,20,FALSE)="②同種の他の契約の予定価格を類推されるおそれがあるため公表しない","同種の他の契約の予定価格を類推されるおそれがあるため公表しない",IF(VLOOKUP(A36,[7]令和3年度契約状況調査票!$F:$AR,20,FALSE)="－","－",IF(VLOOKUP(A36,[7]令和3年度契約状況調査票!$F:$AR,6,FALSE)&lt;&gt;"",TEXT(VLOOKUP(A36,[7]令和3年度契約状況調査票!$F:$AR,13,FALSE),"#,##0円")&amp;CHAR(10)&amp;"(A)",VLOOKUP(A36,[7]令和3年度契約状況調査票!$F:$AR,13,FALSE))))))</f>
        <v>1330200</v>
      </c>
      <c r="I36" s="16" t="str">
        <f>IF(A36="","",VLOOKUP(A36,[7]令和3年度契約状況調査票!$F:$AR,14,FALSE))</f>
        <v>@73,900円／地点
ほか</v>
      </c>
      <c r="J36" s="17">
        <f>IF(A36="","",IF(VLOOKUP(A36,[7]令和3年度契約状況調査票!$F:$AR,13,FALSE)="他官署で調達手続きを実施のため","－",IF(VLOOKUP(A36,[7]令和3年度契約状況調査票!$F:$AR,20,FALSE)="②同種の他の契約の予定価格を類推されるおそれがあるため公表しない","－",IF(VLOOKUP(A36,[7]令和3年度契約状況調査票!$F:$AR,20,FALSE)="－","－",IF(VLOOKUP(A36,[7]令和3年度契約状況調査票!$F:$AR,6,FALSE)&lt;&gt;"",TEXT(VLOOKUP(A36,[7]令和3年度契約状況調査票!$F:$AR,16,FALSE),"#.0%")&amp;CHAR(10)&amp;"(B/A×100)",VLOOKUP(A36,[7]令和3年度契約状況調査票!$F:$AR,16,FALSE))))))</f>
        <v>1</v>
      </c>
      <c r="K36" s="18"/>
      <c r="L36" s="17" t="str">
        <f>IF(A36="","",IF(VLOOKUP(A36,[7]令和3年度契約状況調査票!$F:$AR,26,FALSE)="①公益社団法人","公社",IF(VLOOKUP(A36,[7]令和3年度契約状況調査票!$F:$AR,26,FALSE)="②公益財団法人","公財","")))</f>
        <v/>
      </c>
      <c r="M36" s="17">
        <f>IF(A36="","",VLOOKUP(A36,[7]令和3年度契約状況調査票!$F:$AR,27,FALSE))</f>
        <v>0</v>
      </c>
      <c r="N36" s="18"/>
      <c r="O36" s="19" t="str">
        <f>IF(A36="","",IF(AND(Q36="○",P36="分担契約/単価契約"),"単価契約"&amp;CHAR(10)&amp;"予定調達総額 "&amp;TEXT(VLOOKUP(A36,[7]令和3年度契約状況調査票!$F:$AR,15,FALSE),"#,##0円")&amp;"(B)"&amp;CHAR(10)&amp;"分担契約"&amp;CHAR(10)&amp;VLOOKUP(A36,[7]令和3年度契約状況調査票!$F:$AR,31,FALSE),IF(AND(Q36="○",P36="分担契約"),"分担契約"&amp;CHAR(10)&amp;"契約総額 "&amp;TEXT(VLOOKUP(A36,[7]令和3年度契約状況調査票!$F:$AR,15,FALSE),"#,##0円")&amp;"(B)"&amp;CHAR(10)&amp;VLOOKUP(A36,[7]令和3年度契約状況調査票!$F:$AR,31,FALSE),(IF(P36="分担契約/単価契約","単価契約"&amp;CHAR(10)&amp;"予定調達総額 "&amp;TEXT(VLOOKUP(A36,[7]令和3年度契約状況調査票!$F:$AR,15,FALSE),"#,##0円")&amp;CHAR(10)&amp;"分担契約"&amp;CHAR(10)&amp;VLOOKUP(A36,[7]令和3年度契約状況調査票!$F:$AR,31,FALSE),IF(P36="分担契約","分担契約"&amp;CHAR(10)&amp;"契約総額 "&amp;TEXT(VLOOKUP(A36,[7]令和3年度契約状況調査票!$F:$AR,15,FALSE),"#,##0円")&amp;CHAR(10)&amp;VLOOKUP(A36,[7]令和3年度契約状況調査票!$F:$AR,31,FALSE),IF(P36="単価契約","単価契約"&amp;CHAR(10)&amp;"予定調達総額 "&amp;TEXT(VLOOKUP(A36,[7]令和3年度契約状況調査票!$F:$AR,15,FALSE),"#,##0円")&amp;CHAR(10)&amp;VLOOKUP(A36,[7]令和3年度契約状況調査票!$F:$AR,31,FALSE),VLOOKUP(A36,[7]令和3年度契約状況調査票!$F:$AR,31,FALSE))))))))</f>
        <v xml:space="preserve">単価契約
予定調達総額 1,330,200円
</v>
      </c>
      <c r="P36" s="9" t="str">
        <f>IF(A36="","",VLOOKUP(A36,[7]令和3年度契約状況調査票!$F:$BY,52,FALSE))</f>
        <v>単価契約</v>
      </c>
    </row>
    <row r="37" spans="1:16" s="9" customFormat="1" ht="109.5" customHeight="1">
      <c r="A37" s="10">
        <f>IF(MAX([7]令和3年度契約状況調査票!F56:F280)&gt;=ROW()-5,ROW()-5,"")</f>
        <v>32</v>
      </c>
      <c r="B37" s="11" t="str">
        <f>IF(A37="","",VLOOKUP(A37,[7]令和3年度契約状況調査票!$F:$AR,4,FALSE))</f>
        <v>令和4年分の土地鑑定評価額の算出に係る業務　　　　　
17地点</v>
      </c>
      <c r="C37" s="12" t="str">
        <f>IF(A37="","",VLOOKUP(A37,[7]令和3年度契約状況調査票!$F:$AR,5,FALSE))</f>
        <v>支出負担行為担当官
金沢国税局総務部次長
中村　憲二
石川県金沢市広坂２－２－６０</v>
      </c>
      <c r="D37" s="13">
        <f>IF(A37="","",VLOOKUP(A37,[7]令和3年度契約状況調査票!$F:$AR,8,FALSE))</f>
        <v>44434</v>
      </c>
      <c r="E37" s="11" t="str">
        <f>IF(A37="","",VLOOKUP(A37,[7]令和3年度契約状況調査票!$F:$AR,9,FALSE))</f>
        <v>個人</v>
      </c>
      <c r="F37" s="14" t="str">
        <f>IF(A37="","",VLOOKUP(A37,[7]令和3年度契約状況調査票!$F:$AR,10,FALSE))</f>
        <v>－</v>
      </c>
      <c r="G37" s="15" t="str">
        <f>IF(A37="","",VLOOKUP(A37,[7]令和3年度契約状況調査票!$F:$AR,30,FALSE))</f>
        <v>公募を実施し、申し込みのあった者のうち当局の要件を満たす全ての者と契約したものであり、競争を許さないことから会計法29条の3第4項に該当するため。</v>
      </c>
      <c r="H37" s="16">
        <f>IF(A37="","",IF(VLOOKUP(A37,[7]令和3年度契約状況調査票!$F:$AR,13,FALSE)="他官署で調達手続きを実施のため","他官署で調達手続きを実施のため",IF(VLOOKUP(A37,[7]令和3年度契約状況調査票!$F:$AR,20,FALSE)="②同種の他の契約の予定価格を類推されるおそれがあるため公表しない","同種の他の契約の予定価格を類推されるおそれがあるため公表しない",IF(VLOOKUP(A37,[7]令和3年度契約状況調査票!$F:$AR,20,FALSE)="－","－",IF(VLOOKUP(A37,[7]令和3年度契約状況調査票!$F:$AR,6,FALSE)&lt;&gt;"",TEXT(VLOOKUP(A37,[7]令和3年度契約状況調査票!$F:$AR,13,FALSE),"#,##0円")&amp;CHAR(10)&amp;"(A)",VLOOKUP(A37,[7]令和3年度契約状況調査票!$F:$AR,13,FALSE))))))</f>
        <v>1101864</v>
      </c>
      <c r="I37" s="16" t="str">
        <f>IF(A37="","",VLOOKUP(A37,[7]令和3年度契約状況調査票!$F:$AR,14,FALSE))</f>
        <v>@73,900円／地点
ほか</v>
      </c>
      <c r="J37" s="17">
        <f>IF(A37="","",IF(VLOOKUP(A37,[7]令和3年度契約状況調査票!$F:$AR,13,FALSE)="他官署で調達手続きを実施のため","－",IF(VLOOKUP(A37,[7]令和3年度契約状況調査票!$F:$AR,20,FALSE)="②同種の他の契約の予定価格を類推されるおそれがあるため公表しない","－",IF(VLOOKUP(A37,[7]令和3年度契約状況調査票!$F:$AR,20,FALSE)="－","－",IF(VLOOKUP(A37,[7]令和3年度契約状況調査票!$F:$AR,6,FALSE)&lt;&gt;"",TEXT(VLOOKUP(A37,[7]令和3年度契約状況調査票!$F:$AR,16,FALSE),"#.0%")&amp;CHAR(10)&amp;"(B/A×100)",VLOOKUP(A37,[7]令和3年度契約状況調査票!$F:$AR,16,FALSE))))))</f>
        <v>1</v>
      </c>
      <c r="K37" s="18"/>
      <c r="L37" s="17" t="str">
        <f>IF(A37="","",IF(VLOOKUP(A37,[7]令和3年度契約状況調査票!$F:$AR,26,FALSE)="①公益社団法人","公社",IF(VLOOKUP(A37,[7]令和3年度契約状況調査票!$F:$AR,26,FALSE)="②公益財団法人","公財","")))</f>
        <v/>
      </c>
      <c r="M37" s="17">
        <f>IF(A37="","",VLOOKUP(A37,[7]令和3年度契約状況調査票!$F:$AR,27,FALSE))</f>
        <v>0</v>
      </c>
      <c r="N37" s="18"/>
      <c r="O37" s="19" t="str">
        <f>IF(A37="","",IF(AND(Q37="○",P37="分担契約/単価契約"),"単価契約"&amp;CHAR(10)&amp;"予定調達総額 "&amp;TEXT(VLOOKUP(A37,[7]令和3年度契約状況調査票!$F:$AR,15,FALSE),"#,##0円")&amp;"(B)"&amp;CHAR(10)&amp;"分担契約"&amp;CHAR(10)&amp;VLOOKUP(A37,[7]令和3年度契約状況調査票!$F:$AR,31,FALSE),IF(AND(Q37="○",P37="分担契約"),"分担契約"&amp;CHAR(10)&amp;"契約総額 "&amp;TEXT(VLOOKUP(A37,[7]令和3年度契約状況調査票!$F:$AR,15,FALSE),"#,##0円")&amp;"(B)"&amp;CHAR(10)&amp;VLOOKUP(A37,[7]令和3年度契約状況調査票!$F:$AR,31,FALSE),(IF(P37="分担契約/単価契約","単価契約"&amp;CHAR(10)&amp;"予定調達総額 "&amp;TEXT(VLOOKUP(A37,[7]令和3年度契約状況調査票!$F:$AR,15,FALSE),"#,##0円")&amp;CHAR(10)&amp;"分担契約"&amp;CHAR(10)&amp;VLOOKUP(A37,[7]令和3年度契約状況調査票!$F:$AR,31,FALSE),IF(P37="分担契約","分担契約"&amp;CHAR(10)&amp;"契約総額 "&amp;TEXT(VLOOKUP(A37,[7]令和3年度契約状況調査票!$F:$AR,15,FALSE),"#,##0円")&amp;CHAR(10)&amp;VLOOKUP(A37,[7]令和3年度契約状況調査票!$F:$AR,31,FALSE),IF(P37="単価契約","単価契約"&amp;CHAR(10)&amp;"予定調達総額 "&amp;TEXT(VLOOKUP(A37,[7]令和3年度契約状況調査票!$F:$AR,15,FALSE),"#,##0円")&amp;CHAR(10)&amp;VLOOKUP(A37,[7]令和3年度契約状況調査票!$F:$AR,31,FALSE),VLOOKUP(A37,[7]令和3年度契約状況調査票!$F:$AR,31,FALSE))))))))</f>
        <v xml:space="preserve">単価契約
予定調達総額 1,101,864円
</v>
      </c>
      <c r="P37" s="9" t="str">
        <f>IF(A37="","",VLOOKUP(A37,[7]令和3年度契約状況調査票!$F:$BY,52,FALSE))</f>
        <v>単価契約</v>
      </c>
    </row>
    <row r="38" spans="1:16" s="9" customFormat="1" ht="109.5" customHeight="1">
      <c r="A38" s="10">
        <f>IF(MAX([7]令和3年度契約状況調査票!F60:F281)&gt;=ROW()-5,ROW()-5,"")</f>
        <v>33</v>
      </c>
      <c r="B38" s="11" t="str">
        <f>IF(A38="","",VLOOKUP(A38,[7]令和3年度契約状況調査票!$F:$AR,4,FALSE))</f>
        <v>令和4年分の土地鑑定評価額の算出に係る業務　　　　　
19地点</v>
      </c>
      <c r="C38" s="12" t="str">
        <f>IF(A38="","",VLOOKUP(A38,[7]令和3年度契約状況調査票!$F:$AR,5,FALSE))</f>
        <v>支出負担行為担当官
金沢国税局総務部次長
中村　憲二
石川県金沢市広坂２－２－６０</v>
      </c>
      <c r="D38" s="13">
        <f>IF(A38="","",VLOOKUP(A38,[7]令和3年度契約状況調査票!$F:$AR,8,FALSE))</f>
        <v>44434</v>
      </c>
      <c r="E38" s="11" t="str">
        <f>IF(A38="","",VLOOKUP(A38,[7]令和3年度契約状況調査票!$F:$AR,9,FALSE))</f>
        <v>個人</v>
      </c>
      <c r="F38" s="14" t="str">
        <f>IF(A38="","",VLOOKUP(A38,[7]令和3年度契約状況調査票!$F:$AR,10,FALSE))</f>
        <v>－</v>
      </c>
      <c r="G38" s="15" t="str">
        <f>IF(A38="","",VLOOKUP(A38,[7]令和3年度契約状況調査票!$F:$AR,30,FALSE))</f>
        <v>公募を実施し、申し込みのあった者のうち当局の要件を満たす全ての者と契約したものであり、競争を許さないことから会計法29条の3第4項に該当するため。</v>
      </c>
      <c r="H38" s="16">
        <f>IF(A38="","",IF(VLOOKUP(A38,[7]令和3年度契約状況調査票!$F:$AR,13,FALSE)="他官署で調達手続きを実施のため","他官署で調達手続きを実施のため",IF(VLOOKUP(A38,[7]令和3年度契約状況調査票!$F:$AR,20,FALSE)="②同種の他の契約の予定価格を類推されるおそれがあるため公表しない","同種の他の契約の予定価格を類推されるおそれがあるため公表しない",IF(VLOOKUP(A38,[7]令和3年度契約状況調査票!$F:$AR,20,FALSE)="－","－",IF(VLOOKUP(A38,[7]令和3年度契約状況調査票!$F:$AR,6,FALSE)&lt;&gt;"",TEXT(VLOOKUP(A38,[7]令和3年度契約状況調査票!$F:$AR,13,FALSE),"#,##0円")&amp;CHAR(10)&amp;"(A)",VLOOKUP(A38,[7]令和3年度契約状況調査票!$F:$AR,13,FALSE))))))</f>
        <v>1219483</v>
      </c>
      <c r="I38" s="16" t="str">
        <f>IF(A38="","",VLOOKUP(A38,[7]令和3年度契約状況調査票!$F:$AR,14,FALSE))</f>
        <v>@73,900円／地点
ほか</v>
      </c>
      <c r="J38" s="17">
        <f>IF(A38="","",IF(VLOOKUP(A38,[7]令和3年度契約状況調査票!$F:$AR,13,FALSE)="他官署で調達手続きを実施のため","－",IF(VLOOKUP(A38,[7]令和3年度契約状況調査票!$F:$AR,20,FALSE)="②同種の他の契約の予定価格を類推されるおそれがあるため公表しない","－",IF(VLOOKUP(A38,[7]令和3年度契約状況調査票!$F:$AR,20,FALSE)="－","－",IF(VLOOKUP(A38,[7]令和3年度契約状況調査票!$F:$AR,6,FALSE)&lt;&gt;"",TEXT(VLOOKUP(A38,[7]令和3年度契約状況調査票!$F:$AR,16,FALSE),"#.0%")&amp;CHAR(10)&amp;"(B/A×100)",VLOOKUP(A38,[7]令和3年度契約状況調査票!$F:$AR,16,FALSE))))))</f>
        <v>1</v>
      </c>
      <c r="K38" s="18"/>
      <c r="L38" s="17" t="str">
        <f>IF(A38="","",IF(VLOOKUP(A38,[7]令和3年度契約状況調査票!$F:$AR,26,FALSE)="①公益社団法人","公社",IF(VLOOKUP(A38,[7]令和3年度契約状況調査票!$F:$AR,26,FALSE)="②公益財団法人","公財","")))</f>
        <v/>
      </c>
      <c r="M38" s="17">
        <f>IF(A38="","",VLOOKUP(A38,[7]令和3年度契約状況調査票!$F:$AR,27,FALSE))</f>
        <v>0</v>
      </c>
      <c r="N38" s="18"/>
      <c r="O38" s="19" t="str">
        <f>IF(A38="","",IF(AND(Q38="○",P38="分担契約/単価契約"),"単価契約"&amp;CHAR(10)&amp;"予定調達総額 "&amp;TEXT(VLOOKUP(A38,[7]令和3年度契約状況調査票!$F:$AR,15,FALSE),"#,##0円")&amp;"(B)"&amp;CHAR(10)&amp;"分担契約"&amp;CHAR(10)&amp;VLOOKUP(A38,[7]令和3年度契約状況調査票!$F:$AR,31,FALSE),IF(AND(Q38="○",P38="分担契約"),"分担契約"&amp;CHAR(10)&amp;"契約総額 "&amp;TEXT(VLOOKUP(A38,[7]令和3年度契約状況調査票!$F:$AR,15,FALSE),"#,##0円")&amp;"(B)"&amp;CHAR(10)&amp;VLOOKUP(A38,[7]令和3年度契約状況調査票!$F:$AR,31,FALSE),(IF(P38="分担契約/単価契約","単価契約"&amp;CHAR(10)&amp;"予定調達総額 "&amp;TEXT(VLOOKUP(A38,[7]令和3年度契約状況調査票!$F:$AR,15,FALSE),"#,##0円")&amp;CHAR(10)&amp;"分担契約"&amp;CHAR(10)&amp;VLOOKUP(A38,[7]令和3年度契約状況調査票!$F:$AR,31,FALSE),IF(P38="分担契約","分担契約"&amp;CHAR(10)&amp;"契約総額 "&amp;TEXT(VLOOKUP(A38,[7]令和3年度契約状況調査票!$F:$AR,15,FALSE),"#,##0円")&amp;CHAR(10)&amp;VLOOKUP(A38,[7]令和3年度契約状況調査票!$F:$AR,31,FALSE),IF(P38="単価契約","単価契約"&amp;CHAR(10)&amp;"予定調達総額 "&amp;TEXT(VLOOKUP(A38,[7]令和3年度契約状況調査票!$F:$AR,15,FALSE),"#,##0円")&amp;CHAR(10)&amp;VLOOKUP(A38,[7]令和3年度契約状況調査票!$F:$AR,31,FALSE),VLOOKUP(A38,[7]令和3年度契約状況調査票!$F:$AR,31,FALSE))))))))</f>
        <v xml:space="preserve">単価契約
予定調達総額 1,219,483円
</v>
      </c>
      <c r="P38" s="9" t="str">
        <f>IF(A38="","",VLOOKUP(A38,[7]令和3年度契約状況調査票!$F:$BY,52,FALSE))</f>
        <v>単価契約</v>
      </c>
    </row>
    <row r="39" spans="1:16" s="9" customFormat="1" ht="109.5" customHeight="1">
      <c r="A39" s="10">
        <f>IF(MAX([7]令和3年度契約状況調査票!F42:F282)&gt;=ROW()-5,ROW()-5,"")</f>
        <v>34</v>
      </c>
      <c r="B39" s="11" t="str">
        <f>IF(A39="","",VLOOKUP(A39,[7]令和3年度契約状況調査票!$F:$AR,4,FALSE))</f>
        <v>令和4年分の土地鑑定評価額の算出に係る業務　　　　　
16地点</v>
      </c>
      <c r="C39" s="12" t="str">
        <f>IF(A39="","",VLOOKUP(A39,[7]令和3年度契約状況調査票!$F:$AR,5,FALSE))</f>
        <v>支出負担行為担当官
金沢国税局総務部次長
中村　憲二
石川県金沢市広坂２－２－６０</v>
      </c>
      <c r="D39" s="13">
        <f>IF(A39="","",VLOOKUP(A39,[7]令和3年度契約状況調査票!$F:$AR,8,FALSE))</f>
        <v>44434</v>
      </c>
      <c r="E39" s="11" t="str">
        <f>IF(A39="","",VLOOKUP(A39,[7]令和3年度契約状況調査票!$F:$AR,9,FALSE))</f>
        <v>藤岡不動産鑑定法人株式会社
富山県富山市星井町２－３－１</v>
      </c>
      <c r="F39" s="14">
        <f>IF(A39="","",VLOOKUP(A39,[7]令和3年度契約状況調査票!$F:$AR,10,FALSE))</f>
        <v>3230001017967</v>
      </c>
      <c r="G39" s="15" t="str">
        <f>IF(A39="","",VLOOKUP(A39,[7]令和3年度契約状況調査票!$F:$AR,30,FALSE))</f>
        <v>公募を実施し、申し込みのあった者のうち当局の要件を満たす全ての者と契約したものであり、競争を許さないことから会計法29条の3第4項に該当するため。</v>
      </c>
      <c r="H39" s="16">
        <f>IF(A39="","",IF(VLOOKUP(A39,[7]令和3年度契約状況調査票!$F:$AR,13,FALSE)="他官署で調達手続きを実施のため","他官署で調達手続きを実施のため",IF(VLOOKUP(A39,[7]令和3年度契約状況調査票!$F:$AR,20,FALSE)="②同種の他の契約の予定価格を類推されるおそれがあるため公表しない","同種の他の契約の予定価格を類推されるおそれがあるため公表しない",IF(VLOOKUP(A39,[7]令和3年度契約状況調査票!$F:$AR,20,FALSE)="－","－",IF(VLOOKUP(A39,[7]令和3年度契約状況調査票!$F:$AR,6,FALSE)&lt;&gt;"",TEXT(VLOOKUP(A39,[7]令和3年度契約状況調査票!$F:$AR,13,FALSE),"#,##0円")&amp;CHAR(10)&amp;"(A)",VLOOKUP(A39,[7]令和3年度契約状況調査票!$F:$AR,13,FALSE))))))</f>
        <v>1182400</v>
      </c>
      <c r="I39" s="16" t="str">
        <f>IF(A39="","",VLOOKUP(A39,[7]令和3年度契約状況調査票!$F:$AR,14,FALSE))</f>
        <v>@73,900円／地点
ほか</v>
      </c>
      <c r="J39" s="17">
        <f>IF(A39="","",IF(VLOOKUP(A39,[7]令和3年度契約状況調査票!$F:$AR,13,FALSE)="他官署で調達手続きを実施のため","－",IF(VLOOKUP(A39,[7]令和3年度契約状況調査票!$F:$AR,20,FALSE)="②同種の他の契約の予定価格を類推されるおそれがあるため公表しない","－",IF(VLOOKUP(A39,[7]令和3年度契約状況調査票!$F:$AR,20,FALSE)="－","－",IF(VLOOKUP(A39,[7]令和3年度契約状況調査票!$F:$AR,6,FALSE)&lt;&gt;"",TEXT(VLOOKUP(A39,[7]令和3年度契約状況調査票!$F:$AR,16,FALSE),"#.0%")&amp;CHAR(10)&amp;"(B/A×100)",VLOOKUP(A39,[7]令和3年度契約状況調査票!$F:$AR,16,FALSE))))))</f>
        <v>1</v>
      </c>
      <c r="K39" s="18"/>
      <c r="L39" s="17" t="str">
        <f>IF(A39="","",IF(VLOOKUP(A39,[7]令和3年度契約状況調査票!$F:$AR,26,FALSE)="①公益社団法人","公社",IF(VLOOKUP(A39,[7]令和3年度契約状況調査票!$F:$AR,26,FALSE)="②公益財団法人","公財","")))</f>
        <v/>
      </c>
      <c r="M39" s="17">
        <f>IF(A39="","",VLOOKUP(A39,[7]令和3年度契約状況調査票!$F:$AR,27,FALSE))</f>
        <v>0</v>
      </c>
      <c r="N39" s="18"/>
      <c r="O39" s="19" t="str">
        <f>IF(A39="","",IF(AND(Q39="○",P39="分担契約/単価契約"),"単価契約"&amp;CHAR(10)&amp;"予定調達総額 "&amp;TEXT(VLOOKUP(A39,[7]令和3年度契約状況調査票!$F:$AR,15,FALSE),"#,##0円")&amp;"(B)"&amp;CHAR(10)&amp;"分担契約"&amp;CHAR(10)&amp;VLOOKUP(A39,[7]令和3年度契約状況調査票!$F:$AR,31,FALSE),IF(AND(Q39="○",P39="分担契約"),"分担契約"&amp;CHAR(10)&amp;"契約総額 "&amp;TEXT(VLOOKUP(A39,[7]令和3年度契約状況調査票!$F:$AR,15,FALSE),"#,##0円")&amp;"(B)"&amp;CHAR(10)&amp;VLOOKUP(A39,[7]令和3年度契約状況調査票!$F:$AR,31,FALSE),(IF(P39="分担契約/単価契約","単価契約"&amp;CHAR(10)&amp;"予定調達総額 "&amp;TEXT(VLOOKUP(A39,[7]令和3年度契約状況調査票!$F:$AR,15,FALSE),"#,##0円")&amp;CHAR(10)&amp;"分担契約"&amp;CHAR(10)&amp;VLOOKUP(A39,[7]令和3年度契約状況調査票!$F:$AR,31,FALSE),IF(P39="分担契約","分担契約"&amp;CHAR(10)&amp;"契約総額 "&amp;TEXT(VLOOKUP(A39,[7]令和3年度契約状況調査票!$F:$AR,15,FALSE),"#,##0円")&amp;CHAR(10)&amp;VLOOKUP(A39,[7]令和3年度契約状況調査票!$F:$AR,31,FALSE),IF(P39="単価契約","単価契約"&amp;CHAR(10)&amp;"予定調達総額 "&amp;TEXT(VLOOKUP(A39,[7]令和3年度契約状況調査票!$F:$AR,15,FALSE),"#,##0円")&amp;CHAR(10)&amp;VLOOKUP(A39,[7]令和3年度契約状況調査票!$F:$AR,31,FALSE),VLOOKUP(A39,[7]令和3年度契約状況調査票!$F:$AR,31,FALSE))))))))</f>
        <v xml:space="preserve">単価契約
予定調達総額 1,182,400円
</v>
      </c>
      <c r="P39" s="9" t="str">
        <f>IF(A39="","",VLOOKUP(A39,[7]令和3年度契約状況調査票!$F:$BY,52,FALSE))</f>
        <v>単価契約</v>
      </c>
    </row>
    <row r="40" spans="1:16" s="9" customFormat="1" ht="109.5" customHeight="1">
      <c r="A40" s="10">
        <f>IF(MAX([7]令和3年度契約状況調査票!F62:F283)&gt;=ROW()-5,ROW()-5,"")</f>
        <v>35</v>
      </c>
      <c r="B40" s="11" t="str">
        <f>IF(A40="","",VLOOKUP(A40,[7]令和3年度契約状況調査票!$F:$AR,4,FALSE))</f>
        <v>令和4年分の土地鑑定評価額の算出に係る業務　　　　　
14地点ほか</v>
      </c>
      <c r="C40" s="12" t="str">
        <f>IF(A40="","",VLOOKUP(A40,[7]令和3年度契約状況調査票!$F:$AR,5,FALSE))</f>
        <v>支出負担行為担当官
金沢国税局総務部次長
中村　憲二
石川県金沢市広坂２－２－６０</v>
      </c>
      <c r="D40" s="13">
        <f>IF(A40="","",VLOOKUP(A40,[7]令和3年度契約状況調査票!$F:$AR,8,FALSE))</f>
        <v>44434</v>
      </c>
      <c r="E40" s="11" t="str">
        <f>IF(A40="","",VLOOKUP(A40,[7]令和3年度契約状況調査票!$F:$AR,9,FALSE))</f>
        <v>株式会社石川県不動産鑑定事務所
石川県小松市本町３－１１</v>
      </c>
      <c r="F40" s="14">
        <f>IF(A40="","",VLOOKUP(A40,[7]令和3年度契約状況調査票!$F:$AR,10,FALSE))</f>
        <v>3220001011748</v>
      </c>
      <c r="G40" s="15" t="str">
        <f>IF(A40="","",VLOOKUP(A40,[7]令和3年度契約状況調査票!$F:$AR,30,FALSE))</f>
        <v>公募を実施し、申し込みのあった者のうち当局の要件を満たす全ての者と契約したものであり、競争を許さないことから会計法29条の3第4項に該当するため。</v>
      </c>
      <c r="H40" s="16">
        <f>IF(A40="","",IF(VLOOKUP(A40,[7]令和3年度契約状況調査票!$F:$AR,13,FALSE)="他官署で調達手続きを実施のため","他官署で調達手続きを実施のため",IF(VLOOKUP(A40,[7]令和3年度契約状況調査票!$F:$AR,20,FALSE)="②同種の他の契約の予定価格を類推されるおそれがあるため公表しない","同種の他の契約の予定価格を類推されるおそれがあるため公表しない",IF(VLOOKUP(A40,[7]令和3年度契約状況調査票!$F:$AR,20,FALSE)="－","－",IF(VLOOKUP(A40,[7]令和3年度契約状況調査票!$F:$AR,6,FALSE)&lt;&gt;"",TEXT(VLOOKUP(A40,[7]令和3年度契約状況調査票!$F:$AR,13,FALSE),"#,##0円")&amp;CHAR(10)&amp;"(A)",VLOOKUP(A40,[7]令和3年度契約状況調査票!$F:$AR,13,FALSE))))))</f>
        <v>1131200</v>
      </c>
      <c r="I40" s="16" t="str">
        <f>IF(A40="","",VLOOKUP(A40,[7]令和3年度契約状況調査票!$F:$AR,14,FALSE))</f>
        <v>@73,900円／地点
ほか</v>
      </c>
      <c r="J40" s="17">
        <f>IF(A40="","",IF(VLOOKUP(A40,[7]令和3年度契約状況調査票!$F:$AR,13,FALSE)="他官署で調達手続きを実施のため","－",IF(VLOOKUP(A40,[7]令和3年度契約状況調査票!$F:$AR,20,FALSE)="②同種の他の契約の予定価格を類推されるおそれがあるため公表しない","－",IF(VLOOKUP(A40,[7]令和3年度契約状況調査票!$F:$AR,20,FALSE)="－","－",IF(VLOOKUP(A40,[7]令和3年度契約状況調査票!$F:$AR,6,FALSE)&lt;&gt;"",TEXT(VLOOKUP(A40,[7]令和3年度契約状況調査票!$F:$AR,16,FALSE),"#.0%")&amp;CHAR(10)&amp;"(B/A×100)",VLOOKUP(A40,[7]令和3年度契約状況調査票!$F:$AR,16,FALSE))))))</f>
        <v>1</v>
      </c>
      <c r="K40" s="18"/>
      <c r="L40" s="17" t="str">
        <f>IF(A40="","",IF(VLOOKUP(A40,[7]令和3年度契約状況調査票!$F:$AR,26,FALSE)="①公益社団法人","公社",IF(VLOOKUP(A40,[7]令和3年度契約状況調査票!$F:$AR,26,FALSE)="②公益財団法人","公財","")))</f>
        <v/>
      </c>
      <c r="M40" s="17">
        <f>IF(A40="","",VLOOKUP(A40,[7]令和3年度契約状況調査票!$F:$AR,27,FALSE))</f>
        <v>0</v>
      </c>
      <c r="N40" s="18"/>
      <c r="O40" s="19" t="str">
        <f>IF(A40="","",IF(AND(Q40="○",P40="分担契約/単価契約"),"単価契約"&amp;CHAR(10)&amp;"予定調達総額 "&amp;TEXT(VLOOKUP(A40,[7]令和3年度契約状況調査票!$F:$AR,15,FALSE),"#,##0円")&amp;"(B)"&amp;CHAR(10)&amp;"分担契約"&amp;CHAR(10)&amp;VLOOKUP(A40,[7]令和3年度契約状況調査票!$F:$AR,31,FALSE),IF(AND(Q40="○",P40="分担契約"),"分担契約"&amp;CHAR(10)&amp;"契約総額 "&amp;TEXT(VLOOKUP(A40,[7]令和3年度契約状況調査票!$F:$AR,15,FALSE),"#,##0円")&amp;"(B)"&amp;CHAR(10)&amp;VLOOKUP(A40,[7]令和3年度契約状況調査票!$F:$AR,31,FALSE),(IF(P40="分担契約/単価契約","単価契約"&amp;CHAR(10)&amp;"予定調達総額 "&amp;TEXT(VLOOKUP(A40,[7]令和3年度契約状況調査票!$F:$AR,15,FALSE),"#,##0円")&amp;CHAR(10)&amp;"分担契約"&amp;CHAR(10)&amp;VLOOKUP(A40,[7]令和3年度契約状況調査票!$F:$AR,31,FALSE),IF(P40="分担契約","分担契約"&amp;CHAR(10)&amp;"契約総額 "&amp;TEXT(VLOOKUP(A40,[7]令和3年度契約状況調査票!$F:$AR,15,FALSE),"#,##0円")&amp;CHAR(10)&amp;VLOOKUP(A40,[7]令和3年度契約状況調査票!$F:$AR,31,FALSE),IF(P40="単価契約","単価契約"&amp;CHAR(10)&amp;"予定調達総額 "&amp;TEXT(VLOOKUP(A40,[7]令和3年度契約状況調査票!$F:$AR,15,FALSE),"#,##0円")&amp;CHAR(10)&amp;VLOOKUP(A40,[7]令和3年度契約状況調査票!$F:$AR,31,FALSE),VLOOKUP(A40,[7]令和3年度契約状況調査票!$F:$AR,31,FALSE))))))))</f>
        <v xml:space="preserve">単価契約
予定調達総額 1,131,200円
</v>
      </c>
      <c r="P40" s="9" t="str">
        <f>IF(A40="","",VLOOKUP(A40,[7]令和3年度契約状況調査票!$F:$BY,52,FALSE))</f>
        <v>単価契約</v>
      </c>
    </row>
    <row r="41" spans="1:16" s="9" customFormat="1" ht="109.5" customHeight="1">
      <c r="A41" s="10">
        <f>IF(MAX([7]令和3年度契約状況調査票!F64:F284)&gt;=ROW()-5,ROW()-5,"")</f>
        <v>36</v>
      </c>
      <c r="B41" s="11" t="str">
        <f>IF(A41="","",VLOOKUP(A41,[7]令和3年度契約状況調査票!$F:$AR,4,FALSE))</f>
        <v>令和4年分の土地鑑定評価額の算出に係る業務　　　　　
14地点ほか</v>
      </c>
      <c r="C41" s="12" t="str">
        <f>IF(A41="","",VLOOKUP(A41,[7]令和3年度契約状況調査票!$F:$AR,5,FALSE))</f>
        <v>支出負担行為担当官
金沢国税局総務部次長
中村　憲二
石川県金沢市広坂２－２－６０</v>
      </c>
      <c r="D41" s="13">
        <f>IF(A41="","",VLOOKUP(A41,[7]令和3年度契約状況調査票!$F:$AR,8,FALSE))</f>
        <v>44434</v>
      </c>
      <c r="E41" s="11" t="str">
        <f>IF(A41="","",VLOOKUP(A41,[7]令和3年度契約状況調査票!$F:$AR,9,FALSE))</f>
        <v>株式会社日鑑
石川県白山市東柏町１－２</v>
      </c>
      <c r="F41" s="14">
        <f>IF(A41="","",VLOOKUP(A41,[7]令和3年度契約状況調査票!$F:$AR,10,FALSE))</f>
        <v>1220001009323</v>
      </c>
      <c r="G41" s="15" t="str">
        <f>IF(A41="","",VLOOKUP(A41,[7]令和3年度契約状況調査票!$F:$AR,30,FALSE))</f>
        <v>公募を実施し、申し込みのあった者のうち当局の要件を満たす全ての者と契約したものであり、競争を許さないことから会計法29条の3第4項に該当するため。</v>
      </c>
      <c r="H41" s="16">
        <f>IF(A41="","",IF(VLOOKUP(A41,[7]令和3年度契約状況調査票!$F:$AR,13,FALSE)="他官署で調達手続きを実施のため","他官署で調達手続きを実施のため",IF(VLOOKUP(A41,[7]令和3年度契約状況調査票!$F:$AR,20,FALSE)="②同種の他の契約の予定価格を類推されるおそれがあるため公表しない","同種の他の契約の予定価格を類推されるおそれがあるため公表しない",IF(VLOOKUP(A41,[7]令和3年度契約状況調査票!$F:$AR,20,FALSE)="－","－",IF(VLOOKUP(A41,[7]令和3年度契約状況調査票!$F:$AR,6,FALSE)&lt;&gt;"",TEXT(VLOOKUP(A41,[7]令和3年度契約状況調査票!$F:$AR,13,FALSE),"#,##0円")&amp;CHAR(10)&amp;"(A)",VLOOKUP(A41,[7]令和3年度契約状況調査票!$F:$AR,13,FALSE))))))</f>
        <v>1131200</v>
      </c>
      <c r="I41" s="16" t="str">
        <f>IF(A41="","",VLOOKUP(A41,[7]令和3年度契約状況調査票!$F:$AR,14,FALSE))</f>
        <v>@73,900円／地点
ほか</v>
      </c>
      <c r="J41" s="17">
        <f>IF(A41="","",IF(VLOOKUP(A41,[7]令和3年度契約状況調査票!$F:$AR,13,FALSE)="他官署で調達手続きを実施のため","－",IF(VLOOKUP(A41,[7]令和3年度契約状況調査票!$F:$AR,20,FALSE)="②同種の他の契約の予定価格を類推されるおそれがあるため公表しない","－",IF(VLOOKUP(A41,[7]令和3年度契約状況調査票!$F:$AR,20,FALSE)="－","－",IF(VLOOKUP(A41,[7]令和3年度契約状況調査票!$F:$AR,6,FALSE)&lt;&gt;"",TEXT(VLOOKUP(A41,[7]令和3年度契約状況調査票!$F:$AR,16,FALSE),"#.0%")&amp;CHAR(10)&amp;"(B/A×100)",VLOOKUP(A41,[7]令和3年度契約状況調査票!$F:$AR,16,FALSE))))))</f>
        <v>1</v>
      </c>
      <c r="K41" s="18"/>
      <c r="L41" s="17" t="str">
        <f>IF(A41="","",IF(VLOOKUP(A41,[7]令和3年度契約状況調査票!$F:$AR,26,FALSE)="①公益社団法人","公社",IF(VLOOKUP(A41,[7]令和3年度契約状況調査票!$F:$AR,26,FALSE)="②公益財団法人","公財","")))</f>
        <v/>
      </c>
      <c r="M41" s="17">
        <f>IF(A41="","",VLOOKUP(A41,[7]令和3年度契約状況調査票!$F:$AR,27,FALSE))</f>
        <v>0</v>
      </c>
      <c r="N41" s="18"/>
      <c r="O41" s="19" t="str">
        <f>IF(A41="","",IF(AND(Q41="○",P41="分担契約/単価契約"),"単価契約"&amp;CHAR(10)&amp;"予定調達総額 "&amp;TEXT(VLOOKUP(A41,[7]令和3年度契約状況調査票!$F:$AR,15,FALSE),"#,##0円")&amp;"(B)"&amp;CHAR(10)&amp;"分担契約"&amp;CHAR(10)&amp;VLOOKUP(A41,[7]令和3年度契約状況調査票!$F:$AR,31,FALSE),IF(AND(Q41="○",P41="分担契約"),"分担契約"&amp;CHAR(10)&amp;"契約総額 "&amp;TEXT(VLOOKUP(A41,[7]令和3年度契約状況調査票!$F:$AR,15,FALSE),"#,##0円")&amp;"(B)"&amp;CHAR(10)&amp;VLOOKUP(A41,[7]令和3年度契約状況調査票!$F:$AR,31,FALSE),(IF(P41="分担契約/単価契約","単価契約"&amp;CHAR(10)&amp;"予定調達総額 "&amp;TEXT(VLOOKUP(A41,[7]令和3年度契約状況調査票!$F:$AR,15,FALSE),"#,##0円")&amp;CHAR(10)&amp;"分担契約"&amp;CHAR(10)&amp;VLOOKUP(A41,[7]令和3年度契約状況調査票!$F:$AR,31,FALSE),IF(P41="分担契約","分担契約"&amp;CHAR(10)&amp;"契約総額 "&amp;TEXT(VLOOKUP(A41,[7]令和3年度契約状況調査票!$F:$AR,15,FALSE),"#,##0円")&amp;CHAR(10)&amp;VLOOKUP(A41,[7]令和3年度契約状況調査票!$F:$AR,31,FALSE),IF(P41="単価契約","単価契約"&amp;CHAR(10)&amp;"予定調達総額 "&amp;TEXT(VLOOKUP(A41,[7]令和3年度契約状況調査票!$F:$AR,15,FALSE),"#,##0円")&amp;CHAR(10)&amp;VLOOKUP(A41,[7]令和3年度契約状況調査票!$F:$AR,31,FALSE),VLOOKUP(A41,[7]令和3年度契約状況調査票!$F:$AR,31,FALSE))))))))</f>
        <v xml:space="preserve">単価契約
予定調達総額 1,131,200円
</v>
      </c>
      <c r="P41" s="9" t="str">
        <f>IF(A41="","",VLOOKUP(A41,[7]令和3年度契約状況調査票!$F:$BY,52,FALSE))</f>
        <v>単価契約</v>
      </c>
    </row>
    <row r="42" spans="1:16" s="9" customFormat="1" ht="109.5" customHeight="1">
      <c r="A42" s="10">
        <f>IF(MAX([7]令和3年度契約状況調査票!F61:F285)&gt;=ROW()-5,ROW()-5,"")</f>
        <v>37</v>
      </c>
      <c r="B42" s="11" t="str">
        <f>IF(A42="","",VLOOKUP(A42,[7]令和3年度契約状況調査票!$F:$AR,4,FALSE))</f>
        <v>令和4年分の土地鑑定評価額の算出に係る業務　　　　　
14地点ほか</v>
      </c>
      <c r="C42" s="12" t="str">
        <f>IF(A42="","",VLOOKUP(A42,[7]令和3年度契約状況調査票!$F:$AR,5,FALSE))</f>
        <v>支出負担行為担当官
金沢国税局総務部次長
中村　憲二
石川県金沢市広坂２－２－６０</v>
      </c>
      <c r="D42" s="13">
        <f>IF(A42="","",VLOOKUP(A42,[7]令和3年度契約状況調査票!$F:$AR,8,FALSE))</f>
        <v>44434</v>
      </c>
      <c r="E42" s="11" t="str">
        <f>IF(A42="","",VLOOKUP(A42,[7]令和3年度契約状況調査票!$F:$AR,9,FALSE))</f>
        <v>西野総合鑑定株式会社
石川県金沢市泉野町１－８－７</v>
      </c>
      <c r="F42" s="14">
        <f>IF(A42="","",VLOOKUP(A42,[7]令和3年度契約状況調査票!$F:$AR,10,FALSE))</f>
        <v>5220001004915</v>
      </c>
      <c r="G42" s="15" t="str">
        <f>IF(A42="","",VLOOKUP(A42,[7]令和3年度契約状況調査票!$F:$AR,30,FALSE))</f>
        <v>公募を実施し、申し込みのあった者のうち当局の要件を満たす全ての者と契約したものであり、競争を許さないことから会計法29条の3第4項に該当するため。</v>
      </c>
      <c r="H42" s="16">
        <f>IF(A42="","",IF(VLOOKUP(A42,[7]令和3年度契約状況調査票!$F:$AR,13,FALSE)="他官署で調達手続きを実施のため","他官署で調達手続きを実施のため",IF(VLOOKUP(A42,[7]令和3年度契約状況調査票!$F:$AR,20,FALSE)="②同種の他の契約の予定価格を類推されるおそれがあるため公表しない","同種の他の契約の予定価格を類推されるおそれがあるため公表しない",IF(VLOOKUP(A42,[7]令和3年度契約状況調査票!$F:$AR,20,FALSE)="－","－",IF(VLOOKUP(A42,[7]令和3年度契約状況調査票!$F:$AR,6,FALSE)&lt;&gt;"",TEXT(VLOOKUP(A42,[7]令和3年度契約状況調査票!$F:$AR,13,FALSE),"#,##0円")&amp;CHAR(10)&amp;"(A)",VLOOKUP(A42,[7]令和3年度契約状況調査票!$F:$AR,13,FALSE))))))</f>
        <v>1131200</v>
      </c>
      <c r="I42" s="16" t="str">
        <f>IF(A42="","",VLOOKUP(A42,[7]令和3年度契約状況調査票!$F:$AR,14,FALSE))</f>
        <v>@73,900円／地点
ほか</v>
      </c>
      <c r="J42" s="17">
        <f>IF(A42="","",IF(VLOOKUP(A42,[7]令和3年度契約状況調査票!$F:$AR,13,FALSE)="他官署で調達手続きを実施のため","－",IF(VLOOKUP(A42,[7]令和3年度契約状況調査票!$F:$AR,20,FALSE)="②同種の他の契約の予定価格を類推されるおそれがあるため公表しない","－",IF(VLOOKUP(A42,[7]令和3年度契約状況調査票!$F:$AR,20,FALSE)="－","－",IF(VLOOKUP(A42,[7]令和3年度契約状況調査票!$F:$AR,6,FALSE)&lt;&gt;"",TEXT(VLOOKUP(A42,[7]令和3年度契約状況調査票!$F:$AR,16,FALSE),"#.0%")&amp;CHAR(10)&amp;"(B/A×100)",VLOOKUP(A42,[7]令和3年度契約状況調査票!$F:$AR,16,FALSE))))))</f>
        <v>1</v>
      </c>
      <c r="K42" s="18"/>
      <c r="L42" s="17" t="str">
        <f>IF(A42="","",IF(VLOOKUP(A42,[7]令和3年度契約状況調査票!$F:$AR,26,FALSE)="①公益社団法人","公社",IF(VLOOKUP(A42,[7]令和3年度契約状況調査票!$F:$AR,26,FALSE)="②公益財団法人","公財","")))</f>
        <v/>
      </c>
      <c r="M42" s="17">
        <f>IF(A42="","",VLOOKUP(A42,[7]令和3年度契約状況調査票!$F:$AR,27,FALSE))</f>
        <v>0</v>
      </c>
      <c r="N42" s="18"/>
      <c r="O42" s="19" t="str">
        <f>IF(A42="","",IF(AND(Q42="○",P42="分担契約/単価契約"),"単価契約"&amp;CHAR(10)&amp;"予定調達総額 "&amp;TEXT(VLOOKUP(A42,[7]令和3年度契約状況調査票!$F:$AR,15,FALSE),"#,##0円")&amp;"(B)"&amp;CHAR(10)&amp;"分担契約"&amp;CHAR(10)&amp;VLOOKUP(A42,[7]令和3年度契約状況調査票!$F:$AR,31,FALSE),IF(AND(Q42="○",P42="分担契約"),"分担契約"&amp;CHAR(10)&amp;"契約総額 "&amp;TEXT(VLOOKUP(A42,[7]令和3年度契約状況調査票!$F:$AR,15,FALSE),"#,##0円")&amp;"(B)"&amp;CHAR(10)&amp;VLOOKUP(A42,[7]令和3年度契約状況調査票!$F:$AR,31,FALSE),(IF(P42="分担契約/単価契約","単価契約"&amp;CHAR(10)&amp;"予定調達総額 "&amp;TEXT(VLOOKUP(A42,[7]令和3年度契約状況調査票!$F:$AR,15,FALSE),"#,##0円")&amp;CHAR(10)&amp;"分担契約"&amp;CHAR(10)&amp;VLOOKUP(A42,[7]令和3年度契約状況調査票!$F:$AR,31,FALSE),IF(P42="分担契約","分担契約"&amp;CHAR(10)&amp;"契約総額 "&amp;TEXT(VLOOKUP(A42,[7]令和3年度契約状況調査票!$F:$AR,15,FALSE),"#,##0円")&amp;CHAR(10)&amp;VLOOKUP(A42,[7]令和3年度契約状況調査票!$F:$AR,31,FALSE),IF(P42="単価契約","単価契約"&amp;CHAR(10)&amp;"予定調達総額 "&amp;TEXT(VLOOKUP(A42,[7]令和3年度契約状況調査票!$F:$AR,15,FALSE),"#,##0円")&amp;CHAR(10)&amp;VLOOKUP(A42,[7]令和3年度契約状況調査票!$F:$AR,31,FALSE),VLOOKUP(A42,[7]令和3年度契約状況調査票!$F:$AR,31,FALSE))))))))</f>
        <v xml:space="preserve">単価契約
予定調達総額 1,131,200円
</v>
      </c>
      <c r="P42" s="9" t="str">
        <f>IF(A42="","",VLOOKUP(A42,[7]令和3年度契約状況調査票!$F:$BY,52,FALSE))</f>
        <v>単価契約</v>
      </c>
    </row>
    <row r="43" spans="1:16" s="9" customFormat="1" ht="109.5" customHeight="1">
      <c r="A43" s="10">
        <f>IF(MAX([7]令和3年度契約状況調査票!F57:F286)&gt;=ROW()-5,ROW()-5,"")</f>
        <v>38</v>
      </c>
      <c r="B43" s="11" t="str">
        <f>IF(A43="","",VLOOKUP(A43,[7]令和3年度契約状況調査票!$F:$AR,4,FALSE))</f>
        <v>令和4年分の土地鑑定評価額の算出に係る業務　　　　　
14地点ほか</v>
      </c>
      <c r="C43" s="12" t="str">
        <f>IF(A43="","",VLOOKUP(A43,[7]令和3年度契約状況調査票!$F:$AR,5,FALSE))</f>
        <v>支出負担行為担当官
金沢国税局総務部次長
中村　憲二
石川県金沢市広坂２－２－６０</v>
      </c>
      <c r="D43" s="13">
        <f>IF(A43="","",VLOOKUP(A43,[7]令和3年度契約状況調査票!$F:$AR,8,FALSE))</f>
        <v>44434</v>
      </c>
      <c r="E43" s="11" t="str">
        <f>IF(A43="","",VLOOKUP(A43,[7]令和3年度契約状況調査票!$F:$AR,9,FALSE))</f>
        <v>有限会社堀江不動産鑑定システム
石川県金沢市笠舞３－９－１７</v>
      </c>
      <c r="F43" s="14">
        <f>IF(A43="","",VLOOKUP(A43,[7]令和3年度契約状況調査票!$F:$AR,10,FALSE))</f>
        <v>2220002005295</v>
      </c>
      <c r="G43" s="15" t="str">
        <f>IF(A43="","",VLOOKUP(A43,[7]令和3年度契約状況調査票!$F:$AR,30,FALSE))</f>
        <v>公募を実施し、申し込みのあった者のうち当局の要件を満たす全ての者と契約したものであり、競争を許さないことから会計法29条の3第4項に該当するため。</v>
      </c>
      <c r="H43" s="16">
        <f>IF(A43="","",IF(VLOOKUP(A43,[7]令和3年度契約状況調査票!$F:$AR,13,FALSE)="他官署で調達手続きを実施のため","他官署で調達手続きを実施のため",IF(VLOOKUP(A43,[7]令和3年度契約状況調査票!$F:$AR,20,FALSE)="②同種の他の契約の予定価格を類推されるおそれがあるため公表しない","同種の他の契約の予定価格を類推されるおそれがあるため公表しない",IF(VLOOKUP(A43,[7]令和3年度契約状況調査票!$F:$AR,20,FALSE)="－","－",IF(VLOOKUP(A43,[7]令和3年度契約状況調査票!$F:$AR,6,FALSE)&lt;&gt;"",TEXT(VLOOKUP(A43,[7]令和3年度契約状況調査票!$F:$AR,13,FALSE),"#,##0円")&amp;CHAR(10)&amp;"(A)",VLOOKUP(A43,[7]令和3年度契約状況調査票!$F:$AR,13,FALSE))))))</f>
        <v>1131200</v>
      </c>
      <c r="I43" s="16" t="str">
        <f>IF(A43="","",VLOOKUP(A43,[7]令和3年度契約状況調査票!$F:$AR,14,FALSE))</f>
        <v>@73,900円／地点
ほか</v>
      </c>
      <c r="J43" s="17">
        <f>IF(A43="","",IF(VLOOKUP(A43,[7]令和3年度契約状況調査票!$F:$AR,13,FALSE)="他官署で調達手続きを実施のため","－",IF(VLOOKUP(A43,[7]令和3年度契約状況調査票!$F:$AR,20,FALSE)="②同種の他の契約の予定価格を類推されるおそれがあるため公表しない","－",IF(VLOOKUP(A43,[7]令和3年度契約状況調査票!$F:$AR,20,FALSE)="－","－",IF(VLOOKUP(A43,[7]令和3年度契約状況調査票!$F:$AR,6,FALSE)&lt;&gt;"",TEXT(VLOOKUP(A43,[7]令和3年度契約状況調査票!$F:$AR,16,FALSE),"#.0%")&amp;CHAR(10)&amp;"(B/A×100)",VLOOKUP(A43,[7]令和3年度契約状況調査票!$F:$AR,16,FALSE))))))</f>
        <v>1</v>
      </c>
      <c r="K43" s="18"/>
      <c r="L43" s="17" t="str">
        <f>IF(A43="","",IF(VLOOKUP(A43,[7]令和3年度契約状況調査票!$F:$AR,26,FALSE)="①公益社団法人","公社",IF(VLOOKUP(A43,[7]令和3年度契約状況調査票!$F:$AR,26,FALSE)="②公益財団法人","公財","")))</f>
        <v/>
      </c>
      <c r="M43" s="17">
        <f>IF(A43="","",VLOOKUP(A43,[7]令和3年度契約状況調査票!$F:$AR,27,FALSE))</f>
        <v>0</v>
      </c>
      <c r="N43" s="18"/>
      <c r="O43" s="19" t="str">
        <f>IF(A43="","",IF(AND(Q43="○",P43="分担契約/単価契約"),"単価契約"&amp;CHAR(10)&amp;"予定調達総額 "&amp;TEXT(VLOOKUP(A43,[7]令和3年度契約状況調査票!$F:$AR,15,FALSE),"#,##0円")&amp;"(B)"&amp;CHAR(10)&amp;"分担契約"&amp;CHAR(10)&amp;VLOOKUP(A43,[7]令和3年度契約状況調査票!$F:$AR,31,FALSE),IF(AND(Q43="○",P43="分担契約"),"分担契約"&amp;CHAR(10)&amp;"契約総額 "&amp;TEXT(VLOOKUP(A43,[7]令和3年度契約状況調査票!$F:$AR,15,FALSE),"#,##0円")&amp;"(B)"&amp;CHAR(10)&amp;VLOOKUP(A43,[7]令和3年度契約状況調査票!$F:$AR,31,FALSE),(IF(P43="分担契約/単価契約","単価契約"&amp;CHAR(10)&amp;"予定調達総額 "&amp;TEXT(VLOOKUP(A43,[7]令和3年度契約状況調査票!$F:$AR,15,FALSE),"#,##0円")&amp;CHAR(10)&amp;"分担契約"&amp;CHAR(10)&amp;VLOOKUP(A43,[7]令和3年度契約状況調査票!$F:$AR,31,FALSE),IF(P43="分担契約","分担契約"&amp;CHAR(10)&amp;"契約総額 "&amp;TEXT(VLOOKUP(A43,[7]令和3年度契約状況調査票!$F:$AR,15,FALSE),"#,##0円")&amp;CHAR(10)&amp;VLOOKUP(A43,[7]令和3年度契約状況調査票!$F:$AR,31,FALSE),IF(P43="単価契約","単価契約"&amp;CHAR(10)&amp;"予定調達総額 "&amp;TEXT(VLOOKUP(A43,[7]令和3年度契約状況調査票!$F:$AR,15,FALSE),"#,##0円")&amp;CHAR(10)&amp;VLOOKUP(A43,[7]令和3年度契約状況調査票!$F:$AR,31,FALSE),VLOOKUP(A43,[7]令和3年度契約状況調査票!$F:$AR,31,FALSE))))))))</f>
        <v xml:space="preserve">単価契約
予定調達総額 1,131,200円
</v>
      </c>
      <c r="P43" s="9" t="str">
        <f>IF(A43="","",VLOOKUP(A43,[7]令和3年度契約状況調査票!$F:$BY,52,FALSE))</f>
        <v>単価契約</v>
      </c>
    </row>
    <row r="44" spans="1:16" s="9" customFormat="1" ht="109.5" customHeight="1">
      <c r="A44" s="10">
        <f>IF(MAX([7]令和3年度契約状況調査票!F29:F287)&gt;=ROW()-5,ROW()-5,"")</f>
        <v>39</v>
      </c>
      <c r="B44" s="11" t="str">
        <f>IF(A44="","",VLOOKUP(A44,[7]令和3年度契約状況調査票!$F:$AR,4,FALSE))</f>
        <v>令和4年分の土地鑑定評価額の算出に係る業務　　　　　
15地点</v>
      </c>
      <c r="C44" s="12" t="str">
        <f>IF(A44="","",VLOOKUP(A44,[7]令和3年度契約状況調査票!$F:$AR,5,FALSE))</f>
        <v>支出負担行為担当官
金沢国税局総務部次長
中村　憲二
石川県金沢市広坂２－２－６０</v>
      </c>
      <c r="D44" s="13">
        <f>IF(A44="","",VLOOKUP(A44,[7]令和3年度契約状況調査票!$F:$AR,8,FALSE))</f>
        <v>44434</v>
      </c>
      <c r="E44" s="11" t="str">
        <f>IF(A44="","",VLOOKUP(A44,[7]令和3年度契約状況調査票!$F:$AR,9,FALSE))</f>
        <v>有限会社寺田正成不動産鑑定士事務所
石川県金沢市長坂台７－３４</v>
      </c>
      <c r="F44" s="14">
        <f>IF(A44="","",VLOOKUP(A44,[7]令和3年度契約状況調査票!$F:$AR,10,FALSE))</f>
        <v>5220002004030</v>
      </c>
      <c r="G44" s="15" t="str">
        <f>IF(A44="","",VLOOKUP(A44,[7]令和3年度契約状況調査票!$F:$AR,30,FALSE))</f>
        <v>公募を実施し、申し込みのあった者のうち当局の要件を満たす全ての者と契約したものであり、競争を許さないことから会計法29条の3第4項に該当するため。</v>
      </c>
      <c r="H44" s="16">
        <f>IF(A44="","",IF(VLOOKUP(A44,[7]令和3年度契約状況調査票!$F:$AR,13,FALSE)="他官署で調達手続きを実施のため","他官署で調達手続きを実施のため",IF(VLOOKUP(A44,[7]令和3年度契約状況調査票!$F:$AR,20,FALSE)="②同種の他の契約の予定価格を類推されるおそれがあるため公表しない","同種の他の契約の予定価格を類推されるおそれがあるため公表しない",IF(VLOOKUP(A44,[7]令和3年度契約状況調査票!$F:$AR,20,FALSE)="－","－",IF(VLOOKUP(A44,[7]令和3年度契約状況調査票!$F:$AR,6,FALSE)&lt;&gt;"",TEXT(VLOOKUP(A44,[7]令和3年度契約状況調査票!$F:$AR,13,FALSE),"#,##0円")&amp;CHAR(10)&amp;"(A)",VLOOKUP(A44,[7]令和3年度契約状況調査票!$F:$AR,13,FALSE))))))</f>
        <v>1108500</v>
      </c>
      <c r="I44" s="16" t="str">
        <f>IF(A44="","",VLOOKUP(A44,[7]令和3年度契約状況調査票!$F:$AR,14,FALSE))</f>
        <v>@73,900円／地点
ほか</v>
      </c>
      <c r="J44" s="17">
        <f>IF(A44="","",IF(VLOOKUP(A44,[7]令和3年度契約状況調査票!$F:$AR,13,FALSE)="他官署で調達手続きを実施のため","－",IF(VLOOKUP(A44,[7]令和3年度契約状況調査票!$F:$AR,20,FALSE)="②同種の他の契約の予定価格を類推されるおそれがあるため公表しない","－",IF(VLOOKUP(A44,[7]令和3年度契約状況調査票!$F:$AR,20,FALSE)="－","－",IF(VLOOKUP(A44,[7]令和3年度契約状況調査票!$F:$AR,6,FALSE)&lt;&gt;"",TEXT(VLOOKUP(A44,[7]令和3年度契約状況調査票!$F:$AR,16,FALSE),"#.0%")&amp;CHAR(10)&amp;"(B/A×100)",VLOOKUP(A44,[7]令和3年度契約状況調査票!$F:$AR,16,FALSE))))))</f>
        <v>1</v>
      </c>
      <c r="K44" s="18"/>
      <c r="L44" s="17" t="str">
        <f>IF(A44="","",IF(VLOOKUP(A44,[7]令和3年度契約状況調査票!$F:$AR,26,FALSE)="①公益社団法人","公社",IF(VLOOKUP(A44,[7]令和3年度契約状況調査票!$F:$AR,26,FALSE)="②公益財団法人","公財","")))</f>
        <v/>
      </c>
      <c r="M44" s="17">
        <f>IF(A44="","",VLOOKUP(A44,[7]令和3年度契約状況調査票!$F:$AR,27,FALSE))</f>
        <v>0</v>
      </c>
      <c r="N44" s="18"/>
      <c r="O44" s="19" t="str">
        <f>IF(A44="","",IF(AND(Q44="○",P44="分担契約/単価契約"),"単価契約"&amp;CHAR(10)&amp;"予定調達総額 "&amp;TEXT(VLOOKUP(A44,[7]令和3年度契約状況調査票!$F:$AR,15,FALSE),"#,##0円")&amp;"(B)"&amp;CHAR(10)&amp;"分担契約"&amp;CHAR(10)&amp;VLOOKUP(A44,[7]令和3年度契約状況調査票!$F:$AR,31,FALSE),IF(AND(Q44="○",P44="分担契約"),"分担契約"&amp;CHAR(10)&amp;"契約総額 "&amp;TEXT(VLOOKUP(A44,[7]令和3年度契約状況調査票!$F:$AR,15,FALSE),"#,##0円")&amp;"(B)"&amp;CHAR(10)&amp;VLOOKUP(A44,[7]令和3年度契約状況調査票!$F:$AR,31,FALSE),(IF(P44="分担契約/単価契約","単価契約"&amp;CHAR(10)&amp;"予定調達総額 "&amp;TEXT(VLOOKUP(A44,[7]令和3年度契約状況調査票!$F:$AR,15,FALSE),"#,##0円")&amp;CHAR(10)&amp;"分担契約"&amp;CHAR(10)&amp;VLOOKUP(A44,[7]令和3年度契約状況調査票!$F:$AR,31,FALSE),IF(P44="分担契約","分担契約"&amp;CHAR(10)&amp;"契約総額 "&amp;TEXT(VLOOKUP(A44,[7]令和3年度契約状況調査票!$F:$AR,15,FALSE),"#,##0円")&amp;CHAR(10)&amp;VLOOKUP(A44,[7]令和3年度契約状況調査票!$F:$AR,31,FALSE),IF(P44="単価契約","単価契約"&amp;CHAR(10)&amp;"予定調達総額 "&amp;TEXT(VLOOKUP(A44,[7]令和3年度契約状況調査票!$F:$AR,15,FALSE),"#,##0円")&amp;CHAR(10)&amp;VLOOKUP(A44,[7]令和3年度契約状況調査票!$F:$AR,31,FALSE),VLOOKUP(A44,[7]令和3年度契約状況調査票!$F:$AR,31,FALSE))))))))</f>
        <v xml:space="preserve">単価契約
予定調達総額 1,108,500円
</v>
      </c>
      <c r="P44" s="9" t="str">
        <f>IF(A44="","",VLOOKUP(A44,[7]令和3年度契約状況調査票!$F:$BY,52,FALSE))</f>
        <v>単価契約</v>
      </c>
    </row>
    <row r="45" spans="1:16" s="9" customFormat="1" ht="109.5" customHeight="1">
      <c r="A45" s="10">
        <f>IF(MAX([7]令和3年度契約状況調査票!F30:F288)&gt;=ROW()-5,ROW()-5,"")</f>
        <v>40</v>
      </c>
      <c r="B45" s="11" t="str">
        <f>IF(A45="","",VLOOKUP(A45,[7]令和3年度契約状況調査票!$F:$AR,4,FALSE))</f>
        <v>令和4年分の土地鑑定評価額の算出に係る業務　　　　　
14地点ほか</v>
      </c>
      <c r="C45" s="12" t="str">
        <f>IF(A45="","",VLOOKUP(A45,[7]令和3年度契約状況調査票!$F:$AR,5,FALSE))</f>
        <v>支出負担行為担当官
金沢国税局総務部次長
中村　憲二
石川県金沢市広坂２－２－６０</v>
      </c>
      <c r="D45" s="13">
        <f>IF(A45="","",VLOOKUP(A45,[7]令和3年度契約状況調査票!$F:$AR,8,FALSE))</f>
        <v>44434</v>
      </c>
      <c r="E45" s="11" t="str">
        <f>IF(A45="","",VLOOKUP(A45,[7]令和3年度契約状況調査票!$F:$AR,9,FALSE))</f>
        <v>有限会社西野正治不動産鑑定士事務所
石川県金沢市入江１－５４</v>
      </c>
      <c r="F45" s="14">
        <f>IF(A45="","",VLOOKUP(A45,[7]令和3年度契約状況調査票!$F:$AR,10,FALSE))</f>
        <v>9220002004415</v>
      </c>
      <c r="G45" s="15" t="str">
        <f>IF(A45="","",VLOOKUP(A45,[7]令和3年度契約状況調査票!$F:$AR,30,FALSE))</f>
        <v>公募を実施し、申し込みのあった者のうち当局の要件を満たす全ての者と契約したものであり、競争を許さないことから会計法29条の3第4項に該当するため。</v>
      </c>
      <c r="H45" s="16">
        <f>IF(A45="","",IF(VLOOKUP(A45,[7]令和3年度契約状況調査票!$F:$AR,13,FALSE)="他官署で調達手続きを実施のため","他官署で調達手続きを実施のため",IF(VLOOKUP(A45,[7]令和3年度契約状況調査票!$F:$AR,20,FALSE)="②同種の他の契約の予定価格を類推されるおそれがあるため公表しない","同種の他の契約の予定価格を類推されるおそれがあるため公表しない",IF(VLOOKUP(A45,[7]令和3年度契約状況調査票!$F:$AR,20,FALSE)="－","－",IF(VLOOKUP(A45,[7]令和3年度契約状況調査票!$F:$AR,6,FALSE)&lt;&gt;"",TEXT(VLOOKUP(A45,[7]令和3年度契約状況調査票!$F:$AR,13,FALSE),"#,##0円")&amp;CHAR(10)&amp;"(A)",VLOOKUP(A45,[7]令和3年度契約状況調査票!$F:$AR,13,FALSE))))))</f>
        <v>1131200</v>
      </c>
      <c r="I45" s="16" t="str">
        <f>IF(A45="","",VLOOKUP(A45,[7]令和3年度契約状況調査票!$F:$AR,14,FALSE))</f>
        <v>@73,900円／地点
ほか</v>
      </c>
      <c r="J45" s="17">
        <f>IF(A45="","",IF(VLOOKUP(A45,[7]令和3年度契約状況調査票!$F:$AR,13,FALSE)="他官署で調達手続きを実施のため","－",IF(VLOOKUP(A45,[7]令和3年度契約状況調査票!$F:$AR,20,FALSE)="②同種の他の契約の予定価格を類推されるおそれがあるため公表しない","－",IF(VLOOKUP(A45,[7]令和3年度契約状況調査票!$F:$AR,20,FALSE)="－","－",IF(VLOOKUP(A45,[7]令和3年度契約状況調査票!$F:$AR,6,FALSE)&lt;&gt;"",TEXT(VLOOKUP(A45,[7]令和3年度契約状況調査票!$F:$AR,16,FALSE),"#.0%")&amp;CHAR(10)&amp;"(B/A×100)",VLOOKUP(A45,[7]令和3年度契約状況調査票!$F:$AR,16,FALSE))))))</f>
        <v>1</v>
      </c>
      <c r="K45" s="18"/>
      <c r="L45" s="17" t="str">
        <f>IF(A45="","",IF(VLOOKUP(A45,[7]令和3年度契約状況調査票!$F:$AR,26,FALSE)="①公益社団法人","公社",IF(VLOOKUP(A45,[7]令和3年度契約状況調査票!$F:$AR,26,FALSE)="②公益財団法人","公財","")))</f>
        <v/>
      </c>
      <c r="M45" s="17">
        <f>IF(A45="","",VLOOKUP(A45,[7]令和3年度契約状況調査票!$F:$AR,27,FALSE))</f>
        <v>0</v>
      </c>
      <c r="N45" s="18"/>
      <c r="O45" s="19" t="str">
        <f>IF(A45="","",IF(AND(Q45="○",P45="分担契約/単価契約"),"単価契約"&amp;CHAR(10)&amp;"予定調達総額 "&amp;TEXT(VLOOKUP(A45,[7]令和3年度契約状況調査票!$F:$AR,15,FALSE),"#,##0円")&amp;"(B)"&amp;CHAR(10)&amp;"分担契約"&amp;CHAR(10)&amp;VLOOKUP(A45,[7]令和3年度契約状況調査票!$F:$AR,31,FALSE),IF(AND(Q45="○",P45="分担契約"),"分担契約"&amp;CHAR(10)&amp;"契約総額 "&amp;TEXT(VLOOKUP(A45,[7]令和3年度契約状況調査票!$F:$AR,15,FALSE),"#,##0円")&amp;"(B)"&amp;CHAR(10)&amp;VLOOKUP(A45,[7]令和3年度契約状況調査票!$F:$AR,31,FALSE),(IF(P45="分担契約/単価契約","単価契約"&amp;CHAR(10)&amp;"予定調達総額 "&amp;TEXT(VLOOKUP(A45,[7]令和3年度契約状況調査票!$F:$AR,15,FALSE),"#,##0円")&amp;CHAR(10)&amp;"分担契約"&amp;CHAR(10)&amp;VLOOKUP(A45,[7]令和3年度契約状況調査票!$F:$AR,31,FALSE),IF(P45="分担契約","分担契約"&amp;CHAR(10)&amp;"契約総額 "&amp;TEXT(VLOOKUP(A45,[7]令和3年度契約状況調査票!$F:$AR,15,FALSE),"#,##0円")&amp;CHAR(10)&amp;VLOOKUP(A45,[7]令和3年度契約状況調査票!$F:$AR,31,FALSE),IF(P45="単価契約","単価契約"&amp;CHAR(10)&amp;"予定調達総額 "&amp;TEXT(VLOOKUP(A45,[7]令和3年度契約状況調査票!$F:$AR,15,FALSE),"#,##0円")&amp;CHAR(10)&amp;VLOOKUP(A45,[7]令和3年度契約状況調査票!$F:$AR,31,FALSE),VLOOKUP(A45,[7]令和3年度契約状況調査票!$F:$AR,31,FALSE))))))))</f>
        <v xml:space="preserve">単価契約
予定調達総額 1,131,200円
</v>
      </c>
      <c r="P45" s="9" t="str">
        <f>IF(A45="","",VLOOKUP(A45,[7]令和3年度契約状況調査票!$F:$BY,52,FALSE))</f>
        <v>単価契約</v>
      </c>
    </row>
    <row r="46" spans="1:16" s="9" customFormat="1" ht="109.5" customHeight="1">
      <c r="A46" s="10">
        <f>IF(MAX([7]令和3年度契約状況調査票!F60:F289)&gt;=ROW()-5,ROW()-5,"")</f>
        <v>41</v>
      </c>
      <c r="B46" s="11" t="str">
        <f>IF(A46="","",VLOOKUP(A46,[7]令和3年度契約状況調査票!$F:$AR,4,FALSE))</f>
        <v>令和4年分の土地鑑定評価額の算出に係る業務　　　　　
15地点</v>
      </c>
      <c r="C46" s="12" t="str">
        <f>IF(A46="","",VLOOKUP(A46,[7]令和3年度契約状況調査票!$F:$AR,5,FALSE))</f>
        <v>支出負担行為担当官
金沢国税局総務部次長
中村　憲二
石川県金沢市広坂２－２－６０</v>
      </c>
      <c r="D46" s="13">
        <f>IF(A46="","",VLOOKUP(A46,[7]令和3年度契約状況調査票!$F:$AR,8,FALSE))</f>
        <v>44434</v>
      </c>
      <c r="E46" s="11" t="str">
        <f>IF(A46="","",VLOOKUP(A46,[7]令和3年度契約状況調査票!$F:$AR,9,FALSE))</f>
        <v>一般財団法人日本不動産研究所金沢支所
石川県金沢市本町１－５－２リファーレ１２階</v>
      </c>
      <c r="F46" s="14">
        <f>IF(A46="","",VLOOKUP(A46,[7]令和3年度契約状況調査票!$F:$AR,10,FALSE))</f>
        <v>2010405009567</v>
      </c>
      <c r="G46" s="15" t="str">
        <f>IF(A46="","",VLOOKUP(A46,[7]令和3年度契約状況調査票!$F:$AR,30,FALSE))</f>
        <v>公募を実施し、申し込みのあった者のうち当局の要件を満たす全ての者と契約したものであり、競争を許さないことから会計法29条の3第4項に該当するため。</v>
      </c>
      <c r="H46" s="16">
        <f>IF(A46="","",IF(VLOOKUP(A46,[7]令和3年度契約状況調査票!$F:$AR,13,FALSE)="他官署で調達手続きを実施のため","他官署で調達手続きを実施のため",IF(VLOOKUP(A46,[7]令和3年度契約状況調査票!$F:$AR,20,FALSE)="②同種の他の契約の予定価格を類推されるおそれがあるため公表しない","同種の他の契約の予定価格を類推されるおそれがあるため公表しない",IF(VLOOKUP(A46,[7]令和3年度契約状況調査票!$F:$AR,20,FALSE)="－","－",IF(VLOOKUP(A46,[7]令和3年度契約状況調査票!$F:$AR,6,FALSE)&lt;&gt;"",TEXT(VLOOKUP(A46,[7]令和3年度契約状況調査票!$F:$AR,13,FALSE),"#,##0円")&amp;CHAR(10)&amp;"(A)",VLOOKUP(A46,[7]令和3年度契約状況調査票!$F:$AR,13,FALSE))))))</f>
        <v>1108500</v>
      </c>
      <c r="I46" s="16" t="str">
        <f>IF(A46="","",VLOOKUP(A46,[7]令和3年度契約状況調査票!$F:$AR,14,FALSE))</f>
        <v>@73,900円／地点
ほか</v>
      </c>
      <c r="J46" s="17">
        <f>IF(A46="","",IF(VLOOKUP(A46,[7]令和3年度契約状況調査票!$F:$AR,13,FALSE)="他官署で調達手続きを実施のため","－",IF(VLOOKUP(A46,[7]令和3年度契約状況調査票!$F:$AR,20,FALSE)="②同種の他の契約の予定価格を類推されるおそれがあるため公表しない","－",IF(VLOOKUP(A46,[7]令和3年度契約状況調査票!$F:$AR,20,FALSE)="－","－",IF(VLOOKUP(A46,[7]令和3年度契約状況調査票!$F:$AR,6,FALSE)&lt;&gt;"",TEXT(VLOOKUP(A46,[7]令和3年度契約状況調査票!$F:$AR,16,FALSE),"#.0%")&amp;CHAR(10)&amp;"(B/A×100)",VLOOKUP(A46,[7]令和3年度契約状況調査票!$F:$AR,16,FALSE))))))</f>
        <v>1</v>
      </c>
      <c r="K46" s="18"/>
      <c r="L46" s="17" t="str">
        <f>IF(A46="","",IF(VLOOKUP(A46,[7]令和3年度契約状況調査票!$F:$AR,26,FALSE)="①公益社団法人","公社",IF(VLOOKUP(A46,[7]令和3年度契約状況調査票!$F:$AR,26,FALSE)="②公益財団法人","公財","")))</f>
        <v/>
      </c>
      <c r="M46" s="17">
        <f>IF(A46="","",VLOOKUP(A46,[7]令和3年度契約状況調査票!$F:$AR,27,FALSE))</f>
        <v>0</v>
      </c>
      <c r="N46" s="18"/>
      <c r="O46" s="19" t="str">
        <f>IF(A46="","",IF(AND(Q46="○",P46="分担契約/単価契約"),"単価契約"&amp;CHAR(10)&amp;"予定調達総額 "&amp;TEXT(VLOOKUP(A46,[7]令和3年度契約状況調査票!$F:$AR,15,FALSE),"#,##0円")&amp;"(B)"&amp;CHAR(10)&amp;"分担契約"&amp;CHAR(10)&amp;VLOOKUP(A46,[7]令和3年度契約状況調査票!$F:$AR,31,FALSE),IF(AND(Q46="○",P46="分担契約"),"分担契約"&amp;CHAR(10)&amp;"契約総額 "&amp;TEXT(VLOOKUP(A46,[7]令和3年度契約状況調査票!$F:$AR,15,FALSE),"#,##0円")&amp;"(B)"&amp;CHAR(10)&amp;VLOOKUP(A46,[7]令和3年度契約状況調査票!$F:$AR,31,FALSE),(IF(P46="分担契約/単価契約","単価契約"&amp;CHAR(10)&amp;"予定調達総額 "&amp;TEXT(VLOOKUP(A46,[7]令和3年度契約状況調査票!$F:$AR,15,FALSE),"#,##0円")&amp;CHAR(10)&amp;"分担契約"&amp;CHAR(10)&amp;VLOOKUP(A46,[7]令和3年度契約状況調査票!$F:$AR,31,FALSE),IF(P46="分担契約","分担契約"&amp;CHAR(10)&amp;"契約総額 "&amp;TEXT(VLOOKUP(A46,[7]令和3年度契約状況調査票!$F:$AR,15,FALSE),"#,##0円")&amp;CHAR(10)&amp;VLOOKUP(A46,[7]令和3年度契約状況調査票!$F:$AR,31,FALSE),IF(P46="単価契約","単価契約"&amp;CHAR(10)&amp;"予定調達総額 "&amp;TEXT(VLOOKUP(A46,[7]令和3年度契約状況調査票!$F:$AR,15,FALSE),"#,##0円")&amp;CHAR(10)&amp;VLOOKUP(A46,[7]令和3年度契約状況調査票!$F:$AR,31,FALSE),VLOOKUP(A46,[7]令和3年度契約状況調査票!$F:$AR,31,FALSE))))))))</f>
        <v xml:space="preserve">単価契約
予定調達総額 1,108,500円
</v>
      </c>
      <c r="P46" s="9" t="str">
        <f>IF(A46="","",VLOOKUP(A46,[7]令和3年度契約状況調査票!$F:$BY,52,FALSE))</f>
        <v>単価契約</v>
      </c>
    </row>
    <row r="47" spans="1:16" s="9" customFormat="1" ht="109.5" customHeight="1">
      <c r="A47" s="10">
        <f>IF(MAX([7]令和3年度契約状況調査票!F35:F290)&gt;=ROW()-5,ROW()-5,"")</f>
        <v>42</v>
      </c>
      <c r="B47" s="11" t="str">
        <f>IF(A47="","",VLOOKUP(A47,[7]令和3年度契約状況調査票!$F:$AR,4,FALSE))</f>
        <v>令和4年分の土地鑑定評価額の算出に係る業務　　　　　
15地点</v>
      </c>
      <c r="C47" s="12" t="str">
        <f>IF(A47="","",VLOOKUP(A47,[7]令和3年度契約状況調査票!$F:$AR,5,FALSE))</f>
        <v>支出負担行為担当官
金沢国税局総務部次長
中村　憲二
石川県金沢市広坂２－２－６０</v>
      </c>
      <c r="D47" s="13">
        <f>IF(A47="","",VLOOKUP(A47,[7]令和3年度契約状況調査票!$F:$AR,8,FALSE))</f>
        <v>44434</v>
      </c>
      <c r="E47" s="11" t="str">
        <f>IF(A47="","",VLOOKUP(A47,[7]令和3年度契約状況調査票!$F:$AR,9,FALSE))</f>
        <v>有限会社武田不動産鑑定事務所
石川県金沢市長坂１－１１－２０</v>
      </c>
      <c r="F47" s="14">
        <f>IF(A47="","",VLOOKUP(A47,[7]令和3年度契約状況調査票!$F:$AR,10,FALSE))</f>
        <v>1220002003630</v>
      </c>
      <c r="G47" s="15" t="str">
        <f>IF(A47="","",VLOOKUP(A47,[7]令和3年度契約状況調査票!$F:$AR,30,FALSE))</f>
        <v>公募を実施し、申し込みのあった者のうち当局の要件を満たす全ての者と契約したものであり、競争を許さないことから会計法29条の3第4項に該当するため。</v>
      </c>
      <c r="H47" s="16">
        <f>IF(A47="","",IF(VLOOKUP(A47,[7]令和3年度契約状況調査票!$F:$AR,13,FALSE)="他官署で調達手続きを実施のため","他官署で調達手続きを実施のため",IF(VLOOKUP(A47,[7]令和3年度契約状況調査票!$F:$AR,20,FALSE)="②同種の他の契約の予定価格を類推されるおそれがあるため公表しない","同種の他の契約の予定価格を類推されるおそれがあるため公表しない",IF(VLOOKUP(A47,[7]令和3年度契約状況調査票!$F:$AR,20,FALSE)="－","－",IF(VLOOKUP(A47,[7]令和3年度契約状況調査票!$F:$AR,6,FALSE)&lt;&gt;"",TEXT(VLOOKUP(A47,[7]令和3年度契約状況調査票!$F:$AR,13,FALSE),"#,##0円")&amp;CHAR(10)&amp;"(A)",VLOOKUP(A47,[7]令和3年度契約状況調査票!$F:$AR,13,FALSE))))))</f>
        <v>1108500</v>
      </c>
      <c r="I47" s="16" t="str">
        <f>IF(A47="","",VLOOKUP(A47,[7]令和3年度契約状況調査票!$F:$AR,14,FALSE))</f>
        <v>@73,900円／地点
ほか</v>
      </c>
      <c r="J47" s="17">
        <f>IF(A47="","",IF(VLOOKUP(A47,[7]令和3年度契約状況調査票!$F:$AR,13,FALSE)="他官署で調達手続きを実施のため","－",IF(VLOOKUP(A47,[7]令和3年度契約状況調査票!$F:$AR,20,FALSE)="②同種の他の契約の予定価格を類推されるおそれがあるため公表しない","－",IF(VLOOKUP(A47,[7]令和3年度契約状況調査票!$F:$AR,20,FALSE)="－","－",IF(VLOOKUP(A47,[7]令和3年度契約状況調査票!$F:$AR,6,FALSE)&lt;&gt;"",TEXT(VLOOKUP(A47,[7]令和3年度契約状況調査票!$F:$AR,16,FALSE),"#.0%")&amp;CHAR(10)&amp;"(B/A×100)",VLOOKUP(A47,[7]令和3年度契約状況調査票!$F:$AR,16,FALSE))))))</f>
        <v>1</v>
      </c>
      <c r="K47" s="18"/>
      <c r="L47" s="17" t="str">
        <f>IF(A47="","",IF(VLOOKUP(A47,[7]令和3年度契約状況調査票!$F:$AR,26,FALSE)="①公益社団法人","公社",IF(VLOOKUP(A47,[7]令和3年度契約状況調査票!$F:$AR,26,FALSE)="②公益財団法人","公財","")))</f>
        <v/>
      </c>
      <c r="M47" s="17">
        <f>IF(A47="","",VLOOKUP(A47,[7]令和3年度契約状況調査票!$F:$AR,27,FALSE))</f>
        <v>0</v>
      </c>
      <c r="N47" s="18"/>
      <c r="O47" s="19" t="str">
        <f>IF(A47="","",IF(AND(Q47="○",P47="分担契約/単価契約"),"単価契約"&amp;CHAR(10)&amp;"予定調達総額 "&amp;TEXT(VLOOKUP(A47,[7]令和3年度契約状況調査票!$F:$AR,15,FALSE),"#,##0円")&amp;"(B)"&amp;CHAR(10)&amp;"分担契約"&amp;CHAR(10)&amp;VLOOKUP(A47,[7]令和3年度契約状況調査票!$F:$AR,31,FALSE),IF(AND(Q47="○",P47="分担契約"),"分担契約"&amp;CHAR(10)&amp;"契約総額 "&amp;TEXT(VLOOKUP(A47,[7]令和3年度契約状況調査票!$F:$AR,15,FALSE),"#,##0円")&amp;"(B)"&amp;CHAR(10)&amp;VLOOKUP(A47,[7]令和3年度契約状況調査票!$F:$AR,31,FALSE),(IF(P47="分担契約/単価契約","単価契約"&amp;CHAR(10)&amp;"予定調達総額 "&amp;TEXT(VLOOKUP(A47,[7]令和3年度契約状況調査票!$F:$AR,15,FALSE),"#,##0円")&amp;CHAR(10)&amp;"分担契約"&amp;CHAR(10)&amp;VLOOKUP(A47,[7]令和3年度契約状況調査票!$F:$AR,31,FALSE),IF(P47="分担契約","分担契約"&amp;CHAR(10)&amp;"契約総額 "&amp;TEXT(VLOOKUP(A47,[7]令和3年度契約状況調査票!$F:$AR,15,FALSE),"#,##0円")&amp;CHAR(10)&amp;VLOOKUP(A47,[7]令和3年度契約状況調査票!$F:$AR,31,FALSE),IF(P47="単価契約","単価契約"&amp;CHAR(10)&amp;"予定調達総額 "&amp;TEXT(VLOOKUP(A47,[7]令和3年度契約状況調査票!$F:$AR,15,FALSE),"#,##0円")&amp;CHAR(10)&amp;VLOOKUP(A47,[7]令和3年度契約状況調査票!$F:$AR,31,FALSE),VLOOKUP(A47,[7]令和3年度契約状況調査票!$F:$AR,31,FALSE))))))))</f>
        <v xml:space="preserve">単価契約
予定調達総額 1,108,500円
</v>
      </c>
      <c r="P47" s="9" t="str">
        <f>IF(A47="","",VLOOKUP(A47,[7]令和3年度契約状況調査票!$F:$BY,52,FALSE))</f>
        <v>単価契約</v>
      </c>
    </row>
    <row r="48" spans="1:16" s="9" customFormat="1" ht="109.5" customHeight="1">
      <c r="A48" s="10">
        <f>IF(MAX([7]令和3年度契約状況調査票!F31:F291)&gt;=ROW()-5,ROW()-5,"")</f>
        <v>43</v>
      </c>
      <c r="B48" s="11" t="str">
        <f>IF(A48="","",VLOOKUP(A48,[7]令和3年度契約状況調査票!$F:$AR,4,FALSE))</f>
        <v>令和4年分の土地鑑定評価額の算出に係る業務　　　　　
14地点ほか</v>
      </c>
      <c r="C48" s="12" t="str">
        <f>IF(A48="","",VLOOKUP(A48,[7]令和3年度契約状況調査票!$F:$AR,5,FALSE))</f>
        <v>支出負担行為担当官
金沢国税局総務部次長
中村　憲二
石川県金沢市広坂２－２－６０</v>
      </c>
      <c r="D48" s="13">
        <f>IF(A48="","",VLOOKUP(A48,[7]令和3年度契約状況調査票!$F:$AR,8,FALSE))</f>
        <v>44434</v>
      </c>
      <c r="E48" s="11" t="str">
        <f>IF(A48="","",VLOOKUP(A48,[7]令和3年度契約状況調査票!$F:$AR,9,FALSE))</f>
        <v>個人</v>
      </c>
      <c r="F48" s="14" t="str">
        <f>IF(A48="","",VLOOKUP(A48,[7]令和3年度契約状況調査票!$F:$AR,10,FALSE))</f>
        <v>－</v>
      </c>
      <c r="G48" s="15" t="str">
        <f>IF(A48="","",VLOOKUP(A48,[7]令和3年度契約状況調査票!$F:$AR,30,FALSE))</f>
        <v>公募を実施し、申し込みのあった者のうち当局の要件を満たす全ての者と契約したものであり、競争を許さないことから会計法29条の3第4項に該当するため。</v>
      </c>
      <c r="H48" s="16">
        <f>IF(A48="","",IF(VLOOKUP(A48,[7]令和3年度契約状況調査票!$F:$AR,13,FALSE)="他官署で調達手続きを実施のため","他官署で調達手続きを実施のため",IF(VLOOKUP(A48,[7]令和3年度契約状況調査票!$F:$AR,20,FALSE)="②同種の他の契約の予定価格を類推されるおそれがあるため公表しない","同種の他の契約の予定価格を類推されるおそれがあるため公表しない",IF(VLOOKUP(A48,[7]令和3年度契約状況調査票!$F:$AR,20,FALSE)="－","－",IF(VLOOKUP(A48,[7]令和3年度契約状況調査票!$F:$AR,6,FALSE)&lt;&gt;"",TEXT(VLOOKUP(A48,[7]令和3年度契約状況調査票!$F:$AR,13,FALSE),"#,##0円")&amp;CHAR(10)&amp;"(A)",VLOOKUP(A48,[7]令和3年度契約状況調査票!$F:$AR,13,FALSE))))))</f>
        <v>1002309</v>
      </c>
      <c r="I48" s="16" t="str">
        <f>IF(A48="","",VLOOKUP(A48,[7]令和3年度契約状況調査票!$F:$AR,14,FALSE))</f>
        <v>@73,900円／地点
ほか</v>
      </c>
      <c r="J48" s="17">
        <f>IF(A48="","",IF(VLOOKUP(A48,[7]令和3年度契約状況調査票!$F:$AR,13,FALSE)="他官署で調達手続きを実施のため","－",IF(VLOOKUP(A48,[7]令和3年度契約状況調査票!$F:$AR,20,FALSE)="②同種の他の契約の予定価格を類推されるおそれがあるため公表しない","－",IF(VLOOKUP(A48,[7]令和3年度契約状況調査票!$F:$AR,20,FALSE)="－","－",IF(VLOOKUP(A48,[7]令和3年度契約状況調査票!$F:$AR,6,FALSE)&lt;&gt;"",TEXT(VLOOKUP(A48,[7]令和3年度契約状況調査票!$F:$AR,16,FALSE),"#.0%")&amp;CHAR(10)&amp;"(B/A×100)",VLOOKUP(A48,[7]令和3年度契約状況調査票!$F:$AR,16,FALSE))))))</f>
        <v>1</v>
      </c>
      <c r="K48" s="18"/>
      <c r="L48" s="17" t="str">
        <f>IF(A48="","",IF(VLOOKUP(A48,[7]令和3年度契約状況調査票!$F:$AR,26,FALSE)="①公益社団法人","公社",IF(VLOOKUP(A48,[7]令和3年度契約状況調査票!$F:$AR,26,FALSE)="②公益財団法人","公財","")))</f>
        <v/>
      </c>
      <c r="M48" s="17">
        <f>IF(A48="","",VLOOKUP(A48,[7]令和3年度契約状況調査票!$F:$AR,27,FALSE))</f>
        <v>0</v>
      </c>
      <c r="N48" s="18"/>
      <c r="O48" s="19" t="str">
        <f>IF(A48="","",IF(AND(Q48="○",P48="分担契約/単価契約"),"単価契約"&amp;CHAR(10)&amp;"予定調達総額 "&amp;TEXT(VLOOKUP(A48,[7]令和3年度契約状況調査票!$F:$AR,15,FALSE),"#,##0円")&amp;"(B)"&amp;CHAR(10)&amp;"分担契約"&amp;CHAR(10)&amp;VLOOKUP(A48,[7]令和3年度契約状況調査票!$F:$AR,31,FALSE),IF(AND(Q48="○",P48="分担契約"),"分担契約"&amp;CHAR(10)&amp;"契約総額 "&amp;TEXT(VLOOKUP(A48,[7]令和3年度契約状況調査票!$F:$AR,15,FALSE),"#,##0円")&amp;"(B)"&amp;CHAR(10)&amp;VLOOKUP(A48,[7]令和3年度契約状況調査票!$F:$AR,31,FALSE),(IF(P48="分担契約/単価契約","単価契約"&amp;CHAR(10)&amp;"予定調達総額 "&amp;TEXT(VLOOKUP(A48,[7]令和3年度契約状況調査票!$F:$AR,15,FALSE),"#,##0円")&amp;CHAR(10)&amp;"分担契約"&amp;CHAR(10)&amp;VLOOKUP(A48,[7]令和3年度契約状況調査票!$F:$AR,31,FALSE),IF(P48="分担契約","分担契約"&amp;CHAR(10)&amp;"契約総額 "&amp;TEXT(VLOOKUP(A48,[7]令和3年度契約状況調査票!$F:$AR,15,FALSE),"#,##0円")&amp;CHAR(10)&amp;VLOOKUP(A48,[7]令和3年度契約状況調査票!$F:$AR,31,FALSE),IF(P48="単価契約","単価契約"&amp;CHAR(10)&amp;"予定調達総額 "&amp;TEXT(VLOOKUP(A48,[7]令和3年度契約状況調査票!$F:$AR,15,FALSE),"#,##0円")&amp;CHAR(10)&amp;VLOOKUP(A48,[7]令和3年度契約状況調査票!$F:$AR,31,FALSE),VLOOKUP(A48,[7]令和3年度契約状況調査票!$F:$AR,31,FALSE))))))))</f>
        <v xml:space="preserve">単価契約
予定調達総額 1,002,309円
</v>
      </c>
      <c r="P48" s="9" t="str">
        <f>IF(A48="","",VLOOKUP(A48,[7]令和3年度契約状況調査票!$F:$BY,52,FALSE))</f>
        <v>単価契約</v>
      </c>
    </row>
    <row r="49" spans="1:16" s="9" customFormat="1" ht="109.5" customHeight="1">
      <c r="A49" s="10">
        <f>IF(MAX([7]令和3年度契約状況調査票!F53:F292)&gt;=ROW()-5,ROW()-5,"")</f>
        <v>44</v>
      </c>
      <c r="B49" s="11" t="str">
        <f>IF(A49="","",VLOOKUP(A49,[7]令和3年度契約状況調査票!$F:$AR,4,FALSE))</f>
        <v>令和4年分の土地鑑定評価額の算出に係る業務　　　　　
15地点ほか</v>
      </c>
      <c r="C49" s="12" t="str">
        <f>IF(A49="","",VLOOKUP(A49,[7]令和3年度契約状況調査票!$F:$AR,5,FALSE))</f>
        <v>支出負担行為担当官
金沢国税局総務部次長
中村　憲二
石川県金沢市広坂２－２－６０</v>
      </c>
      <c r="D49" s="13">
        <f>IF(A49="","",VLOOKUP(A49,[7]令和3年度契約状況調査票!$F:$AR,8,FALSE))</f>
        <v>44434</v>
      </c>
      <c r="E49" s="11" t="str">
        <f>IF(A49="","",VLOOKUP(A49,[7]令和3年度契約状況調査票!$F:$AR,9,FALSE))</f>
        <v>有限会社小西不動産鑑定所
石川県金沢市二口町ロ１７戸板ホール２階</v>
      </c>
      <c r="F49" s="14">
        <f>IF(A49="","",VLOOKUP(A49,[7]令和3年度契約状況調査票!$F:$AR,10,FALSE))</f>
        <v>5220002006605</v>
      </c>
      <c r="G49" s="15" t="str">
        <f>IF(A49="","",VLOOKUP(A49,[7]令和3年度契約状況調査票!$F:$AR,30,FALSE))</f>
        <v>公募を実施し、申し込みのあった者のうち当局の要件を満たす全ての者と契約したものであり、競争を許さないことから会計法29条の3第4項に該当するため。</v>
      </c>
      <c r="H49" s="16">
        <f>IF(A49="","",IF(VLOOKUP(A49,[7]令和3年度契約状況調査票!$F:$AR,13,FALSE)="他官署で調達手続きを実施のため","他官署で調達手続きを実施のため",IF(VLOOKUP(A49,[7]令和3年度契約状況調査票!$F:$AR,20,FALSE)="②同種の他の契約の予定価格を類推されるおそれがあるため公表しない","同種の他の契約の予定価格を類推されるおそれがあるため公表しない",IF(VLOOKUP(A49,[7]令和3年度契約状況調査票!$F:$AR,20,FALSE)="－","－",IF(VLOOKUP(A49,[7]令和3年度契約状況調査票!$F:$AR,6,FALSE)&lt;&gt;"",TEXT(VLOOKUP(A49,[7]令和3年度契約状況調査票!$F:$AR,13,FALSE),"#,##0円")&amp;CHAR(10)&amp;"(A)",VLOOKUP(A49,[7]令和3年度契約状況調査票!$F:$AR,13,FALSE))))))</f>
        <v>1226950</v>
      </c>
      <c r="I49" s="16" t="str">
        <f>IF(A49="","",VLOOKUP(A49,[7]令和3年度契約状況調査票!$F:$AR,14,FALSE))</f>
        <v>@73,900円／地点
ほか</v>
      </c>
      <c r="J49" s="17">
        <f>IF(A49="","",IF(VLOOKUP(A49,[7]令和3年度契約状況調査票!$F:$AR,13,FALSE)="他官署で調達手続きを実施のため","－",IF(VLOOKUP(A49,[7]令和3年度契約状況調査票!$F:$AR,20,FALSE)="②同種の他の契約の予定価格を類推されるおそれがあるため公表しない","－",IF(VLOOKUP(A49,[7]令和3年度契約状況調査票!$F:$AR,20,FALSE)="－","－",IF(VLOOKUP(A49,[7]令和3年度契約状況調査票!$F:$AR,6,FALSE)&lt;&gt;"",TEXT(VLOOKUP(A49,[7]令和3年度契約状況調査票!$F:$AR,16,FALSE),"#.0%")&amp;CHAR(10)&amp;"(B/A×100)",VLOOKUP(A49,[7]令和3年度契約状況調査票!$F:$AR,16,FALSE))))))</f>
        <v>1</v>
      </c>
      <c r="K49" s="18"/>
      <c r="L49" s="17" t="str">
        <f>IF(A49="","",IF(VLOOKUP(A49,[7]令和3年度契約状況調査票!$F:$AR,26,FALSE)="①公益社団法人","公社",IF(VLOOKUP(A49,[7]令和3年度契約状況調査票!$F:$AR,26,FALSE)="②公益財団法人","公財","")))</f>
        <v/>
      </c>
      <c r="M49" s="17">
        <f>IF(A49="","",VLOOKUP(A49,[7]令和3年度契約状況調査票!$F:$AR,27,FALSE))</f>
        <v>0</v>
      </c>
      <c r="N49" s="18"/>
      <c r="O49" s="19" t="str">
        <f>IF(A49="","",IF(AND(Q49="○",P49="分担契約/単価契約"),"単価契約"&amp;CHAR(10)&amp;"予定調達総額 "&amp;TEXT(VLOOKUP(A49,[7]令和3年度契約状況調査票!$F:$AR,15,FALSE),"#,##0円")&amp;"(B)"&amp;CHAR(10)&amp;"分担契約"&amp;CHAR(10)&amp;VLOOKUP(A49,[7]令和3年度契約状況調査票!$F:$AR,31,FALSE),IF(AND(Q49="○",P49="分担契約"),"分担契約"&amp;CHAR(10)&amp;"契約総額 "&amp;TEXT(VLOOKUP(A49,[7]令和3年度契約状況調査票!$F:$AR,15,FALSE),"#,##0円")&amp;"(B)"&amp;CHAR(10)&amp;VLOOKUP(A49,[7]令和3年度契約状況調査票!$F:$AR,31,FALSE),(IF(P49="分担契約/単価契約","単価契約"&amp;CHAR(10)&amp;"予定調達総額 "&amp;TEXT(VLOOKUP(A49,[7]令和3年度契約状況調査票!$F:$AR,15,FALSE),"#,##0円")&amp;CHAR(10)&amp;"分担契約"&amp;CHAR(10)&amp;VLOOKUP(A49,[7]令和3年度契約状況調査票!$F:$AR,31,FALSE),IF(P49="分担契約","分担契約"&amp;CHAR(10)&amp;"契約総額 "&amp;TEXT(VLOOKUP(A49,[7]令和3年度契約状況調査票!$F:$AR,15,FALSE),"#,##0円")&amp;CHAR(10)&amp;VLOOKUP(A49,[7]令和3年度契約状況調査票!$F:$AR,31,FALSE),IF(P49="単価契約","単価契約"&amp;CHAR(10)&amp;"予定調達総額 "&amp;TEXT(VLOOKUP(A49,[7]令和3年度契約状況調査票!$F:$AR,15,FALSE),"#,##0円")&amp;CHAR(10)&amp;VLOOKUP(A49,[7]令和3年度契約状況調査票!$F:$AR,31,FALSE),VLOOKUP(A49,[7]令和3年度契約状況調査票!$F:$AR,31,FALSE))))))))</f>
        <v xml:space="preserve">単価契約
予定調達総額 1,226,950円
</v>
      </c>
      <c r="P49" s="9" t="str">
        <f>IF(A49="","",VLOOKUP(A49,[7]令和3年度契約状況調査票!$F:$BY,52,FALSE))</f>
        <v>単価契約</v>
      </c>
    </row>
    <row r="50" spans="1:16" s="9" customFormat="1" ht="109.5" customHeight="1">
      <c r="A50" s="10">
        <f>IF(MAX([7]令和3年度契約状況調査票!F67:F293)&gt;=ROW()-5,ROW()-5,"")</f>
        <v>45</v>
      </c>
      <c r="B50" s="11" t="str">
        <f>IF(A50="","",VLOOKUP(A50,[7]令和3年度契約状況調査票!$F:$AR,4,FALSE))</f>
        <v>令和4年分の土地鑑定評価額の算出に係る業務　　　　　
15地点</v>
      </c>
      <c r="C50" s="12" t="str">
        <f>IF(A50="","",VLOOKUP(A50,[7]令和3年度契約状況調査票!$F:$AR,5,FALSE))</f>
        <v>支出負担行為担当官
金沢国税局総務部次長
中村　憲二
石川県金沢市広坂２－２－６０</v>
      </c>
      <c r="D50" s="13">
        <f>IF(A50="","",VLOOKUP(A50,[7]令和3年度契約状況調査票!$F:$AR,8,FALSE))</f>
        <v>44434</v>
      </c>
      <c r="E50" s="11" t="str">
        <f>IF(A50="","",VLOOKUP(A50,[7]令和3年度契約状況調査票!$F:$AR,9,FALSE))</f>
        <v>有限会社きざき不動産鑑定
石川県加賀市大聖寺三ツ町錦城ケ丘４１－５</v>
      </c>
      <c r="F50" s="14">
        <f>IF(A50="","",VLOOKUP(A50,[7]令和3年度契約状況調査票!$F:$AR,10,FALSE))</f>
        <v>3220002012324</v>
      </c>
      <c r="G50" s="15" t="str">
        <f>IF(A50="","",VLOOKUP(A50,[7]令和3年度契約状況調査票!$F:$AR,30,FALSE))</f>
        <v>公募を実施し、申し込みのあった者のうち当局の要件を満たす全ての者と契約したものであり、競争を許さないことから会計法29条の3第4項に該当するため。</v>
      </c>
      <c r="H50" s="16">
        <f>IF(A50="","",IF(VLOOKUP(A50,[7]令和3年度契約状況調査票!$F:$AR,13,FALSE)="他官署で調達手続きを実施のため","他官署で調達手続きを実施のため",IF(VLOOKUP(A50,[7]令和3年度契約状況調査票!$F:$AR,20,FALSE)="②同種の他の契約の予定価格を類推されるおそれがあるため公表しない","同種の他の契約の予定価格を類推されるおそれがあるため公表しない",IF(VLOOKUP(A50,[7]令和3年度契約状況調査票!$F:$AR,20,FALSE)="－","－",IF(VLOOKUP(A50,[7]令和3年度契約状況調査票!$F:$AR,6,FALSE)&lt;&gt;"",TEXT(VLOOKUP(A50,[7]令和3年度契約状況調査票!$F:$AR,13,FALSE),"#,##0円")&amp;CHAR(10)&amp;"(A)",VLOOKUP(A50,[7]令和3年度契約状況調査票!$F:$AR,13,FALSE))))))</f>
        <v>1108500</v>
      </c>
      <c r="I50" s="16" t="str">
        <f>IF(A50="","",VLOOKUP(A50,[7]令和3年度契約状況調査票!$F:$AR,14,FALSE))</f>
        <v>@73,900円／地点
ほか</v>
      </c>
      <c r="J50" s="17">
        <f>IF(A50="","",IF(VLOOKUP(A50,[7]令和3年度契約状況調査票!$F:$AR,13,FALSE)="他官署で調達手続きを実施のため","－",IF(VLOOKUP(A50,[7]令和3年度契約状況調査票!$F:$AR,20,FALSE)="②同種の他の契約の予定価格を類推されるおそれがあるため公表しない","－",IF(VLOOKUP(A50,[7]令和3年度契約状況調査票!$F:$AR,20,FALSE)="－","－",IF(VLOOKUP(A50,[7]令和3年度契約状況調査票!$F:$AR,6,FALSE)&lt;&gt;"",TEXT(VLOOKUP(A50,[7]令和3年度契約状況調査票!$F:$AR,16,FALSE),"#.0%")&amp;CHAR(10)&amp;"(B/A×100)",VLOOKUP(A50,[7]令和3年度契約状況調査票!$F:$AR,16,FALSE))))))</f>
        <v>1</v>
      </c>
      <c r="K50" s="18"/>
      <c r="L50" s="17" t="str">
        <f>IF(A50="","",IF(VLOOKUP(A50,[7]令和3年度契約状況調査票!$F:$AR,26,FALSE)="①公益社団法人","公社",IF(VLOOKUP(A50,[7]令和3年度契約状況調査票!$F:$AR,26,FALSE)="②公益財団法人","公財","")))</f>
        <v/>
      </c>
      <c r="M50" s="17">
        <f>IF(A50="","",VLOOKUP(A50,[7]令和3年度契約状況調査票!$F:$AR,27,FALSE))</f>
        <v>0</v>
      </c>
      <c r="N50" s="18"/>
      <c r="O50" s="19" t="str">
        <f>IF(A50="","",IF(AND(Q50="○",P50="分担契約/単価契約"),"単価契約"&amp;CHAR(10)&amp;"予定調達総額 "&amp;TEXT(VLOOKUP(A50,[7]令和3年度契約状況調査票!$F:$AR,15,FALSE),"#,##0円")&amp;"(B)"&amp;CHAR(10)&amp;"分担契約"&amp;CHAR(10)&amp;VLOOKUP(A50,[7]令和3年度契約状況調査票!$F:$AR,31,FALSE),IF(AND(Q50="○",P50="分担契約"),"分担契約"&amp;CHAR(10)&amp;"契約総額 "&amp;TEXT(VLOOKUP(A50,[7]令和3年度契約状況調査票!$F:$AR,15,FALSE),"#,##0円")&amp;"(B)"&amp;CHAR(10)&amp;VLOOKUP(A50,[7]令和3年度契約状況調査票!$F:$AR,31,FALSE),(IF(P50="分担契約/単価契約","単価契約"&amp;CHAR(10)&amp;"予定調達総額 "&amp;TEXT(VLOOKUP(A50,[7]令和3年度契約状況調査票!$F:$AR,15,FALSE),"#,##0円")&amp;CHAR(10)&amp;"分担契約"&amp;CHAR(10)&amp;VLOOKUP(A50,[7]令和3年度契約状況調査票!$F:$AR,31,FALSE),IF(P50="分担契約","分担契約"&amp;CHAR(10)&amp;"契約総額 "&amp;TEXT(VLOOKUP(A50,[7]令和3年度契約状況調査票!$F:$AR,15,FALSE),"#,##0円")&amp;CHAR(10)&amp;VLOOKUP(A50,[7]令和3年度契約状況調査票!$F:$AR,31,FALSE),IF(P50="単価契約","単価契約"&amp;CHAR(10)&amp;"予定調達総額 "&amp;TEXT(VLOOKUP(A50,[7]令和3年度契約状況調査票!$F:$AR,15,FALSE),"#,##0円")&amp;CHAR(10)&amp;VLOOKUP(A50,[7]令和3年度契約状況調査票!$F:$AR,31,FALSE),VLOOKUP(A50,[7]令和3年度契約状況調査票!$F:$AR,31,FALSE))))))))</f>
        <v xml:space="preserve">単価契約
予定調達総額 1,108,500円
</v>
      </c>
      <c r="P50" s="9" t="str">
        <f>IF(A50="","",VLOOKUP(A50,[7]令和3年度契約状況調査票!$F:$BY,52,FALSE))</f>
        <v>単価契約</v>
      </c>
    </row>
    <row r="51" spans="1:16" s="9" customFormat="1" ht="109.5" customHeight="1">
      <c r="A51" s="10">
        <f>IF(MAX([7]令和3年度契約状況調査票!F65:F294)&gt;=ROW()-5,ROW()-5,"")</f>
        <v>46</v>
      </c>
      <c r="B51" s="11" t="str">
        <f>IF(A51="","",VLOOKUP(A51,[7]令和3年度契約状況調査票!$F:$AR,4,FALSE))</f>
        <v>令和4年分の土地鑑定評価額の算出に係る業務　　　　　
15地点ほか</v>
      </c>
      <c r="C51" s="12" t="str">
        <f>IF(A51="","",VLOOKUP(A51,[7]令和3年度契約状況調査票!$F:$AR,5,FALSE))</f>
        <v>支出負担行為担当官
金沢国税局総務部次長
中村　憲二
石川県金沢市広坂２－２－６０</v>
      </c>
      <c r="D51" s="13">
        <f>IF(A51="","",VLOOKUP(A51,[7]令和3年度契約状況調査票!$F:$AR,8,FALSE))</f>
        <v>44434</v>
      </c>
      <c r="E51" s="11" t="str">
        <f>IF(A51="","",VLOOKUP(A51,[7]令和3年度契約状況調査票!$F:$AR,9,FALSE))</f>
        <v>個人</v>
      </c>
      <c r="F51" s="14" t="str">
        <f>IF(A51="","",VLOOKUP(A51,[7]令和3年度契約状況調査票!$F:$AR,10,FALSE))</f>
        <v>－</v>
      </c>
      <c r="G51" s="15" t="str">
        <f>IF(A51="","",VLOOKUP(A51,[7]令和3年度契約状況調査票!$F:$AR,30,FALSE))</f>
        <v>公募を実施し、申し込みのあった者のうち当局の要件を満たす全ての者と契約したものであり、競争を許さないことから会計法29条の3第4項に該当するため。</v>
      </c>
      <c r="H51" s="16">
        <f>IF(A51="","",IF(VLOOKUP(A51,[7]令和3年度契約状況調査票!$F:$AR,13,FALSE)="他官署で調達手続きを実施のため","他官署で調達手続きを実施のため",IF(VLOOKUP(A51,[7]令和3年度契約状況調査票!$F:$AR,20,FALSE)="②同種の他の契約の予定価格を類推されるおそれがあるため公表しない","同種の他の契約の予定価格を類推されるおそれがあるため公表しない",IF(VLOOKUP(A51,[7]令和3年度契約状況調査票!$F:$AR,20,FALSE)="－","－",IF(VLOOKUP(A51,[7]令和3年度契約状況調査票!$F:$AR,6,FALSE)&lt;&gt;"",TEXT(VLOOKUP(A51,[7]令和3年度契約状況調査票!$F:$AR,13,FALSE),"#,##0円")&amp;CHAR(10)&amp;"(A)",VLOOKUP(A51,[7]令和3年度契約状況調査票!$F:$AR,13,FALSE))))))</f>
        <v>1061119</v>
      </c>
      <c r="I51" s="16" t="str">
        <f>IF(A51="","",VLOOKUP(A51,[7]令和3年度契約状況調査票!$F:$AR,14,FALSE))</f>
        <v>@73,900円／地点
ほか</v>
      </c>
      <c r="J51" s="17">
        <f>IF(A51="","",IF(VLOOKUP(A51,[7]令和3年度契約状況調査票!$F:$AR,13,FALSE)="他官署で調達手続きを実施のため","－",IF(VLOOKUP(A51,[7]令和3年度契約状況調査票!$F:$AR,20,FALSE)="②同種の他の契約の予定価格を類推されるおそれがあるため公表しない","－",IF(VLOOKUP(A51,[7]令和3年度契約状況調査票!$F:$AR,20,FALSE)="－","－",IF(VLOOKUP(A51,[7]令和3年度契約状況調査票!$F:$AR,6,FALSE)&lt;&gt;"",TEXT(VLOOKUP(A51,[7]令和3年度契約状況調査票!$F:$AR,16,FALSE),"#.0%")&amp;CHAR(10)&amp;"(B/A×100)",VLOOKUP(A51,[7]令和3年度契約状況調査票!$F:$AR,16,FALSE))))))</f>
        <v>1</v>
      </c>
      <c r="K51" s="18"/>
      <c r="L51" s="17" t="str">
        <f>IF(A51="","",IF(VLOOKUP(A51,[7]令和3年度契約状況調査票!$F:$AR,26,FALSE)="①公益社団法人","公社",IF(VLOOKUP(A51,[7]令和3年度契約状況調査票!$F:$AR,26,FALSE)="②公益財団法人","公財","")))</f>
        <v/>
      </c>
      <c r="M51" s="17">
        <f>IF(A51="","",VLOOKUP(A51,[7]令和3年度契約状況調査票!$F:$AR,27,FALSE))</f>
        <v>0</v>
      </c>
      <c r="N51" s="18"/>
      <c r="O51" s="19" t="str">
        <f>IF(A51="","",IF(AND(Q51="○",P51="分担契約/単価契約"),"単価契約"&amp;CHAR(10)&amp;"予定調達総額 "&amp;TEXT(VLOOKUP(A51,[7]令和3年度契約状況調査票!$F:$AR,15,FALSE),"#,##0円")&amp;"(B)"&amp;CHAR(10)&amp;"分担契約"&amp;CHAR(10)&amp;VLOOKUP(A51,[7]令和3年度契約状況調査票!$F:$AR,31,FALSE),IF(AND(Q51="○",P51="分担契約"),"分担契約"&amp;CHAR(10)&amp;"契約総額 "&amp;TEXT(VLOOKUP(A51,[7]令和3年度契約状況調査票!$F:$AR,15,FALSE),"#,##0円")&amp;"(B)"&amp;CHAR(10)&amp;VLOOKUP(A51,[7]令和3年度契約状況調査票!$F:$AR,31,FALSE),(IF(P51="分担契約/単価契約","単価契約"&amp;CHAR(10)&amp;"予定調達総額 "&amp;TEXT(VLOOKUP(A51,[7]令和3年度契約状況調査票!$F:$AR,15,FALSE),"#,##0円")&amp;CHAR(10)&amp;"分担契約"&amp;CHAR(10)&amp;VLOOKUP(A51,[7]令和3年度契約状況調査票!$F:$AR,31,FALSE),IF(P51="分担契約","分担契約"&amp;CHAR(10)&amp;"契約総額 "&amp;TEXT(VLOOKUP(A51,[7]令和3年度契約状況調査票!$F:$AR,15,FALSE),"#,##0円")&amp;CHAR(10)&amp;VLOOKUP(A51,[7]令和3年度契約状況調査票!$F:$AR,31,FALSE),IF(P51="単価契約","単価契約"&amp;CHAR(10)&amp;"予定調達総額 "&amp;TEXT(VLOOKUP(A51,[7]令和3年度契約状況調査票!$F:$AR,15,FALSE),"#,##0円")&amp;CHAR(10)&amp;VLOOKUP(A51,[7]令和3年度契約状況調査票!$F:$AR,31,FALSE),VLOOKUP(A51,[7]令和3年度契約状況調査票!$F:$AR,31,FALSE))))))))</f>
        <v xml:space="preserve">単価契約
予定調達総額 1,061,119円
</v>
      </c>
      <c r="P51" s="9" t="str">
        <f>IF(A51="","",VLOOKUP(A51,[7]令和3年度契約状況調査票!$F:$BY,52,FALSE))</f>
        <v>単価契約</v>
      </c>
    </row>
    <row r="52" spans="1:16" s="9" customFormat="1" ht="109.5" customHeight="1">
      <c r="A52" s="10">
        <f>IF(MAX([7]令和3年度契約状況調査票!F66:F295)&gt;=ROW()-5,ROW()-5,"")</f>
        <v>47</v>
      </c>
      <c r="B52" s="11" t="str">
        <f>IF(A52="","",VLOOKUP(A52,[7]令和3年度契約状況調査票!$F:$AR,4,FALSE))</f>
        <v>令和4年分の土地鑑定評価額の算出に係る業務　　　　　
14地点ほか</v>
      </c>
      <c r="C52" s="12" t="str">
        <f>IF(A52="","",VLOOKUP(A52,[7]令和3年度契約状況調査票!$F:$AR,5,FALSE))</f>
        <v>支出負担行為担当官
金沢国税局総務部次長
中村　憲二
石川県金沢市広坂２－２－６０</v>
      </c>
      <c r="D52" s="13">
        <f>IF(A52="","",VLOOKUP(A52,[7]令和3年度契約状況調査票!$F:$AR,8,FALSE))</f>
        <v>44434</v>
      </c>
      <c r="E52" s="11" t="str">
        <f>IF(A52="","",VLOOKUP(A52,[7]令和3年度契約状況調査票!$F:$AR,9,FALSE))</f>
        <v>個人</v>
      </c>
      <c r="F52" s="14" t="str">
        <f>IF(A52="","",VLOOKUP(A52,[7]令和3年度契約状況調査票!$F:$AR,10,FALSE))</f>
        <v>－</v>
      </c>
      <c r="G52" s="15" t="str">
        <f>IF(A52="","",VLOOKUP(A52,[7]令和3年度契約状況調査票!$F:$AR,30,FALSE))</f>
        <v>公募を実施し、申し込みのあった者のうち当局の要件を満たす全ての者と契約したものであり、競争を許さないことから会計法29条の3第4項に該当するため。</v>
      </c>
      <c r="H52" s="16">
        <f>IF(A52="","",IF(VLOOKUP(A52,[7]令和3年度契約状況調査票!$F:$AR,13,FALSE)="他官署で調達手続きを実施のため","他官署で調達手続きを実施のため",IF(VLOOKUP(A52,[7]令和3年度契約状況調査票!$F:$AR,20,FALSE)="②同種の他の契約の予定価格を類推されるおそれがあるため公表しない","同種の他の契約の予定価格を類推されるおそれがあるため公表しない",IF(VLOOKUP(A52,[7]令和3年度契約状況調査票!$F:$AR,20,FALSE)="－","－",IF(VLOOKUP(A52,[7]令和3年度契約状況調査票!$F:$AR,6,FALSE)&lt;&gt;"",TEXT(VLOOKUP(A52,[7]令和3年度契約状況調査票!$F:$AR,13,FALSE),"#,##0円")&amp;CHAR(10)&amp;"(A)",VLOOKUP(A52,[7]令和3年度契約状況調査票!$F:$AR,13,FALSE))))))</f>
        <v>1002309</v>
      </c>
      <c r="I52" s="16" t="str">
        <f>IF(A52="","",VLOOKUP(A52,[7]令和3年度契約状況調査票!$F:$AR,14,FALSE))</f>
        <v>@73,900円／地点
ほか</v>
      </c>
      <c r="J52" s="17">
        <f>IF(A52="","",IF(VLOOKUP(A52,[7]令和3年度契約状況調査票!$F:$AR,13,FALSE)="他官署で調達手続きを実施のため","－",IF(VLOOKUP(A52,[7]令和3年度契約状況調査票!$F:$AR,20,FALSE)="②同種の他の契約の予定価格を類推されるおそれがあるため公表しない","－",IF(VLOOKUP(A52,[7]令和3年度契約状況調査票!$F:$AR,20,FALSE)="－","－",IF(VLOOKUP(A52,[7]令和3年度契約状況調査票!$F:$AR,6,FALSE)&lt;&gt;"",TEXT(VLOOKUP(A52,[7]令和3年度契約状況調査票!$F:$AR,16,FALSE),"#.0%")&amp;CHAR(10)&amp;"(B/A×100)",VLOOKUP(A52,[7]令和3年度契約状況調査票!$F:$AR,16,FALSE))))))</f>
        <v>1</v>
      </c>
      <c r="K52" s="18"/>
      <c r="L52" s="17" t="str">
        <f>IF(A52="","",IF(VLOOKUP(A52,[7]令和3年度契約状況調査票!$F:$AR,26,FALSE)="①公益社団法人","公社",IF(VLOOKUP(A52,[7]令和3年度契約状況調査票!$F:$AR,26,FALSE)="②公益財団法人","公財","")))</f>
        <v/>
      </c>
      <c r="M52" s="17">
        <f>IF(A52="","",VLOOKUP(A52,[7]令和3年度契約状況調査票!$F:$AR,27,FALSE))</f>
        <v>0</v>
      </c>
      <c r="N52" s="18"/>
      <c r="O52" s="19" t="str">
        <f>IF(A52="","",IF(AND(Q52="○",P52="分担契約/単価契約"),"単価契約"&amp;CHAR(10)&amp;"予定調達総額 "&amp;TEXT(VLOOKUP(A52,[7]令和3年度契約状況調査票!$F:$AR,15,FALSE),"#,##0円")&amp;"(B)"&amp;CHAR(10)&amp;"分担契約"&amp;CHAR(10)&amp;VLOOKUP(A52,[7]令和3年度契約状況調査票!$F:$AR,31,FALSE),IF(AND(Q52="○",P52="分担契約"),"分担契約"&amp;CHAR(10)&amp;"契約総額 "&amp;TEXT(VLOOKUP(A52,[7]令和3年度契約状況調査票!$F:$AR,15,FALSE),"#,##0円")&amp;"(B)"&amp;CHAR(10)&amp;VLOOKUP(A52,[7]令和3年度契約状況調査票!$F:$AR,31,FALSE),(IF(P52="分担契約/単価契約","単価契約"&amp;CHAR(10)&amp;"予定調達総額 "&amp;TEXT(VLOOKUP(A52,[7]令和3年度契約状況調査票!$F:$AR,15,FALSE),"#,##0円")&amp;CHAR(10)&amp;"分担契約"&amp;CHAR(10)&amp;VLOOKUP(A52,[7]令和3年度契約状況調査票!$F:$AR,31,FALSE),IF(P52="分担契約","分担契約"&amp;CHAR(10)&amp;"契約総額 "&amp;TEXT(VLOOKUP(A52,[7]令和3年度契約状況調査票!$F:$AR,15,FALSE),"#,##0円")&amp;CHAR(10)&amp;VLOOKUP(A52,[7]令和3年度契約状況調査票!$F:$AR,31,FALSE),IF(P52="単価契約","単価契約"&amp;CHAR(10)&amp;"予定調達総額 "&amp;TEXT(VLOOKUP(A52,[7]令和3年度契約状況調査票!$F:$AR,15,FALSE),"#,##0円")&amp;CHAR(10)&amp;VLOOKUP(A52,[7]令和3年度契約状況調査票!$F:$AR,31,FALSE),VLOOKUP(A52,[7]令和3年度契約状況調査票!$F:$AR,31,FALSE))))))))</f>
        <v xml:space="preserve">単価契約
予定調達総額 1,002,309円
</v>
      </c>
      <c r="P52" s="9" t="str">
        <f>IF(A52="","",VLOOKUP(A52,[7]令和3年度契約状況調査票!$F:$BY,52,FALSE))</f>
        <v>単価契約</v>
      </c>
    </row>
    <row r="53" spans="1:16" s="9" customFormat="1" ht="109.5" customHeight="1">
      <c r="A53" s="10">
        <f>IF(MAX([7]令和3年度契約状況調査票!F43:F296)&gt;=ROW()-5,ROW()-5,"")</f>
        <v>48</v>
      </c>
      <c r="B53" s="11" t="str">
        <f>IF(A53="","",VLOOKUP(A53,[7]令和3年度契約状況調査票!$F:$AR,4,FALSE))</f>
        <v>令和4年分の土地鑑定評価額の算出に係る業務　　　　　
14地点ほか</v>
      </c>
      <c r="C53" s="12" t="str">
        <f>IF(A53="","",VLOOKUP(A53,[7]令和3年度契約状況調査票!$F:$AR,5,FALSE))</f>
        <v>支出負担行為担当官
金沢国税局総務部次長
中村　憲二
石川県金沢市広坂２－２－６０</v>
      </c>
      <c r="D53" s="13">
        <f>IF(A53="","",VLOOKUP(A53,[7]令和3年度契約状況調査票!$F:$AR,8,FALSE))</f>
        <v>44434</v>
      </c>
      <c r="E53" s="11" t="str">
        <f>IF(A53="","",VLOOKUP(A53,[7]令和3年度契約状況調査票!$F:$AR,9,FALSE))</f>
        <v>個人</v>
      </c>
      <c r="F53" s="14" t="str">
        <f>IF(A53="","",VLOOKUP(A53,[7]令和3年度契約状況調査票!$F:$AR,10,FALSE))</f>
        <v>－</v>
      </c>
      <c r="G53" s="15" t="str">
        <f>IF(A53="","",VLOOKUP(A53,[7]令和3年度契約状況調査票!$F:$AR,30,FALSE))</f>
        <v>公募を実施し、申し込みのあった者のうち当局の要件を満たす全ての者と契約したものであり、競争を許さないことから会計法29条の3第4項に該当するため。</v>
      </c>
      <c r="H53" s="16">
        <f>IF(A53="","",IF(VLOOKUP(A53,[7]令和3年度契約状況調査票!$F:$AR,13,FALSE)="他官署で調達手続きを実施のため","他官署で調達手続きを実施のため",IF(VLOOKUP(A53,[7]令和3年度契約状況調査票!$F:$AR,20,FALSE)="②同種の他の契約の予定価格を類推されるおそれがあるため公表しない","同種の他の契約の予定価格を類推されるおそれがあるため公表しない",IF(VLOOKUP(A53,[7]令和3年度契約状況調査票!$F:$AR,20,FALSE)="－","－",IF(VLOOKUP(A53,[7]令和3年度契約状況調査票!$F:$AR,6,FALSE)&lt;&gt;"",TEXT(VLOOKUP(A53,[7]令和3年度契約状況調査票!$F:$AR,13,FALSE),"#,##0円")&amp;CHAR(10)&amp;"(A)",VLOOKUP(A53,[7]令和3年度契約状況調査票!$F:$AR,13,FALSE))))))</f>
        <v>1002309</v>
      </c>
      <c r="I53" s="16" t="str">
        <f>IF(A53="","",VLOOKUP(A53,[7]令和3年度契約状況調査票!$F:$AR,14,FALSE))</f>
        <v>@73,900円／地点
ほか</v>
      </c>
      <c r="J53" s="17">
        <f>IF(A53="","",IF(VLOOKUP(A53,[7]令和3年度契約状況調査票!$F:$AR,13,FALSE)="他官署で調達手続きを実施のため","－",IF(VLOOKUP(A53,[7]令和3年度契約状況調査票!$F:$AR,20,FALSE)="②同種の他の契約の予定価格を類推されるおそれがあるため公表しない","－",IF(VLOOKUP(A53,[7]令和3年度契約状況調査票!$F:$AR,20,FALSE)="－","－",IF(VLOOKUP(A53,[7]令和3年度契約状況調査票!$F:$AR,6,FALSE)&lt;&gt;"",TEXT(VLOOKUP(A53,[7]令和3年度契約状況調査票!$F:$AR,16,FALSE),"#.0%")&amp;CHAR(10)&amp;"(B/A×100)",VLOOKUP(A53,[7]令和3年度契約状況調査票!$F:$AR,16,FALSE))))))</f>
        <v>1</v>
      </c>
      <c r="K53" s="18"/>
      <c r="L53" s="17" t="str">
        <f>IF(A53="","",IF(VLOOKUP(A53,[7]令和3年度契約状況調査票!$F:$AR,26,FALSE)="①公益社団法人","公社",IF(VLOOKUP(A53,[7]令和3年度契約状況調査票!$F:$AR,26,FALSE)="②公益財団法人","公財","")))</f>
        <v/>
      </c>
      <c r="M53" s="17">
        <f>IF(A53="","",VLOOKUP(A53,[7]令和3年度契約状況調査票!$F:$AR,27,FALSE))</f>
        <v>0</v>
      </c>
      <c r="N53" s="18"/>
      <c r="O53" s="19" t="str">
        <f>IF(A53="","",IF(AND(Q53="○",P53="分担契約/単価契約"),"単価契約"&amp;CHAR(10)&amp;"予定調達総額 "&amp;TEXT(VLOOKUP(A53,[7]令和3年度契約状況調査票!$F:$AR,15,FALSE),"#,##0円")&amp;"(B)"&amp;CHAR(10)&amp;"分担契約"&amp;CHAR(10)&amp;VLOOKUP(A53,[7]令和3年度契約状況調査票!$F:$AR,31,FALSE),IF(AND(Q53="○",P53="分担契約"),"分担契約"&amp;CHAR(10)&amp;"契約総額 "&amp;TEXT(VLOOKUP(A53,[7]令和3年度契約状況調査票!$F:$AR,15,FALSE),"#,##0円")&amp;"(B)"&amp;CHAR(10)&amp;VLOOKUP(A53,[7]令和3年度契約状況調査票!$F:$AR,31,FALSE),(IF(P53="分担契約/単価契約","単価契約"&amp;CHAR(10)&amp;"予定調達総額 "&amp;TEXT(VLOOKUP(A53,[7]令和3年度契約状況調査票!$F:$AR,15,FALSE),"#,##0円")&amp;CHAR(10)&amp;"分担契約"&amp;CHAR(10)&amp;VLOOKUP(A53,[7]令和3年度契約状況調査票!$F:$AR,31,FALSE),IF(P53="分担契約","分担契約"&amp;CHAR(10)&amp;"契約総額 "&amp;TEXT(VLOOKUP(A53,[7]令和3年度契約状況調査票!$F:$AR,15,FALSE),"#,##0円")&amp;CHAR(10)&amp;VLOOKUP(A53,[7]令和3年度契約状況調査票!$F:$AR,31,FALSE),IF(P53="単価契約","単価契約"&amp;CHAR(10)&amp;"予定調達総額 "&amp;TEXT(VLOOKUP(A53,[7]令和3年度契約状況調査票!$F:$AR,15,FALSE),"#,##0円")&amp;CHAR(10)&amp;VLOOKUP(A53,[7]令和3年度契約状況調査票!$F:$AR,31,FALSE),VLOOKUP(A53,[7]令和3年度契約状況調査票!$F:$AR,31,FALSE))))))))</f>
        <v xml:space="preserve">単価契約
予定調達総額 1,002,309円
</v>
      </c>
      <c r="P53" s="9" t="str">
        <f>IF(A53="","",VLOOKUP(A53,[7]令和3年度契約状況調査票!$F:$BY,52,FALSE))</f>
        <v>単価契約</v>
      </c>
    </row>
    <row r="54" spans="1:16" s="9" customFormat="1" ht="109.5" customHeight="1">
      <c r="A54" s="10">
        <f>IF(MAX([7]令和3年度契約状況調査票!F70:F297)&gt;=ROW()-5,ROW()-5,"")</f>
        <v>49</v>
      </c>
      <c r="B54" s="11" t="str">
        <f>IF(A54="","",VLOOKUP(A54,[7]令和3年度契約状況調査票!$F:$AR,4,FALSE))</f>
        <v>令和4年分の土地鑑定評価額の算出に係る業務　　　　　
14地点ほか</v>
      </c>
      <c r="C54" s="12" t="str">
        <f>IF(A54="","",VLOOKUP(A54,[7]令和3年度契約状況調査票!$F:$AR,5,FALSE))</f>
        <v>支出負担行為担当官
金沢国税局総務部次長
中村　憲二
石川県金沢市広坂２－２－６０</v>
      </c>
      <c r="D54" s="13">
        <f>IF(A54="","",VLOOKUP(A54,[7]令和3年度契約状況調査票!$F:$AR,8,FALSE))</f>
        <v>44434</v>
      </c>
      <c r="E54" s="11" t="str">
        <f>IF(A54="","",VLOOKUP(A54,[7]令和3年度契約状況調査票!$F:$AR,9,FALSE))</f>
        <v>有限会社澤矢不動産鑑定事務所
石川県小松市殿町２－１８－６</v>
      </c>
      <c r="F54" s="14">
        <f>IF(A54="","",VLOOKUP(A54,[7]令和3年度契約状況調査票!$F:$AR,10,FALSE))</f>
        <v>1220002013514</v>
      </c>
      <c r="G54" s="15" t="str">
        <f>IF(A54="","",VLOOKUP(A54,[7]令和3年度契約状況調査票!$F:$AR,30,FALSE))</f>
        <v>公募を実施し、申し込みのあった者のうち当局の要件を満たす全ての者と契約したものであり、競争を許さないことから会計法29条の3第4項に該当するため。</v>
      </c>
      <c r="H54" s="16">
        <f>IF(A54="","",IF(VLOOKUP(A54,[7]令和3年度契約状況調査票!$F:$AR,13,FALSE)="他官署で調達手続きを実施のため","他官署で調達手続きを実施のため",IF(VLOOKUP(A54,[7]令和3年度契約状況調査票!$F:$AR,20,FALSE)="②同種の他の契約の予定価格を類推されるおそれがあるため公表しない","同種の他の契約の予定価格を類推されるおそれがあるため公表しない",IF(VLOOKUP(A54,[7]令和3年度契約状況調査票!$F:$AR,20,FALSE)="－","－",IF(VLOOKUP(A54,[7]令和3年度契約状況調査票!$F:$AR,6,FALSE)&lt;&gt;"",TEXT(VLOOKUP(A54,[7]令和3年度契約状況調査票!$F:$AR,13,FALSE),"#,##0円")&amp;CHAR(10)&amp;"(A)",VLOOKUP(A54,[7]令和3年度契約状況調査票!$F:$AR,13,FALSE))))))</f>
        <v>1131200</v>
      </c>
      <c r="I54" s="16" t="str">
        <f>IF(A54="","",VLOOKUP(A54,[7]令和3年度契約状況調査票!$F:$AR,14,FALSE))</f>
        <v>@73,900円／地点
ほか</v>
      </c>
      <c r="J54" s="17">
        <f>IF(A54="","",IF(VLOOKUP(A54,[7]令和3年度契約状況調査票!$F:$AR,13,FALSE)="他官署で調達手続きを実施のため","－",IF(VLOOKUP(A54,[7]令和3年度契約状況調査票!$F:$AR,20,FALSE)="②同種の他の契約の予定価格を類推されるおそれがあるため公表しない","－",IF(VLOOKUP(A54,[7]令和3年度契約状況調査票!$F:$AR,20,FALSE)="－","－",IF(VLOOKUP(A54,[7]令和3年度契約状況調査票!$F:$AR,6,FALSE)&lt;&gt;"",TEXT(VLOOKUP(A54,[7]令和3年度契約状況調査票!$F:$AR,16,FALSE),"#.0%")&amp;CHAR(10)&amp;"(B/A×100)",VLOOKUP(A54,[7]令和3年度契約状況調査票!$F:$AR,16,FALSE))))))</f>
        <v>1</v>
      </c>
      <c r="K54" s="18"/>
      <c r="L54" s="17" t="str">
        <f>IF(A54="","",IF(VLOOKUP(A54,[7]令和3年度契約状況調査票!$F:$AR,26,FALSE)="①公益社団法人","公社",IF(VLOOKUP(A54,[7]令和3年度契約状況調査票!$F:$AR,26,FALSE)="②公益財団法人","公財","")))</f>
        <v/>
      </c>
      <c r="M54" s="17">
        <f>IF(A54="","",VLOOKUP(A54,[7]令和3年度契約状況調査票!$F:$AR,27,FALSE))</f>
        <v>0</v>
      </c>
      <c r="N54" s="18"/>
      <c r="O54" s="19" t="str">
        <f>IF(A54="","",IF(AND(Q54="○",P54="分担契約/単価契約"),"単価契約"&amp;CHAR(10)&amp;"予定調達総額 "&amp;TEXT(VLOOKUP(A54,[7]令和3年度契約状況調査票!$F:$AR,15,FALSE),"#,##0円")&amp;"(B)"&amp;CHAR(10)&amp;"分担契約"&amp;CHAR(10)&amp;VLOOKUP(A54,[7]令和3年度契約状況調査票!$F:$AR,31,FALSE),IF(AND(Q54="○",P54="分担契約"),"分担契約"&amp;CHAR(10)&amp;"契約総額 "&amp;TEXT(VLOOKUP(A54,[7]令和3年度契約状況調査票!$F:$AR,15,FALSE),"#,##0円")&amp;"(B)"&amp;CHAR(10)&amp;VLOOKUP(A54,[7]令和3年度契約状況調査票!$F:$AR,31,FALSE),(IF(P54="分担契約/単価契約","単価契約"&amp;CHAR(10)&amp;"予定調達総額 "&amp;TEXT(VLOOKUP(A54,[7]令和3年度契約状況調査票!$F:$AR,15,FALSE),"#,##0円")&amp;CHAR(10)&amp;"分担契約"&amp;CHAR(10)&amp;VLOOKUP(A54,[7]令和3年度契約状況調査票!$F:$AR,31,FALSE),IF(P54="分担契約","分担契約"&amp;CHAR(10)&amp;"契約総額 "&amp;TEXT(VLOOKUP(A54,[7]令和3年度契約状況調査票!$F:$AR,15,FALSE),"#,##0円")&amp;CHAR(10)&amp;VLOOKUP(A54,[7]令和3年度契約状況調査票!$F:$AR,31,FALSE),IF(P54="単価契約","単価契約"&amp;CHAR(10)&amp;"予定調達総額 "&amp;TEXT(VLOOKUP(A54,[7]令和3年度契約状況調査票!$F:$AR,15,FALSE),"#,##0円")&amp;CHAR(10)&amp;VLOOKUP(A54,[7]令和3年度契約状況調査票!$F:$AR,31,FALSE),VLOOKUP(A54,[7]令和3年度契約状況調査票!$F:$AR,31,FALSE))))))))</f>
        <v xml:space="preserve">単価契約
予定調達総額 1,131,200円
</v>
      </c>
      <c r="P54" s="9" t="str">
        <f>IF(A54="","",VLOOKUP(A54,[7]令和3年度契約状況調査票!$F:$BY,52,FALSE))</f>
        <v>単価契約</v>
      </c>
    </row>
    <row r="55" spans="1:16" s="9" customFormat="1" ht="109.5" customHeight="1">
      <c r="A55" s="10">
        <f>IF(MAX([7]令和3年度契約状況調査票!F54:F298)&gt;=ROW()-5,ROW()-5,"")</f>
        <v>50</v>
      </c>
      <c r="B55" s="11" t="str">
        <f>IF(A55="","",VLOOKUP(A55,[7]令和3年度契約状況調査票!$F:$AR,4,FALSE))</f>
        <v>令和4年分の土地鑑定評価額の算出に係る業務　　　　　
15地点</v>
      </c>
      <c r="C55" s="12" t="str">
        <f>IF(A55="","",VLOOKUP(A55,[7]令和3年度契約状況調査票!$F:$AR,5,FALSE))</f>
        <v>支出負担行為担当官
金沢国税局総務部次長
中村　憲二
石川県金沢市広坂２－２－６０</v>
      </c>
      <c r="D55" s="13">
        <f>IF(A55="","",VLOOKUP(A55,[7]令和3年度契約状況調査票!$F:$AR,8,FALSE))</f>
        <v>44434</v>
      </c>
      <c r="E55" s="11" t="str">
        <f>IF(A55="","",VLOOKUP(A55,[7]令和3年度契約状況調査票!$F:$AR,9,FALSE))</f>
        <v>株式会社かなざわ不動産鑑定
石川県金沢市大桑２-３１５</v>
      </c>
      <c r="F55" s="14">
        <f>IF(A55="","",VLOOKUP(A55,[7]令和3年度契約状況調査票!$F:$AR,10,FALSE))</f>
        <v>3220001020848</v>
      </c>
      <c r="G55" s="15" t="str">
        <f>IF(A55="","",VLOOKUP(A55,[7]令和3年度契約状況調査票!$F:$AR,30,FALSE))</f>
        <v>公募を実施し、申し込みのあった者のうち当局の要件を満たす全ての者と契約したものであり、競争を許さないことから会計法29条の3第4項に該当するため。</v>
      </c>
      <c r="H55" s="16">
        <f>IF(A55="","",IF(VLOOKUP(A55,[7]令和3年度契約状況調査票!$F:$AR,13,FALSE)="他官署で調達手続きを実施のため","他官署で調達手続きを実施のため",IF(VLOOKUP(A55,[7]令和3年度契約状況調査票!$F:$AR,20,FALSE)="②同種の他の契約の予定価格を類推されるおそれがあるため公表しない","同種の他の契約の予定価格を類推されるおそれがあるため公表しない",IF(VLOOKUP(A55,[7]令和3年度契約状況調査票!$F:$AR,20,FALSE)="－","－",IF(VLOOKUP(A55,[7]令和3年度契約状況調査票!$F:$AR,6,FALSE)&lt;&gt;"",TEXT(VLOOKUP(A55,[7]令和3年度契約状況調査票!$F:$AR,13,FALSE),"#,##0円")&amp;CHAR(10)&amp;"(A)",VLOOKUP(A55,[7]令和3年度契約状況調査票!$F:$AR,13,FALSE))))))</f>
        <v>1108500</v>
      </c>
      <c r="I55" s="16" t="str">
        <f>IF(A55="","",VLOOKUP(A55,[7]令和3年度契約状況調査票!$F:$AR,14,FALSE))</f>
        <v>@73,900円／地点
ほか</v>
      </c>
      <c r="J55" s="17">
        <f>IF(A55="","",IF(VLOOKUP(A55,[7]令和3年度契約状況調査票!$F:$AR,13,FALSE)="他官署で調達手続きを実施のため","－",IF(VLOOKUP(A55,[7]令和3年度契約状況調査票!$F:$AR,20,FALSE)="②同種の他の契約の予定価格を類推されるおそれがあるため公表しない","－",IF(VLOOKUP(A55,[7]令和3年度契約状況調査票!$F:$AR,20,FALSE)="－","－",IF(VLOOKUP(A55,[7]令和3年度契約状況調査票!$F:$AR,6,FALSE)&lt;&gt;"",TEXT(VLOOKUP(A55,[7]令和3年度契約状況調査票!$F:$AR,16,FALSE),"#.0%")&amp;CHAR(10)&amp;"(B/A×100)",VLOOKUP(A55,[7]令和3年度契約状況調査票!$F:$AR,16,FALSE))))))</f>
        <v>1</v>
      </c>
      <c r="K55" s="18"/>
      <c r="L55" s="17" t="str">
        <f>IF(A55="","",IF(VLOOKUP(A55,[7]令和3年度契約状況調査票!$F:$AR,26,FALSE)="①公益社団法人","公社",IF(VLOOKUP(A55,[7]令和3年度契約状況調査票!$F:$AR,26,FALSE)="②公益財団法人","公財","")))</f>
        <v/>
      </c>
      <c r="M55" s="17">
        <f>IF(A55="","",VLOOKUP(A55,[7]令和3年度契約状況調査票!$F:$AR,27,FALSE))</f>
        <v>0</v>
      </c>
      <c r="N55" s="18"/>
      <c r="O55" s="19" t="str">
        <f>IF(A55="","",IF(AND(Q55="○",P55="分担契約/単価契約"),"単価契約"&amp;CHAR(10)&amp;"予定調達総額 "&amp;TEXT(VLOOKUP(A55,[7]令和3年度契約状況調査票!$F:$AR,15,FALSE),"#,##0円")&amp;"(B)"&amp;CHAR(10)&amp;"分担契約"&amp;CHAR(10)&amp;VLOOKUP(A55,[7]令和3年度契約状況調査票!$F:$AR,31,FALSE),IF(AND(Q55="○",P55="分担契約"),"分担契約"&amp;CHAR(10)&amp;"契約総額 "&amp;TEXT(VLOOKUP(A55,[7]令和3年度契約状況調査票!$F:$AR,15,FALSE),"#,##0円")&amp;"(B)"&amp;CHAR(10)&amp;VLOOKUP(A55,[7]令和3年度契約状況調査票!$F:$AR,31,FALSE),(IF(P55="分担契約/単価契約","単価契約"&amp;CHAR(10)&amp;"予定調達総額 "&amp;TEXT(VLOOKUP(A55,[7]令和3年度契約状況調査票!$F:$AR,15,FALSE),"#,##0円")&amp;CHAR(10)&amp;"分担契約"&amp;CHAR(10)&amp;VLOOKUP(A55,[7]令和3年度契約状況調査票!$F:$AR,31,FALSE),IF(P55="分担契約","分担契約"&amp;CHAR(10)&amp;"契約総額 "&amp;TEXT(VLOOKUP(A55,[7]令和3年度契約状況調査票!$F:$AR,15,FALSE),"#,##0円")&amp;CHAR(10)&amp;VLOOKUP(A55,[7]令和3年度契約状況調査票!$F:$AR,31,FALSE),IF(P55="単価契約","単価契約"&amp;CHAR(10)&amp;"予定調達総額 "&amp;TEXT(VLOOKUP(A55,[7]令和3年度契約状況調査票!$F:$AR,15,FALSE),"#,##0円")&amp;CHAR(10)&amp;VLOOKUP(A55,[7]令和3年度契約状況調査票!$F:$AR,31,FALSE),VLOOKUP(A55,[7]令和3年度契約状況調査票!$F:$AR,31,FALSE))))))))</f>
        <v xml:space="preserve">単価契約
予定調達総額 1,108,500円
</v>
      </c>
      <c r="P55" s="9" t="str">
        <f>IF(A55="","",VLOOKUP(A55,[7]令和3年度契約状況調査票!$F:$BY,52,FALSE))</f>
        <v>単価契約</v>
      </c>
    </row>
    <row r="56" spans="1:16" s="9" customFormat="1" ht="109.5" customHeight="1">
      <c r="A56" s="10">
        <f>IF(MAX([7]令和3年度契約状況調査票!F38:F299)&gt;=ROW()-5,ROW()-5,"")</f>
        <v>51</v>
      </c>
      <c r="B56" s="11" t="str">
        <f>IF(A56="","",VLOOKUP(A56,[7]令和3年度契約状況調査票!$F:$AR,4,FALSE))</f>
        <v>令和4年分の土地鑑定評価額の算出に係る業務　　　　　
15地点ほか</v>
      </c>
      <c r="C56" s="12" t="str">
        <f>IF(A56="","",VLOOKUP(A56,[7]令和3年度契約状況調査票!$F:$AR,5,FALSE))</f>
        <v>支出負担行為担当官
金沢国税局総務部次長
中村　憲二
石川県金沢市広坂２－２－６０</v>
      </c>
      <c r="D56" s="13">
        <f>IF(A56="","",VLOOKUP(A56,[7]令和3年度契約状況調査票!$F:$AR,8,FALSE))</f>
        <v>44434</v>
      </c>
      <c r="E56" s="11" t="str">
        <f>IF(A56="","",VLOOKUP(A56,[7]令和3年度契約状況調査票!$F:$AR,9,FALSE))</f>
        <v>株式会社神田不動産鑑定士事務所
石川県金沢市広岡２－７－１ラフレシア３０４</v>
      </c>
      <c r="F56" s="14">
        <f>IF(A56="","",VLOOKUP(A56,[7]令和3年度契約状況調査票!$F:$AR,10,FALSE))</f>
        <v>4220001022942</v>
      </c>
      <c r="G56" s="15" t="str">
        <f>IF(A56="","",VLOOKUP(A56,[7]令和3年度契約状況調査票!$F:$AR,30,FALSE))</f>
        <v>公募を実施し、申し込みのあった者のうち当局の要件を満たす全ての者と契約したものであり、競争を許さないことから会計法29条の3第4項に該当するため。</v>
      </c>
      <c r="H56" s="16">
        <f>IF(A56="","",IF(VLOOKUP(A56,[7]令和3年度契約状況調査票!$F:$AR,13,FALSE)="他官署で調達手続きを実施のため","他官署で調達手続きを実施のため",IF(VLOOKUP(A56,[7]令和3年度契約状況調査票!$F:$AR,20,FALSE)="②同種の他の契約の予定価格を類推されるおそれがあるため公表しない","同種の他の契約の予定価格を類推されるおそれがあるため公表しない",IF(VLOOKUP(A56,[7]令和3年度契約状況調査票!$F:$AR,20,FALSE)="－","－",IF(VLOOKUP(A56,[7]令和3年度契約状況調査票!$F:$AR,6,FALSE)&lt;&gt;"",TEXT(VLOOKUP(A56,[7]令和3年度契約状況調査票!$F:$AR,13,FALSE),"#,##0円")&amp;CHAR(10)&amp;"(A)",VLOOKUP(A56,[7]令和3年度契約状況調査票!$F:$AR,13,FALSE))))))</f>
        <v>1226950</v>
      </c>
      <c r="I56" s="16" t="str">
        <f>IF(A56="","",VLOOKUP(A56,[7]令和3年度契約状況調査票!$F:$AR,14,FALSE))</f>
        <v>@73,900円／地点
ほか</v>
      </c>
      <c r="J56" s="17">
        <f>IF(A56="","",IF(VLOOKUP(A56,[7]令和3年度契約状況調査票!$F:$AR,13,FALSE)="他官署で調達手続きを実施のため","－",IF(VLOOKUP(A56,[7]令和3年度契約状況調査票!$F:$AR,20,FALSE)="②同種の他の契約の予定価格を類推されるおそれがあるため公表しない","－",IF(VLOOKUP(A56,[7]令和3年度契約状況調査票!$F:$AR,20,FALSE)="－","－",IF(VLOOKUP(A56,[7]令和3年度契約状況調査票!$F:$AR,6,FALSE)&lt;&gt;"",TEXT(VLOOKUP(A56,[7]令和3年度契約状況調査票!$F:$AR,16,FALSE),"#.0%")&amp;CHAR(10)&amp;"(B/A×100)",VLOOKUP(A56,[7]令和3年度契約状況調査票!$F:$AR,16,FALSE))))))</f>
        <v>1</v>
      </c>
      <c r="K56" s="18"/>
      <c r="L56" s="17" t="str">
        <f>IF(A56="","",IF(VLOOKUP(A56,[7]令和3年度契約状況調査票!$F:$AR,26,FALSE)="①公益社団法人","公社",IF(VLOOKUP(A56,[7]令和3年度契約状況調査票!$F:$AR,26,FALSE)="②公益財団法人","公財","")))</f>
        <v/>
      </c>
      <c r="M56" s="17">
        <f>IF(A56="","",VLOOKUP(A56,[7]令和3年度契約状況調査票!$F:$AR,27,FALSE))</f>
        <v>0</v>
      </c>
      <c r="N56" s="18"/>
      <c r="O56" s="19" t="str">
        <f>IF(A56="","",IF(AND(Q56="○",P56="分担契約/単価契約"),"単価契約"&amp;CHAR(10)&amp;"予定調達総額 "&amp;TEXT(VLOOKUP(A56,[7]令和3年度契約状況調査票!$F:$AR,15,FALSE),"#,##0円")&amp;"(B)"&amp;CHAR(10)&amp;"分担契約"&amp;CHAR(10)&amp;VLOOKUP(A56,[7]令和3年度契約状況調査票!$F:$AR,31,FALSE),IF(AND(Q56="○",P56="分担契約"),"分担契約"&amp;CHAR(10)&amp;"契約総額 "&amp;TEXT(VLOOKUP(A56,[7]令和3年度契約状況調査票!$F:$AR,15,FALSE),"#,##0円")&amp;"(B)"&amp;CHAR(10)&amp;VLOOKUP(A56,[7]令和3年度契約状況調査票!$F:$AR,31,FALSE),(IF(P56="分担契約/単価契約","単価契約"&amp;CHAR(10)&amp;"予定調達総額 "&amp;TEXT(VLOOKUP(A56,[7]令和3年度契約状況調査票!$F:$AR,15,FALSE),"#,##0円")&amp;CHAR(10)&amp;"分担契約"&amp;CHAR(10)&amp;VLOOKUP(A56,[7]令和3年度契約状況調査票!$F:$AR,31,FALSE),IF(P56="分担契約","分担契約"&amp;CHAR(10)&amp;"契約総額 "&amp;TEXT(VLOOKUP(A56,[7]令和3年度契約状況調査票!$F:$AR,15,FALSE),"#,##0円")&amp;CHAR(10)&amp;VLOOKUP(A56,[7]令和3年度契約状況調査票!$F:$AR,31,FALSE),IF(P56="単価契約","単価契約"&amp;CHAR(10)&amp;"予定調達総額 "&amp;TEXT(VLOOKUP(A56,[7]令和3年度契約状況調査票!$F:$AR,15,FALSE),"#,##0円")&amp;CHAR(10)&amp;VLOOKUP(A56,[7]令和3年度契約状況調査票!$F:$AR,31,FALSE),VLOOKUP(A56,[7]令和3年度契約状況調査票!$F:$AR,31,FALSE))))))))</f>
        <v xml:space="preserve">単価契約
予定調達総額 1,226,950円
</v>
      </c>
      <c r="P56" s="9" t="str">
        <f>IF(A56="","",VLOOKUP(A56,[7]令和3年度契約状況調査票!$F:$BY,52,FALSE))</f>
        <v>単価契約</v>
      </c>
    </row>
    <row r="57" spans="1:16" s="9" customFormat="1" ht="109.5" customHeight="1">
      <c r="A57" s="10">
        <f>IF(MAX([7]令和3年度契約状況調査票!F50:F300)&gt;=ROW()-5,ROW()-5,"")</f>
        <v>52</v>
      </c>
      <c r="B57" s="11" t="str">
        <f>IF(A57="","",VLOOKUP(A57,[7]令和3年度契約状況調査票!$F:$AR,4,FALSE))</f>
        <v>令和4年分の土地鑑定評価額の算出に係る業務　　　　　
15地点</v>
      </c>
      <c r="C57" s="12" t="str">
        <f>IF(A57="","",VLOOKUP(A57,[7]令和3年度契約状況調査票!$F:$AR,5,FALSE))</f>
        <v>支出負担行為担当官
金沢国税局総務部次長
中村　憲二
石川県金沢市広坂２－２－６０</v>
      </c>
      <c r="D57" s="13">
        <f>IF(A57="","",VLOOKUP(A57,[7]令和3年度契約状況調査票!$F:$AR,8,FALSE))</f>
        <v>44434</v>
      </c>
      <c r="E57" s="11" t="str">
        <f>IF(A57="","",VLOOKUP(A57,[7]令和3年度契約状況調査票!$F:$AR,9,FALSE))</f>
        <v>株式会社フォルティス
石川県金沢市片町１－１－１－８０８</v>
      </c>
      <c r="F57" s="14">
        <f>IF(A57="","",VLOOKUP(A57,[7]令和3年度契約状況調査票!$F:$AR,10,FALSE))</f>
        <v>2011001093088</v>
      </c>
      <c r="G57" s="15" t="str">
        <f>IF(A57="","",VLOOKUP(A57,[7]令和3年度契約状況調査票!$F:$AR,30,FALSE))</f>
        <v>公募を実施し、申し込みのあった者のうち当局の要件を満たす全ての者と契約したものであり、競争を許さないことから会計法29条の3第4項に該当するため。</v>
      </c>
      <c r="H57" s="16">
        <f>IF(A57="","",IF(VLOOKUP(A57,[7]令和3年度契約状況調査票!$F:$AR,13,FALSE)="他官署で調達手続きを実施のため","他官署で調達手続きを実施のため",IF(VLOOKUP(A57,[7]令和3年度契約状況調査票!$F:$AR,20,FALSE)="②同種の他の契約の予定価格を類推されるおそれがあるため公表しない","同種の他の契約の予定価格を類推されるおそれがあるため公表しない",IF(VLOOKUP(A57,[7]令和3年度契約状況調査票!$F:$AR,20,FALSE)="－","－",IF(VLOOKUP(A57,[7]令和3年度契約状況調査票!$F:$AR,6,FALSE)&lt;&gt;"",TEXT(VLOOKUP(A57,[7]令和3年度契約状況調査票!$F:$AR,13,FALSE),"#,##0円")&amp;CHAR(10)&amp;"(A)",VLOOKUP(A57,[7]令和3年度契約状況調査票!$F:$AR,13,FALSE))))))</f>
        <v>1108500</v>
      </c>
      <c r="I57" s="16" t="str">
        <f>IF(A57="","",VLOOKUP(A57,[7]令和3年度契約状況調査票!$F:$AR,14,FALSE))</f>
        <v>@73,900円／地点
ほか</v>
      </c>
      <c r="J57" s="17">
        <f>IF(A57="","",IF(VLOOKUP(A57,[7]令和3年度契約状況調査票!$F:$AR,13,FALSE)="他官署で調達手続きを実施のため","－",IF(VLOOKUP(A57,[7]令和3年度契約状況調査票!$F:$AR,20,FALSE)="②同種の他の契約の予定価格を類推されるおそれがあるため公表しない","－",IF(VLOOKUP(A57,[7]令和3年度契約状況調査票!$F:$AR,20,FALSE)="－","－",IF(VLOOKUP(A57,[7]令和3年度契約状況調査票!$F:$AR,6,FALSE)&lt;&gt;"",TEXT(VLOOKUP(A57,[7]令和3年度契約状況調査票!$F:$AR,16,FALSE),"#.0%")&amp;CHAR(10)&amp;"(B/A×100)",VLOOKUP(A57,[7]令和3年度契約状況調査票!$F:$AR,16,FALSE))))))</f>
        <v>1</v>
      </c>
      <c r="K57" s="18"/>
      <c r="L57" s="17" t="str">
        <f>IF(A57="","",IF(VLOOKUP(A57,[7]令和3年度契約状況調査票!$F:$AR,26,FALSE)="①公益社団法人","公社",IF(VLOOKUP(A57,[7]令和3年度契約状況調査票!$F:$AR,26,FALSE)="②公益財団法人","公財","")))</f>
        <v/>
      </c>
      <c r="M57" s="17">
        <f>IF(A57="","",VLOOKUP(A57,[7]令和3年度契約状況調査票!$F:$AR,27,FALSE))</f>
        <v>0</v>
      </c>
      <c r="N57" s="18"/>
      <c r="O57" s="19" t="str">
        <f>IF(A57="","",IF(AND(Q57="○",P57="分担契約/単価契約"),"単価契約"&amp;CHAR(10)&amp;"予定調達総額 "&amp;TEXT(VLOOKUP(A57,[7]令和3年度契約状況調査票!$F:$AR,15,FALSE),"#,##0円")&amp;"(B)"&amp;CHAR(10)&amp;"分担契約"&amp;CHAR(10)&amp;VLOOKUP(A57,[7]令和3年度契約状況調査票!$F:$AR,31,FALSE),IF(AND(Q57="○",P57="分担契約"),"分担契約"&amp;CHAR(10)&amp;"契約総額 "&amp;TEXT(VLOOKUP(A57,[7]令和3年度契約状況調査票!$F:$AR,15,FALSE),"#,##0円")&amp;"(B)"&amp;CHAR(10)&amp;VLOOKUP(A57,[7]令和3年度契約状況調査票!$F:$AR,31,FALSE),(IF(P57="分担契約/単価契約","単価契約"&amp;CHAR(10)&amp;"予定調達総額 "&amp;TEXT(VLOOKUP(A57,[7]令和3年度契約状況調査票!$F:$AR,15,FALSE),"#,##0円")&amp;CHAR(10)&amp;"分担契約"&amp;CHAR(10)&amp;VLOOKUP(A57,[7]令和3年度契約状況調査票!$F:$AR,31,FALSE),IF(P57="分担契約","分担契約"&amp;CHAR(10)&amp;"契約総額 "&amp;TEXT(VLOOKUP(A57,[7]令和3年度契約状況調査票!$F:$AR,15,FALSE),"#,##0円")&amp;CHAR(10)&amp;VLOOKUP(A57,[7]令和3年度契約状況調査票!$F:$AR,31,FALSE),IF(P57="単価契約","単価契約"&amp;CHAR(10)&amp;"予定調達総額 "&amp;TEXT(VLOOKUP(A57,[7]令和3年度契約状況調査票!$F:$AR,15,FALSE),"#,##0円")&amp;CHAR(10)&amp;VLOOKUP(A57,[7]令和3年度契約状況調査票!$F:$AR,31,FALSE),VLOOKUP(A57,[7]令和3年度契約状況調査票!$F:$AR,31,FALSE))))))))</f>
        <v xml:space="preserve">単価契約
予定調達総額 1,108,500円
</v>
      </c>
      <c r="P57" s="9" t="str">
        <f>IF(A57="","",VLOOKUP(A57,[7]令和3年度契約状況調査票!$F:$BY,52,FALSE))</f>
        <v>単価契約</v>
      </c>
    </row>
    <row r="58" spans="1:16" s="9" customFormat="1" ht="109.5" customHeight="1">
      <c r="A58" s="10">
        <f>IF(MAX([7]令和3年度契約状況調査票!F50:F301)&gt;=ROW()-5,ROW()-5,"")</f>
        <v>53</v>
      </c>
      <c r="B58" s="11" t="str">
        <f>IF(A58="","",VLOOKUP(A58,[7]令和3年度契約状況調査票!$F:$AR,4,FALSE))</f>
        <v>令和4年分の土地鑑定評価額の算出に係る業務　　　　　
15地点</v>
      </c>
      <c r="C58" s="12" t="str">
        <f>IF(A58="","",VLOOKUP(A58,[7]令和3年度契約状況調査票!$F:$AR,5,FALSE))</f>
        <v>支出負担行為担当官
金沢国税局総務部次長
中村　憲二
石川県金沢市広坂２－２－６０</v>
      </c>
      <c r="D58" s="13">
        <f>IF(A58="","",VLOOKUP(A58,[7]令和3年度契約状況調査票!$F:$AR,8,FALSE))</f>
        <v>44434</v>
      </c>
      <c r="E58" s="11" t="str">
        <f>IF(A58="","",VLOOKUP(A58,[7]令和3年度契約状況調査票!$F:$AR,9,FALSE))</f>
        <v>株式会社吉村不動産鑑定
石川県白山市古城町２７－１</v>
      </c>
      <c r="F58" s="14">
        <f>IF(A58="","",VLOOKUP(A58,[7]令和3年度契約状況調査票!$F:$AR,10,FALSE))</f>
        <v>6220001024053</v>
      </c>
      <c r="G58" s="15" t="str">
        <f>IF(A58="","",VLOOKUP(A58,[7]令和3年度契約状況調査票!$F:$AR,30,FALSE))</f>
        <v>公募を実施し、申し込みのあった者のうち当局の要件を満たす全ての者と契約したものであり、競争を許さないことから会計法29条の3第4項に該当するため。</v>
      </c>
      <c r="H58" s="16">
        <f>IF(A58="","",IF(VLOOKUP(A58,[7]令和3年度契約状況調査票!$F:$AR,13,FALSE)="他官署で調達手続きを実施のため","他官署で調達手続きを実施のため",IF(VLOOKUP(A58,[7]令和3年度契約状況調査票!$F:$AR,20,FALSE)="②同種の他の契約の予定価格を類推されるおそれがあるため公表しない","同種の他の契約の予定価格を類推されるおそれがあるため公表しない",IF(VLOOKUP(A58,[7]令和3年度契約状況調査票!$F:$AR,20,FALSE)="－","－",IF(VLOOKUP(A58,[7]令和3年度契約状況調査票!$F:$AR,6,FALSE)&lt;&gt;"",TEXT(VLOOKUP(A58,[7]令和3年度契約状況調査票!$F:$AR,13,FALSE),"#,##0円")&amp;CHAR(10)&amp;"(A)",VLOOKUP(A58,[7]令和3年度契約状況調査票!$F:$AR,13,FALSE))))))</f>
        <v>1108500</v>
      </c>
      <c r="I58" s="16" t="str">
        <f>IF(A58="","",VLOOKUP(A58,[7]令和3年度契約状況調査票!$F:$AR,14,FALSE))</f>
        <v>@73,900円／地点
ほか</v>
      </c>
      <c r="J58" s="17">
        <f>IF(A58="","",IF(VLOOKUP(A58,[7]令和3年度契約状況調査票!$F:$AR,13,FALSE)="他官署で調達手続きを実施のため","－",IF(VLOOKUP(A58,[7]令和3年度契約状況調査票!$F:$AR,20,FALSE)="②同種の他の契約の予定価格を類推されるおそれがあるため公表しない","－",IF(VLOOKUP(A58,[7]令和3年度契約状況調査票!$F:$AR,20,FALSE)="－","－",IF(VLOOKUP(A58,[7]令和3年度契約状況調査票!$F:$AR,6,FALSE)&lt;&gt;"",TEXT(VLOOKUP(A58,[7]令和3年度契約状況調査票!$F:$AR,16,FALSE),"#.0%")&amp;CHAR(10)&amp;"(B/A×100)",VLOOKUP(A58,[7]令和3年度契約状況調査票!$F:$AR,16,FALSE))))))</f>
        <v>1</v>
      </c>
      <c r="K58" s="18"/>
      <c r="L58" s="17" t="str">
        <f>IF(A58="","",IF(VLOOKUP(A58,[7]令和3年度契約状況調査票!$F:$AR,26,FALSE)="①公益社団法人","公社",IF(VLOOKUP(A58,[7]令和3年度契約状況調査票!$F:$AR,26,FALSE)="②公益財団法人","公財","")))</f>
        <v/>
      </c>
      <c r="M58" s="17">
        <f>IF(A58="","",VLOOKUP(A58,[7]令和3年度契約状況調査票!$F:$AR,27,FALSE))</f>
        <v>0</v>
      </c>
      <c r="N58" s="18"/>
      <c r="O58" s="19" t="str">
        <f>IF(A58="","",IF(AND(Q58="○",P58="分担契約/単価契約"),"単価契約"&amp;CHAR(10)&amp;"予定調達総額 "&amp;TEXT(VLOOKUP(A58,[7]令和3年度契約状況調査票!$F:$AR,15,FALSE),"#,##0円")&amp;"(B)"&amp;CHAR(10)&amp;"分担契約"&amp;CHAR(10)&amp;VLOOKUP(A58,[7]令和3年度契約状況調査票!$F:$AR,31,FALSE),IF(AND(Q58="○",P58="分担契約"),"分担契約"&amp;CHAR(10)&amp;"契約総額 "&amp;TEXT(VLOOKUP(A58,[7]令和3年度契約状況調査票!$F:$AR,15,FALSE),"#,##0円")&amp;"(B)"&amp;CHAR(10)&amp;VLOOKUP(A58,[7]令和3年度契約状況調査票!$F:$AR,31,FALSE),(IF(P58="分担契約/単価契約","単価契約"&amp;CHAR(10)&amp;"予定調達総額 "&amp;TEXT(VLOOKUP(A58,[7]令和3年度契約状況調査票!$F:$AR,15,FALSE),"#,##0円")&amp;CHAR(10)&amp;"分担契約"&amp;CHAR(10)&amp;VLOOKUP(A58,[7]令和3年度契約状況調査票!$F:$AR,31,FALSE),IF(P58="分担契約","分担契約"&amp;CHAR(10)&amp;"契約総額 "&amp;TEXT(VLOOKUP(A58,[7]令和3年度契約状況調査票!$F:$AR,15,FALSE),"#,##0円")&amp;CHAR(10)&amp;VLOOKUP(A58,[7]令和3年度契約状況調査票!$F:$AR,31,FALSE),IF(P58="単価契約","単価契約"&amp;CHAR(10)&amp;"予定調達総額 "&amp;TEXT(VLOOKUP(A58,[7]令和3年度契約状況調査票!$F:$AR,15,FALSE),"#,##0円")&amp;CHAR(10)&amp;VLOOKUP(A58,[7]令和3年度契約状況調査票!$F:$AR,31,FALSE),VLOOKUP(A58,[7]令和3年度契約状況調査票!$F:$AR,31,FALSE))))))))</f>
        <v xml:space="preserve">単価契約
予定調達総額 1,108,500円
</v>
      </c>
      <c r="P58" s="9" t="str">
        <f>IF(A58="","",VLOOKUP(A58,[7]令和3年度契約状況調査票!$F:$BY,52,FALSE))</f>
        <v>単価契約</v>
      </c>
    </row>
    <row r="59" spans="1:16" s="9" customFormat="1" ht="109.5" customHeight="1">
      <c r="A59" s="10">
        <f>IF(MAX([7]令和3年度契約状況調査票!F50:F302)&gt;=ROW()-5,ROW()-5,"")</f>
        <v>54</v>
      </c>
      <c r="B59" s="11" t="str">
        <f>IF(A59="","",VLOOKUP(A59,[7]令和3年度契約状況調査票!$F:$AR,4,FALSE))</f>
        <v>令和4年分の土地鑑定評価額の算出に係る業務　　　　　
23地点</v>
      </c>
      <c r="C59" s="12" t="str">
        <f>IF(A59="","",VLOOKUP(A59,[7]令和3年度契約状況調査票!$F:$AR,5,FALSE))</f>
        <v>支出負担行為担当官
金沢国税局総務部次長
中村　憲二
石川県金沢市広坂２－２－６０</v>
      </c>
      <c r="D59" s="13">
        <f>IF(A59="","",VLOOKUP(A59,[7]令和3年度契約状況調査票!$F:$AR,8,FALSE))</f>
        <v>44434</v>
      </c>
      <c r="E59" s="11" t="str">
        <f>IF(A59="","",VLOOKUP(A59,[7]令和3年度契約状況調査票!$F:$AR,9,FALSE))</f>
        <v>株式会社中嶋総合鑑定所
福井県越前市新町９－２－１</v>
      </c>
      <c r="F59" s="14">
        <f>IF(A59="","",VLOOKUP(A59,[7]令和3年度契約状況調査票!$F:$AR,10,FALSE))</f>
        <v>8210001011835</v>
      </c>
      <c r="G59" s="15" t="str">
        <f>IF(A59="","",VLOOKUP(A59,[7]令和3年度契約状況調査票!$F:$AR,30,FALSE))</f>
        <v>公募を実施し、申し込みのあった者のうち当局の要件を満たす全ての者と契約したものであり、競争を許さないことから会計法29条の3第4項に該当するため。</v>
      </c>
      <c r="H59" s="16">
        <f>IF(A59="","",IF(VLOOKUP(A59,[7]令和3年度契約状況調査票!$F:$AR,13,FALSE)="他官署で調達手続きを実施のため","他官署で調達手続きを実施のため",IF(VLOOKUP(A59,[7]令和3年度契約状況調査票!$F:$AR,20,FALSE)="②同種の他の契約の予定価格を類推されるおそれがあるため公表しない","同種の他の契約の予定価格を類推されるおそれがあるため公表しない",IF(VLOOKUP(A59,[7]令和3年度契約状況調査票!$F:$AR,20,FALSE)="－","－",IF(VLOOKUP(A59,[7]令和3年度契約状況調査票!$F:$AR,6,FALSE)&lt;&gt;"",TEXT(VLOOKUP(A59,[7]令和3年度契約状況調査票!$F:$AR,13,FALSE),"#,##0円")&amp;CHAR(10)&amp;"(A)",VLOOKUP(A59,[7]令和3年度契約状況調査票!$F:$AR,13,FALSE))))))</f>
        <v>1699700</v>
      </c>
      <c r="I59" s="16" t="str">
        <f>IF(A59="","",VLOOKUP(A59,[7]令和3年度契約状況調査票!$F:$AR,14,FALSE))</f>
        <v>@73,900円／地点
ほか</v>
      </c>
      <c r="J59" s="17">
        <f>IF(A59="","",IF(VLOOKUP(A59,[7]令和3年度契約状況調査票!$F:$AR,13,FALSE)="他官署で調達手続きを実施のため","－",IF(VLOOKUP(A59,[7]令和3年度契約状況調査票!$F:$AR,20,FALSE)="②同種の他の契約の予定価格を類推されるおそれがあるため公表しない","－",IF(VLOOKUP(A59,[7]令和3年度契約状況調査票!$F:$AR,20,FALSE)="－","－",IF(VLOOKUP(A59,[7]令和3年度契約状況調査票!$F:$AR,6,FALSE)&lt;&gt;"",TEXT(VLOOKUP(A59,[7]令和3年度契約状況調査票!$F:$AR,16,FALSE),"#.0%")&amp;CHAR(10)&amp;"(B/A×100)",VLOOKUP(A59,[7]令和3年度契約状況調査票!$F:$AR,16,FALSE))))))</f>
        <v>1</v>
      </c>
      <c r="K59" s="18"/>
      <c r="L59" s="17" t="str">
        <f>IF(A59="","",IF(VLOOKUP(A59,[7]令和3年度契約状況調査票!$F:$AR,26,FALSE)="①公益社団法人","公社",IF(VLOOKUP(A59,[7]令和3年度契約状況調査票!$F:$AR,26,FALSE)="②公益財団法人","公財","")))</f>
        <v/>
      </c>
      <c r="M59" s="17">
        <f>IF(A59="","",VLOOKUP(A59,[7]令和3年度契約状況調査票!$F:$AR,27,FALSE))</f>
        <v>0</v>
      </c>
      <c r="N59" s="18"/>
      <c r="O59" s="19" t="str">
        <f>IF(A59="","",IF(AND(Q59="○",P59="分担契約/単価契約"),"単価契約"&amp;CHAR(10)&amp;"予定調達総額 "&amp;TEXT(VLOOKUP(A59,[7]令和3年度契約状況調査票!$F:$AR,15,FALSE),"#,##0円")&amp;"(B)"&amp;CHAR(10)&amp;"分担契約"&amp;CHAR(10)&amp;VLOOKUP(A59,[7]令和3年度契約状況調査票!$F:$AR,31,FALSE),IF(AND(Q59="○",P59="分担契約"),"分担契約"&amp;CHAR(10)&amp;"契約総額 "&amp;TEXT(VLOOKUP(A59,[7]令和3年度契約状況調査票!$F:$AR,15,FALSE),"#,##0円")&amp;"(B)"&amp;CHAR(10)&amp;VLOOKUP(A59,[7]令和3年度契約状況調査票!$F:$AR,31,FALSE),(IF(P59="分担契約/単価契約","単価契約"&amp;CHAR(10)&amp;"予定調達総額 "&amp;TEXT(VLOOKUP(A59,[7]令和3年度契約状況調査票!$F:$AR,15,FALSE),"#,##0円")&amp;CHAR(10)&amp;"分担契約"&amp;CHAR(10)&amp;VLOOKUP(A59,[7]令和3年度契約状況調査票!$F:$AR,31,FALSE),IF(P59="分担契約","分担契約"&amp;CHAR(10)&amp;"契約総額 "&amp;TEXT(VLOOKUP(A59,[7]令和3年度契約状況調査票!$F:$AR,15,FALSE),"#,##0円")&amp;CHAR(10)&amp;VLOOKUP(A59,[7]令和3年度契約状況調査票!$F:$AR,31,FALSE),IF(P59="単価契約","単価契約"&amp;CHAR(10)&amp;"予定調達総額 "&amp;TEXT(VLOOKUP(A59,[7]令和3年度契約状況調査票!$F:$AR,15,FALSE),"#,##0円")&amp;CHAR(10)&amp;VLOOKUP(A59,[7]令和3年度契約状況調査票!$F:$AR,31,FALSE),VLOOKUP(A59,[7]令和3年度契約状況調査票!$F:$AR,31,FALSE))))))))</f>
        <v xml:space="preserve">単価契約
予定調達総額 1,699,700円
</v>
      </c>
      <c r="P59" s="9" t="str">
        <f>IF(A59="","",VLOOKUP(A59,[7]令和3年度契約状況調査票!$F:$BY,52,FALSE))</f>
        <v>単価契約</v>
      </c>
    </row>
    <row r="60" spans="1:16" s="9" customFormat="1" ht="109.5" customHeight="1">
      <c r="A60" s="10">
        <f>IF(MAX([7]令和3年度契約状況調査票!F50:F303)&gt;=ROW()-5,ROW()-5,"")</f>
        <v>55</v>
      </c>
      <c r="B60" s="11" t="str">
        <f>IF(A60="","",VLOOKUP(A60,[7]令和3年度契約状況調査票!$F:$AR,4,FALSE))</f>
        <v>令和4年分の土地鑑定評価額の算出に係る業務　　　　　
22地点ほか</v>
      </c>
      <c r="C60" s="12" t="str">
        <f>IF(A60="","",VLOOKUP(A60,[7]令和3年度契約状況調査票!$F:$AR,5,FALSE))</f>
        <v>支出負担行為担当官
金沢国税局総務部次長
中村　憲二
石川県金沢市広坂２－２－６０</v>
      </c>
      <c r="D60" s="13">
        <f>IF(A60="","",VLOOKUP(A60,[7]令和3年度契約状況調査票!$F:$AR,8,FALSE))</f>
        <v>44434</v>
      </c>
      <c r="E60" s="11" t="str">
        <f>IF(A60="","",VLOOKUP(A60,[7]令和3年度契約状況調査票!$F:$AR,9,FALSE))</f>
        <v>株式会社奥田不動産鑑定士事務所　　　　　　　　　　　　　　　　　　　　福井県福井市西開発１－２５０８　野阪第２ビル１０１</v>
      </c>
      <c r="F60" s="14">
        <f>IF(A60="","",VLOOKUP(A60,[7]令和3年度契約状況調査票!$F:$AR,10,FALSE))</f>
        <v>6210001017883</v>
      </c>
      <c r="G60" s="15" t="str">
        <f>IF(A60="","",VLOOKUP(A60,[7]令和3年度契約状況調査票!$F:$AR,30,FALSE))</f>
        <v>公募を実施し、申し込みのあった者のうち当局の要件を満たす全ての者と契約したものであり、競争を許さないことから会計法29条の3第4項に該当するため。</v>
      </c>
      <c r="H60" s="16">
        <f>IF(A60="","",IF(VLOOKUP(A60,[7]令和3年度契約状況調査票!$F:$AR,13,FALSE)="他官署で調達手続きを実施のため","他官署で調達手続きを実施のため",IF(VLOOKUP(A60,[7]令和3年度契約状況調査票!$F:$AR,20,FALSE)="②同種の他の契約の予定価格を類推されるおそれがあるため公表しない","同種の他の契約の予定価格を類推されるおそれがあるため公表しない",IF(VLOOKUP(A60,[7]令和3年度契約状況調査票!$F:$AR,20,FALSE)="－","－",IF(VLOOKUP(A60,[7]令和3年度契約状況調査票!$F:$AR,6,FALSE)&lt;&gt;"",TEXT(VLOOKUP(A60,[7]令和3年度契約状況調査票!$F:$AR,13,FALSE),"#,##0円")&amp;CHAR(10)&amp;"(A)",VLOOKUP(A60,[7]令和3年度契約状況調査票!$F:$AR,13,FALSE))))))</f>
        <v>1819000</v>
      </c>
      <c r="I60" s="16" t="str">
        <f>IF(A60="","",VLOOKUP(A60,[7]令和3年度契約状況調査票!$F:$AR,14,FALSE))</f>
        <v>@73,900円／地点
ほか</v>
      </c>
      <c r="J60" s="17">
        <f>IF(A60="","",IF(VLOOKUP(A60,[7]令和3年度契約状況調査票!$F:$AR,13,FALSE)="他官署で調達手続きを実施のため","－",IF(VLOOKUP(A60,[7]令和3年度契約状況調査票!$F:$AR,20,FALSE)="②同種の他の契約の予定価格を類推されるおそれがあるため公表しない","－",IF(VLOOKUP(A60,[7]令和3年度契約状況調査票!$F:$AR,20,FALSE)="－","－",IF(VLOOKUP(A60,[7]令和3年度契約状況調査票!$F:$AR,6,FALSE)&lt;&gt;"",TEXT(VLOOKUP(A60,[7]令和3年度契約状況調査票!$F:$AR,16,FALSE),"#.0%")&amp;CHAR(10)&amp;"(B/A×100)",VLOOKUP(A60,[7]令和3年度契約状況調査票!$F:$AR,16,FALSE))))))</f>
        <v>1</v>
      </c>
      <c r="K60" s="18"/>
      <c r="L60" s="17" t="str">
        <f>IF(A60="","",IF(VLOOKUP(A60,[7]令和3年度契約状況調査票!$F:$AR,26,FALSE)="①公益社団法人","公社",IF(VLOOKUP(A60,[7]令和3年度契約状況調査票!$F:$AR,26,FALSE)="②公益財団法人","公財","")))</f>
        <v/>
      </c>
      <c r="M60" s="17">
        <f>IF(A60="","",VLOOKUP(A60,[7]令和3年度契約状況調査票!$F:$AR,27,FALSE))</f>
        <v>0</v>
      </c>
      <c r="N60" s="18"/>
      <c r="O60" s="19" t="str">
        <f>IF(A60="","",IF(AND(Q60="○",P60="分担契約/単価契約"),"単価契約"&amp;CHAR(10)&amp;"予定調達総額 "&amp;TEXT(VLOOKUP(A60,[7]令和3年度契約状況調査票!$F:$AR,15,FALSE),"#,##0円")&amp;"(B)"&amp;CHAR(10)&amp;"分担契約"&amp;CHAR(10)&amp;VLOOKUP(A60,[7]令和3年度契約状況調査票!$F:$AR,31,FALSE),IF(AND(Q60="○",P60="分担契約"),"分担契約"&amp;CHAR(10)&amp;"契約総額 "&amp;TEXT(VLOOKUP(A60,[7]令和3年度契約状況調査票!$F:$AR,15,FALSE),"#,##0円")&amp;"(B)"&amp;CHAR(10)&amp;VLOOKUP(A60,[7]令和3年度契約状況調査票!$F:$AR,31,FALSE),(IF(P60="分担契約/単価契約","単価契約"&amp;CHAR(10)&amp;"予定調達総額 "&amp;TEXT(VLOOKUP(A60,[7]令和3年度契約状況調査票!$F:$AR,15,FALSE),"#,##0円")&amp;CHAR(10)&amp;"分担契約"&amp;CHAR(10)&amp;VLOOKUP(A60,[7]令和3年度契約状況調査票!$F:$AR,31,FALSE),IF(P60="分担契約","分担契約"&amp;CHAR(10)&amp;"契約総額 "&amp;TEXT(VLOOKUP(A60,[7]令和3年度契約状況調査票!$F:$AR,15,FALSE),"#,##0円")&amp;CHAR(10)&amp;VLOOKUP(A60,[7]令和3年度契約状況調査票!$F:$AR,31,FALSE),IF(P60="単価契約","単価契約"&amp;CHAR(10)&amp;"予定調達総額 "&amp;TEXT(VLOOKUP(A60,[7]令和3年度契約状況調査票!$F:$AR,15,FALSE),"#,##0円")&amp;CHAR(10)&amp;VLOOKUP(A60,[7]令和3年度契約状況調査票!$F:$AR,31,FALSE),VLOOKUP(A60,[7]令和3年度契約状況調査票!$F:$AR,31,FALSE))))))))</f>
        <v xml:space="preserve">単価契約
予定調達総額 1,819,000円
</v>
      </c>
      <c r="P60" s="9" t="str">
        <f>IF(A60="","",VLOOKUP(A60,[7]令和3年度契約状況調査票!$F:$BY,52,FALSE))</f>
        <v>単価契約</v>
      </c>
    </row>
    <row r="61" spans="1:16" s="9" customFormat="1" ht="109.5" customHeight="1">
      <c r="A61" s="10">
        <f>IF(MAX([7]令和3年度契約状況調査票!F50:F304)&gt;=ROW()-5,ROW()-5,"")</f>
        <v>56</v>
      </c>
      <c r="B61" s="11" t="str">
        <f>IF(A61="","",VLOOKUP(A61,[7]令和3年度契約状況調査票!$F:$AR,4,FALSE))</f>
        <v>令和4年分の土地鑑定評価額の算出に係る業務　　　　　
24地点</v>
      </c>
      <c r="C61" s="12" t="str">
        <f>IF(A61="","",VLOOKUP(A61,[7]令和3年度契約状況調査票!$F:$AR,5,FALSE))</f>
        <v>支出負担行為担当官
金沢国税局総務部次長
中村　憲二
石川県金沢市広坂２－２－６０</v>
      </c>
      <c r="D61" s="13">
        <f>IF(A61="","",VLOOKUP(A61,[7]令和3年度契約状況調査票!$F:$AR,8,FALSE))</f>
        <v>44434</v>
      </c>
      <c r="E61" s="11" t="str">
        <f>IF(A61="","",VLOOKUP(A61,[7]令和3年度契約状況調査票!$F:$AR,9,FALSE))</f>
        <v>株式会社梅田不動産鑑定事務所
福井県福井市二の宮４－２５－２１</v>
      </c>
      <c r="F61" s="14">
        <f>IF(A61="","",VLOOKUP(A61,[7]令和3年度契約状況調査票!$F:$AR,10,FALSE))</f>
        <v>1210001008474</v>
      </c>
      <c r="G61" s="15" t="str">
        <f>IF(A61="","",VLOOKUP(A61,[7]令和3年度契約状況調査票!$F:$AR,30,FALSE))</f>
        <v>公募を実施し、申し込みのあった者のうち当局の要件を満たす全ての者と契約したものであり、競争を許さないことから会計法29条の3第4項に該当するため。</v>
      </c>
      <c r="H61" s="16">
        <f>IF(A61="","",IF(VLOOKUP(A61,[7]令和3年度契約状況調査票!$F:$AR,13,FALSE)="他官署で調達手続きを実施のため","他官署で調達手続きを実施のため",IF(VLOOKUP(A61,[7]令和3年度契約状況調査票!$F:$AR,20,FALSE)="②同種の他の契約の予定価格を類推されるおそれがあるため公表しない","同種の他の契約の予定価格を類推されるおそれがあるため公表しない",IF(VLOOKUP(A61,[7]令和3年度契約状況調査票!$F:$AR,20,FALSE)="－","－",IF(VLOOKUP(A61,[7]令和3年度契約状況調査票!$F:$AR,6,FALSE)&lt;&gt;"",TEXT(VLOOKUP(A61,[7]令和3年度契約状況調査票!$F:$AR,13,FALSE),"#,##0円")&amp;CHAR(10)&amp;"(A)",VLOOKUP(A61,[7]令和3年度契約状況調査票!$F:$AR,13,FALSE))))))</f>
        <v>1773600</v>
      </c>
      <c r="I61" s="16" t="str">
        <f>IF(A61="","",VLOOKUP(A61,[7]令和3年度契約状況調査票!$F:$AR,14,FALSE))</f>
        <v>@73,900円／地点
ほか</v>
      </c>
      <c r="J61" s="17">
        <f>IF(A61="","",IF(VLOOKUP(A61,[7]令和3年度契約状況調査票!$F:$AR,13,FALSE)="他官署で調達手続きを実施のため","－",IF(VLOOKUP(A61,[7]令和3年度契約状況調査票!$F:$AR,20,FALSE)="②同種の他の契約の予定価格を類推されるおそれがあるため公表しない","－",IF(VLOOKUP(A61,[7]令和3年度契約状況調査票!$F:$AR,20,FALSE)="－","－",IF(VLOOKUP(A61,[7]令和3年度契約状況調査票!$F:$AR,6,FALSE)&lt;&gt;"",TEXT(VLOOKUP(A61,[7]令和3年度契約状況調査票!$F:$AR,16,FALSE),"#.0%")&amp;CHAR(10)&amp;"(B/A×100)",VLOOKUP(A61,[7]令和3年度契約状況調査票!$F:$AR,16,FALSE))))))</f>
        <v>1</v>
      </c>
      <c r="K61" s="18"/>
      <c r="L61" s="17" t="str">
        <f>IF(A61="","",IF(VLOOKUP(A61,[7]令和3年度契約状況調査票!$F:$AR,26,FALSE)="①公益社団法人","公社",IF(VLOOKUP(A61,[7]令和3年度契約状況調査票!$F:$AR,26,FALSE)="②公益財団法人","公財","")))</f>
        <v/>
      </c>
      <c r="M61" s="17">
        <f>IF(A61="","",VLOOKUP(A61,[7]令和3年度契約状況調査票!$F:$AR,27,FALSE))</f>
        <v>0</v>
      </c>
      <c r="N61" s="18"/>
      <c r="O61" s="19" t="str">
        <f>IF(A61="","",IF(AND(Q61="○",P61="分担契約/単価契約"),"単価契約"&amp;CHAR(10)&amp;"予定調達総額 "&amp;TEXT(VLOOKUP(A61,[7]令和3年度契約状況調査票!$F:$AR,15,FALSE),"#,##0円")&amp;"(B)"&amp;CHAR(10)&amp;"分担契約"&amp;CHAR(10)&amp;VLOOKUP(A61,[7]令和3年度契約状況調査票!$F:$AR,31,FALSE),IF(AND(Q61="○",P61="分担契約"),"分担契約"&amp;CHAR(10)&amp;"契約総額 "&amp;TEXT(VLOOKUP(A61,[7]令和3年度契約状況調査票!$F:$AR,15,FALSE),"#,##0円")&amp;"(B)"&amp;CHAR(10)&amp;VLOOKUP(A61,[7]令和3年度契約状況調査票!$F:$AR,31,FALSE),(IF(P61="分担契約/単価契約","単価契約"&amp;CHAR(10)&amp;"予定調達総額 "&amp;TEXT(VLOOKUP(A61,[7]令和3年度契約状況調査票!$F:$AR,15,FALSE),"#,##0円")&amp;CHAR(10)&amp;"分担契約"&amp;CHAR(10)&amp;VLOOKUP(A61,[7]令和3年度契約状況調査票!$F:$AR,31,FALSE),IF(P61="分担契約","分担契約"&amp;CHAR(10)&amp;"契約総額 "&amp;TEXT(VLOOKUP(A61,[7]令和3年度契約状況調査票!$F:$AR,15,FALSE),"#,##0円")&amp;CHAR(10)&amp;VLOOKUP(A61,[7]令和3年度契約状況調査票!$F:$AR,31,FALSE),IF(P61="単価契約","単価契約"&amp;CHAR(10)&amp;"予定調達総額 "&amp;TEXT(VLOOKUP(A61,[7]令和3年度契約状況調査票!$F:$AR,15,FALSE),"#,##0円")&amp;CHAR(10)&amp;VLOOKUP(A61,[7]令和3年度契約状況調査票!$F:$AR,31,FALSE),VLOOKUP(A61,[7]令和3年度契約状況調査票!$F:$AR,31,FALSE))))))))</f>
        <v xml:space="preserve">単価契約
予定調達総額 1,773,600円
</v>
      </c>
      <c r="P61" s="9" t="str">
        <f>IF(A61="","",VLOOKUP(A61,[7]令和3年度契約状況調査票!$F:$BY,52,FALSE))</f>
        <v>単価契約</v>
      </c>
    </row>
    <row r="62" spans="1:16" s="9" customFormat="1" ht="109.5" customHeight="1">
      <c r="A62" s="10">
        <f>IF(MAX([7]令和3年度契約状況調査票!F50:F305)&gt;=ROW()-5,ROW()-5,"")</f>
        <v>57</v>
      </c>
      <c r="B62" s="11" t="str">
        <f>IF(A62="","",VLOOKUP(A62,[7]令和3年度契約状況調査票!$F:$AR,4,FALSE))</f>
        <v>令和4年分の土地鑑定評価額の算出に係る業務　　　　　
21地点ほか</v>
      </c>
      <c r="C62" s="12" t="str">
        <f>IF(A62="","",VLOOKUP(A62,[7]令和3年度契約状況調査票!$F:$AR,5,FALSE))</f>
        <v>支出負担行為担当官
金沢国税局総務部次長
中村　憲二
石川県金沢市広坂２－２－６０</v>
      </c>
      <c r="D62" s="13">
        <f>IF(A62="","",VLOOKUP(A62,[7]令和3年度契約状況調査票!$F:$AR,8,FALSE))</f>
        <v>44434</v>
      </c>
      <c r="E62" s="11" t="str">
        <f>IF(A62="","",VLOOKUP(A62,[7]令和3年度契約状況調査票!$F:$AR,9,FALSE))</f>
        <v>一般財団法人日本不動産研究所福井支所
福井県福井市大手３－２－１福井ビル２F</v>
      </c>
      <c r="F62" s="14">
        <f>IF(A62="","",VLOOKUP(A62,[7]令和3年度契約状況調査票!$F:$AR,10,FALSE))</f>
        <v>2010405009567</v>
      </c>
      <c r="G62" s="15" t="str">
        <f>IF(A62="","",VLOOKUP(A62,[7]令和3年度契約状況調査票!$F:$AR,30,FALSE))</f>
        <v>公募を実施し、申し込みのあった者のうち当局の要件を満たす全ての者と契約したものであり、競争を許さないことから会計法29条の3第4項に該当するため。</v>
      </c>
      <c r="H62" s="16">
        <f>IF(A62="","",IF(VLOOKUP(A62,[7]令和3年度契約状況調査票!$F:$AR,13,FALSE)="他官署で調達手続きを実施のため","他官署で調達手続きを実施のため",IF(VLOOKUP(A62,[7]令和3年度契約状況調査票!$F:$AR,20,FALSE)="②同種の他の契約の予定価格を類推されるおそれがあるため公表しない","同種の他の契約の予定価格を類推されるおそれがあるため公表しない",IF(VLOOKUP(A62,[7]令和3年度契約状況調査票!$F:$AR,20,FALSE)="－","－",IF(VLOOKUP(A62,[7]令和3年度契約状況調査票!$F:$AR,6,FALSE)&lt;&gt;"",TEXT(VLOOKUP(A62,[7]令和3年度契約状況調査票!$F:$AR,13,FALSE),"#,##0円")&amp;CHAR(10)&amp;"(A)",VLOOKUP(A62,[7]令和3年度契約状況調査票!$F:$AR,13,FALSE))))))</f>
        <v>1648500</v>
      </c>
      <c r="I62" s="16" t="str">
        <f>IF(A62="","",VLOOKUP(A62,[7]令和3年度契約状況調査票!$F:$AR,14,FALSE))</f>
        <v>@73,900円／地点
ほか</v>
      </c>
      <c r="J62" s="17">
        <f>IF(A62="","",IF(VLOOKUP(A62,[7]令和3年度契約状況調査票!$F:$AR,13,FALSE)="他官署で調達手続きを実施のため","－",IF(VLOOKUP(A62,[7]令和3年度契約状況調査票!$F:$AR,20,FALSE)="②同種の他の契約の予定価格を類推されるおそれがあるため公表しない","－",IF(VLOOKUP(A62,[7]令和3年度契約状況調査票!$F:$AR,20,FALSE)="－","－",IF(VLOOKUP(A62,[7]令和3年度契約状況調査票!$F:$AR,6,FALSE)&lt;&gt;"",TEXT(VLOOKUP(A62,[7]令和3年度契約状況調査票!$F:$AR,16,FALSE),"#.0%")&amp;CHAR(10)&amp;"(B/A×100)",VLOOKUP(A62,[7]令和3年度契約状況調査票!$F:$AR,16,FALSE))))))</f>
        <v>1</v>
      </c>
      <c r="K62" s="18"/>
      <c r="L62" s="17" t="str">
        <f>IF(A62="","",IF(VLOOKUP(A62,[7]令和3年度契約状況調査票!$F:$AR,26,FALSE)="①公益社団法人","公社",IF(VLOOKUP(A62,[7]令和3年度契約状況調査票!$F:$AR,26,FALSE)="②公益財団法人","公財","")))</f>
        <v/>
      </c>
      <c r="M62" s="17">
        <f>IF(A62="","",VLOOKUP(A62,[7]令和3年度契約状況調査票!$F:$AR,27,FALSE))</f>
        <v>0</v>
      </c>
      <c r="N62" s="18"/>
      <c r="O62" s="19" t="str">
        <f>IF(A62="","",IF(AND(Q62="○",P62="分担契約/単価契約"),"単価契約"&amp;CHAR(10)&amp;"予定調達総額 "&amp;TEXT(VLOOKUP(A62,[7]令和3年度契約状況調査票!$F:$AR,15,FALSE),"#,##0円")&amp;"(B)"&amp;CHAR(10)&amp;"分担契約"&amp;CHAR(10)&amp;VLOOKUP(A62,[7]令和3年度契約状況調査票!$F:$AR,31,FALSE),IF(AND(Q62="○",P62="分担契約"),"分担契約"&amp;CHAR(10)&amp;"契約総額 "&amp;TEXT(VLOOKUP(A62,[7]令和3年度契約状況調査票!$F:$AR,15,FALSE),"#,##0円")&amp;"(B)"&amp;CHAR(10)&amp;VLOOKUP(A62,[7]令和3年度契約状況調査票!$F:$AR,31,FALSE),(IF(P62="分担契約/単価契約","単価契約"&amp;CHAR(10)&amp;"予定調達総額 "&amp;TEXT(VLOOKUP(A62,[7]令和3年度契約状況調査票!$F:$AR,15,FALSE),"#,##0円")&amp;CHAR(10)&amp;"分担契約"&amp;CHAR(10)&amp;VLOOKUP(A62,[7]令和3年度契約状況調査票!$F:$AR,31,FALSE),IF(P62="分担契約","分担契約"&amp;CHAR(10)&amp;"契約総額 "&amp;TEXT(VLOOKUP(A62,[7]令和3年度契約状況調査票!$F:$AR,15,FALSE),"#,##0円")&amp;CHAR(10)&amp;VLOOKUP(A62,[7]令和3年度契約状況調査票!$F:$AR,31,FALSE),IF(P62="単価契約","単価契約"&amp;CHAR(10)&amp;"予定調達総額 "&amp;TEXT(VLOOKUP(A62,[7]令和3年度契約状況調査票!$F:$AR,15,FALSE),"#,##0円")&amp;CHAR(10)&amp;VLOOKUP(A62,[7]令和3年度契約状況調査票!$F:$AR,31,FALSE),VLOOKUP(A62,[7]令和3年度契約状況調査票!$F:$AR,31,FALSE))))))))</f>
        <v xml:space="preserve">単価契約
予定調達総額 1,648,500円
</v>
      </c>
      <c r="P62" s="9" t="str">
        <f>IF(A62="","",VLOOKUP(A62,[7]令和3年度契約状況調査票!$F:$BY,52,FALSE))</f>
        <v>単価契約</v>
      </c>
    </row>
    <row r="63" spans="1:16" s="9" customFormat="1" ht="109.5" customHeight="1">
      <c r="A63" s="10">
        <f>IF(MAX([7]令和3年度契約状況調査票!F50:F306)&gt;=ROW()-5,ROW()-5,"")</f>
        <v>58</v>
      </c>
      <c r="B63" s="11" t="str">
        <f>IF(A63="","",VLOOKUP(A63,[7]令和3年度契約状況調査票!$F:$AR,4,FALSE))</f>
        <v>令和4年分の土地鑑定評価額の算出に係る業務　　　　　
20地点ほか</v>
      </c>
      <c r="C63" s="12" t="str">
        <f>IF(A63="","",VLOOKUP(A63,[7]令和3年度契約状況調査票!$F:$AR,5,FALSE))</f>
        <v>支出負担行為担当官
金沢国税局総務部次長
中村　憲二
石川県金沢市広坂２－２－６０</v>
      </c>
      <c r="D63" s="13">
        <f>IF(A63="","",VLOOKUP(A63,[7]令和3年度契約状況調査票!$F:$AR,8,FALSE))</f>
        <v>44434</v>
      </c>
      <c r="E63" s="11" t="str">
        <f>IF(A63="","",VLOOKUP(A63,[7]令和3年度契約状況調査票!$F:$AR,9,FALSE))</f>
        <v>株式会社R.E.Aヤマギシ事務所
福井県福井市春山１－３－７</v>
      </c>
      <c r="F63" s="14">
        <f>IF(A63="","",VLOOKUP(A63,[7]令和3年度契約状況調査票!$F:$AR,10,FALSE))</f>
        <v>2210001008936</v>
      </c>
      <c r="G63" s="15" t="str">
        <f>IF(A63="","",VLOOKUP(A63,[7]令和3年度契約状況調査票!$F:$AR,30,FALSE))</f>
        <v>公募を実施し、申し込みのあった者のうち当局の要件を満たす全ての者と契約したものであり、競争を許さないことから会計法29条の3第4項に該当するため。</v>
      </c>
      <c r="H63" s="16">
        <f>IF(A63="","",IF(VLOOKUP(A63,[7]令和3年度契約状況調査票!$F:$AR,13,FALSE)="他官署で調達手続きを実施のため","他官署で調達手続きを実施のため",IF(VLOOKUP(A63,[7]令和3年度契約状況調査票!$F:$AR,20,FALSE)="②同種の他の契約の予定価格を類推されるおそれがあるため公表しない","同種の他の契約の予定価格を類推されるおそれがあるため公表しない",IF(VLOOKUP(A63,[7]令和3年度契約状況調査票!$F:$AR,20,FALSE)="－","－",IF(VLOOKUP(A63,[7]令和3年度契約状況調査票!$F:$AR,6,FALSE)&lt;&gt;"",TEXT(VLOOKUP(A63,[7]令和3年度契約状況調査票!$F:$AR,13,FALSE),"#,##0円")&amp;CHAR(10)&amp;"(A)",VLOOKUP(A63,[7]令和3年度契約状況調査票!$F:$AR,13,FALSE))))))</f>
        <v>1596450</v>
      </c>
      <c r="I63" s="16" t="str">
        <f>IF(A63="","",VLOOKUP(A63,[7]令和3年度契約状況調査票!$F:$AR,14,FALSE))</f>
        <v>@73,900円／地点
ほか</v>
      </c>
      <c r="J63" s="17">
        <f>IF(A63="","",IF(VLOOKUP(A63,[7]令和3年度契約状況調査票!$F:$AR,13,FALSE)="他官署で調達手続きを実施のため","－",IF(VLOOKUP(A63,[7]令和3年度契約状況調査票!$F:$AR,20,FALSE)="②同種の他の契約の予定価格を類推されるおそれがあるため公表しない","－",IF(VLOOKUP(A63,[7]令和3年度契約状況調査票!$F:$AR,20,FALSE)="－","－",IF(VLOOKUP(A63,[7]令和3年度契約状況調査票!$F:$AR,6,FALSE)&lt;&gt;"",TEXT(VLOOKUP(A63,[7]令和3年度契約状況調査票!$F:$AR,16,FALSE),"#.0%")&amp;CHAR(10)&amp;"(B/A×100)",VLOOKUP(A63,[7]令和3年度契約状況調査票!$F:$AR,16,FALSE))))))</f>
        <v>1</v>
      </c>
      <c r="K63" s="18"/>
      <c r="L63" s="17" t="str">
        <f>IF(A63="","",IF(VLOOKUP(A63,[7]令和3年度契約状況調査票!$F:$AR,26,FALSE)="①公益社団法人","公社",IF(VLOOKUP(A63,[7]令和3年度契約状況調査票!$F:$AR,26,FALSE)="②公益財団法人","公財","")))</f>
        <v/>
      </c>
      <c r="M63" s="17">
        <f>IF(A63="","",VLOOKUP(A63,[7]令和3年度契約状況調査票!$F:$AR,27,FALSE))</f>
        <v>0</v>
      </c>
      <c r="N63" s="18"/>
      <c r="O63" s="19" t="str">
        <f>IF(A63="","",IF(AND(Q63="○",P63="分担契約/単価契約"),"単価契約"&amp;CHAR(10)&amp;"予定調達総額 "&amp;TEXT(VLOOKUP(A63,[7]令和3年度契約状況調査票!$F:$AR,15,FALSE),"#,##0円")&amp;"(B)"&amp;CHAR(10)&amp;"分担契約"&amp;CHAR(10)&amp;VLOOKUP(A63,[7]令和3年度契約状況調査票!$F:$AR,31,FALSE),IF(AND(Q63="○",P63="分担契約"),"分担契約"&amp;CHAR(10)&amp;"契約総額 "&amp;TEXT(VLOOKUP(A63,[7]令和3年度契約状況調査票!$F:$AR,15,FALSE),"#,##0円")&amp;"(B)"&amp;CHAR(10)&amp;VLOOKUP(A63,[7]令和3年度契約状況調査票!$F:$AR,31,FALSE),(IF(P63="分担契約/単価契約","単価契約"&amp;CHAR(10)&amp;"予定調達総額 "&amp;TEXT(VLOOKUP(A63,[7]令和3年度契約状況調査票!$F:$AR,15,FALSE),"#,##0円")&amp;CHAR(10)&amp;"分担契約"&amp;CHAR(10)&amp;VLOOKUP(A63,[7]令和3年度契約状況調査票!$F:$AR,31,FALSE),IF(P63="分担契約","分担契約"&amp;CHAR(10)&amp;"契約総額 "&amp;TEXT(VLOOKUP(A63,[7]令和3年度契約状況調査票!$F:$AR,15,FALSE),"#,##0円")&amp;CHAR(10)&amp;VLOOKUP(A63,[7]令和3年度契約状況調査票!$F:$AR,31,FALSE),IF(P63="単価契約","単価契約"&amp;CHAR(10)&amp;"予定調達総額 "&amp;TEXT(VLOOKUP(A63,[7]令和3年度契約状況調査票!$F:$AR,15,FALSE),"#,##0円")&amp;CHAR(10)&amp;VLOOKUP(A63,[7]令和3年度契約状況調査票!$F:$AR,31,FALSE),VLOOKUP(A63,[7]令和3年度契約状況調査票!$F:$AR,31,FALSE))))))))</f>
        <v xml:space="preserve">単価契約
予定調達総額 1,596,450円
</v>
      </c>
      <c r="P63" s="9" t="str">
        <f>IF(A63="","",VLOOKUP(A63,[7]令和3年度契約状況調査票!$F:$BY,52,FALSE))</f>
        <v>単価契約</v>
      </c>
    </row>
    <row r="64" spans="1:16" s="9" customFormat="1" ht="109.5" customHeight="1">
      <c r="A64" s="10">
        <f>IF(MAX([7]令和3年度契約状況調査票!F50:F307)&gt;=ROW()-5,ROW()-5,"")</f>
        <v>59</v>
      </c>
      <c r="B64" s="11" t="str">
        <f>IF(A64="","",VLOOKUP(A64,[7]令和3年度契約状況調査票!$F:$AR,4,FALSE))</f>
        <v>令和4年分の土地鑑定評価額の算出に係る業務　　　　　
21地点ほか</v>
      </c>
      <c r="C64" s="12" t="str">
        <f>IF(A64="","",VLOOKUP(A64,[7]令和3年度契約状況調査票!$F:$AR,5,FALSE))</f>
        <v>支出負担行為担当官
金沢国税局総務部次長
中村　憲二
石川県金沢市広坂２－２－６０</v>
      </c>
      <c r="D64" s="13">
        <f>IF(A64="","",VLOOKUP(A64,[7]令和3年度契約状況調査票!$F:$AR,8,FALSE))</f>
        <v>44434</v>
      </c>
      <c r="E64" s="11" t="str">
        <f>IF(A64="","",VLOOKUP(A64,[7]令和3年度契約状況調査票!$F:$AR,9,FALSE))</f>
        <v>個人</v>
      </c>
      <c r="F64" s="14" t="str">
        <f>IF(A64="","",VLOOKUP(A64,[7]令和3年度契約状況調査票!$F:$AR,10,FALSE))</f>
        <v>－</v>
      </c>
      <c r="G64" s="15" t="str">
        <f>IF(A64="","",VLOOKUP(A64,[7]令和3年度契約状況調査票!$F:$AR,30,FALSE))</f>
        <v>公募を実施し、申し込みのあった者のうち当局の要件を満たす全ての者と契約したものであり、競争を許さないことから会計法29条の3第4項に該当するため。</v>
      </c>
      <c r="H64" s="16">
        <f>IF(A64="","",IF(VLOOKUP(A64,[7]令和3年度契約状況調査票!$F:$AR,13,FALSE)="他官署で調達手続きを実施のため","他官署で調達手続きを実施のため",IF(VLOOKUP(A64,[7]令和3年度契約状況調査票!$F:$AR,20,FALSE)="②同種の他の契約の予定価格を類推されるおそれがあるため公表しない","同種の他の契約の予定価格を類推されるおそれがあるため公表しない",IF(VLOOKUP(A64,[7]令和3年度契約状況調査票!$F:$AR,20,FALSE)="－","－",IF(VLOOKUP(A64,[7]令和3年度契約状況調査票!$F:$AR,6,FALSE)&lt;&gt;"",TEXT(VLOOKUP(A64,[7]令和3年度契約状況調査票!$F:$AR,13,FALSE),"#,##0円")&amp;CHAR(10)&amp;"(A)",VLOOKUP(A64,[7]令和3年度契約状況調査票!$F:$AR,13,FALSE))))))</f>
        <v>1490851</v>
      </c>
      <c r="I64" s="16" t="str">
        <f>IF(A64="","",VLOOKUP(A64,[7]令和3年度契約状況調査票!$F:$AR,14,FALSE))</f>
        <v>@73,900円／地点
ほか</v>
      </c>
      <c r="J64" s="17">
        <f>IF(A64="","",IF(VLOOKUP(A64,[7]令和3年度契約状況調査票!$F:$AR,13,FALSE)="他官署で調達手続きを実施のため","－",IF(VLOOKUP(A64,[7]令和3年度契約状況調査票!$F:$AR,20,FALSE)="②同種の他の契約の予定価格を類推されるおそれがあるため公表しない","－",IF(VLOOKUP(A64,[7]令和3年度契約状況調査票!$F:$AR,20,FALSE)="－","－",IF(VLOOKUP(A64,[7]令和3年度契約状況調査票!$F:$AR,6,FALSE)&lt;&gt;"",TEXT(VLOOKUP(A64,[7]令和3年度契約状況調査票!$F:$AR,16,FALSE),"#.0%")&amp;CHAR(10)&amp;"(B/A×100)",VLOOKUP(A64,[7]令和3年度契約状況調査票!$F:$AR,16,FALSE))))))</f>
        <v>1</v>
      </c>
      <c r="K64" s="18"/>
      <c r="L64" s="17" t="str">
        <f>IF(A64="","",IF(VLOOKUP(A64,[7]令和3年度契約状況調査票!$F:$AR,26,FALSE)="①公益社団法人","公社",IF(VLOOKUP(A64,[7]令和3年度契約状況調査票!$F:$AR,26,FALSE)="②公益財団法人","公財","")))</f>
        <v/>
      </c>
      <c r="M64" s="17">
        <f>IF(A64="","",VLOOKUP(A64,[7]令和3年度契約状況調査票!$F:$AR,27,FALSE))</f>
        <v>0</v>
      </c>
      <c r="N64" s="18"/>
      <c r="O64" s="19" t="str">
        <f>IF(A64="","",IF(AND(Q64="○",P64="分担契約/単価契約"),"単価契約"&amp;CHAR(10)&amp;"予定調達総額 "&amp;TEXT(VLOOKUP(A64,[7]令和3年度契約状況調査票!$F:$AR,15,FALSE),"#,##0円")&amp;"(B)"&amp;CHAR(10)&amp;"分担契約"&amp;CHAR(10)&amp;VLOOKUP(A64,[7]令和3年度契約状況調査票!$F:$AR,31,FALSE),IF(AND(Q64="○",P64="分担契約"),"分担契約"&amp;CHAR(10)&amp;"契約総額 "&amp;TEXT(VLOOKUP(A64,[7]令和3年度契約状況調査票!$F:$AR,15,FALSE),"#,##0円")&amp;"(B)"&amp;CHAR(10)&amp;VLOOKUP(A64,[7]令和3年度契約状況調査票!$F:$AR,31,FALSE),(IF(P64="分担契約/単価契約","単価契約"&amp;CHAR(10)&amp;"予定調達総額 "&amp;TEXT(VLOOKUP(A64,[7]令和3年度契約状況調査票!$F:$AR,15,FALSE),"#,##0円")&amp;CHAR(10)&amp;"分担契約"&amp;CHAR(10)&amp;VLOOKUP(A64,[7]令和3年度契約状況調査票!$F:$AR,31,FALSE),IF(P64="分担契約","分担契約"&amp;CHAR(10)&amp;"契約総額 "&amp;TEXT(VLOOKUP(A64,[7]令和3年度契約状況調査票!$F:$AR,15,FALSE),"#,##0円")&amp;CHAR(10)&amp;VLOOKUP(A64,[7]令和3年度契約状況調査票!$F:$AR,31,FALSE),IF(P64="単価契約","単価契約"&amp;CHAR(10)&amp;"予定調達総額 "&amp;TEXT(VLOOKUP(A64,[7]令和3年度契約状況調査票!$F:$AR,15,FALSE),"#,##0円")&amp;CHAR(10)&amp;VLOOKUP(A64,[7]令和3年度契約状況調査票!$F:$AR,31,FALSE),VLOOKUP(A64,[7]令和3年度契約状況調査票!$F:$AR,31,FALSE))))))))</f>
        <v xml:space="preserve">単価契約
予定調達総額 1,490,851円
</v>
      </c>
      <c r="P64" s="9" t="str">
        <f>IF(A64="","",VLOOKUP(A64,[7]令和3年度契約状況調査票!$F:$BY,52,FALSE))</f>
        <v>単価契約</v>
      </c>
    </row>
    <row r="65" spans="1:16" s="9" customFormat="1" ht="109.5" customHeight="1">
      <c r="A65" s="10">
        <f>IF(MAX([7]令和3年度契約状況調査票!F50:F308)&gt;=ROW()-5,ROW()-5,"")</f>
        <v>60</v>
      </c>
      <c r="B65" s="11" t="str">
        <f>IF(A65="","",VLOOKUP(A65,[7]令和3年度契約状況調査票!$F:$AR,4,FALSE))</f>
        <v>令和4年分の土地鑑定評価額の算出に係る業務　　　　　
22地点</v>
      </c>
      <c r="C65" s="12" t="str">
        <f>IF(A65="","",VLOOKUP(A65,[7]令和3年度契約状況調査票!$F:$AR,5,FALSE))</f>
        <v>支出負担行為担当官
金沢国税局総務部次長
中村　憲二
石川県金沢市広坂２－２－６０</v>
      </c>
      <c r="D65" s="13">
        <f>IF(A65="","",VLOOKUP(A65,[7]令和3年度契約状況調査票!$F:$AR,8,FALSE))</f>
        <v>44434</v>
      </c>
      <c r="E65" s="11" t="str">
        <f>IF(A65="","",VLOOKUP(A65,[7]令和3年度契約状況調査票!$F:$AR,9,FALSE))</f>
        <v>個人</v>
      </c>
      <c r="F65" s="14" t="str">
        <f>IF(A65="","",VLOOKUP(A65,[7]令和3年度契約状況調査票!$F:$AR,10,FALSE))</f>
        <v>－</v>
      </c>
      <c r="G65" s="15" t="str">
        <f>IF(A65="","",VLOOKUP(A65,[7]令和3年度契約状況調査票!$F:$AR,30,FALSE))</f>
        <v>公募を実施し、申し込みのあった者のうち当局の要件を満たす全ての者と契約したものであり、競争を許さないことから会計法29条の3第4項に該当するため。</v>
      </c>
      <c r="H65" s="16">
        <f>IF(A65="","",IF(VLOOKUP(A65,[7]令和3年度契約状況調査票!$F:$AR,13,FALSE)="他官署で調達手続きを実施のため","他官署で調達手続きを実施のため",IF(VLOOKUP(A65,[7]令和3年度契約状況調査票!$F:$AR,20,FALSE)="②同種の他の契約の予定価格を類推されるおそれがあるため公表しない","同種の他の契約の予定価格を類推されるおそれがあるため公表しない",IF(VLOOKUP(A65,[7]令和3年度契約状況調査票!$F:$AR,20,FALSE)="－","－",IF(VLOOKUP(A65,[7]令和3年度契約状況調査票!$F:$AR,6,FALSE)&lt;&gt;"",TEXT(VLOOKUP(A65,[7]令和3年度契約状況調査票!$F:$AR,13,FALSE),"#,##0円")&amp;CHAR(10)&amp;"(A)",VLOOKUP(A65,[7]令和3年度契約状況調査票!$F:$AR,13,FALSE))))))</f>
        <v>1395912</v>
      </c>
      <c r="I65" s="16" t="str">
        <f>IF(A65="","",VLOOKUP(A65,[7]令和3年度契約状況調査票!$F:$AR,14,FALSE))</f>
        <v>@73,900円／地点
ほか</v>
      </c>
      <c r="J65" s="17">
        <f>IF(A65="","",IF(VLOOKUP(A65,[7]令和3年度契約状況調査票!$F:$AR,13,FALSE)="他官署で調達手続きを実施のため","－",IF(VLOOKUP(A65,[7]令和3年度契約状況調査票!$F:$AR,20,FALSE)="②同種の他の契約の予定価格を類推されるおそれがあるため公表しない","－",IF(VLOOKUP(A65,[7]令和3年度契約状況調査票!$F:$AR,20,FALSE)="－","－",IF(VLOOKUP(A65,[7]令和3年度契約状況調査票!$F:$AR,6,FALSE)&lt;&gt;"",TEXT(VLOOKUP(A65,[7]令和3年度契約状況調査票!$F:$AR,16,FALSE),"#.0%")&amp;CHAR(10)&amp;"(B/A×100)",VLOOKUP(A65,[7]令和3年度契約状況調査票!$F:$AR,16,FALSE))))))</f>
        <v>1</v>
      </c>
      <c r="K65" s="18"/>
      <c r="L65" s="17" t="str">
        <f>IF(A65="","",IF(VLOOKUP(A65,[7]令和3年度契約状況調査票!$F:$AR,26,FALSE)="①公益社団法人","公社",IF(VLOOKUP(A65,[7]令和3年度契約状況調査票!$F:$AR,26,FALSE)="②公益財団法人","公財","")))</f>
        <v/>
      </c>
      <c r="M65" s="17">
        <f>IF(A65="","",VLOOKUP(A65,[7]令和3年度契約状況調査票!$F:$AR,27,FALSE))</f>
        <v>0</v>
      </c>
      <c r="N65" s="18"/>
      <c r="O65" s="19" t="str">
        <f>IF(A65="","",IF(AND(Q65="○",P65="分担契約/単価契約"),"単価契約"&amp;CHAR(10)&amp;"予定調達総額 "&amp;TEXT(VLOOKUP(A65,[7]令和3年度契約状況調査票!$F:$AR,15,FALSE),"#,##0円")&amp;"(B)"&amp;CHAR(10)&amp;"分担契約"&amp;CHAR(10)&amp;VLOOKUP(A65,[7]令和3年度契約状況調査票!$F:$AR,31,FALSE),IF(AND(Q65="○",P65="分担契約"),"分担契約"&amp;CHAR(10)&amp;"契約総額 "&amp;TEXT(VLOOKUP(A65,[7]令和3年度契約状況調査票!$F:$AR,15,FALSE),"#,##0円")&amp;"(B)"&amp;CHAR(10)&amp;VLOOKUP(A65,[7]令和3年度契約状況調査票!$F:$AR,31,FALSE),(IF(P65="分担契約/単価契約","単価契約"&amp;CHAR(10)&amp;"予定調達総額 "&amp;TEXT(VLOOKUP(A65,[7]令和3年度契約状況調査票!$F:$AR,15,FALSE),"#,##0円")&amp;CHAR(10)&amp;"分担契約"&amp;CHAR(10)&amp;VLOOKUP(A65,[7]令和3年度契約状況調査票!$F:$AR,31,FALSE),IF(P65="分担契約","分担契約"&amp;CHAR(10)&amp;"契約総額 "&amp;TEXT(VLOOKUP(A65,[7]令和3年度契約状況調査票!$F:$AR,15,FALSE),"#,##0円")&amp;CHAR(10)&amp;VLOOKUP(A65,[7]令和3年度契約状況調査票!$F:$AR,31,FALSE),IF(P65="単価契約","単価契約"&amp;CHAR(10)&amp;"予定調達総額 "&amp;TEXT(VLOOKUP(A65,[7]令和3年度契約状況調査票!$F:$AR,15,FALSE),"#,##0円")&amp;CHAR(10)&amp;VLOOKUP(A65,[7]令和3年度契約状況調査票!$F:$AR,31,FALSE),VLOOKUP(A65,[7]令和3年度契約状況調査票!$F:$AR,31,FALSE))))))))</f>
        <v xml:space="preserve">単価契約
予定調達総額 1,395,912円
</v>
      </c>
      <c r="P65" s="9" t="str">
        <f>IF(A65="","",VLOOKUP(A65,[7]令和3年度契約状況調査票!$F:$BY,52,FALSE))</f>
        <v>単価契約</v>
      </c>
    </row>
    <row r="66" spans="1:16" s="9" customFormat="1" ht="109.5" customHeight="1">
      <c r="A66" s="10">
        <f>IF(MAX([7]令和3年度契約状況調査票!F45:F309)&gt;=ROW()-5,ROW()-5,"")</f>
        <v>61</v>
      </c>
      <c r="B66" s="11" t="str">
        <f>IF(A66="","",VLOOKUP(A66,[7]令和3年度契約状況調査票!$F:$AR,4,FALSE))</f>
        <v>令和4年分の土地鑑定評価額の算出に係る業務　　　　　
23地点ほか</v>
      </c>
      <c r="C66" s="12" t="str">
        <f>IF(A66="","",VLOOKUP(A66,[7]令和3年度契約状況調査票!$F:$AR,5,FALSE))</f>
        <v>支出負担行為担当官
金沢国税局総務部次長
中村　憲二
石川県金沢市広坂２－２－６０</v>
      </c>
      <c r="D66" s="13">
        <f>IF(A66="","",VLOOKUP(A66,[7]令和3年度契約状況調査票!$F:$AR,8,FALSE))</f>
        <v>44434</v>
      </c>
      <c r="E66" s="11" t="str">
        <f>IF(A66="","",VLOOKUP(A66,[7]令和3年度契約状況調査票!$F:$AR,9,FALSE))</f>
        <v>個人</v>
      </c>
      <c r="F66" s="14" t="str">
        <f>IF(A66="","",VLOOKUP(A66,[7]令和3年度契約状況調査票!$F:$AR,10,FALSE))</f>
        <v>－</v>
      </c>
      <c r="G66" s="15" t="str">
        <f>IF(A66="","",VLOOKUP(A66,[7]令和3年度契約状況調査票!$F:$AR,30,FALSE))</f>
        <v>公募を実施し、申し込みのあった者のうち当局の要件を満たす全ての者と契約したものであり、競争を許さないことから会計法29条の3第4項に該当するため。</v>
      </c>
      <c r="H66" s="16">
        <f>IF(A66="","",IF(VLOOKUP(A66,[7]令和3年度契約状況調査票!$F:$AR,13,FALSE)="他官署で調達手続きを実施のため","他官署で調達手続きを実施のため",IF(VLOOKUP(A66,[7]令和3年度契約状況調査票!$F:$AR,20,FALSE)="②同種の他の契約の予定価格を類推されるおそれがあるため公表しない","同種の他の契約の予定価格を類推されるおそれがあるため公表しない",IF(VLOOKUP(A66,[7]令和3年度契約状況調査票!$F:$AR,20,FALSE)="－","－",IF(VLOOKUP(A66,[7]令和3年度契約状況調査票!$F:$AR,6,FALSE)&lt;&gt;"",TEXT(VLOOKUP(A66,[7]令和3年度契約状況調査票!$F:$AR,13,FALSE),"#,##0円")&amp;CHAR(10)&amp;"(A)",VLOOKUP(A66,[7]令和3年度契約状況調査票!$F:$AR,13,FALSE))))))</f>
        <v>1531596</v>
      </c>
      <c r="I66" s="16" t="str">
        <f>IF(A66="","",VLOOKUP(A66,[7]令和3年度契約状況調査票!$F:$AR,14,FALSE))</f>
        <v>@73,900円／地点
ほか</v>
      </c>
      <c r="J66" s="17">
        <f>IF(A66="","",IF(VLOOKUP(A66,[7]令和3年度契約状況調査票!$F:$AR,13,FALSE)="他官署で調達手続きを実施のため","－",IF(VLOOKUP(A66,[7]令和3年度契約状況調査票!$F:$AR,20,FALSE)="②同種の他の契約の予定価格を類推されるおそれがあるため公表しない","－",IF(VLOOKUP(A66,[7]令和3年度契約状況調査票!$F:$AR,20,FALSE)="－","－",IF(VLOOKUP(A66,[7]令和3年度契約状況調査票!$F:$AR,6,FALSE)&lt;&gt;"",TEXT(VLOOKUP(A66,[7]令和3年度契約状況調査票!$F:$AR,16,FALSE),"#.0%")&amp;CHAR(10)&amp;"(B/A×100)",VLOOKUP(A66,[7]令和3年度契約状況調査票!$F:$AR,16,FALSE))))))</f>
        <v>1</v>
      </c>
      <c r="K66" s="18"/>
      <c r="L66" s="17" t="str">
        <f>IF(A66="","",IF(VLOOKUP(A66,[7]令和3年度契約状況調査票!$F:$AR,26,FALSE)="①公益社団法人","公社",IF(VLOOKUP(A66,[7]令和3年度契約状況調査票!$F:$AR,26,FALSE)="②公益財団法人","公財","")))</f>
        <v/>
      </c>
      <c r="M66" s="17">
        <f>IF(A66="","",VLOOKUP(A66,[7]令和3年度契約状況調査票!$F:$AR,27,FALSE))</f>
        <v>0</v>
      </c>
      <c r="N66" s="18"/>
      <c r="O66" s="19" t="str">
        <f>IF(A66="","",IF(AND(Q66="○",P66="分担契約/単価契約"),"単価契約"&amp;CHAR(10)&amp;"予定調達総額 "&amp;TEXT(VLOOKUP(A66,[7]令和3年度契約状況調査票!$F:$AR,15,FALSE),"#,##0円")&amp;"(B)"&amp;CHAR(10)&amp;"分担契約"&amp;CHAR(10)&amp;VLOOKUP(A66,[7]令和3年度契約状況調査票!$F:$AR,31,FALSE),IF(AND(Q66="○",P66="分担契約"),"分担契約"&amp;CHAR(10)&amp;"契約総額 "&amp;TEXT(VLOOKUP(A66,[7]令和3年度契約状況調査票!$F:$AR,15,FALSE),"#,##0円")&amp;"(B)"&amp;CHAR(10)&amp;VLOOKUP(A66,[7]令和3年度契約状況調査票!$F:$AR,31,FALSE),(IF(P66="分担契約/単価契約","単価契約"&amp;CHAR(10)&amp;"予定調達総額 "&amp;TEXT(VLOOKUP(A66,[7]令和3年度契約状況調査票!$F:$AR,15,FALSE),"#,##0円")&amp;CHAR(10)&amp;"分担契約"&amp;CHAR(10)&amp;VLOOKUP(A66,[7]令和3年度契約状況調査票!$F:$AR,31,FALSE),IF(P66="分担契約","分担契約"&amp;CHAR(10)&amp;"契約総額 "&amp;TEXT(VLOOKUP(A66,[7]令和3年度契約状況調査票!$F:$AR,15,FALSE),"#,##0円")&amp;CHAR(10)&amp;VLOOKUP(A66,[7]令和3年度契約状況調査票!$F:$AR,31,FALSE),IF(P66="単価契約","単価契約"&amp;CHAR(10)&amp;"予定調達総額 "&amp;TEXT(VLOOKUP(A66,[7]令和3年度契約状況調査票!$F:$AR,15,FALSE),"#,##0円")&amp;CHAR(10)&amp;VLOOKUP(A66,[7]令和3年度契約状況調査票!$F:$AR,31,FALSE),VLOOKUP(A66,[7]令和3年度契約状況調査票!$F:$AR,31,FALSE))))))))</f>
        <v xml:space="preserve">単価契約
予定調達総額 1,531,596円
</v>
      </c>
      <c r="P66" s="9" t="str">
        <f>IF(A66="","",VLOOKUP(A66,[7]令和3年度契約状況調査票!$F:$BY,52,FALSE))</f>
        <v>単価契約</v>
      </c>
    </row>
    <row r="67" spans="1:16" s="9" customFormat="1" ht="109.5" customHeight="1">
      <c r="A67" s="10">
        <f>IF(MAX([7]令和3年度契約状況調査票!F46:F310)&gt;=ROW()-5,ROW()-5,"")</f>
        <v>62</v>
      </c>
      <c r="B67" s="11" t="str">
        <f>IF(A67="","",VLOOKUP(A67,[7]令和3年度契約状況調査票!$F:$AR,4,FALSE))</f>
        <v>令和4年分の土地鑑定評価額の算出に係る業務　　　　　
21地点ほか</v>
      </c>
      <c r="C67" s="12" t="str">
        <f>IF(A67="","",VLOOKUP(A67,[7]令和3年度契約状況調査票!$F:$AR,5,FALSE))</f>
        <v>支出負担行為担当官
金沢国税局総務部次長
中村　憲二
石川県金沢市広坂２－２－６０</v>
      </c>
      <c r="D67" s="13">
        <f>IF(A67="","",VLOOKUP(A67,[7]令和3年度契約状況調査票!$F:$AR,8,FALSE))</f>
        <v>44434</v>
      </c>
      <c r="E67" s="11" t="str">
        <f>IF(A67="","",VLOOKUP(A67,[7]令和3年度契約状況調査票!$F:$AR,9,FALSE))</f>
        <v>個人</v>
      </c>
      <c r="F67" s="14" t="str">
        <f>IF(A67="","",VLOOKUP(A67,[7]令和3年度契約状況調査票!$F:$AR,10,FALSE))</f>
        <v>－</v>
      </c>
      <c r="G67" s="15" t="str">
        <f>IF(A67="","",VLOOKUP(A67,[7]令和3年度契約状況調査票!$F:$AR,30,FALSE))</f>
        <v>公募を実施し、申し込みのあった者のうち当局の要件を満たす全ての者と契約したものであり、競争を許さないことから会計法29条の3第4項に該当するため。</v>
      </c>
      <c r="H67" s="16">
        <f>IF(A67="","",IF(VLOOKUP(A67,[7]令和3年度契約状況調査票!$F:$AR,13,FALSE)="他官署で調達手続きを実施のため","他官署で調達手続きを実施のため",IF(VLOOKUP(A67,[7]令和3年度契約状況調査票!$F:$AR,20,FALSE)="②同種の他の契約の予定価格を類推されるおそれがあるため公表しない","同種の他の契約の予定価格を類推されるおそれがあるため公表しない",IF(VLOOKUP(A67,[7]令和3年度契約状況調査票!$F:$AR,20,FALSE)="－","－",IF(VLOOKUP(A67,[7]令和3年度契約状況調査票!$F:$AR,6,FALSE)&lt;&gt;"",TEXT(VLOOKUP(A67,[7]令和3年度契約状況調査票!$F:$AR,13,FALSE),"#,##0円")&amp;CHAR(10)&amp;"(A)",VLOOKUP(A67,[7]令和3年度契約状況調査票!$F:$AR,13,FALSE))))))</f>
        <v>1508239</v>
      </c>
      <c r="I67" s="16" t="str">
        <f>IF(A67="","",VLOOKUP(A67,[7]令和3年度契約状況調査票!$F:$AR,14,FALSE))</f>
        <v>@73,900円／地点
ほか</v>
      </c>
      <c r="J67" s="17">
        <f>IF(A67="","",IF(VLOOKUP(A67,[7]令和3年度契約状況調査票!$F:$AR,13,FALSE)="他官署で調達手続きを実施のため","－",IF(VLOOKUP(A67,[7]令和3年度契約状況調査票!$F:$AR,20,FALSE)="②同種の他の契約の予定価格を類推されるおそれがあるため公表しない","－",IF(VLOOKUP(A67,[7]令和3年度契約状況調査票!$F:$AR,20,FALSE)="－","－",IF(VLOOKUP(A67,[7]令和3年度契約状況調査票!$F:$AR,6,FALSE)&lt;&gt;"",TEXT(VLOOKUP(A67,[7]令和3年度契約状況調査票!$F:$AR,16,FALSE),"#.0%")&amp;CHAR(10)&amp;"(B/A×100)",VLOOKUP(A67,[7]令和3年度契約状況調査票!$F:$AR,16,FALSE))))))</f>
        <v>1</v>
      </c>
      <c r="K67" s="18"/>
      <c r="L67" s="17" t="str">
        <f>IF(A67="","",IF(VLOOKUP(A67,[7]令和3年度契約状況調査票!$F:$AR,26,FALSE)="①公益社団法人","公社",IF(VLOOKUP(A67,[7]令和3年度契約状況調査票!$F:$AR,26,FALSE)="②公益財団法人","公財","")))</f>
        <v/>
      </c>
      <c r="M67" s="17">
        <f>IF(A67="","",VLOOKUP(A67,[7]令和3年度契約状況調査票!$F:$AR,27,FALSE))</f>
        <v>0</v>
      </c>
      <c r="N67" s="18"/>
      <c r="O67" s="19" t="str">
        <f>IF(A67="","",IF(AND(Q67="○",P67="分担契約/単価契約"),"単価契約"&amp;CHAR(10)&amp;"予定調達総額 "&amp;TEXT(VLOOKUP(A67,[7]令和3年度契約状況調査票!$F:$AR,15,FALSE),"#,##0円")&amp;"(B)"&amp;CHAR(10)&amp;"分担契約"&amp;CHAR(10)&amp;VLOOKUP(A67,[7]令和3年度契約状況調査票!$F:$AR,31,FALSE),IF(AND(Q67="○",P67="分担契約"),"分担契約"&amp;CHAR(10)&amp;"契約総額 "&amp;TEXT(VLOOKUP(A67,[7]令和3年度契約状況調査票!$F:$AR,15,FALSE),"#,##0円")&amp;"(B)"&amp;CHAR(10)&amp;VLOOKUP(A67,[7]令和3年度契約状況調査票!$F:$AR,31,FALSE),(IF(P67="分担契約/単価契約","単価契約"&amp;CHAR(10)&amp;"予定調達総額 "&amp;TEXT(VLOOKUP(A67,[7]令和3年度契約状況調査票!$F:$AR,15,FALSE),"#,##0円")&amp;CHAR(10)&amp;"分担契約"&amp;CHAR(10)&amp;VLOOKUP(A67,[7]令和3年度契約状況調査票!$F:$AR,31,FALSE),IF(P67="分担契約","分担契約"&amp;CHAR(10)&amp;"契約総額 "&amp;TEXT(VLOOKUP(A67,[7]令和3年度契約状況調査票!$F:$AR,15,FALSE),"#,##0円")&amp;CHAR(10)&amp;VLOOKUP(A67,[7]令和3年度契約状況調査票!$F:$AR,31,FALSE),IF(P67="単価契約","単価契約"&amp;CHAR(10)&amp;"予定調達総額 "&amp;TEXT(VLOOKUP(A67,[7]令和3年度契約状況調査票!$F:$AR,15,FALSE),"#,##0円")&amp;CHAR(10)&amp;VLOOKUP(A67,[7]令和3年度契約状況調査票!$F:$AR,31,FALSE),VLOOKUP(A67,[7]令和3年度契約状況調査票!$F:$AR,31,FALSE))))))))</f>
        <v xml:space="preserve">単価契約
予定調達総額 1,508,239円
</v>
      </c>
      <c r="P67" s="9" t="str">
        <f>IF(A67="","",VLOOKUP(A67,[7]令和3年度契約状況調査票!$F:$BY,52,FALSE))</f>
        <v>単価契約</v>
      </c>
    </row>
    <row r="68" spans="1:16" s="9" customFormat="1" ht="109.5" customHeight="1">
      <c r="A68" s="10">
        <f>IF(MAX([7]令和3年度契約状況調査票!F46:F311)&gt;=ROW()-5,ROW()-5,"")</f>
        <v>63</v>
      </c>
      <c r="B68" s="11" t="str">
        <f>IF(A68="","",VLOOKUP(A68,[7]令和3年度契約状況調査票!$F:$AR,4,FALSE))</f>
        <v>令和4年分の土地鑑定評価額の算出に係る業務　　　　　
21地点</v>
      </c>
      <c r="C68" s="12" t="str">
        <f>IF(A68="","",VLOOKUP(A68,[7]令和3年度契約状況調査票!$F:$AR,5,FALSE))</f>
        <v>支出負担行為担当官
金沢国税局総務部次長
中村　憲二
石川県金沢市広坂２－２－６０</v>
      </c>
      <c r="D68" s="13">
        <f>IF(A68="","",VLOOKUP(A68,[7]令和3年度契約状況調査票!$F:$AR,8,FALSE))</f>
        <v>44434</v>
      </c>
      <c r="E68" s="11" t="str">
        <f>IF(A68="","",VLOOKUP(A68,[7]令和3年度契約状況調査票!$F:$AR,9,FALSE))</f>
        <v>株式会社奥野不動産鑑定事務所
福井県敦賀市清水町２－１５－１７野崎ビル３階</v>
      </c>
      <c r="F68" s="14">
        <f>IF(A68="","",VLOOKUP(A68,[7]令和3年度契約状況調査票!$F:$AR,10,FALSE))</f>
        <v>8210001014573</v>
      </c>
      <c r="G68" s="15" t="str">
        <f>IF(A68="","",VLOOKUP(A68,[7]令和3年度契約状況調査票!$F:$AR,30,FALSE))</f>
        <v>公募を実施し、申し込みのあった者のうち当局の要件を満たす全ての者と契約したものであり、競争を許さないことから会計法29条の3第4項に該当するため。</v>
      </c>
      <c r="H68" s="16">
        <f>IF(A68="","",IF(VLOOKUP(A68,[7]令和3年度契約状況調査票!$F:$AR,13,FALSE)="他官署で調達手続きを実施のため","他官署で調達手続きを実施のため",IF(VLOOKUP(A68,[7]令和3年度契約状況調査票!$F:$AR,20,FALSE)="②同種の他の契約の予定価格を類推されるおそれがあるため公表しない","同種の他の契約の予定価格を類推されるおそれがあるため公表しない",IF(VLOOKUP(A68,[7]令和3年度契約状況調査票!$F:$AR,20,FALSE)="－","－",IF(VLOOKUP(A68,[7]令和3年度契約状況調査票!$F:$AR,6,FALSE)&lt;&gt;"",TEXT(VLOOKUP(A68,[7]令和3年度契約状況調査票!$F:$AR,13,FALSE),"#,##0円")&amp;CHAR(10)&amp;"(A)",VLOOKUP(A68,[7]令和3年度契約状況調査票!$F:$AR,13,FALSE))))))</f>
        <v>1551900</v>
      </c>
      <c r="I68" s="16" t="str">
        <f>IF(A68="","",VLOOKUP(A68,[7]令和3年度契約状況調査票!$F:$AR,14,FALSE))</f>
        <v>@73,900円／地点
ほか</v>
      </c>
      <c r="J68" s="17">
        <f>IF(A68="","",IF(VLOOKUP(A68,[7]令和3年度契約状況調査票!$F:$AR,13,FALSE)="他官署で調達手続きを実施のため","－",IF(VLOOKUP(A68,[7]令和3年度契約状況調査票!$F:$AR,20,FALSE)="②同種の他の契約の予定価格を類推されるおそれがあるため公表しない","－",IF(VLOOKUP(A68,[7]令和3年度契約状況調査票!$F:$AR,20,FALSE)="－","－",IF(VLOOKUP(A68,[7]令和3年度契約状況調査票!$F:$AR,6,FALSE)&lt;&gt;"",TEXT(VLOOKUP(A68,[7]令和3年度契約状況調査票!$F:$AR,16,FALSE),"#.0%")&amp;CHAR(10)&amp;"(B/A×100)",VLOOKUP(A68,[7]令和3年度契約状況調査票!$F:$AR,16,FALSE))))))</f>
        <v>1</v>
      </c>
      <c r="K68" s="18"/>
      <c r="L68" s="17" t="str">
        <f>IF(A68="","",IF(VLOOKUP(A68,[7]令和3年度契約状況調査票!$F:$AR,26,FALSE)="①公益社団法人","公社",IF(VLOOKUP(A68,[7]令和3年度契約状況調査票!$F:$AR,26,FALSE)="②公益財団法人","公財","")))</f>
        <v/>
      </c>
      <c r="M68" s="17">
        <f>IF(A68="","",VLOOKUP(A68,[7]令和3年度契約状況調査票!$F:$AR,27,FALSE))</f>
        <v>0</v>
      </c>
      <c r="N68" s="18"/>
      <c r="O68" s="19" t="str">
        <f>IF(A68="","",IF(AND(Q68="○",P68="分担契約/単価契約"),"単価契約"&amp;CHAR(10)&amp;"予定調達総額 "&amp;TEXT(VLOOKUP(A68,[7]令和3年度契約状況調査票!$F:$AR,15,FALSE),"#,##0円")&amp;"(B)"&amp;CHAR(10)&amp;"分担契約"&amp;CHAR(10)&amp;VLOOKUP(A68,[7]令和3年度契約状況調査票!$F:$AR,31,FALSE),IF(AND(Q68="○",P68="分担契約"),"分担契約"&amp;CHAR(10)&amp;"契約総額 "&amp;TEXT(VLOOKUP(A68,[7]令和3年度契約状況調査票!$F:$AR,15,FALSE),"#,##0円")&amp;"(B)"&amp;CHAR(10)&amp;VLOOKUP(A68,[7]令和3年度契約状況調査票!$F:$AR,31,FALSE),(IF(P68="分担契約/単価契約","単価契約"&amp;CHAR(10)&amp;"予定調達総額 "&amp;TEXT(VLOOKUP(A68,[7]令和3年度契約状況調査票!$F:$AR,15,FALSE),"#,##0円")&amp;CHAR(10)&amp;"分担契約"&amp;CHAR(10)&amp;VLOOKUP(A68,[7]令和3年度契約状況調査票!$F:$AR,31,FALSE),IF(P68="分担契約","分担契約"&amp;CHAR(10)&amp;"契約総額 "&amp;TEXT(VLOOKUP(A68,[7]令和3年度契約状況調査票!$F:$AR,15,FALSE),"#,##0円")&amp;CHAR(10)&amp;VLOOKUP(A68,[7]令和3年度契約状況調査票!$F:$AR,31,FALSE),IF(P68="単価契約","単価契約"&amp;CHAR(10)&amp;"予定調達総額 "&amp;TEXT(VLOOKUP(A68,[7]令和3年度契約状況調査票!$F:$AR,15,FALSE),"#,##0円")&amp;CHAR(10)&amp;VLOOKUP(A68,[7]令和3年度契約状況調査票!$F:$AR,31,FALSE),VLOOKUP(A68,[7]令和3年度契約状況調査票!$F:$AR,31,FALSE))))))))</f>
        <v xml:space="preserve">単価契約
予定調達総額 1,551,900円
</v>
      </c>
      <c r="P68" s="9" t="str">
        <f>IF(A68="","",VLOOKUP(A68,[7]令和3年度契約状況調査票!$F:$BY,52,FALSE))</f>
        <v>単価契約</v>
      </c>
    </row>
    <row r="69" spans="1:16" s="9" customFormat="1" ht="109.5" customHeight="1">
      <c r="A69" s="10">
        <f>IF(MAX([7]令和3年度契約状況調査票!F33:F312)&gt;=ROW()-5,ROW()-5,"")</f>
        <v>64</v>
      </c>
      <c r="B69" s="11" t="str">
        <f>IF(A69="","",VLOOKUP(A69,[7]令和3年度契約状況調査票!$F:$AR,4,FALSE))</f>
        <v>電話料</v>
      </c>
      <c r="C69" s="12" t="str">
        <f>IF(A69="","",VLOOKUP(A69,[7]令和3年度契約状況調査票!$F:$AR,5,FALSE))</f>
        <v>支出負担行為担当官
金沢国税局総務部次長
中村　憲二
石川県金沢市広坂２－２－６０</v>
      </c>
      <c r="D69" s="13" t="str">
        <f>IF(A69="","",VLOOKUP(A69,[7]令和3年度契約状況調査票!$F:$AR,8,FALSE))</f>
        <v>－</v>
      </c>
      <c r="E69" s="11" t="str">
        <f>IF(A69="","",VLOOKUP(A69,[7]令和3年度契約状況調査票!$F:$AR,9,FALSE))</f>
        <v>ソフトバンク株式会社
東京都港区東新橋１－９－１</v>
      </c>
      <c r="F69" s="14">
        <f>IF(A69="","",VLOOKUP(A69,[7]令和3年度契約状況調査票!$F:$AR,10,FALSE))</f>
        <v>9010401052465</v>
      </c>
      <c r="G69" s="15" t="str">
        <f>IF(A69="","",VLOOKUP(A69,[7]令和3年度契約状況調査票!$F:$AR,30,FALSE))</f>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
      <c r="H69" s="16" t="str">
        <f>IF(A69="","",IF(VLOOKUP(A69,[7]令和3年度契約状況調査票!$F:$AR,13,FALSE)="他官署で調達手続きを実施のため","他官署で調達手続きを実施のため",IF(VLOOKUP(A69,[7]令和3年度契約状況調査票!$F:$AR,20,FALSE)="②同種の他の契約の予定価格を類推されるおそれがあるため公表しない","同種の他の契約の予定価格を類推されるおそれがあるため公表しない",IF(VLOOKUP(A69,[7]令和3年度契約状況調査票!$F:$AR,20,FALSE)="－","－",IF(VLOOKUP(A69,[7]令和3年度契約状況調査票!$F:$AR,6,FALSE)&lt;&gt;"",TEXT(VLOOKUP(A69,[7]令和3年度契約状況調査票!$F:$AR,13,FALSE),"#,##0円")&amp;CHAR(10)&amp;"(A)",VLOOKUP(A69,[7]令和3年度契約状況調査票!$F:$AR,13,FALSE))))))</f>
        <v>－</v>
      </c>
      <c r="I69" s="16" t="str">
        <f>IF(A69="","",VLOOKUP(A69,[7]令和3年度契約状況調査票!$F:$AR,14,FALSE))</f>
        <v>－</v>
      </c>
      <c r="J69" s="17" t="str">
        <f>IF(A69="","",IF(VLOOKUP(A69,[7]令和3年度契約状況調査票!$F:$AR,13,FALSE)="他官署で調達手続きを実施のため","－",IF(VLOOKUP(A69,[7]令和3年度契約状況調査票!$F:$AR,20,FALSE)="②同種の他の契約の予定価格を類推されるおそれがあるため公表しない","－",IF(VLOOKUP(A69,[7]令和3年度契約状況調査票!$F:$AR,20,FALSE)="－","－",IF(VLOOKUP(A69,[7]令和3年度契約状況調査票!$F:$AR,6,FALSE)&lt;&gt;"",TEXT(VLOOKUP(A69,[7]令和3年度契約状況調査票!$F:$AR,16,FALSE),"#.0%")&amp;CHAR(10)&amp;"(B/A×100)",VLOOKUP(A69,[7]令和3年度契約状況調査票!$F:$AR,16,FALSE))))))</f>
        <v>－</v>
      </c>
      <c r="K69" s="18"/>
      <c r="L69" s="17" t="str">
        <f>IF(A69="","",IF(VLOOKUP(A69,[7]令和3年度契約状況調査票!$F:$AR,26,FALSE)="①公益社団法人","公社",IF(VLOOKUP(A69,[7]令和3年度契約状況調査票!$F:$AR,26,FALSE)="②公益財団法人","公財","")))</f>
        <v/>
      </c>
      <c r="M69" s="17">
        <f>IF(A69="","",VLOOKUP(A69,[7]令和3年度契約状況調査票!$F:$AR,27,FALSE))</f>
        <v>0</v>
      </c>
      <c r="N69" s="18"/>
      <c r="O69" s="19" t="s">
        <v>16</v>
      </c>
      <c r="P69" s="20"/>
    </row>
    <row r="70" spans="1:16" s="9" customFormat="1" ht="109.5" customHeight="1">
      <c r="A70" s="10">
        <f>IF(MAX([7]令和3年度契約状況調査票!F48:F313)&gt;=ROW()-5,ROW()-5,"")</f>
        <v>65</v>
      </c>
      <c r="B70" s="11" t="str">
        <f>IF(A70="","",VLOOKUP(A70,[7]令和3年度契約状況調査票!$F:$AR,4,FALSE))</f>
        <v>電話料</v>
      </c>
      <c r="C70" s="12" t="str">
        <f>IF(A70="","",VLOOKUP(A70,[7]令和3年度契約状況調査票!$F:$AR,5,FALSE))</f>
        <v>支出負担行為担当官
金沢国税局総務部次長
中村　憲二
石川県金沢市広坂２－２－６０</v>
      </c>
      <c r="D70" s="13" t="str">
        <f>IF(A70="","",VLOOKUP(A70,[7]令和3年度契約状況調査票!$F:$AR,8,FALSE))</f>
        <v>－</v>
      </c>
      <c r="E70" s="11" t="str">
        <f>IF(A70="","",VLOOKUP(A70,[7]令和3年度契約状況調査票!$F:$AR,9,FALSE))</f>
        <v>ＫＤＤＩ株式会社
東京都新宿区西新宿２－３－２</v>
      </c>
      <c r="F70" s="14">
        <f>IF(A70="","",VLOOKUP(A70,[7]令和3年度契約状況調査票!$F:$AR,10,FALSE))</f>
        <v>9011101031552</v>
      </c>
      <c r="G70" s="15" t="str">
        <f>IF(A70="","",VLOOKUP(A70,[7]令和3年度契約状況調査票!$F:$AR,30,FALSE))</f>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
      <c r="H70" s="16" t="str">
        <f>IF(A70="","",IF(VLOOKUP(A70,[7]令和3年度契約状況調査票!$F:$AR,13,FALSE)="他官署で調達手続きを実施のため","他官署で調達手続きを実施のため",IF(VLOOKUP(A70,[7]令和3年度契約状況調査票!$F:$AR,20,FALSE)="②同種の他の契約の予定価格を類推されるおそれがあるため公表しない","同種の他の契約の予定価格を類推されるおそれがあるため公表しない",IF(VLOOKUP(A70,[7]令和3年度契約状況調査票!$F:$AR,20,FALSE)="－","－",IF(VLOOKUP(A70,[7]令和3年度契約状況調査票!$F:$AR,6,FALSE)&lt;&gt;"",TEXT(VLOOKUP(A70,[7]令和3年度契約状況調査票!$F:$AR,13,FALSE),"#,##0円")&amp;CHAR(10)&amp;"(A)",VLOOKUP(A70,[7]令和3年度契約状況調査票!$F:$AR,13,FALSE))))))</f>
        <v>－</v>
      </c>
      <c r="I70" s="16" t="str">
        <f>IF(A70="","",VLOOKUP(A70,[7]令和3年度契約状況調査票!$F:$AR,14,FALSE))</f>
        <v>－</v>
      </c>
      <c r="J70" s="17" t="str">
        <f>IF(A70="","",IF(VLOOKUP(A70,[7]令和3年度契約状況調査票!$F:$AR,13,FALSE)="他官署で調達手続きを実施のため","－",IF(VLOOKUP(A70,[7]令和3年度契約状況調査票!$F:$AR,20,FALSE)="②同種の他の契約の予定価格を類推されるおそれがあるため公表しない","－",IF(VLOOKUP(A70,[7]令和3年度契約状況調査票!$F:$AR,20,FALSE)="－","－",IF(VLOOKUP(A70,[7]令和3年度契約状況調査票!$F:$AR,6,FALSE)&lt;&gt;"",TEXT(VLOOKUP(A70,[7]令和3年度契約状況調査票!$F:$AR,16,FALSE),"#.0%")&amp;CHAR(10)&amp;"(B/A×100)",VLOOKUP(A70,[7]令和3年度契約状況調査票!$F:$AR,16,FALSE))))))</f>
        <v>－</v>
      </c>
      <c r="K70" s="18"/>
      <c r="L70" s="17" t="str">
        <f>IF(A70="","",IF(VLOOKUP(A70,[7]令和3年度契約状況調査票!$F:$AR,26,FALSE)="①公益社団法人","公社",IF(VLOOKUP(A70,[7]令和3年度契約状況調査票!$F:$AR,26,FALSE)="②公益財団法人","公財","")))</f>
        <v/>
      </c>
      <c r="M70" s="17">
        <f>IF(A70="","",VLOOKUP(A70,[7]令和3年度契約状況調査票!$F:$AR,27,FALSE))</f>
        <v>0</v>
      </c>
      <c r="N70" s="18"/>
      <c r="O70" s="19" t="s">
        <v>17</v>
      </c>
      <c r="P70" s="20"/>
    </row>
    <row r="71" spans="1:16" s="9" customFormat="1" ht="109.5" customHeight="1">
      <c r="A71" s="10">
        <f>IF(MAX([7]令和3年度契約状況調査票!F44:F314)&gt;=ROW()-5,ROW()-5,"")</f>
        <v>66</v>
      </c>
      <c r="B71" s="11" t="str">
        <f>IF(A71="","",VLOOKUP(A71,[7]令和3年度契約状況調査票!$F:$AR,4,FALSE))</f>
        <v>水道料金（富山丸の内合同庁舎）</v>
      </c>
      <c r="C71" s="12" t="str">
        <f>IF(A71="","",VLOOKUP(A71,[7]令和3年度契約状況調査票!$F:$AR,5,FALSE))</f>
        <v>支出負担行為担当官
金沢国税局総務部次長
中村　憲二
石川県金沢市広坂２－２－６０</v>
      </c>
      <c r="D71" s="13" t="str">
        <f>IF(A71="","",VLOOKUP(A71,[7]令和3年度契約状況調査票!$F:$AR,8,FALSE))</f>
        <v>－</v>
      </c>
      <c r="E71" s="11" t="str">
        <f>IF(A71="","",VLOOKUP(A71,[7]令和3年度契約状況調査票!$F:$AR,9,FALSE))</f>
        <v>富山市上下水道局
富山県富山市新桜町７－３８</v>
      </c>
      <c r="F71" s="14">
        <f>IF(A71="","",VLOOKUP(A71,[7]令和3年度契約状況調査票!$F:$AR,10,FALSE))</f>
        <v>9000020162019</v>
      </c>
      <c r="G71" s="15" t="str">
        <f>IF(A71="","",VLOOKUP(A71,[7]令和3年度契約状況調査票!$F:$AR,30,FALSE))</f>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
      <c r="H71" s="16" t="str">
        <f>IF(A71="","",IF(VLOOKUP(A71,[7]令和3年度契約状況調査票!$F:$AR,13,FALSE)="他官署で調達手続きを実施のため","他官署で調達手続きを実施のため",IF(VLOOKUP(A71,[7]令和3年度契約状況調査票!$F:$AR,20,FALSE)="②同種の他の契約の予定価格を類推されるおそれがあるため公表しない","同種の他の契約の予定価格を類推されるおそれがあるため公表しない",IF(VLOOKUP(A71,[7]令和3年度契約状況調査票!$F:$AR,20,FALSE)="－","－",IF(VLOOKUP(A71,[7]令和3年度契約状況調査票!$F:$AR,6,FALSE)&lt;&gt;"",TEXT(VLOOKUP(A71,[7]令和3年度契約状況調査票!$F:$AR,13,FALSE),"#,##0円")&amp;CHAR(10)&amp;"(A)",VLOOKUP(A71,[7]令和3年度契約状況調査票!$F:$AR,13,FALSE))))))</f>
        <v>－</v>
      </c>
      <c r="I71" s="16" t="str">
        <f>IF(A71="","",VLOOKUP(A71,[7]令和3年度契約状況調査票!$F:$AR,14,FALSE))</f>
        <v>－</v>
      </c>
      <c r="J71" s="17" t="str">
        <f>IF(A71="","",IF(VLOOKUP(A71,[7]令和3年度契約状況調査票!$F:$AR,13,FALSE)="他官署で調達手続きを実施のため","－",IF(VLOOKUP(A71,[7]令和3年度契約状況調査票!$F:$AR,20,FALSE)="②同種の他の契約の予定価格を類推されるおそれがあるため公表しない","－",IF(VLOOKUP(A71,[7]令和3年度契約状況調査票!$F:$AR,20,FALSE)="－","－",IF(VLOOKUP(A71,[7]令和3年度契約状況調査票!$F:$AR,6,FALSE)&lt;&gt;"",TEXT(VLOOKUP(A71,[7]令和3年度契約状況調査票!$F:$AR,16,FALSE),"#.0%")&amp;CHAR(10)&amp;"(B/A×100)",VLOOKUP(A71,[7]令和3年度契約状況調査票!$F:$AR,16,FALSE))))))</f>
        <v>－</v>
      </c>
      <c r="K71" s="18"/>
      <c r="L71" s="17" t="str">
        <f>IF(A71="","",IF(VLOOKUP(A71,[7]令和3年度契約状況調査票!$F:$AR,26,FALSE)="①公益社団法人","公社",IF(VLOOKUP(A71,[7]令和3年度契約状況調査票!$F:$AR,26,FALSE)="②公益財団法人","公財","")))</f>
        <v/>
      </c>
      <c r="M71" s="17">
        <f>IF(A71="","",VLOOKUP(A71,[7]令和3年度契約状況調査票!$F:$AR,27,FALSE))</f>
        <v>0</v>
      </c>
      <c r="N71" s="18"/>
      <c r="O71" s="19" t="s">
        <v>18</v>
      </c>
      <c r="P71" s="9" t="str">
        <f>IF(A71="","",VLOOKUP(A71,[7]令和3年度契約状況調査票!$F:$BY,52,FALSE))</f>
        <v>分担契約/単価契約</v>
      </c>
    </row>
    <row r="72" spans="1:16" s="9" customFormat="1" ht="109.5" customHeight="1">
      <c r="A72" s="10">
        <f>IF(MAX([7]令和3年度契約状況調査票!F55:F315)&gt;=ROW()-5,ROW()-5,"")</f>
        <v>67</v>
      </c>
      <c r="B72" s="11" t="str">
        <f>IF(A72="","",VLOOKUP(A72,[7]令和3年度契約状況調査票!$F:$AR,4,FALSE))</f>
        <v>水道料金（金沢広坂合同庁舎）</v>
      </c>
      <c r="C72" s="12" t="str">
        <f>IF(A72="","",VLOOKUP(A72,[7]令和3年度契約状況調査票!$F:$AR,5,FALSE))</f>
        <v>支出負担行為担当官
金沢国税局総務部次長
中村　憲二
石川県金沢市広坂２－２－６０</v>
      </c>
      <c r="D72" s="13" t="str">
        <f>IF(A72="","",VLOOKUP(A72,[7]令和3年度契約状況調査票!$F:$AR,8,FALSE))</f>
        <v>－</v>
      </c>
      <c r="E72" s="11" t="str">
        <f>IF(A72="","",VLOOKUP(A72,[7]令和3年度契約状況調査票!$F:$AR,9,FALSE))</f>
        <v>金沢市企業局
石川県金沢市広岡３－３－３０</v>
      </c>
      <c r="F72" s="14">
        <f>IF(A72="","",VLOOKUP(A72,[7]令和3年度契約状況調査票!$F:$AR,10,FALSE))</f>
        <v>4000020172014</v>
      </c>
      <c r="G72" s="15" t="str">
        <f>IF(A72="","",VLOOKUP(A72,[7]令和3年度契約状況調査票!$F:$AR,30,FALSE))</f>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
      <c r="H72" s="16" t="str">
        <f>IF(A72="","",IF(VLOOKUP(A72,[7]令和3年度契約状況調査票!$F:$AR,13,FALSE)="他官署で調達手続きを実施のため","他官署で調達手続きを実施のため",IF(VLOOKUP(A72,[7]令和3年度契約状況調査票!$F:$AR,20,FALSE)="②同種の他の契約の予定価格を類推されるおそれがあるため公表しない","同種の他の契約の予定価格を類推されるおそれがあるため公表しない",IF(VLOOKUP(A72,[7]令和3年度契約状況調査票!$F:$AR,20,FALSE)="－","－",IF(VLOOKUP(A72,[7]令和3年度契約状況調査票!$F:$AR,6,FALSE)&lt;&gt;"",TEXT(VLOOKUP(A72,[7]令和3年度契約状況調査票!$F:$AR,13,FALSE),"#,##0円")&amp;CHAR(10)&amp;"(A)",VLOOKUP(A72,[7]令和3年度契約状況調査票!$F:$AR,13,FALSE))))))</f>
        <v>－</v>
      </c>
      <c r="I72" s="16" t="str">
        <f>IF(A72="","",VLOOKUP(A72,[7]令和3年度契約状況調査票!$F:$AR,14,FALSE))</f>
        <v>－</v>
      </c>
      <c r="J72" s="17" t="str">
        <f>IF(A72="","",IF(VLOOKUP(A72,[7]令和3年度契約状況調査票!$F:$AR,13,FALSE)="他官署で調達手続きを実施のため","－",IF(VLOOKUP(A72,[7]令和3年度契約状況調査票!$F:$AR,20,FALSE)="②同種の他の契約の予定価格を類推されるおそれがあるため公表しない","－",IF(VLOOKUP(A72,[7]令和3年度契約状況調査票!$F:$AR,20,FALSE)="－","－",IF(VLOOKUP(A72,[7]令和3年度契約状況調査票!$F:$AR,6,FALSE)&lt;&gt;"",TEXT(VLOOKUP(A72,[7]令和3年度契約状況調査票!$F:$AR,16,FALSE),"#.0%")&amp;CHAR(10)&amp;"(B/A×100)",VLOOKUP(A72,[7]令和3年度契約状況調査票!$F:$AR,16,FALSE))))))</f>
        <v>－</v>
      </c>
      <c r="K72" s="18"/>
      <c r="L72" s="17" t="str">
        <f>IF(A72="","",IF(VLOOKUP(A72,[7]令和3年度契約状況調査票!$F:$AR,26,FALSE)="①公益社団法人","公社",IF(VLOOKUP(A72,[7]令和3年度契約状況調査票!$F:$AR,26,FALSE)="②公益財団法人","公財","")))</f>
        <v/>
      </c>
      <c r="M72" s="17">
        <f>IF(A72="","",VLOOKUP(A72,[7]令和3年度契約状況調査票!$F:$AR,27,FALSE))</f>
        <v>0</v>
      </c>
      <c r="N72" s="18"/>
      <c r="O72" s="19" t="s">
        <v>19</v>
      </c>
      <c r="P72" s="9" t="str">
        <f>IF(A72="","",VLOOKUP(A72,[7]令和3年度契約状況調査票!$F:$BY,52,FALSE))</f>
        <v>分担契約/単価契約</v>
      </c>
    </row>
    <row r="73" spans="1:16" s="9" customFormat="1" ht="109.5" customHeight="1">
      <c r="A73" s="10">
        <f>IF(MAX([7]令和3年度契約状況調査票!F70:F316)&gt;=ROW()-5,ROW()-5,"")</f>
        <v>68</v>
      </c>
      <c r="B73" s="11" t="str">
        <f>IF(A73="","",VLOOKUP(A73,[7]令和3年度契約状況調査票!$F:$AR,4,FALSE))</f>
        <v>水道料金（金沢駅西合同庁舎）</v>
      </c>
      <c r="C73" s="12" t="str">
        <f>IF(A73="","",VLOOKUP(A73,[7]令和3年度契約状況調査票!$F:$AR,5,FALSE))</f>
        <v>支出負担行為担当官
金沢国税局総務部次長
中村　憲二
石川県金沢市広坂２－２－６０</v>
      </c>
      <c r="D73" s="13" t="str">
        <f>IF(A73="","",VLOOKUP(A73,[7]令和3年度契約状況調査票!$F:$AR,8,FALSE))</f>
        <v>－</v>
      </c>
      <c r="E73" s="11" t="str">
        <f>IF(A73="","",VLOOKUP(A73,[7]令和3年度契約状況調査票!$F:$AR,9,FALSE))</f>
        <v>金沢市企業局
石川県金沢市広岡３－３－３０</v>
      </c>
      <c r="F73" s="14">
        <f>IF(A73="","",VLOOKUP(A73,[7]令和3年度契約状況調査票!$F:$AR,10,FALSE))</f>
        <v>4000020172014</v>
      </c>
      <c r="G73" s="15" t="str">
        <f>IF(A73="","",VLOOKUP(A73,[7]令和3年度契約状況調査票!$F:$AR,30,FALSE))</f>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
      <c r="H73" s="16" t="str">
        <f>IF(A73="","",IF(VLOOKUP(A73,[7]令和3年度契約状況調査票!$F:$AR,13,FALSE)="他官署で調達手続きを実施のため","他官署で調達手続きを実施のため",IF(VLOOKUP(A73,[7]令和3年度契約状況調査票!$F:$AR,20,FALSE)="②同種の他の契約の予定価格を類推されるおそれがあるため公表しない","同種の他の契約の予定価格を類推されるおそれがあるため公表しない",IF(VLOOKUP(A73,[7]令和3年度契約状況調査票!$F:$AR,20,FALSE)="－","－",IF(VLOOKUP(A73,[7]令和3年度契約状況調査票!$F:$AR,6,FALSE)&lt;&gt;"",TEXT(VLOOKUP(A73,[7]令和3年度契約状況調査票!$F:$AR,13,FALSE),"#,##0円")&amp;CHAR(10)&amp;"(A)",VLOOKUP(A73,[7]令和3年度契約状況調査票!$F:$AR,13,FALSE))))))</f>
        <v>－</v>
      </c>
      <c r="I73" s="16" t="str">
        <f>IF(A73="","",VLOOKUP(A73,[7]令和3年度契約状況調査票!$F:$AR,14,FALSE))</f>
        <v>－</v>
      </c>
      <c r="J73" s="17" t="str">
        <f>IF(A73="","",IF(VLOOKUP(A73,[7]令和3年度契約状況調査票!$F:$AR,13,FALSE)="他官署で調達手続きを実施のため","－",IF(VLOOKUP(A73,[7]令和3年度契約状況調査票!$F:$AR,20,FALSE)="②同種の他の契約の予定価格を類推されるおそれがあるため公表しない","－",IF(VLOOKUP(A73,[7]令和3年度契約状況調査票!$F:$AR,20,FALSE)="－","－",IF(VLOOKUP(A73,[7]令和3年度契約状況調査票!$F:$AR,6,FALSE)&lt;&gt;"",TEXT(VLOOKUP(A73,[7]令和3年度契約状況調査票!$F:$AR,16,FALSE),"#.0%")&amp;CHAR(10)&amp;"(B/A×100)",VLOOKUP(A73,[7]令和3年度契約状況調査票!$F:$AR,16,FALSE))))))</f>
        <v>－</v>
      </c>
      <c r="K73" s="18"/>
      <c r="L73" s="17" t="str">
        <f>IF(A73="","",IF(VLOOKUP(A73,[7]令和3年度契約状況調査票!$F:$AR,26,FALSE)="①公益社団法人","公社",IF(VLOOKUP(A73,[7]令和3年度契約状況調査票!$F:$AR,26,FALSE)="②公益財団法人","公財","")))</f>
        <v/>
      </c>
      <c r="M73" s="17">
        <f>IF(A73="","",VLOOKUP(A73,[7]令和3年度契約状況調査票!$F:$AR,27,FALSE))</f>
        <v>0</v>
      </c>
      <c r="N73" s="18"/>
      <c r="O73" s="19" t="s">
        <v>20</v>
      </c>
      <c r="P73" s="9" t="str">
        <f>IF(A73="","",VLOOKUP(A73,[7]令和3年度契約状況調査票!$F:$BY,52,FALSE))</f>
        <v>分担契約/単価契約</v>
      </c>
    </row>
    <row r="74" spans="1:16" s="9" customFormat="1" ht="109.5" customHeight="1">
      <c r="A74" s="10">
        <f>IF(MAX([7]令和3年度契約状況調査票!F71:F317)&gt;=ROW()-5,ROW()-5,"")</f>
        <v>69</v>
      </c>
      <c r="B74" s="11" t="str">
        <f>IF(A74="","",VLOOKUP(A74,[7]令和3年度契約状況調査票!$F:$AR,4,FALSE))</f>
        <v>水道料金（福井春山合同庁舎）</v>
      </c>
      <c r="C74" s="12" t="str">
        <f>IF(A74="","",VLOOKUP(A74,[7]令和3年度契約状況調査票!$F:$AR,5,FALSE))</f>
        <v>支出負担行為担当官
金沢国税局総務部次長
中村　憲二
石川県金沢市広坂２－２－６０</v>
      </c>
      <c r="D74" s="13" t="str">
        <f>IF(A74="","",VLOOKUP(A74,[7]令和3年度契約状況調査票!$F:$AR,8,FALSE))</f>
        <v>－</v>
      </c>
      <c r="E74" s="11" t="str">
        <f>IF(A74="","",VLOOKUP(A74,[7]令和3年度契約状況調査票!$F:$AR,9,FALSE))</f>
        <v>福井市企業局
福井県福井市大手３－１３－１</v>
      </c>
      <c r="F74" s="14">
        <f>IF(A74="","",VLOOKUP(A74,[7]令和3年度契約状況調査票!$F:$AR,10,FALSE))</f>
        <v>7000020182010</v>
      </c>
      <c r="G74" s="15" t="str">
        <f>IF(A74="","",VLOOKUP(A74,[7]令和3年度契約状況調査票!$F:$AR,30,FALSE))</f>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
      <c r="H74" s="16" t="str">
        <f>IF(A74="","",IF(VLOOKUP(A74,[7]令和3年度契約状況調査票!$F:$AR,13,FALSE)="他官署で調達手続きを実施のため","他官署で調達手続きを実施のため",IF(VLOOKUP(A74,[7]令和3年度契約状況調査票!$F:$AR,20,FALSE)="②同種の他の契約の予定価格を類推されるおそれがあるため公表しない","同種の他の契約の予定価格を類推されるおそれがあるため公表しない",IF(VLOOKUP(A74,[7]令和3年度契約状況調査票!$F:$AR,20,FALSE)="－","－",IF(VLOOKUP(A74,[7]令和3年度契約状況調査票!$F:$AR,6,FALSE)&lt;&gt;"",TEXT(VLOOKUP(A74,[7]令和3年度契約状況調査票!$F:$AR,13,FALSE),"#,##0円")&amp;CHAR(10)&amp;"(A)",VLOOKUP(A74,[7]令和3年度契約状況調査票!$F:$AR,13,FALSE))))))</f>
        <v>－</v>
      </c>
      <c r="I74" s="16" t="str">
        <f>IF(A74="","",VLOOKUP(A74,[7]令和3年度契約状況調査票!$F:$AR,14,FALSE))</f>
        <v>－</v>
      </c>
      <c r="J74" s="17" t="str">
        <f>IF(A74="","",IF(VLOOKUP(A74,[7]令和3年度契約状況調査票!$F:$AR,13,FALSE)="他官署で調達手続きを実施のため","－",IF(VLOOKUP(A74,[7]令和3年度契約状況調査票!$F:$AR,20,FALSE)="②同種の他の契約の予定価格を類推されるおそれがあるため公表しない","－",IF(VLOOKUP(A74,[7]令和3年度契約状況調査票!$F:$AR,20,FALSE)="－","－",IF(VLOOKUP(A74,[7]令和3年度契約状況調査票!$F:$AR,6,FALSE)&lt;&gt;"",TEXT(VLOOKUP(A74,[7]令和3年度契約状況調査票!$F:$AR,16,FALSE),"#.0%")&amp;CHAR(10)&amp;"(B/A×100)",VLOOKUP(A74,[7]令和3年度契約状況調査票!$F:$AR,16,FALSE))))))</f>
        <v>－</v>
      </c>
      <c r="K74" s="18"/>
      <c r="L74" s="17" t="str">
        <f>IF(A74="","",IF(VLOOKUP(A74,[7]令和3年度契約状況調査票!$F:$AR,26,FALSE)="①公益社団法人","公社",IF(VLOOKUP(A74,[7]令和3年度契約状況調査票!$F:$AR,26,FALSE)="②公益財団法人","公財","")))</f>
        <v/>
      </c>
      <c r="M74" s="17">
        <f>IF(A74="","",VLOOKUP(A74,[7]令和3年度契約状況調査票!$F:$AR,27,FALSE))</f>
        <v>0</v>
      </c>
      <c r="N74" s="18"/>
      <c r="O74" s="19" t="s">
        <v>21</v>
      </c>
      <c r="P74" s="9" t="str">
        <f>IF(A74="","",VLOOKUP(A74,[7]令和3年度契約状況調査票!$F:$BY,52,FALSE))</f>
        <v>分担契約/単価契約</v>
      </c>
    </row>
    <row r="75" spans="1:16" s="9" customFormat="1" ht="109.5" customHeight="1">
      <c r="A75" s="10">
        <f>IF(MAX([7]令和3年度契約状況調査票!F72:F318)&gt;=ROW()-5,ROW()-5,"")</f>
        <v>70</v>
      </c>
      <c r="B75" s="11" t="str">
        <f>IF(A75="","",VLOOKUP(A75,[7]令和3年度契約状況調査票!$F:$AR,4,FALSE))</f>
        <v>ガス料金（富山丸の内合同庁舎）</v>
      </c>
      <c r="C75" s="12" t="str">
        <f>IF(A75="","",VLOOKUP(A75,[7]令和3年度契約状況調査票!$F:$AR,5,FALSE))</f>
        <v>支出負担行為担当官
金沢国税局総務部次長
中村　憲二
石川県金沢市広坂２－２－６０</v>
      </c>
      <c r="D75" s="13" t="str">
        <f>IF(A75="","",VLOOKUP(A75,[7]令和3年度契約状況調査票!$F:$AR,8,FALSE))</f>
        <v>－</v>
      </c>
      <c r="E75" s="11" t="str">
        <f>IF(A75="","",VLOOKUP(A75,[7]令和3年度契約状況調査票!$F:$AR,9,FALSE))</f>
        <v>日本海ガス株式会社
富山県富山市城北町２－３６</v>
      </c>
      <c r="F75" s="14">
        <f>IF(A75="","",VLOOKUP(A75,[7]令和3年度契約状況調査票!$F:$AR,10,FALSE))</f>
        <v>2230001002284</v>
      </c>
      <c r="G75" s="15" t="str">
        <f>IF(A75="","",VLOOKUP(A75,[7]令和3年度契約状況調査票!$F:$AR,30,FALSE))</f>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
      <c r="H75" s="16" t="str">
        <f>IF(A75="","",IF(VLOOKUP(A75,[7]令和3年度契約状況調査票!$F:$AR,13,FALSE)="他官署で調達手続きを実施のため","他官署で調達手続きを実施のため",IF(VLOOKUP(A75,[7]令和3年度契約状況調査票!$F:$AR,20,FALSE)="②同種の他の契約の予定価格を類推されるおそれがあるため公表しない","同種の他の契約の予定価格を類推されるおそれがあるため公表しない",IF(VLOOKUP(A75,[7]令和3年度契約状況調査票!$F:$AR,20,FALSE)="－","－",IF(VLOOKUP(A75,[7]令和3年度契約状況調査票!$F:$AR,6,FALSE)&lt;&gt;"",TEXT(VLOOKUP(A75,[7]令和3年度契約状況調査票!$F:$AR,13,FALSE),"#,##0円")&amp;CHAR(10)&amp;"(A)",VLOOKUP(A75,[7]令和3年度契約状況調査票!$F:$AR,13,FALSE))))))</f>
        <v>－</v>
      </c>
      <c r="I75" s="16" t="str">
        <f>IF(A75="","",VLOOKUP(A75,[7]令和3年度契約状況調査票!$F:$AR,14,FALSE))</f>
        <v>－</v>
      </c>
      <c r="J75" s="17" t="str">
        <f>IF(A75="","",IF(VLOOKUP(A75,[7]令和3年度契約状況調査票!$F:$AR,13,FALSE)="他官署で調達手続きを実施のため","－",IF(VLOOKUP(A75,[7]令和3年度契約状況調査票!$F:$AR,20,FALSE)="②同種の他の契約の予定価格を類推されるおそれがあるため公表しない","－",IF(VLOOKUP(A75,[7]令和3年度契約状況調査票!$F:$AR,20,FALSE)="－","－",IF(VLOOKUP(A75,[7]令和3年度契約状況調査票!$F:$AR,6,FALSE)&lt;&gt;"",TEXT(VLOOKUP(A75,[7]令和3年度契約状況調査票!$F:$AR,16,FALSE),"#.0%")&amp;CHAR(10)&amp;"(B/A×100)",VLOOKUP(A75,[7]令和3年度契約状況調査票!$F:$AR,16,FALSE))))))</f>
        <v>－</v>
      </c>
      <c r="K75" s="18"/>
      <c r="L75" s="17" t="str">
        <f>IF(A75="","",IF(VLOOKUP(A75,[7]令和3年度契約状況調査票!$F:$AR,26,FALSE)="①公益社団法人","公社",IF(VLOOKUP(A75,[7]令和3年度契約状況調査票!$F:$AR,26,FALSE)="②公益財団法人","公財","")))</f>
        <v/>
      </c>
      <c r="M75" s="17">
        <f>IF(A75="","",VLOOKUP(A75,[7]令和3年度契約状況調査票!$F:$AR,27,FALSE))</f>
        <v>0</v>
      </c>
      <c r="N75" s="18"/>
      <c r="O75" s="19" t="s">
        <v>22</v>
      </c>
      <c r="P75" s="9" t="str">
        <f>IF(A75="","",VLOOKUP(A75,[7]令和3年度契約状況調査票!$F:$BY,52,FALSE))</f>
        <v>分担契約/単価契約</v>
      </c>
    </row>
    <row r="76" spans="1:16" s="9" customFormat="1" ht="109.5" customHeight="1">
      <c r="A76" s="10">
        <f>IF(MAX([7]令和3年度契約状況調査票!F73:F319)&gt;=ROW()-5,ROW()-5,"")</f>
        <v>71</v>
      </c>
      <c r="B76" s="11" t="str">
        <f>IF(A76="","",VLOOKUP(A76,[7]令和3年度契約状況調査票!$F:$AR,4,FALSE))</f>
        <v>ガス料金（金沢広坂合同庁舎）</v>
      </c>
      <c r="C76" s="12" t="str">
        <f>IF(A76="","",VLOOKUP(A76,[7]令和3年度契約状況調査票!$F:$AR,5,FALSE))</f>
        <v>支出負担行為担当官
金沢国税局総務部次長
中村　憲二
石川県金沢市広坂２－２－６０</v>
      </c>
      <c r="D76" s="13" t="str">
        <f>IF(A76="","",VLOOKUP(A76,[7]令和3年度契約状況調査票!$F:$AR,8,FALSE))</f>
        <v>－</v>
      </c>
      <c r="E76" s="11" t="str">
        <f>IF(A76="","",VLOOKUP(A76,[7]令和3年度契約状況調査票!$F:$AR,9,FALSE))</f>
        <v>金沢市企業局
石川県金沢市広岡３－３－３０</v>
      </c>
      <c r="F76" s="14">
        <f>IF(A76="","",VLOOKUP(A76,[7]令和3年度契約状況調査票!$F:$AR,10,FALSE))</f>
        <v>4000020172014</v>
      </c>
      <c r="G76" s="15" t="str">
        <f>IF(A76="","",VLOOKUP(A76,[7]令和3年度契約状況調査票!$F:$AR,30,FALSE))</f>
        <v>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v>
      </c>
      <c r="H76" s="16" t="str">
        <f>IF(A76="","",IF(VLOOKUP(A76,[7]令和3年度契約状況調査票!$F:$AR,13,FALSE)="他官署で調達手続きを実施のため","他官署で調達手続きを実施のため",IF(VLOOKUP(A76,[7]令和3年度契約状況調査票!$F:$AR,20,FALSE)="②同種の他の契約の予定価格を類推されるおそれがあるため公表しない","同種の他の契約の予定価格を類推されるおそれがあるため公表しない",IF(VLOOKUP(A76,[7]令和3年度契約状況調査票!$F:$AR,20,FALSE)="－","－",IF(VLOOKUP(A76,[7]令和3年度契約状況調査票!$F:$AR,6,FALSE)&lt;&gt;"",TEXT(VLOOKUP(A76,[7]令和3年度契約状況調査票!$F:$AR,13,FALSE),"#,##0円")&amp;CHAR(10)&amp;"(A)",VLOOKUP(A76,[7]令和3年度契約状況調査票!$F:$AR,13,FALSE))))))</f>
        <v>－</v>
      </c>
      <c r="I76" s="16" t="str">
        <f>IF(A76="","",VLOOKUP(A76,[7]令和3年度契約状況調査票!$F:$AR,14,FALSE))</f>
        <v>－</v>
      </c>
      <c r="J76" s="17" t="str">
        <f>IF(A76="","",IF(VLOOKUP(A76,[7]令和3年度契約状況調査票!$F:$AR,13,FALSE)="他官署で調達手続きを実施のため","－",IF(VLOOKUP(A76,[7]令和3年度契約状況調査票!$F:$AR,20,FALSE)="②同種の他の契約の予定価格を類推されるおそれがあるため公表しない","－",IF(VLOOKUP(A76,[7]令和3年度契約状況調査票!$F:$AR,20,FALSE)="－","－",IF(VLOOKUP(A76,[7]令和3年度契約状況調査票!$F:$AR,6,FALSE)&lt;&gt;"",TEXT(VLOOKUP(A76,[7]令和3年度契約状況調査票!$F:$AR,16,FALSE),"#.0%")&amp;CHAR(10)&amp;"(B/A×100)",VLOOKUP(A76,[7]令和3年度契約状況調査票!$F:$AR,16,FALSE))))))</f>
        <v>－</v>
      </c>
      <c r="K76" s="18"/>
      <c r="L76" s="17" t="str">
        <f>IF(A76="","",IF(VLOOKUP(A76,[7]令和3年度契約状況調査票!$F:$AR,26,FALSE)="①公益社団法人","公社",IF(VLOOKUP(A76,[7]令和3年度契約状況調査票!$F:$AR,26,FALSE)="②公益財団法人","公財","")))</f>
        <v/>
      </c>
      <c r="M76" s="17">
        <f>IF(A76="","",VLOOKUP(A76,[7]令和3年度契約状況調査票!$F:$AR,27,FALSE))</f>
        <v>0</v>
      </c>
      <c r="N76" s="18"/>
      <c r="O76" s="19" t="s">
        <v>23</v>
      </c>
      <c r="P76" s="9" t="str">
        <f>IF(A76="","",VLOOKUP(A76,[7]令和3年度契約状況調査票!$F:$BY,52,FALSE))</f>
        <v>分担契約/単価契約</v>
      </c>
    </row>
    <row r="77" spans="1:16" s="9" customFormat="1" ht="109.5" customHeight="1">
      <c r="A77" s="10">
        <f>IF(MAX([7]令和3年度契約状況調査票!F74:F320)&gt;=ROW()-5,ROW()-5,"")</f>
        <v>72</v>
      </c>
      <c r="B77" s="11" t="str">
        <f>IF(A77="","",VLOOKUP(A77,[7]令和3年度契約状況調査票!$F:$AR,4,FALSE))</f>
        <v>令和3年度国税専門官第１次試験で使用する試験会場の借上げ
令和3年6月5日～令和3年6月6日</v>
      </c>
      <c r="C77" s="12" t="str">
        <f>IF(A77="","",VLOOKUP(A77,[7]令和3年度契約状況調査票!$F:$AR,5,FALSE))</f>
        <v>支出負担行為担当官
金沢国税局総務部次長
松浦　睦男
石川県金沢市広坂２－２－６０</v>
      </c>
      <c r="D77" s="13">
        <f>IF(A77="","",VLOOKUP(A77,[7]令和3年度契約状況調査票!$F:$AR,8,FALSE))</f>
        <v>44312</v>
      </c>
      <c r="E77" s="11" t="str">
        <f>IF(A77="","",VLOOKUP(A77,[7]令和3年度契約状況調査票!$F:$AR,9,FALSE))</f>
        <v>公益財団法人石川県産業創出支援機構
石川県金沢市鞍月２－２０</v>
      </c>
      <c r="F77" s="14">
        <f>IF(A77="","",VLOOKUP(A77,[7]令和3年度契約状況調査票!$F:$AR,10,FALSE))</f>
        <v>1220005000195</v>
      </c>
      <c r="G77" s="15" t="str">
        <f>IF(A77="","",VLOOKUP(A77,[7]令和3年度契約状況調査票!$F:$AR,30,FALSE))</f>
        <v>公募により募集を行ったところ、応募者が１者のみだったため、契約価格の競争による相手方の選定を許さず、会計法第29条の3第4項に該当するため（根拠区分：ロ（ニ））。</v>
      </c>
      <c r="H77" s="16" t="str">
        <f>IF(A77="","",IF(VLOOKUP(A77,[7]令和3年度契約状況調査票!$F:$AR,13,FALSE)="他官署で調達手続きを実施のため","他官署で調達手続きを実施のため",IF(VLOOKUP(A77,[7]令和3年度契約状況調査票!$F:$AR,20,FALSE)="②同種の他の契約の予定価格を類推されるおそれがあるため公表しない","同種の他の契約の予定価格を類推されるおそれがあるため公表しない",IF(VLOOKUP(A77,[7]令和3年度契約状況調査票!$F:$AR,20,FALSE)="－","－",IF(VLOOKUP(A77,[7]令和3年度契約状況調査票!$F:$AR,6,FALSE)&lt;&gt;"",TEXT(VLOOKUP(A77,[7]令和3年度契約状況調査票!$F:$AR,13,FALSE),"#,##0円")&amp;CHAR(10)&amp;"(A)",VLOOKUP(A77,[7]令和3年度契約状況調査票!$F:$AR,13,FALSE))))))</f>
        <v>同種の他の契約の予定価格を類推されるおそれがあるため公表しない</v>
      </c>
      <c r="I77" s="16">
        <f>IF(A77="","",VLOOKUP(A77,[7]令和3年度契約状況調査票!$F:$AR,14,FALSE))</f>
        <v>843800</v>
      </c>
      <c r="J77" s="17" t="str">
        <f>IF(A77="","",IF(VLOOKUP(A77,[7]令和3年度契約状況調査票!$F:$AR,13,FALSE)="他官署で調達手続きを実施のため","－",IF(VLOOKUP(A77,[7]令和3年度契約状況調査票!$F:$AR,20,FALSE)="②同種の他の契約の予定価格を類推されるおそれがあるため公表しない","－",IF(VLOOKUP(A77,[7]令和3年度契約状況調査票!$F:$AR,20,FALSE)="－","－",IF(VLOOKUP(A77,[7]令和3年度契約状況調査票!$F:$AR,6,FALSE)&lt;&gt;"",TEXT(VLOOKUP(A77,[7]令和3年度契約状況調査票!$F:$AR,16,FALSE),"#.0%")&amp;CHAR(10)&amp;"(B/A×100)",VLOOKUP(A77,[7]令和3年度契約状況調査票!$F:$AR,16,FALSE))))))</f>
        <v>－</v>
      </c>
      <c r="K77" s="18"/>
      <c r="L77" s="17" t="str">
        <f>IF(A77="","",IF(VLOOKUP(A77,[7]令和3年度契約状況調査票!$F:$AR,26,FALSE)="①公益社団法人","公社",IF(VLOOKUP(A77,[7]令和3年度契約状況調査票!$F:$AR,26,FALSE)="②公益財団法人","公財","")))</f>
        <v>公財</v>
      </c>
      <c r="M77" s="17" t="str">
        <f>IF(A77="","",VLOOKUP(A77,[7]令和3年度契約状況調査票!$F:$AR,27,FALSE))</f>
        <v>都道府県所管</v>
      </c>
      <c r="N77" s="18"/>
      <c r="O77" s="19" t="str">
        <f>IF(A77="","",IF(AND(Q77="○",P77="分担契約/単価契約"),"単価契約"&amp;CHAR(10)&amp;"予定調達総額 "&amp;TEXT(VLOOKUP(A77,[7]令和3年度契約状況調査票!$F:$AR,15,FALSE),"#,##0円")&amp;"(B)"&amp;CHAR(10)&amp;"分担契約"&amp;CHAR(10)&amp;VLOOKUP(A77,[7]令和3年度契約状況調査票!$F:$AR,31,FALSE),IF(AND(Q77="○",P77="分担契約"),"分担契約"&amp;CHAR(10)&amp;"契約総額 "&amp;TEXT(VLOOKUP(A77,[7]令和3年度契約状況調査票!$F:$AR,15,FALSE),"#,##0円")&amp;"(B)"&amp;CHAR(10)&amp;VLOOKUP(A77,[7]令和3年度契約状況調査票!$F:$AR,31,FALSE),(IF(P77="分担契約/単価契約","単価契約"&amp;CHAR(10)&amp;"予定調達総額 "&amp;TEXT(VLOOKUP(A77,[7]令和3年度契約状況調査票!$F:$AR,15,FALSE),"#,##0円")&amp;CHAR(10)&amp;"分担契約"&amp;CHAR(10)&amp;VLOOKUP(A77,[7]令和3年度契約状況調査票!$F:$AR,31,FALSE),IF(P77="分担契約","分担契約"&amp;CHAR(10)&amp;"契約総額 "&amp;TEXT(VLOOKUP(A77,[7]令和3年度契約状況調査票!$F:$AR,15,FALSE),"#,##0円")&amp;CHAR(10)&amp;VLOOKUP(A77,[7]令和3年度契約状況調査票!$F:$AR,31,FALSE),IF(P77="単価契約","単価契約"&amp;CHAR(10)&amp;"予定調達総額 "&amp;TEXT(VLOOKUP(A77,[7]令和3年度契約状況調査票!$F:$AR,15,FALSE),"#,##0円")&amp;CHAR(10)&amp;VLOOKUP(A77,[7]令和3年度契約状況調査票!$F:$AR,31,FALSE),VLOOKUP(A77,[7]令和3年度契約状況調査票!$F:$AR,31,FALSE))))))))</f>
        <v>当初記載もれ契約</v>
      </c>
      <c r="P77" s="9" t="str">
        <f>IF(A77="","",VLOOKUP(A77,[7]令和3年度契約状況調査票!$F:$BY,52,FALSE))</f>
        <v/>
      </c>
    </row>
    <row r="78" spans="1:16" s="9" customFormat="1" ht="109.5" customHeight="1">
      <c r="A78" s="10">
        <f>IF(MAX([7]令和3年度契約状況調査票!F75:F321)&gt;=ROW()-5,ROW()-5,"")</f>
        <v>73</v>
      </c>
      <c r="B78" s="11" t="str">
        <f>IF(A78="","",VLOOKUP(A78,[7]令和3年度契約状況調査票!$F:$AR,4,FALSE))</f>
        <v>令和3年度税理士試験で使用する試験会場の借上げ
令和3年8月13日～令和3年8月19日</v>
      </c>
      <c r="C78" s="12" t="str">
        <f>IF(A78="","",VLOOKUP(A78,[7]令和3年度契約状況調査票!$F:$AR,5,FALSE))</f>
        <v>支出負担行為担当官
金沢国税局総務部次長
松浦　睦男
石川県金沢市広坂２－２－６０</v>
      </c>
      <c r="D78" s="13">
        <f>IF(A78="","",VLOOKUP(A78,[7]令和3年度契約状況調査票!$F:$AR,8,FALSE))</f>
        <v>44378</v>
      </c>
      <c r="E78" s="11" t="str">
        <f>IF(A78="","",VLOOKUP(A78,[7]令和3年度契約状況調査票!$F:$AR,9,FALSE))</f>
        <v>公益財団法人石川県産業創出支援機構
石川県金沢市鞍月２－２０</v>
      </c>
      <c r="F78" s="14">
        <f>IF(A78="","",VLOOKUP(A78,[7]令和3年度契約状況調査票!$F:$AR,10,FALSE))</f>
        <v>1220005000195</v>
      </c>
      <c r="G78" s="15" t="str">
        <f>IF(A78="","",VLOOKUP(A78,[7]令和3年度契約状況調査票!$F:$AR,30,FALSE))</f>
        <v>公募により募集を行ったところ、応募者が１者のみだったため、契約価格の競争による相手方の選定を許さず、会計法第29条の3第4項に該当するため（根拠区分：ロ（ニ））。</v>
      </c>
      <c r="H78" s="16" t="str">
        <f>IF(A78="","",IF(VLOOKUP(A78,[7]令和3年度契約状況調査票!$F:$AR,13,FALSE)="他官署で調達手続きを実施のため","他官署で調達手続きを実施のため",IF(VLOOKUP(A78,[7]令和3年度契約状況調査票!$F:$AR,20,FALSE)="②同種の他の契約の予定価格を類推されるおそれがあるため公表しない","同種の他の契約の予定価格を類推されるおそれがあるため公表しない",IF(VLOOKUP(A78,[7]令和3年度契約状況調査票!$F:$AR,20,FALSE)="－","－",IF(VLOOKUP(A78,[7]令和3年度契約状況調査票!$F:$AR,6,FALSE)&lt;&gt;"",TEXT(VLOOKUP(A78,[7]令和3年度契約状況調査票!$F:$AR,13,FALSE),"#,##0円")&amp;CHAR(10)&amp;"(A)",VLOOKUP(A78,[7]令和3年度契約状況調査票!$F:$AR,13,FALSE))))))</f>
        <v>同種の他の契約の予定価格を類推されるおそれがあるため公表しない</v>
      </c>
      <c r="I78" s="16">
        <f>IF(A78="","",VLOOKUP(A78,[7]令和3年度契約状況調査票!$F:$AR,14,FALSE))</f>
        <v>1231000</v>
      </c>
      <c r="J78" s="17" t="str">
        <f>IF(A78="","",IF(VLOOKUP(A78,[7]令和3年度契約状況調査票!$F:$AR,13,FALSE)="他官署で調達手続きを実施のため","－",IF(VLOOKUP(A78,[7]令和3年度契約状況調査票!$F:$AR,20,FALSE)="②同種の他の契約の予定価格を類推されるおそれがあるため公表しない","－",IF(VLOOKUP(A78,[7]令和3年度契約状況調査票!$F:$AR,20,FALSE)="－","－",IF(VLOOKUP(A78,[7]令和3年度契約状況調査票!$F:$AR,6,FALSE)&lt;&gt;"",TEXT(VLOOKUP(A78,[7]令和3年度契約状況調査票!$F:$AR,16,FALSE),"#.0%")&amp;CHAR(10)&amp;"(B/A×100)",VLOOKUP(A78,[7]令和3年度契約状況調査票!$F:$AR,16,FALSE))))))</f>
        <v>－</v>
      </c>
      <c r="K78" s="18"/>
      <c r="L78" s="17" t="str">
        <f>IF(A78="","",IF(VLOOKUP(A78,[7]令和3年度契約状況調査票!$F:$AR,26,FALSE)="①公益社団法人","公社",IF(VLOOKUP(A78,[7]令和3年度契約状況調査票!$F:$AR,26,FALSE)="②公益財団法人","公財","")))</f>
        <v>公財</v>
      </c>
      <c r="M78" s="17" t="str">
        <f>IF(A78="","",VLOOKUP(A78,[7]令和3年度契約状況調査票!$F:$AR,27,FALSE))</f>
        <v>都道府県所管</v>
      </c>
      <c r="N78" s="18"/>
      <c r="O78" s="19" t="str">
        <f>IF(A78="","",IF(AND(Q78="○",P78="分担契約/単価契約"),"単価契約"&amp;CHAR(10)&amp;"予定調達総額 "&amp;TEXT(VLOOKUP(A78,[7]令和3年度契約状況調査票!$F:$AR,15,FALSE),"#,##0円")&amp;"(B)"&amp;CHAR(10)&amp;"分担契約"&amp;CHAR(10)&amp;VLOOKUP(A78,[7]令和3年度契約状況調査票!$F:$AR,31,FALSE),IF(AND(Q78="○",P78="分担契約"),"分担契約"&amp;CHAR(10)&amp;"契約総額 "&amp;TEXT(VLOOKUP(A78,[7]令和3年度契約状況調査票!$F:$AR,15,FALSE),"#,##0円")&amp;"(B)"&amp;CHAR(10)&amp;VLOOKUP(A78,[7]令和3年度契約状況調査票!$F:$AR,31,FALSE),(IF(P78="分担契約/単価契約","単価契約"&amp;CHAR(10)&amp;"予定調達総額 "&amp;TEXT(VLOOKUP(A78,[7]令和3年度契約状況調査票!$F:$AR,15,FALSE),"#,##0円")&amp;CHAR(10)&amp;"分担契約"&amp;CHAR(10)&amp;VLOOKUP(A78,[7]令和3年度契約状況調査票!$F:$AR,31,FALSE),IF(P78="分担契約","分担契約"&amp;CHAR(10)&amp;"契約総額 "&amp;TEXT(VLOOKUP(A78,[7]令和3年度契約状況調査票!$F:$AR,15,FALSE),"#,##0円")&amp;CHAR(10)&amp;VLOOKUP(A78,[7]令和3年度契約状況調査票!$F:$AR,31,FALSE),IF(P78="単価契約","単価契約"&amp;CHAR(10)&amp;"予定調達総額 "&amp;TEXT(VLOOKUP(A78,[7]令和3年度契約状況調査票!$F:$AR,15,FALSE),"#,##0円")&amp;CHAR(10)&amp;VLOOKUP(A78,[7]令和3年度契約状況調査票!$F:$AR,31,FALSE),VLOOKUP(A78,[7]令和3年度契約状況調査票!$F:$AR,31,FALSE))))))))</f>
        <v>当初記載もれ契約</v>
      </c>
      <c r="P78" s="9" t="str">
        <f>IF(A78="","",VLOOKUP(A78,[7]令和3年度契約状況調査票!$F:$BY,52,FALSE))</f>
        <v/>
      </c>
    </row>
    <row r="79" spans="1:16" s="9" customFormat="1" ht="109.5" customHeight="1">
      <c r="A79" s="10">
        <f>IF(MAX([7]令和3年度契約状況調査票!F76:F322)&gt;=ROW()-5,ROW()-5,"")</f>
        <v>74</v>
      </c>
      <c r="B79" s="11" t="str">
        <f>IF(A79="","",VLOOKUP(A79,[7]令和3年度契約状況調査票!$F:$AR,4,FALSE))</f>
        <v>令和3年分所得税、消費税及び贈与税の確定申告期における富山税務署の署外申告会場借上げ
令和4年2月4日～令和4年3月31日</v>
      </c>
      <c r="C79" s="12" t="str">
        <f>IF(A79="","",VLOOKUP(A79,[7]令和3年度契約状況調査票!$F:$AR,5,FALSE))</f>
        <v>支出負担行為担当官
金沢国税局総務部次長
松浦　睦男
石川県金沢市広坂２－２－６０　　　　　　　　　　　　　</v>
      </c>
      <c r="D79" s="13">
        <f>IF(A79="","",VLOOKUP(A79,[7]令和3年度契約状況調査票!$F:$AR,8,FALSE))</f>
        <v>44383</v>
      </c>
      <c r="E79" s="11" t="str">
        <f>IF(A79="","",VLOOKUP(A79,[7]令和3年度契約状況調査票!$F:$AR,9,FALSE))</f>
        <v>富山県商工会連合会
富山県富山市赤江町１－７</v>
      </c>
      <c r="F79" s="14">
        <f>IF(A79="","",VLOOKUP(A79,[7]令和3年度契約状況調査票!$F:$AR,10,FALSE))</f>
        <v>5230005000372</v>
      </c>
      <c r="G79" s="15" t="str">
        <f>IF(A79="","",VLOOKUP(A79,[7]令和3年度契約状況調査票!$F:$AR,30,FALSE))</f>
        <v>公募により募集を行ったところ、応募者が１者のみだったため、契約価格の競争による相手方の選定を許さず、会計法第29条の3第4項に該当するため（根拠区分：ロ（ニ））。</v>
      </c>
      <c r="H79" s="16" t="str">
        <f>IF(A79="","",IF(VLOOKUP(A79,[7]令和3年度契約状況調査票!$F:$AR,13,FALSE)="他官署で調達手続きを実施のため","他官署で調達手続きを実施のため",IF(VLOOKUP(A79,[7]令和3年度契約状況調査票!$F:$AR,20,FALSE)="②同種の他の契約の予定価格を類推されるおそれがあるため公表しない","同種の他の契約の予定価格を類推されるおそれがあるため公表しない",IF(VLOOKUP(A79,[7]令和3年度契約状況調査票!$F:$AR,20,FALSE)="－","－",IF(VLOOKUP(A79,[7]令和3年度契約状況調査票!$F:$AR,6,FALSE)&lt;&gt;"",TEXT(VLOOKUP(A79,[7]令和3年度契約状況調査票!$F:$AR,13,FALSE),"#,##0円")&amp;CHAR(10)&amp;"(A)",VLOOKUP(A79,[7]令和3年度契約状況調査票!$F:$AR,13,FALSE))))))</f>
        <v>同種の他の契約の予定価格を類推されるおそれがあるため公表しない</v>
      </c>
      <c r="I79" s="16">
        <f>IF(A79="","",VLOOKUP(A79,[7]令和3年度契約状況調査票!$F:$AR,14,FALSE))</f>
        <v>4186560</v>
      </c>
      <c r="J79" s="17" t="str">
        <f>IF(A79="","",IF(VLOOKUP(A79,[7]令和3年度契約状況調査票!$F:$AR,13,FALSE)="他官署で調達手続きを実施のため","－",IF(VLOOKUP(A79,[7]令和3年度契約状況調査票!$F:$AR,20,FALSE)="②同種の他の契約の予定価格を類推されるおそれがあるため公表しない","－",IF(VLOOKUP(A79,[7]令和3年度契約状況調査票!$F:$AR,20,FALSE)="－","－",IF(VLOOKUP(A79,[7]令和3年度契約状況調査票!$F:$AR,6,FALSE)&lt;&gt;"",TEXT(VLOOKUP(A79,[7]令和3年度契約状況調査票!$F:$AR,16,FALSE),"#.0%")&amp;CHAR(10)&amp;"(B/A×100)",VLOOKUP(A79,[7]令和3年度契約状況調査票!$F:$AR,16,FALSE))))))</f>
        <v>－</v>
      </c>
      <c r="K79" s="18"/>
      <c r="L79" s="17" t="str">
        <f>IF(A79="","",IF(VLOOKUP(A79,[7]令和3年度契約状況調査票!$F:$AR,26,FALSE)="①公益社団法人","公社",IF(VLOOKUP(A79,[7]令和3年度契約状況調査票!$F:$AR,26,FALSE)="②公益財団法人","公財","")))</f>
        <v/>
      </c>
      <c r="M79" s="17">
        <f>IF(A79="","",VLOOKUP(A79,[7]令和3年度契約状況調査票!$F:$AR,27,FALSE))</f>
        <v>0</v>
      </c>
      <c r="N79" s="18"/>
      <c r="O79" s="19" t="str">
        <f>IF(A79="","",IF(AND(Q79="○",P79="分担契約/単価契約"),"単価契約"&amp;CHAR(10)&amp;"予定調達総額 "&amp;TEXT(VLOOKUP(A79,[7]令和3年度契約状況調査票!$F:$AR,15,FALSE),"#,##0円")&amp;"(B)"&amp;CHAR(10)&amp;"分担契約"&amp;CHAR(10)&amp;VLOOKUP(A79,[7]令和3年度契約状況調査票!$F:$AR,31,FALSE),IF(AND(Q79="○",P79="分担契約"),"分担契約"&amp;CHAR(10)&amp;"契約総額 "&amp;TEXT(VLOOKUP(A79,[7]令和3年度契約状況調査票!$F:$AR,15,FALSE),"#,##0円")&amp;"(B)"&amp;CHAR(10)&amp;VLOOKUP(A79,[7]令和3年度契約状況調査票!$F:$AR,31,FALSE),(IF(P79="分担契約/単価契約","単価契約"&amp;CHAR(10)&amp;"予定調達総額 "&amp;TEXT(VLOOKUP(A79,[7]令和3年度契約状況調査票!$F:$AR,15,FALSE),"#,##0円")&amp;CHAR(10)&amp;"分担契約"&amp;CHAR(10)&amp;VLOOKUP(A79,[7]令和3年度契約状況調査票!$F:$AR,31,FALSE),IF(P79="分担契約","分担契約"&amp;CHAR(10)&amp;"契約総額 "&amp;TEXT(VLOOKUP(A79,[7]令和3年度契約状況調査票!$F:$AR,15,FALSE),"#,##0円")&amp;CHAR(10)&amp;VLOOKUP(A79,[7]令和3年度契約状況調査票!$F:$AR,31,FALSE),IF(P79="単価契約","単価契約"&amp;CHAR(10)&amp;"予定調達総額 "&amp;TEXT(VLOOKUP(A79,[7]令和3年度契約状況調査票!$F:$AR,15,FALSE),"#,##0円")&amp;CHAR(10)&amp;VLOOKUP(A79,[7]令和3年度契約状況調査票!$F:$AR,31,FALSE),VLOOKUP(A79,[7]令和3年度契約状況調査票!$F:$AR,31,FALSE))))))))</f>
        <v>当初記載もれ契約</v>
      </c>
      <c r="P79" s="9" t="str">
        <f>IF(A79="","",VLOOKUP(A79,[7]令和3年度契約状況調査票!$F:$BY,52,FALSE))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79"/>
    <dataValidation operator="greaterThanOrEqual" allowBlank="1" showInputMessage="1" showErrorMessage="1" errorTitle="注意" error="プルダウンメニューから選択して下さい_x000a_" sqref="G6:G79"/>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dcterms:created xsi:type="dcterms:W3CDTF">2022-11-30T05:41:59Z</dcterms:created>
  <dcterms:modified xsi:type="dcterms:W3CDTF">2022-12-01T09:41:19Z</dcterms:modified>
</cp:coreProperties>
</file>