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3.11\"/>
    </mc:Choice>
  </mc:AlternateContent>
  <bookViews>
    <workbookView xWindow="0" yWindow="0" windowWidth="20490" windowHeight="669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別紙様式１!$A$5:$N$13</definedName>
    <definedName name="aaa">[1]契約状況コード表!$F$5:$F$9</definedName>
    <definedName name="aaaa">[1]契約状況コード表!$G$5:$G$6</definedName>
    <definedName name="_xlnm.Print_Area" localSheetId="0">別紙様式１!$B$1:$N$13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P13" i="1" s="1"/>
  <c r="A12" i="1"/>
  <c r="P12" i="1" s="1"/>
  <c r="A11" i="1"/>
  <c r="P11" i="1" s="1"/>
  <c r="A10" i="1"/>
  <c r="P10" i="1" s="1"/>
  <c r="A9" i="1"/>
  <c r="P9" i="1" s="1"/>
  <c r="A8" i="1"/>
  <c r="P8" i="1" s="1"/>
  <c r="I7" i="1"/>
  <c r="A7" i="1"/>
  <c r="P7" i="1" s="1"/>
  <c r="L6" i="1"/>
  <c r="H6" i="1"/>
  <c r="D6" i="1"/>
  <c r="A6" i="1"/>
  <c r="O6" i="1" s="1"/>
  <c r="P6" i="1" l="1"/>
  <c r="M7" i="1"/>
  <c r="E7" i="1"/>
  <c r="I9" i="1"/>
  <c r="E10" i="1"/>
  <c r="I10" i="1"/>
  <c r="M10" i="1"/>
  <c r="E11" i="1"/>
  <c r="I11" i="1"/>
  <c r="M11" i="1"/>
  <c r="E13" i="1"/>
  <c r="I13" i="1"/>
  <c r="M13" i="1"/>
  <c r="J7" i="1"/>
  <c r="N7" i="1"/>
  <c r="J8" i="1"/>
  <c r="J9" i="1"/>
  <c r="F10" i="1"/>
  <c r="N10" i="1"/>
  <c r="J11" i="1"/>
  <c r="F12" i="1"/>
  <c r="B13" i="1"/>
  <c r="F13" i="1"/>
  <c r="N13" i="1"/>
  <c r="B6" i="1"/>
  <c r="F6" i="1"/>
  <c r="J6" i="1"/>
  <c r="N6" i="1"/>
  <c r="B7" i="1"/>
  <c r="G7" i="1"/>
  <c r="K7" i="1"/>
  <c r="O7" i="1"/>
  <c r="C8" i="1"/>
  <c r="G8" i="1"/>
  <c r="K8" i="1"/>
  <c r="O8" i="1"/>
  <c r="C9" i="1"/>
  <c r="G9" i="1"/>
  <c r="K9" i="1"/>
  <c r="O9" i="1"/>
  <c r="C10" i="1"/>
  <c r="G10" i="1"/>
  <c r="K10" i="1"/>
  <c r="O10" i="1"/>
  <c r="C11" i="1"/>
  <c r="G11" i="1"/>
  <c r="K11" i="1"/>
  <c r="O11" i="1"/>
  <c r="C12" i="1"/>
  <c r="G12" i="1"/>
  <c r="K12" i="1"/>
  <c r="O12" i="1"/>
  <c r="C13" i="1"/>
  <c r="G13" i="1"/>
  <c r="K13" i="1"/>
  <c r="O13" i="1"/>
  <c r="E8" i="1"/>
  <c r="I8" i="1"/>
  <c r="M8" i="1"/>
  <c r="E9" i="1"/>
  <c r="M9" i="1"/>
  <c r="E12" i="1"/>
  <c r="I12" i="1"/>
  <c r="M12" i="1"/>
  <c r="E6" i="1"/>
  <c r="I6" i="1"/>
  <c r="M6" i="1"/>
  <c r="F7" i="1"/>
  <c r="B8" i="1"/>
  <c r="F8" i="1"/>
  <c r="N8" i="1"/>
  <c r="B9" i="1"/>
  <c r="F9" i="1"/>
  <c r="N9" i="1"/>
  <c r="B10" i="1"/>
  <c r="J10" i="1"/>
  <c r="B11" i="1"/>
  <c r="F11" i="1"/>
  <c r="N11" i="1"/>
  <c r="B12" i="1"/>
  <c r="J12" i="1"/>
  <c r="N12" i="1"/>
  <c r="J13" i="1"/>
  <c r="C6" i="1"/>
  <c r="G6" i="1"/>
  <c r="K6" i="1"/>
  <c r="D7" i="1"/>
  <c r="H7" i="1"/>
  <c r="L7" i="1"/>
  <c r="D8" i="1"/>
  <c r="H8" i="1"/>
  <c r="L8" i="1"/>
  <c r="D9" i="1"/>
  <c r="H9" i="1"/>
  <c r="L9" i="1"/>
  <c r="D10" i="1"/>
  <c r="H10" i="1"/>
  <c r="L10" i="1"/>
  <c r="D11" i="1"/>
  <c r="H11" i="1"/>
  <c r="L11" i="1"/>
  <c r="D12" i="1"/>
  <c r="H12" i="1"/>
  <c r="L12" i="1"/>
  <c r="D13" i="1"/>
  <c r="H13" i="1"/>
  <c r="L13"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<sst xmlns="http://schemas.openxmlformats.org/spreadsheetml/2006/main" count="16" uniqueCount="16">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</sst>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1&#26376;&#20998;&#65289;&#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（11月分）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12</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※25欄に「○」又は「×」が付されたものについて記載する。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12</v>
          </cell>
          <cell r="AZ4">
            <v>0</v>
          </cell>
          <cell r="BA4">
            <v>4</v>
          </cell>
          <cell r="BB4">
            <v>4</v>
          </cell>
          <cell r="BC4"/>
          <cell r="BD4"/>
          <cell r="BE4"/>
          <cell r="BF4"/>
          <cell r="BG4"/>
          <cell r="BH4"/>
          <cell r="BI4"/>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C6">
            <v>1</v>
          </cell>
          <cell r="D6" t="str">
            <v/>
          </cell>
          <cell r="E6" t="str">
            <v/>
          </cell>
          <cell r="F6" t="str">
            <v/>
          </cell>
          <cell r="G6" t="str">
            <v>Dg103</v>
          </cell>
          <cell r="H6" t="str">
            <v>①工事</v>
          </cell>
          <cell r="I6" t="str">
            <v>福井税務署タイルカーペット張替工事
一式</v>
          </cell>
          <cell r="J6" t="str">
            <v>支出負担行為担当官
金沢国税局総務部次長
中村　憲二
石川県金沢市広坂２－２－６０</v>
          </cell>
          <cell r="K6"/>
          <cell r="L6"/>
          <cell r="M6">
            <v>44505</v>
          </cell>
          <cell r="N6" t="str">
            <v>有限会社インテリアのかねこ
富山県富山市長江新町２－１－３６</v>
          </cell>
          <cell r="O6">
            <v>6230002000366</v>
          </cell>
          <cell r="P6" t="str">
            <v>①一般競争入札</v>
          </cell>
          <cell r="Q6"/>
          <cell r="R6">
            <v>6845850</v>
          </cell>
          <cell r="S6">
            <v>4246000</v>
          </cell>
          <cell r="T6"/>
          <cell r="U6">
            <v>0.62</v>
          </cell>
          <cell r="V6"/>
          <cell r="W6"/>
          <cell r="X6"/>
          <cell r="Y6" t="str">
            <v>①公表</v>
          </cell>
          <cell r="Z6">
            <v>2</v>
          </cell>
          <cell r="AA6">
            <v>2</v>
          </cell>
          <cell r="AB6"/>
          <cell r="AC6"/>
          <cell r="AD6" t="str">
            <v>○</v>
          </cell>
          <cell r="AE6" t="str">
            <v>⑥その他の法人等</v>
          </cell>
          <cell r="AF6"/>
          <cell r="AG6"/>
          <cell r="AH6"/>
          <cell r="AI6"/>
          <cell r="AJ6"/>
          <cell r="AK6"/>
          <cell r="AL6"/>
          <cell r="AM6"/>
          <cell r="AN6"/>
          <cell r="AO6"/>
          <cell r="AP6"/>
          <cell r="AQ6"/>
          <cell r="AR6"/>
          <cell r="AS6"/>
          <cell r="AT6"/>
          <cell r="AU6"/>
          <cell r="AV6"/>
          <cell r="AW6"/>
          <cell r="AX6" t="str">
            <v>予定価格</v>
          </cell>
          <cell r="AY6" t="str">
            <v>○</v>
          </cell>
          <cell r="AZ6" t="str">
            <v>×</v>
          </cell>
          <cell r="BA6" t="str">
            <v>○</v>
          </cell>
          <cell r="BB6" t="str">
            <v>○</v>
          </cell>
          <cell r="BC6">
            <v>0</v>
          </cell>
          <cell r="BD6" t="str">
            <v>①工事</v>
          </cell>
          <cell r="BE6" t="str">
            <v/>
          </cell>
          <cell r="BF6" t="str">
            <v/>
          </cell>
          <cell r="BG6" t="str">
            <v>○</v>
          </cell>
          <cell r="BH6" t="b">
            <v>1</v>
          </cell>
          <cell r="BI6" t="b">
            <v>1</v>
          </cell>
        </row>
        <row r="7">
          <cell r="C7" t="str">
            <v/>
          </cell>
          <cell r="D7" t="str">
            <v/>
          </cell>
          <cell r="E7">
            <v>1</v>
          </cell>
          <cell r="F7" t="str">
            <v/>
          </cell>
          <cell r="G7" t="str">
            <v>Dg104</v>
          </cell>
          <cell r="H7" t="str">
            <v>⑩役務</v>
          </cell>
          <cell r="I7" t="str">
            <v>令和3年分所得税及び復興特別所得税並びに消費税及び地方消費税の確定申告に係るお知らせ通知書・納付書の封入・封かん等業務
46,771件</v>
          </cell>
          <cell r="J7" t="str">
            <v>支出負担行為担当官
金沢国税局総務部次長
中村　憲二
石川県金沢市広坂２－２－６０</v>
          </cell>
          <cell r="K7"/>
          <cell r="L7"/>
          <cell r="M7">
            <v>44509</v>
          </cell>
          <cell r="N7" t="str">
            <v>株式会社クローバー情報システム
兵庫県尼崎市戸ノ内町３－１５－１２</v>
          </cell>
          <cell r="O7">
            <v>6140001109424</v>
          </cell>
          <cell r="P7" t="str">
            <v>①一般競争入札</v>
          </cell>
          <cell r="Q7"/>
          <cell r="R7">
            <v>1799065</v>
          </cell>
          <cell r="S7" t="str">
            <v>＠25.3円／件ほか</v>
          </cell>
          <cell r="T7">
            <v>1133162</v>
          </cell>
          <cell r="U7">
            <v>0.629</v>
          </cell>
          <cell r="V7"/>
          <cell r="W7"/>
          <cell r="X7"/>
          <cell r="Y7" t="str">
            <v>②同種の他の契約の予定価格を類推されるおそれがあるため公表しない</v>
          </cell>
          <cell r="Z7">
            <v>2</v>
          </cell>
          <cell r="AA7">
            <v>1</v>
          </cell>
          <cell r="AB7"/>
          <cell r="AC7"/>
          <cell r="AD7"/>
          <cell r="AE7" t="str">
            <v>⑥その他の法人等</v>
          </cell>
          <cell r="AF7"/>
          <cell r="AG7"/>
          <cell r="AH7"/>
          <cell r="AI7"/>
          <cell r="AJ7"/>
          <cell r="AK7"/>
          <cell r="AL7"/>
          <cell r="AM7" t="str">
            <v>○</v>
          </cell>
          <cell r="AN7" t="str">
            <v>⑥過去に契約実績のある者及び特殊な技術、特定の情報を有する者に有利となっているものへの対応</v>
          </cell>
          <cell r="AO7"/>
          <cell r="AP7"/>
          <cell r="AQ7"/>
          <cell r="AR7"/>
          <cell r="AS7"/>
          <cell r="AT7" t="str">
            <v>○</v>
          </cell>
          <cell r="AU7"/>
          <cell r="AV7"/>
          <cell r="AW7"/>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C8" t="str">
            <v/>
          </cell>
          <cell r="D8" t="str">
            <v/>
          </cell>
          <cell r="E8" t="str">
            <v/>
          </cell>
          <cell r="F8">
            <v>1</v>
          </cell>
          <cell r="G8" t="str">
            <v>Dg105</v>
          </cell>
          <cell r="H8" t="str">
            <v>⑩役務</v>
          </cell>
          <cell r="I8" t="str">
            <v>確定申告期における電話相談業務委託
210人日</v>
          </cell>
          <cell r="J8" t="str">
            <v>支出負担行為担当官
金沢国税局総務部次長
中村　憲二
石川県金沢市広坂２－２－６０</v>
          </cell>
          <cell r="K8"/>
          <cell r="L8"/>
          <cell r="M8">
            <v>44510</v>
          </cell>
          <cell r="N8" t="str">
            <v>北陸税理士会
石川県金沢市北安江３－４－６</v>
          </cell>
          <cell r="O8">
            <v>7220005002203</v>
          </cell>
          <cell r="P8" t="str">
            <v>④随意契約（企画競争無し）</v>
          </cell>
          <cell r="Q8" t="str">
            <v>●</v>
          </cell>
          <cell r="R8">
            <v>5499690</v>
          </cell>
          <cell r="S8" t="str">
            <v>＠26,189円/日</v>
          </cell>
          <cell r="T8">
            <v>5499690</v>
          </cell>
          <cell r="U8">
            <v>1</v>
          </cell>
          <cell r="V8"/>
          <cell r="W8"/>
          <cell r="X8"/>
          <cell r="Y8" t="str">
            <v>①公表</v>
          </cell>
          <cell r="Z8">
            <v>1</v>
          </cell>
          <cell r="AA8">
            <v>0</v>
          </cell>
          <cell r="AB8"/>
          <cell r="AC8"/>
          <cell r="AD8"/>
          <cell r="AE8" t="str">
            <v>⑥その他の法人等</v>
          </cell>
          <cell r="AF8"/>
          <cell r="AG8"/>
          <cell r="AH8" t="str">
            <v>①会計法第29条の3第4項（契約の性質又は目的が競争を許さない場合）</v>
          </cell>
          <cell r="AI8" t="str">
            <v>公募による募集を行った結果、申込者が1者であり、他に業務を遂行できる者がいないことから、会計法第29条の3第4項に該当するため。</v>
          </cell>
          <cell r="AJ8"/>
          <cell r="AK8"/>
          <cell r="AL8"/>
          <cell r="AM8"/>
          <cell r="AN8"/>
          <cell r="AO8"/>
          <cell r="AP8"/>
          <cell r="AQ8"/>
          <cell r="AR8"/>
          <cell r="AS8"/>
          <cell r="AT8"/>
          <cell r="AU8"/>
          <cell r="AV8"/>
          <cell r="AW8"/>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C9" t="str">
            <v/>
          </cell>
          <cell r="D9" t="str">
            <v/>
          </cell>
          <cell r="E9" t="str">
            <v/>
          </cell>
          <cell r="F9">
            <v>2</v>
          </cell>
          <cell r="G9" t="str">
            <v>Dg106</v>
          </cell>
          <cell r="H9" t="str">
            <v>⑩役務</v>
          </cell>
          <cell r="I9" t="str">
            <v>富山税務署の確定申告期における無料税務相談業務委託
80人日</v>
          </cell>
          <cell r="J9" t="str">
            <v>支出負担行為担当官
金沢国税局総務部次長
中村　憲二
石川県金沢市広坂２－２－６０</v>
          </cell>
          <cell r="K9"/>
          <cell r="L9"/>
          <cell r="M9">
            <v>44510</v>
          </cell>
          <cell r="N9" t="str">
            <v>北陸税理士会
石川県金沢市北安江３－４－６</v>
          </cell>
          <cell r="O9">
            <v>7220005002203</v>
          </cell>
          <cell r="P9" t="str">
            <v>④随意契約（企画競争無し）</v>
          </cell>
          <cell r="Q9" t="str">
            <v>●</v>
          </cell>
          <cell r="R9">
            <v>1592320</v>
          </cell>
          <cell r="S9" t="str">
            <v>＠19,904円/日</v>
          </cell>
          <cell r="T9">
            <v>1592320</v>
          </cell>
          <cell r="U9">
            <v>1</v>
          </cell>
          <cell r="V9"/>
          <cell r="W9"/>
          <cell r="X9"/>
          <cell r="Y9" t="str">
            <v>①公表</v>
          </cell>
          <cell r="Z9">
            <v>1</v>
          </cell>
          <cell r="AA9">
            <v>0</v>
          </cell>
          <cell r="AB9"/>
          <cell r="AC9"/>
          <cell r="AD9"/>
          <cell r="AE9" t="str">
            <v>⑥その他の法人等</v>
          </cell>
          <cell r="AF9"/>
          <cell r="AG9"/>
          <cell r="AH9" t="str">
            <v>①会計法第29条の3第4項（契約の性質又は目的が競争を許さない場合）</v>
          </cell>
          <cell r="AI9" t="str">
            <v>公募による募集を行った結果、申込者が1者であり、他に業務を遂行できる者がいないことから、会計法第29条の3第4項に該当するため。</v>
          </cell>
          <cell r="AJ9"/>
          <cell r="AK9"/>
          <cell r="AL9"/>
          <cell r="AM9"/>
          <cell r="AN9"/>
          <cell r="AO9"/>
          <cell r="AP9"/>
          <cell r="AQ9"/>
          <cell r="AR9"/>
          <cell r="AS9"/>
          <cell r="AT9"/>
          <cell r="AU9"/>
          <cell r="AV9"/>
          <cell r="AW9"/>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C10" t="str">
            <v/>
          </cell>
          <cell r="D10" t="str">
            <v/>
          </cell>
          <cell r="E10" t="str">
            <v/>
          </cell>
          <cell r="F10">
            <v>3</v>
          </cell>
          <cell r="G10" t="str">
            <v>Dg107</v>
          </cell>
          <cell r="H10" t="str">
            <v>⑩役務</v>
          </cell>
          <cell r="I10" t="str">
            <v>高岡税務署の確定申告期における無料税務相談業務委託
54人日</v>
          </cell>
          <cell r="J10" t="str">
            <v>支出負担行為担当官
金沢国税局総務部次長
中村　憲二
石川県金沢市広坂２－２－６０</v>
          </cell>
          <cell r="K10"/>
          <cell r="L10"/>
          <cell r="M10">
            <v>44510</v>
          </cell>
          <cell r="N10" t="str">
            <v>北陸税理士会
石川県金沢市北安江３－４－６</v>
          </cell>
          <cell r="O10">
            <v>7220005002203</v>
          </cell>
          <cell r="P10" t="str">
            <v>④随意契約（企画競争無し）</v>
          </cell>
          <cell r="Q10" t="str">
            <v>●</v>
          </cell>
          <cell r="R10">
            <v>1074816</v>
          </cell>
          <cell r="S10" t="str">
            <v>＠19,904円/日</v>
          </cell>
          <cell r="T10">
            <v>1074816</v>
          </cell>
          <cell r="U10">
            <v>1</v>
          </cell>
          <cell r="V10"/>
          <cell r="W10"/>
          <cell r="X10"/>
          <cell r="Y10" t="str">
            <v>①公表</v>
          </cell>
          <cell r="Z10">
            <v>1</v>
          </cell>
          <cell r="AA10">
            <v>0</v>
          </cell>
          <cell r="AB10"/>
          <cell r="AC10"/>
          <cell r="AD10"/>
          <cell r="AE10" t="str">
            <v>⑥その他の法人等</v>
          </cell>
          <cell r="AF10"/>
          <cell r="AG10"/>
          <cell r="AH10" t="str">
            <v>①会計法第29条の3第4項（契約の性質又は目的が競争を許さない場合）</v>
          </cell>
          <cell r="AI10" t="str">
            <v>公募による募集を行った結果、申込者が1者であり、他に業務を遂行できる者がいないことから、会計法第29条の3第4項に該当するため。</v>
          </cell>
          <cell r="AJ10"/>
          <cell r="AK10"/>
          <cell r="AL10"/>
          <cell r="AM10"/>
          <cell r="AN10"/>
          <cell r="AO10"/>
          <cell r="AP10"/>
          <cell r="AQ10"/>
          <cell r="AR10"/>
          <cell r="AS10"/>
          <cell r="AT10"/>
          <cell r="AU10"/>
          <cell r="AV10"/>
          <cell r="AW10"/>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C11" t="str">
            <v/>
          </cell>
          <cell r="D11" t="str">
            <v/>
          </cell>
          <cell r="E11" t="str">
            <v/>
          </cell>
          <cell r="F11">
            <v>4</v>
          </cell>
          <cell r="G11" t="str">
            <v>Dg108</v>
          </cell>
          <cell r="H11" t="str">
            <v>⑩役務</v>
          </cell>
          <cell r="I11" t="str">
            <v>金沢税務署の確定申告期における無料税務相談業務委託
145人日</v>
          </cell>
          <cell r="J11" t="str">
            <v>支出負担行為担当官
金沢国税局総務部次長
中村　憲二
石川県金沢市広坂２－２－６０</v>
          </cell>
          <cell r="K11"/>
          <cell r="L11"/>
          <cell r="M11">
            <v>44510</v>
          </cell>
          <cell r="N11" t="str">
            <v>北陸税理士会
石川県金沢市北安江３－４－６</v>
          </cell>
          <cell r="O11">
            <v>7220005002203</v>
          </cell>
          <cell r="P11" t="str">
            <v>④随意契約（企画競争無し）</v>
          </cell>
          <cell r="Q11" t="str">
            <v>●</v>
          </cell>
          <cell r="R11">
            <v>2886080</v>
          </cell>
          <cell r="S11" t="str">
            <v>＠19,904円/日</v>
          </cell>
          <cell r="T11">
            <v>2886080</v>
          </cell>
          <cell r="U11">
            <v>1</v>
          </cell>
          <cell r="V11"/>
          <cell r="W11"/>
          <cell r="X11"/>
          <cell r="Y11" t="str">
            <v>①公表</v>
          </cell>
          <cell r="Z11">
            <v>1</v>
          </cell>
          <cell r="AA11">
            <v>0</v>
          </cell>
          <cell r="AB11"/>
          <cell r="AC11"/>
          <cell r="AD11"/>
          <cell r="AE11" t="str">
            <v>⑥その他の法人等</v>
          </cell>
          <cell r="AF11"/>
          <cell r="AG11"/>
          <cell r="AH11" t="str">
            <v>①会計法第29条の3第4項（契約の性質又は目的が競争を許さない場合）</v>
          </cell>
          <cell r="AI11" t="str">
            <v>公募による募集を行った結果、申込者が1者であり、他に業務を遂行できる者がいないことから、会計法第29条の3第4項に該当するため。</v>
          </cell>
          <cell r="AJ11"/>
          <cell r="AK11"/>
          <cell r="AL11"/>
          <cell r="AM11"/>
          <cell r="AN11"/>
          <cell r="AO11"/>
          <cell r="AP11"/>
          <cell r="AQ11"/>
          <cell r="AR11"/>
          <cell r="AS11"/>
          <cell r="AT11"/>
          <cell r="AU11"/>
          <cell r="AV11"/>
          <cell r="AW11"/>
          <cell r="AX11" t="str">
            <v>年間支払金額</v>
          </cell>
          <cell r="AY11" t="str">
            <v>○</v>
          </cell>
          <cell r="AZ11" t="str">
            <v>×</v>
          </cell>
          <cell r="BA11" t="str">
            <v>×</v>
          </cell>
          <cell r="BB11" t="str">
            <v>×</v>
          </cell>
          <cell r="BC11" t="str">
            <v/>
          </cell>
          <cell r="BD11" t="str">
            <v>⑩役務</v>
          </cell>
          <cell r="BE11" t="str">
            <v>単価契約</v>
          </cell>
          <cell r="BF11" t="str">
            <v/>
          </cell>
          <cell r="BG11" t="str">
            <v>○</v>
          </cell>
          <cell r="BH11" t="b">
            <v>1</v>
          </cell>
          <cell r="BI11" t="b">
            <v>1</v>
          </cell>
        </row>
        <row r="12">
          <cell r="C12" t="str">
            <v/>
          </cell>
          <cell r="D12" t="str">
            <v/>
          </cell>
          <cell r="E12" t="str">
            <v/>
          </cell>
          <cell r="F12">
            <v>5</v>
          </cell>
          <cell r="G12" t="str">
            <v>Dg109</v>
          </cell>
          <cell r="H12" t="str">
            <v>⑩役務</v>
          </cell>
          <cell r="I12" t="str">
            <v>小松税務署の確定申告期における無料税務相談業務委託
56人日</v>
          </cell>
          <cell r="J12" t="str">
            <v>支出負担行為担当官
金沢国税局総務部次長
中村　憲二
石川県金沢市広坂２－２－６０</v>
          </cell>
          <cell r="K12"/>
          <cell r="L12"/>
          <cell r="M12">
            <v>44510</v>
          </cell>
          <cell r="N12" t="str">
            <v>北陸税理士会
石川県金沢市北安江３－４－６</v>
          </cell>
          <cell r="O12">
            <v>7220005002203</v>
          </cell>
          <cell r="P12" t="str">
            <v>④随意契約（企画競争無し）</v>
          </cell>
          <cell r="Q12" t="str">
            <v>●</v>
          </cell>
          <cell r="R12">
            <v>1114624</v>
          </cell>
          <cell r="S12" t="str">
            <v>＠19,904円/日</v>
          </cell>
          <cell r="T12">
            <v>1114624</v>
          </cell>
          <cell r="U12">
            <v>1</v>
          </cell>
          <cell r="V12"/>
          <cell r="W12"/>
          <cell r="X12"/>
          <cell r="Y12" t="str">
            <v>①公表</v>
          </cell>
          <cell r="Z12">
            <v>1</v>
          </cell>
          <cell r="AA12">
            <v>0</v>
          </cell>
          <cell r="AB12"/>
          <cell r="AC12"/>
          <cell r="AD12"/>
          <cell r="AE12" t="str">
            <v>⑥その他の法人等</v>
          </cell>
          <cell r="AF12"/>
          <cell r="AG12"/>
          <cell r="AH12" t="str">
            <v>①会計法第29条の3第4項（契約の性質又は目的が競争を許さない場合）</v>
          </cell>
          <cell r="AI12" t="str">
            <v>公募による募集を行った結果、申込者が1者であり、他に業務を遂行できる者がいないことから、会計法第29条の3第4項に該当するため。</v>
          </cell>
          <cell r="AJ12"/>
          <cell r="AK12"/>
          <cell r="AL12"/>
          <cell r="AM12"/>
          <cell r="AN12"/>
          <cell r="AO12"/>
          <cell r="AP12"/>
          <cell r="AQ12"/>
          <cell r="AR12"/>
          <cell r="AS12"/>
          <cell r="AT12"/>
          <cell r="AU12"/>
          <cell r="AV12"/>
          <cell r="AW12"/>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C13" t="str">
            <v/>
          </cell>
          <cell r="D13" t="str">
            <v/>
          </cell>
          <cell r="E13" t="str">
            <v/>
          </cell>
          <cell r="F13">
            <v>6</v>
          </cell>
          <cell r="G13" t="str">
            <v>Dg110</v>
          </cell>
          <cell r="H13" t="str">
            <v>⑩役務</v>
          </cell>
          <cell r="I13" t="str">
            <v>松任税務署の確定申告期における無料税務相談業務委託
60人日</v>
          </cell>
          <cell r="J13" t="str">
            <v>支出負担行為担当官
金沢国税局総務部次長
中村　憲二
石川県金沢市広坂２－２－６０</v>
          </cell>
          <cell r="K13"/>
          <cell r="L13"/>
          <cell r="M13">
            <v>44510</v>
          </cell>
          <cell r="N13" t="str">
            <v>北陸税理士会
石川県金沢市北安江３－４－６</v>
          </cell>
          <cell r="O13">
            <v>7220005002203</v>
          </cell>
          <cell r="P13" t="str">
            <v>④随意契約（企画競争無し）</v>
          </cell>
          <cell r="Q13" t="str">
            <v>●</v>
          </cell>
          <cell r="R13">
            <v>1194240</v>
          </cell>
          <cell r="S13" t="str">
            <v>＠19,904円/日</v>
          </cell>
          <cell r="T13">
            <v>1194240</v>
          </cell>
          <cell r="U13">
            <v>1</v>
          </cell>
          <cell r="V13"/>
          <cell r="W13"/>
          <cell r="X13"/>
          <cell r="Y13" t="str">
            <v>①公表</v>
          </cell>
          <cell r="Z13">
            <v>1</v>
          </cell>
          <cell r="AA13">
            <v>0</v>
          </cell>
          <cell r="AB13"/>
          <cell r="AC13"/>
          <cell r="AD13"/>
          <cell r="AE13" t="str">
            <v>⑥その他の法人等</v>
          </cell>
          <cell r="AF13"/>
          <cell r="AG13"/>
          <cell r="AH13" t="str">
            <v>①会計法第29条の3第4項（契約の性質又は目的が競争を許さない場合）</v>
          </cell>
          <cell r="AI13" t="str">
            <v>公募による募集を行った結果、申込者が1者であり、他に業務を遂行できる者がいないことから、会計法第29条の3第4項に該当するため。</v>
          </cell>
          <cell r="AJ13"/>
          <cell r="AK13"/>
          <cell r="AL13"/>
          <cell r="AM13"/>
          <cell r="AN13"/>
          <cell r="AO13"/>
          <cell r="AP13"/>
          <cell r="AQ13"/>
          <cell r="AR13"/>
          <cell r="AS13"/>
          <cell r="AT13"/>
          <cell r="AU13"/>
          <cell r="AV13"/>
          <cell r="AW13"/>
          <cell r="AX13" t="str">
            <v>年間支払金額</v>
          </cell>
          <cell r="AY13" t="str">
            <v>○</v>
          </cell>
          <cell r="AZ13" t="str">
            <v>×</v>
          </cell>
          <cell r="BA13" t="str">
            <v>×</v>
          </cell>
          <cell r="BB13" t="str">
            <v>×</v>
          </cell>
          <cell r="BC13" t="str">
            <v/>
          </cell>
          <cell r="BD13" t="str">
            <v>⑩役務</v>
          </cell>
          <cell r="BE13" t="str">
            <v>単価契約</v>
          </cell>
          <cell r="BF13" t="str">
            <v/>
          </cell>
          <cell r="BG13" t="str">
            <v>○</v>
          </cell>
          <cell r="BH13" t="b">
            <v>1</v>
          </cell>
          <cell r="BI13" t="b">
            <v>1</v>
          </cell>
        </row>
        <row r="14">
          <cell r="C14" t="str">
            <v/>
          </cell>
          <cell r="D14" t="str">
            <v/>
          </cell>
          <cell r="E14" t="str">
            <v/>
          </cell>
          <cell r="F14">
            <v>7</v>
          </cell>
          <cell r="G14" t="str">
            <v>Dg111</v>
          </cell>
          <cell r="H14" t="str">
            <v>⑩役務</v>
          </cell>
          <cell r="I14" t="str">
            <v>福井税務署の確定申告期における無料税務相談業務委託
72人日</v>
          </cell>
          <cell r="J14" t="str">
            <v>支出負担行為担当官
金沢国税局総務部次長
中村　憲二
石川県金沢市広坂２－２－６０</v>
          </cell>
          <cell r="K14"/>
          <cell r="L14"/>
          <cell r="M14">
            <v>44510</v>
          </cell>
          <cell r="N14" t="str">
            <v>北陸税理士会
石川県金沢市北安江３－４－６</v>
          </cell>
          <cell r="O14">
            <v>7220005002203</v>
          </cell>
          <cell r="P14" t="str">
            <v>④随意契約（企画競争無し）</v>
          </cell>
          <cell r="Q14" t="str">
            <v>●</v>
          </cell>
          <cell r="R14">
            <v>1433088</v>
          </cell>
          <cell r="S14" t="str">
            <v>＠19,904円/日</v>
          </cell>
          <cell r="T14">
            <v>1433088</v>
          </cell>
          <cell r="U14">
            <v>1</v>
          </cell>
          <cell r="V14"/>
          <cell r="W14"/>
          <cell r="X14"/>
          <cell r="Y14" t="str">
            <v>①公表</v>
          </cell>
          <cell r="Z14">
            <v>1</v>
          </cell>
          <cell r="AA14">
            <v>0</v>
          </cell>
          <cell r="AB14"/>
          <cell r="AC14"/>
          <cell r="AD14"/>
          <cell r="AE14" t="str">
            <v>⑥その他の法人等</v>
          </cell>
          <cell r="AF14"/>
          <cell r="AG14"/>
          <cell r="AH14" t="str">
            <v>①会計法第29条の3第4項（契約の性質又は目的が競争を許さない場合）</v>
          </cell>
          <cell r="AI14" t="str">
            <v>公募による募集を行った結果、申込者が1者であり、他に業務を遂行できる者がいないことから、会計法第29条の3第4項に該当するため。</v>
          </cell>
          <cell r="AJ14"/>
          <cell r="AK14"/>
          <cell r="AL14"/>
          <cell r="AM14"/>
          <cell r="AN14"/>
          <cell r="AO14"/>
          <cell r="AP14"/>
          <cell r="AQ14"/>
          <cell r="AR14"/>
          <cell r="AS14"/>
          <cell r="AT14"/>
          <cell r="AU14"/>
          <cell r="AV14"/>
          <cell r="AW14"/>
          <cell r="AX14" t="str">
            <v>年間支払金額</v>
          </cell>
          <cell r="AY14" t="str">
            <v>○</v>
          </cell>
          <cell r="AZ14" t="str">
            <v>×</v>
          </cell>
          <cell r="BA14" t="str">
            <v>×</v>
          </cell>
          <cell r="BB14" t="str">
            <v>×</v>
          </cell>
          <cell r="BC14" t="str">
            <v/>
          </cell>
          <cell r="BD14" t="str">
            <v>⑩役務</v>
          </cell>
          <cell r="BE14" t="str">
            <v>単価契約</v>
          </cell>
          <cell r="BF14" t="str">
            <v/>
          </cell>
          <cell r="BG14" t="str">
            <v>○</v>
          </cell>
          <cell r="BH14" t="b">
            <v>1</v>
          </cell>
          <cell r="BI14" t="b">
            <v>1</v>
          </cell>
        </row>
        <row r="15">
          <cell r="C15" t="str">
            <v/>
          </cell>
          <cell r="D15" t="str">
            <v/>
          </cell>
          <cell r="E15">
            <v>2</v>
          </cell>
          <cell r="F15" t="str">
            <v/>
          </cell>
          <cell r="G15" t="str">
            <v>Dg112</v>
          </cell>
          <cell r="H15" t="str">
            <v>⑩役務</v>
          </cell>
          <cell r="I15" t="str">
            <v>申告会場設置パーソナルコンピュータの設定等業務
一式</v>
          </cell>
          <cell r="J15" t="str">
            <v>支出負担行為担当官
金沢国税局総務部次長
中村　憲二
石川県金沢市広坂２－２－６０</v>
          </cell>
          <cell r="K15"/>
          <cell r="L15"/>
          <cell r="M15">
            <v>44511</v>
          </cell>
          <cell r="N15" t="str">
            <v>株式会社コスモビジネス
石川県金沢市示野中町２－１１３</v>
          </cell>
          <cell r="O15">
            <v>6220001002760</v>
          </cell>
          <cell r="P15" t="str">
            <v>①一般競争入札</v>
          </cell>
          <cell r="Q15"/>
          <cell r="R15">
            <v>3109747</v>
          </cell>
          <cell r="S15">
            <v>2200000</v>
          </cell>
          <cell r="T15"/>
          <cell r="U15">
            <v>0.70699999999999996</v>
          </cell>
          <cell r="V15"/>
          <cell r="W15"/>
          <cell r="X15"/>
          <cell r="Y15" t="str">
            <v>②同種の他の契約の予定価格を類推されるおそれがあるため公表しない</v>
          </cell>
          <cell r="Z15">
            <v>2</v>
          </cell>
          <cell r="AA15">
            <v>2</v>
          </cell>
          <cell r="AB15"/>
          <cell r="AC15"/>
          <cell r="AD15" t="str">
            <v>○</v>
          </cell>
          <cell r="AE15" t="str">
            <v>⑥その他の法人等</v>
          </cell>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v>0</v>
          </cell>
          <cell r="BD15" t="str">
            <v>⑩役務</v>
          </cell>
          <cell r="BE15" t="str">
            <v/>
          </cell>
          <cell r="BF15" t="str">
            <v/>
          </cell>
          <cell r="BG15" t="str">
            <v>○</v>
          </cell>
          <cell r="BH15" t="b">
            <v>1</v>
          </cell>
          <cell r="BI15" t="b">
            <v>1</v>
          </cell>
        </row>
        <row r="16">
          <cell r="C16" t="str">
            <v/>
          </cell>
          <cell r="D16" t="str">
            <v/>
          </cell>
          <cell r="E16">
            <v>3</v>
          </cell>
          <cell r="F16" t="str">
            <v/>
          </cell>
          <cell r="G16" t="str">
            <v>Dg113</v>
          </cell>
          <cell r="H16" t="str">
            <v>⑦物品等購入</v>
          </cell>
          <cell r="I16" t="str">
            <v>アルコール検知器の購入
200個</v>
          </cell>
          <cell r="J16" t="str">
            <v>支出負担行為担当官
金沢国税局総務部次長
中村　憲二　
石川県金沢市広坂２－２－６０</v>
          </cell>
          <cell r="K16"/>
          <cell r="L16"/>
          <cell r="M16">
            <v>44529</v>
          </cell>
          <cell r="N16" t="str">
            <v>北陸オフィスライフ株式会社
石川県金沢市木越２－２００</v>
          </cell>
          <cell r="O16">
            <v>8220001006256</v>
          </cell>
          <cell r="P16" t="str">
            <v>①一般競争入札</v>
          </cell>
          <cell r="Q16"/>
          <cell r="R16">
            <v>2973300</v>
          </cell>
          <cell r="S16">
            <v>2739000</v>
          </cell>
          <cell r="T16"/>
          <cell r="U16">
            <v>0.92100000000000004</v>
          </cell>
          <cell r="V16"/>
          <cell r="W16"/>
          <cell r="X16"/>
          <cell r="Y16" t="str">
            <v>②同種の他の契約の予定価格を類推されるおそれがあるため公表しない</v>
          </cell>
          <cell r="Z16">
            <v>3</v>
          </cell>
          <cell r="AA16">
            <v>0</v>
          </cell>
          <cell r="AB16"/>
          <cell r="AC16"/>
          <cell r="AD16"/>
          <cell r="AE16" t="str">
            <v>⑥その他の法人等</v>
          </cell>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v>0</v>
          </cell>
          <cell r="BD16" t="str">
            <v>⑦物品等購入</v>
          </cell>
          <cell r="BE16" t="str">
            <v/>
          </cell>
          <cell r="BF16" t="str">
            <v/>
          </cell>
          <cell r="BG16" t="str">
            <v>○</v>
          </cell>
          <cell r="BH16" t="b">
            <v>1</v>
          </cell>
          <cell r="BI16" t="b">
            <v>1</v>
          </cell>
        </row>
        <row r="17">
          <cell r="C17" t="str">
            <v/>
          </cell>
          <cell r="D17" t="str">
            <v/>
          </cell>
          <cell r="E17">
            <v>4</v>
          </cell>
          <cell r="F17" t="str">
            <v/>
          </cell>
          <cell r="G17" t="str">
            <v>Dg114</v>
          </cell>
          <cell r="H17" t="str">
            <v>⑦物品等購入</v>
          </cell>
          <cell r="I17" t="str">
            <v>自動血圧計ほかの購入について
12個</v>
          </cell>
          <cell r="J17" t="str">
            <v>支出負担行為担当官
金沢国税局総務部次長
中村　憲二　
石川県金沢市広坂２－２－６０</v>
          </cell>
          <cell r="K17"/>
          <cell r="L17"/>
          <cell r="M17">
            <v>44529</v>
          </cell>
          <cell r="N17" t="str">
            <v>北陸メディカル株式会社
石川県金沢市直江東１－６</v>
          </cell>
          <cell r="O17">
            <v>2220001006492</v>
          </cell>
          <cell r="P17" t="str">
            <v>①一般競争入札</v>
          </cell>
          <cell r="Q17"/>
          <cell r="R17">
            <v>2294160</v>
          </cell>
          <cell r="S17">
            <v>1623600</v>
          </cell>
          <cell r="T17"/>
          <cell r="U17">
            <v>0.70699999999999996</v>
          </cell>
          <cell r="V17"/>
          <cell r="W17"/>
          <cell r="X17"/>
          <cell r="Y17" t="str">
            <v>②同種の他の契約の予定価格を類推されるおそれがあるため公表しない</v>
          </cell>
          <cell r="Z17">
            <v>1</v>
          </cell>
          <cell r="AA17">
            <v>0</v>
          </cell>
          <cell r="AB17"/>
          <cell r="AC17"/>
          <cell r="AD17"/>
          <cell r="AE17" t="str">
            <v>⑥その他の法人等</v>
          </cell>
          <cell r="AF17"/>
          <cell r="AG17"/>
          <cell r="AH17"/>
          <cell r="AI17"/>
          <cell r="AJ17"/>
          <cell r="AK17"/>
          <cell r="AL17"/>
          <cell r="AM17" t="str">
            <v>△</v>
          </cell>
          <cell r="AN17"/>
          <cell r="AO17"/>
          <cell r="AP17"/>
          <cell r="AQ17" t="str">
            <v>⑨その他</v>
          </cell>
          <cell r="AR17"/>
          <cell r="AS17" t="str">
            <v>競争入札に参加しても価格競争に勝てる見込みがないため。</v>
          </cell>
          <cell r="AT17"/>
          <cell r="AU17"/>
          <cell r="AV17"/>
          <cell r="AW17"/>
          <cell r="AX17" t="str">
            <v>予定価格</v>
          </cell>
          <cell r="AY17" t="str">
            <v>○</v>
          </cell>
          <cell r="AZ17" t="str">
            <v>×</v>
          </cell>
          <cell r="BA17" t="str">
            <v>○</v>
          </cell>
          <cell r="BB17" t="str">
            <v>○</v>
          </cell>
          <cell r="BC17">
            <v>0</v>
          </cell>
          <cell r="BD17" t="str">
            <v>⑦物品等購入</v>
          </cell>
          <cell r="BE17" t="str">
            <v/>
          </cell>
          <cell r="BF17" t="str">
            <v/>
          </cell>
          <cell r="BG17" t="str">
            <v>○</v>
          </cell>
          <cell r="BH17" t="b">
            <v>1</v>
          </cell>
          <cell r="BI17" t="b">
            <v>1</v>
          </cell>
        </row>
        <row r="18">
          <cell r="C18" t="str">
            <v/>
          </cell>
          <cell r="D18" t="str">
            <v/>
          </cell>
          <cell r="E18" t="str">
            <v/>
          </cell>
          <cell r="F18" t="str">
            <v/>
          </cell>
          <cell r="G18"/>
          <cell r="H18"/>
          <cell r="I18"/>
          <cell r="J18"/>
          <cell r="K18"/>
          <cell r="L18"/>
          <cell r="M18"/>
          <cell r="N18"/>
          <cell r="O18"/>
          <cell r="P18"/>
          <cell r="Q18"/>
          <cell r="R18"/>
          <cell r="S18"/>
          <cell r="T18"/>
          <cell r="U18" t="str">
            <v>－</v>
          </cell>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C19" t="str">
            <v/>
          </cell>
          <cell r="D19" t="str">
            <v/>
          </cell>
          <cell r="E19" t="str">
            <v/>
          </cell>
          <cell r="F19" t="str">
            <v/>
          </cell>
          <cell r="G19"/>
          <cell r="H19"/>
          <cell r="I19"/>
          <cell r="J19"/>
          <cell r="K19"/>
          <cell r="L19"/>
          <cell r="M19"/>
          <cell r="N19"/>
          <cell r="O19"/>
          <cell r="P19"/>
          <cell r="Q19"/>
          <cell r="R19"/>
          <cell r="S19"/>
          <cell r="T19"/>
          <cell r="U19" t="str">
            <v>－</v>
          </cell>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C20" t="str">
            <v/>
          </cell>
          <cell r="D20" t="str">
            <v/>
          </cell>
          <cell r="E20" t="str">
            <v/>
          </cell>
          <cell r="F20" t="str">
            <v/>
          </cell>
          <cell r="G20"/>
          <cell r="H20"/>
          <cell r="I20"/>
          <cell r="J20"/>
          <cell r="K20"/>
          <cell r="L20"/>
          <cell r="M20"/>
          <cell r="N20"/>
          <cell r="O20"/>
          <cell r="P20"/>
          <cell r="Q20"/>
          <cell r="R20"/>
          <cell r="S20"/>
          <cell r="T20"/>
          <cell r="U20" t="str">
            <v>－</v>
          </cell>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C21" t="str">
            <v/>
          </cell>
          <cell r="D21" t="str">
            <v/>
          </cell>
          <cell r="E21" t="str">
            <v/>
          </cell>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C22" t="str">
            <v/>
          </cell>
          <cell r="D22" t="str">
            <v/>
          </cell>
          <cell r="E22" t="str">
            <v/>
          </cell>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C23" t="str">
            <v/>
          </cell>
          <cell r="D23" t="str">
            <v/>
          </cell>
          <cell r="E23" t="str">
            <v/>
          </cell>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C24" t="str">
            <v/>
          </cell>
          <cell r="D24" t="str">
            <v/>
          </cell>
          <cell r="E24" t="str">
            <v/>
          </cell>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C25" t="str">
            <v/>
          </cell>
          <cell r="D25" t="str">
            <v/>
          </cell>
          <cell r="E25" t="str">
            <v/>
          </cell>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C26" t="str">
            <v/>
          </cell>
          <cell r="D26" t="str">
            <v/>
          </cell>
          <cell r="E26" t="str">
            <v/>
          </cell>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C27" t="str">
            <v/>
          </cell>
          <cell r="D27" t="str">
            <v/>
          </cell>
          <cell r="E27" t="str">
            <v/>
          </cell>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C28" t="str">
            <v/>
          </cell>
          <cell r="D28" t="str">
            <v/>
          </cell>
          <cell r="E28" t="str">
            <v/>
          </cell>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C29" t="str">
            <v/>
          </cell>
          <cell r="D29" t="str">
            <v/>
          </cell>
          <cell r="E29" t="str">
            <v/>
          </cell>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C30" t="str">
            <v/>
          </cell>
          <cell r="D30" t="str">
            <v/>
          </cell>
          <cell r="E30" t="str">
            <v/>
          </cell>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C31" t="str">
            <v/>
          </cell>
          <cell r="D31" t="str">
            <v/>
          </cell>
          <cell r="E31" t="str">
            <v/>
          </cell>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C32" t="str">
            <v/>
          </cell>
          <cell r="D32" t="str">
            <v/>
          </cell>
          <cell r="E32" t="str">
            <v/>
          </cell>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C33" t="str">
            <v/>
          </cell>
          <cell r="D33" t="str">
            <v/>
          </cell>
          <cell r="E33" t="str">
            <v/>
          </cell>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C34" t="str">
            <v/>
          </cell>
          <cell r="D34" t="str">
            <v/>
          </cell>
          <cell r="E34" t="str">
            <v/>
          </cell>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C35" t="str">
            <v/>
          </cell>
          <cell r="D35" t="str">
            <v/>
          </cell>
          <cell r="E35" t="str">
            <v/>
          </cell>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C36" t="str">
            <v/>
          </cell>
          <cell r="D36" t="str">
            <v/>
          </cell>
          <cell r="E36" t="str">
            <v/>
          </cell>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C37" t="str">
            <v/>
          </cell>
          <cell r="D37" t="str">
            <v/>
          </cell>
          <cell r="E37" t="str">
            <v/>
          </cell>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C38" t="str">
            <v/>
          </cell>
          <cell r="D38" t="str">
            <v/>
          </cell>
          <cell r="E38" t="str">
            <v/>
          </cell>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C39" t="str">
            <v/>
          </cell>
          <cell r="D39" t="str">
            <v/>
          </cell>
          <cell r="E39" t="str">
            <v/>
          </cell>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C40" t="str">
            <v/>
          </cell>
          <cell r="D40" t="str">
            <v/>
          </cell>
          <cell r="E40" t="str">
            <v/>
          </cell>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C41" t="str">
            <v/>
          </cell>
          <cell r="D41" t="str">
            <v/>
          </cell>
          <cell r="E41" t="str">
            <v/>
          </cell>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C42" t="str">
            <v/>
          </cell>
          <cell r="D42" t="str">
            <v/>
          </cell>
          <cell r="E42" t="str">
            <v/>
          </cell>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C43" t="str">
            <v/>
          </cell>
          <cell r="D43" t="str">
            <v/>
          </cell>
          <cell r="E43" t="str">
            <v/>
          </cell>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C44" t="str">
            <v/>
          </cell>
          <cell r="D44" t="str">
            <v/>
          </cell>
          <cell r="E44" t="str">
            <v/>
          </cell>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C45" t="str">
            <v/>
          </cell>
          <cell r="D45" t="str">
            <v/>
          </cell>
          <cell r="E45" t="str">
            <v/>
          </cell>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C46" t="str">
            <v/>
          </cell>
          <cell r="D46" t="str">
            <v/>
          </cell>
          <cell r="E46" t="str">
            <v/>
          </cell>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C47" t="str">
            <v/>
          </cell>
          <cell r="D47" t="str">
            <v/>
          </cell>
          <cell r="E47" t="str">
            <v/>
          </cell>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C48" t="str">
            <v/>
          </cell>
          <cell r="D48" t="str">
            <v/>
          </cell>
          <cell r="E48" t="str">
            <v/>
          </cell>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C49" t="str">
            <v/>
          </cell>
          <cell r="D49" t="str">
            <v/>
          </cell>
          <cell r="E49" t="str">
            <v/>
          </cell>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C50" t="str">
            <v/>
          </cell>
          <cell r="D50" t="str">
            <v/>
          </cell>
          <cell r="E50" t="str">
            <v/>
          </cell>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C51" t="str">
            <v/>
          </cell>
          <cell r="D51" t="str">
            <v/>
          </cell>
          <cell r="E51" t="str">
            <v/>
          </cell>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C52" t="str">
            <v/>
          </cell>
          <cell r="D52" t="str">
            <v/>
          </cell>
          <cell r="E52" t="str">
            <v/>
          </cell>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C53" t="str">
            <v/>
          </cell>
          <cell r="D53" t="str">
            <v/>
          </cell>
          <cell r="E53" t="str">
            <v/>
          </cell>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C54" t="str">
            <v/>
          </cell>
          <cell r="D54" t="str">
            <v/>
          </cell>
          <cell r="E54" t="str">
            <v/>
          </cell>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C55" t="str">
            <v/>
          </cell>
          <cell r="D55" t="str">
            <v/>
          </cell>
          <cell r="E55" t="str">
            <v/>
          </cell>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C56" t="str">
            <v/>
          </cell>
          <cell r="D56" t="str">
            <v/>
          </cell>
          <cell r="E56" t="str">
            <v/>
          </cell>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C57" t="str">
            <v/>
          </cell>
          <cell r="D57" t="str">
            <v/>
          </cell>
          <cell r="E57" t="str">
            <v/>
          </cell>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C58" t="str">
            <v/>
          </cell>
          <cell r="D58" t="str">
            <v/>
          </cell>
          <cell r="E58" t="str">
            <v/>
          </cell>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C59" t="str">
            <v/>
          </cell>
          <cell r="D59" t="str">
            <v/>
          </cell>
          <cell r="E59" t="str">
            <v/>
          </cell>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C60" t="str">
            <v/>
          </cell>
          <cell r="D60" t="str">
            <v/>
          </cell>
          <cell r="E60" t="str">
            <v/>
          </cell>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C61" t="str">
            <v/>
          </cell>
          <cell r="D61" t="str">
            <v/>
          </cell>
          <cell r="E61" t="str">
            <v/>
          </cell>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C62" t="str">
            <v/>
          </cell>
          <cell r="D62" t="str">
            <v/>
          </cell>
          <cell r="E62" t="str">
            <v/>
          </cell>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C63" t="str">
            <v/>
          </cell>
          <cell r="D63" t="str">
            <v/>
          </cell>
          <cell r="E63" t="str">
            <v/>
          </cell>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C64" t="str">
            <v/>
          </cell>
          <cell r="D64" t="str">
            <v/>
          </cell>
          <cell r="E64" t="str">
            <v/>
          </cell>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C65" t="str">
            <v/>
          </cell>
          <cell r="D65" t="str">
            <v/>
          </cell>
          <cell r="E65" t="str">
            <v/>
          </cell>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C66" t="str">
            <v/>
          </cell>
          <cell r="D66" t="str">
            <v/>
          </cell>
          <cell r="E66" t="str">
            <v/>
          </cell>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C67" t="str">
            <v/>
          </cell>
          <cell r="D67" t="str">
            <v/>
          </cell>
          <cell r="E67" t="str">
            <v/>
          </cell>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C68" t="str">
            <v/>
          </cell>
          <cell r="D68" t="str">
            <v/>
          </cell>
          <cell r="E68" t="str">
            <v/>
          </cell>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C69" t="str">
            <v/>
          </cell>
          <cell r="D69" t="str">
            <v/>
          </cell>
          <cell r="E69" t="str">
            <v/>
          </cell>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C70" t="str">
            <v/>
          </cell>
          <cell r="D70" t="str">
            <v/>
          </cell>
          <cell r="E70" t="str">
            <v/>
          </cell>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C71" t="str">
            <v/>
          </cell>
          <cell r="D71" t="str">
            <v/>
          </cell>
          <cell r="E71" t="str">
            <v/>
          </cell>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C72" t="str">
            <v/>
          </cell>
          <cell r="D72" t="str">
            <v/>
          </cell>
          <cell r="E72" t="str">
            <v/>
          </cell>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C73" t="str">
            <v/>
          </cell>
          <cell r="D73" t="str">
            <v/>
          </cell>
          <cell r="E73" t="str">
            <v/>
          </cell>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C74" t="str">
            <v/>
          </cell>
          <cell r="D74" t="str">
            <v/>
          </cell>
          <cell r="E74" t="str">
            <v/>
          </cell>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C75" t="str">
            <v/>
          </cell>
          <cell r="D75" t="str">
            <v/>
          </cell>
          <cell r="E75" t="str">
            <v/>
          </cell>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C76" t="str">
            <v/>
          </cell>
          <cell r="D76" t="str">
            <v/>
          </cell>
          <cell r="E76" t="str">
            <v/>
          </cell>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C77" t="str">
            <v/>
          </cell>
          <cell r="D77" t="str">
            <v/>
          </cell>
          <cell r="E77" t="str">
            <v/>
          </cell>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C78" t="str">
            <v/>
          </cell>
          <cell r="D78" t="str">
            <v/>
          </cell>
          <cell r="E78" t="str">
            <v/>
          </cell>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C79" t="str">
            <v/>
          </cell>
          <cell r="D79" t="str">
            <v/>
          </cell>
          <cell r="E79" t="str">
            <v/>
          </cell>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C80" t="str">
            <v/>
          </cell>
          <cell r="D80" t="str">
            <v/>
          </cell>
          <cell r="E80" t="str">
            <v/>
          </cell>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C81" t="str">
            <v/>
          </cell>
          <cell r="D81" t="str">
            <v/>
          </cell>
          <cell r="E81" t="str">
            <v/>
          </cell>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C82" t="str">
            <v/>
          </cell>
          <cell r="D82" t="str">
            <v/>
          </cell>
          <cell r="E82" t="str">
            <v/>
          </cell>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C83" t="str">
            <v/>
          </cell>
          <cell r="D83" t="str">
            <v/>
          </cell>
          <cell r="E83" t="str">
            <v/>
          </cell>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C84" t="str">
            <v/>
          </cell>
          <cell r="D84" t="str">
            <v/>
          </cell>
          <cell r="E84" t="str">
            <v/>
          </cell>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C85" t="str">
            <v/>
          </cell>
          <cell r="D85" t="str">
            <v/>
          </cell>
          <cell r="E85" t="str">
            <v/>
          </cell>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C86" t="str">
            <v/>
          </cell>
          <cell r="D86" t="str">
            <v/>
          </cell>
          <cell r="E86" t="str">
            <v/>
          </cell>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C87" t="str">
            <v/>
          </cell>
          <cell r="D87" t="str">
            <v/>
          </cell>
          <cell r="E87" t="str">
            <v/>
          </cell>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C88" t="str">
            <v/>
          </cell>
          <cell r="D88" t="str">
            <v/>
          </cell>
          <cell r="E88" t="str">
            <v/>
          </cell>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C89" t="str">
            <v/>
          </cell>
          <cell r="D89" t="str">
            <v/>
          </cell>
          <cell r="E89" t="str">
            <v/>
          </cell>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C90" t="str">
            <v/>
          </cell>
          <cell r="D90" t="str">
            <v/>
          </cell>
          <cell r="E90" t="str">
            <v/>
          </cell>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C91" t="str">
            <v/>
          </cell>
          <cell r="D91" t="str">
            <v/>
          </cell>
          <cell r="E91" t="str">
            <v/>
          </cell>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C92" t="str">
            <v/>
          </cell>
          <cell r="D92" t="str">
            <v/>
          </cell>
          <cell r="E92" t="str">
            <v/>
          </cell>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C93" t="str">
            <v/>
          </cell>
          <cell r="D93" t="str">
            <v/>
          </cell>
          <cell r="E93" t="str">
            <v/>
          </cell>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C94" t="str">
            <v/>
          </cell>
          <cell r="D94" t="str">
            <v/>
          </cell>
          <cell r="E94" t="str">
            <v/>
          </cell>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C95" t="str">
            <v/>
          </cell>
          <cell r="D95" t="str">
            <v/>
          </cell>
          <cell r="E95" t="str">
            <v/>
          </cell>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C96" t="str">
            <v/>
          </cell>
          <cell r="D96" t="str">
            <v/>
          </cell>
          <cell r="E96" t="str">
            <v/>
          </cell>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C97" t="str">
            <v/>
          </cell>
          <cell r="D97" t="str">
            <v/>
          </cell>
          <cell r="E97" t="str">
            <v/>
          </cell>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C98" t="str">
            <v/>
          </cell>
          <cell r="D98" t="str">
            <v/>
          </cell>
          <cell r="E98" t="str">
            <v/>
          </cell>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C99" t="str">
            <v/>
          </cell>
          <cell r="D99" t="str">
            <v/>
          </cell>
          <cell r="E99" t="str">
            <v/>
          </cell>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C100" t="str">
            <v/>
          </cell>
          <cell r="D100" t="str">
            <v/>
          </cell>
          <cell r="E100" t="str">
            <v/>
          </cell>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C101" t="str">
            <v/>
          </cell>
          <cell r="D101" t="str">
            <v/>
          </cell>
          <cell r="E101" t="str">
            <v/>
          </cell>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C102" t="str">
            <v/>
          </cell>
          <cell r="D102" t="str">
            <v/>
          </cell>
          <cell r="E102" t="str">
            <v/>
          </cell>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C103" t="str">
            <v/>
          </cell>
          <cell r="D103" t="str">
            <v/>
          </cell>
          <cell r="E103" t="str">
            <v/>
          </cell>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C104" t="str">
            <v/>
          </cell>
          <cell r="D104" t="str">
            <v/>
          </cell>
          <cell r="E104" t="str">
            <v/>
          </cell>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C105" t="str">
            <v/>
          </cell>
          <cell r="D105" t="str">
            <v/>
          </cell>
          <cell r="E105" t="str">
            <v/>
          </cell>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C106" t="str">
            <v/>
          </cell>
          <cell r="D106" t="str">
            <v/>
          </cell>
          <cell r="E106" t="str">
            <v/>
          </cell>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C107" t="str">
            <v/>
          </cell>
          <cell r="D107" t="str">
            <v/>
          </cell>
          <cell r="E107" t="str">
            <v/>
          </cell>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C108" t="str">
            <v/>
          </cell>
          <cell r="D108" t="str">
            <v/>
          </cell>
          <cell r="E108" t="str">
            <v/>
          </cell>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C109" t="str">
            <v/>
          </cell>
          <cell r="D109" t="str">
            <v/>
          </cell>
          <cell r="E109" t="str">
            <v/>
          </cell>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C110" t="str">
            <v/>
          </cell>
          <cell r="D110" t="str">
            <v/>
          </cell>
          <cell r="E110" t="str">
            <v/>
          </cell>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C111" t="str">
            <v/>
          </cell>
          <cell r="D111" t="str">
            <v/>
          </cell>
          <cell r="E111" t="str">
            <v/>
          </cell>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C112" t="str">
            <v/>
          </cell>
          <cell r="D112" t="str">
            <v/>
          </cell>
          <cell r="E112" t="str">
            <v/>
          </cell>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C113" t="str">
            <v/>
          </cell>
          <cell r="D113" t="str">
            <v/>
          </cell>
          <cell r="E113" t="str">
            <v/>
          </cell>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C114" t="str">
            <v/>
          </cell>
          <cell r="D114" t="str">
            <v/>
          </cell>
          <cell r="E114" t="str">
            <v/>
          </cell>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C115" t="str">
            <v/>
          </cell>
          <cell r="D115" t="str">
            <v/>
          </cell>
          <cell r="E115" t="str">
            <v/>
          </cell>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C116" t="str">
            <v/>
          </cell>
          <cell r="D116" t="str">
            <v/>
          </cell>
          <cell r="E116" t="str">
            <v/>
          </cell>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C117" t="str">
            <v/>
          </cell>
          <cell r="D117" t="str">
            <v/>
          </cell>
          <cell r="E117" t="str">
            <v/>
          </cell>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C118" t="str">
            <v/>
          </cell>
          <cell r="D118" t="str">
            <v/>
          </cell>
          <cell r="E118" t="str">
            <v/>
          </cell>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C119" t="str">
            <v/>
          </cell>
          <cell r="D119" t="str">
            <v/>
          </cell>
          <cell r="E119" t="str">
            <v/>
          </cell>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C120" t="str">
            <v/>
          </cell>
          <cell r="D120" t="str">
            <v/>
          </cell>
          <cell r="E120" t="str">
            <v/>
          </cell>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C121" t="str">
            <v/>
          </cell>
          <cell r="D121" t="str">
            <v/>
          </cell>
          <cell r="E121" t="str">
            <v/>
          </cell>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C122" t="str">
            <v/>
          </cell>
          <cell r="D122" t="str">
            <v/>
          </cell>
          <cell r="E122" t="str">
            <v/>
          </cell>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C123" t="str">
            <v/>
          </cell>
          <cell r="D123" t="str">
            <v/>
          </cell>
          <cell r="E123" t="str">
            <v/>
          </cell>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C124" t="str">
            <v/>
          </cell>
          <cell r="D124" t="str">
            <v/>
          </cell>
          <cell r="E124" t="str">
            <v/>
          </cell>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C125" t="str">
            <v/>
          </cell>
          <cell r="D125" t="str">
            <v/>
          </cell>
          <cell r="E125" t="str">
            <v/>
          </cell>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C126" t="str">
            <v/>
          </cell>
          <cell r="D126" t="str">
            <v/>
          </cell>
          <cell r="E126" t="str">
            <v/>
          </cell>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C127" t="str">
            <v/>
          </cell>
          <cell r="D127" t="str">
            <v/>
          </cell>
          <cell r="E127" t="str">
            <v/>
          </cell>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C128" t="str">
            <v/>
          </cell>
          <cell r="D128" t="str">
            <v/>
          </cell>
          <cell r="E128" t="str">
            <v/>
          </cell>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C129" t="str">
            <v/>
          </cell>
          <cell r="D129" t="str">
            <v/>
          </cell>
          <cell r="E129" t="str">
            <v/>
          </cell>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C130" t="str">
            <v/>
          </cell>
          <cell r="D130" t="str">
            <v/>
          </cell>
          <cell r="E130" t="str">
            <v/>
          </cell>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C131" t="str">
            <v/>
          </cell>
          <cell r="D131" t="str">
            <v/>
          </cell>
          <cell r="E131" t="str">
            <v/>
          </cell>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C132" t="str">
            <v/>
          </cell>
          <cell r="D132" t="str">
            <v/>
          </cell>
          <cell r="E132" t="str">
            <v/>
          </cell>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C133" t="str">
            <v/>
          </cell>
          <cell r="D133" t="str">
            <v/>
          </cell>
          <cell r="E133" t="str">
            <v/>
          </cell>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C134" t="str">
            <v/>
          </cell>
          <cell r="D134" t="str">
            <v/>
          </cell>
          <cell r="E134" t="str">
            <v/>
          </cell>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C135" t="str">
            <v/>
          </cell>
          <cell r="D135" t="str">
            <v/>
          </cell>
          <cell r="E135" t="str">
            <v/>
          </cell>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C136" t="str">
            <v/>
          </cell>
          <cell r="D136" t="str">
            <v/>
          </cell>
          <cell r="E136" t="str">
            <v/>
          </cell>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C137" t="str">
            <v/>
          </cell>
          <cell r="D137" t="str">
            <v/>
          </cell>
          <cell r="E137" t="str">
            <v/>
          </cell>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C138" t="str">
            <v/>
          </cell>
          <cell r="D138" t="str">
            <v/>
          </cell>
          <cell r="E138" t="str">
            <v/>
          </cell>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C139" t="str">
            <v/>
          </cell>
          <cell r="D139" t="str">
            <v/>
          </cell>
          <cell r="E139" t="str">
            <v/>
          </cell>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C140" t="str">
            <v/>
          </cell>
          <cell r="D140" t="str">
            <v/>
          </cell>
          <cell r="E140" t="str">
            <v/>
          </cell>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C141" t="str">
            <v/>
          </cell>
          <cell r="D141" t="str">
            <v/>
          </cell>
          <cell r="E141" t="str">
            <v/>
          </cell>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C142" t="str">
            <v/>
          </cell>
          <cell r="D142" t="str">
            <v/>
          </cell>
          <cell r="E142" t="str">
            <v/>
          </cell>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C143" t="str">
            <v/>
          </cell>
          <cell r="D143" t="str">
            <v/>
          </cell>
          <cell r="E143" t="str">
            <v/>
          </cell>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C144" t="str">
            <v/>
          </cell>
          <cell r="D144" t="str">
            <v/>
          </cell>
          <cell r="E144" t="str">
            <v/>
          </cell>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C145" t="str">
            <v/>
          </cell>
          <cell r="D145" t="str">
            <v/>
          </cell>
          <cell r="E145" t="str">
            <v/>
          </cell>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C146" t="str">
            <v/>
          </cell>
          <cell r="D146" t="str">
            <v/>
          </cell>
          <cell r="E146" t="str">
            <v/>
          </cell>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C147" t="str">
            <v/>
          </cell>
          <cell r="D147" t="str">
            <v/>
          </cell>
          <cell r="E147" t="str">
            <v/>
          </cell>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C148" t="str">
            <v/>
          </cell>
          <cell r="D148" t="str">
            <v/>
          </cell>
          <cell r="E148" t="str">
            <v/>
          </cell>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C149" t="str">
            <v/>
          </cell>
          <cell r="D149" t="str">
            <v/>
          </cell>
          <cell r="E149" t="str">
            <v/>
          </cell>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C150" t="str">
            <v/>
          </cell>
          <cell r="D150" t="str">
            <v/>
          </cell>
          <cell r="E150" t="str">
            <v/>
          </cell>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C151" t="str">
            <v/>
          </cell>
          <cell r="D151" t="str">
            <v/>
          </cell>
          <cell r="E151" t="str">
            <v/>
          </cell>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C152" t="str">
            <v/>
          </cell>
          <cell r="D152" t="str">
            <v/>
          </cell>
          <cell r="E152" t="str">
            <v/>
          </cell>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C153" t="str">
            <v/>
          </cell>
          <cell r="D153" t="str">
            <v/>
          </cell>
          <cell r="E153" t="str">
            <v/>
          </cell>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C154" t="str">
            <v/>
          </cell>
          <cell r="D154" t="str">
            <v/>
          </cell>
          <cell r="E154" t="str">
            <v/>
          </cell>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C155" t="str">
            <v/>
          </cell>
          <cell r="D155" t="str">
            <v/>
          </cell>
          <cell r="E155" t="str">
            <v/>
          </cell>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C156" t="str">
            <v/>
          </cell>
          <cell r="D156" t="str">
            <v/>
          </cell>
          <cell r="E156" t="str">
            <v/>
          </cell>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C157" t="str">
            <v/>
          </cell>
          <cell r="D157" t="str">
            <v/>
          </cell>
          <cell r="E157" t="str">
            <v/>
          </cell>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C158" t="str">
            <v/>
          </cell>
          <cell r="D158" t="str">
            <v/>
          </cell>
          <cell r="E158" t="str">
            <v/>
          </cell>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C159" t="str">
            <v/>
          </cell>
          <cell r="D159" t="str">
            <v/>
          </cell>
          <cell r="E159" t="str">
            <v/>
          </cell>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C160" t="str">
            <v/>
          </cell>
          <cell r="D160" t="str">
            <v/>
          </cell>
          <cell r="E160" t="str">
            <v/>
          </cell>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C161" t="str">
            <v/>
          </cell>
          <cell r="D161" t="str">
            <v/>
          </cell>
          <cell r="E161" t="str">
            <v/>
          </cell>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C162" t="str">
            <v/>
          </cell>
          <cell r="D162" t="str">
            <v/>
          </cell>
          <cell r="E162" t="str">
            <v/>
          </cell>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C163" t="str">
            <v/>
          </cell>
          <cell r="D163" t="str">
            <v/>
          </cell>
          <cell r="E163" t="str">
            <v/>
          </cell>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C164" t="str">
            <v/>
          </cell>
          <cell r="D164" t="str">
            <v/>
          </cell>
          <cell r="E164" t="str">
            <v/>
          </cell>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C165" t="str">
            <v/>
          </cell>
          <cell r="D165" t="str">
            <v/>
          </cell>
          <cell r="E165" t="str">
            <v/>
          </cell>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C166" t="str">
            <v/>
          </cell>
          <cell r="D166" t="str">
            <v/>
          </cell>
          <cell r="E166" t="str">
            <v/>
          </cell>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C167" t="str">
            <v/>
          </cell>
          <cell r="D167" t="str">
            <v/>
          </cell>
          <cell r="E167" t="str">
            <v/>
          </cell>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C168" t="str">
            <v/>
          </cell>
          <cell r="D168" t="str">
            <v/>
          </cell>
          <cell r="E168" t="str">
            <v/>
          </cell>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C169" t="str">
            <v/>
          </cell>
          <cell r="D169" t="str">
            <v/>
          </cell>
          <cell r="E169" t="str">
            <v/>
          </cell>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C170" t="str">
            <v/>
          </cell>
          <cell r="D170" t="str">
            <v/>
          </cell>
          <cell r="E170" t="str">
            <v/>
          </cell>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C171" t="str">
            <v/>
          </cell>
          <cell r="D171" t="str">
            <v/>
          </cell>
          <cell r="E171" t="str">
            <v/>
          </cell>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C172" t="str">
            <v/>
          </cell>
          <cell r="D172" t="str">
            <v/>
          </cell>
          <cell r="E172" t="str">
            <v/>
          </cell>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C173" t="str">
            <v/>
          </cell>
          <cell r="D173" t="str">
            <v/>
          </cell>
          <cell r="E173" t="str">
            <v/>
          </cell>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C174" t="str">
            <v/>
          </cell>
          <cell r="D174" t="str">
            <v/>
          </cell>
          <cell r="E174" t="str">
            <v/>
          </cell>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C175" t="str">
            <v/>
          </cell>
          <cell r="D175" t="str">
            <v/>
          </cell>
          <cell r="E175" t="str">
            <v/>
          </cell>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C176" t="str">
            <v/>
          </cell>
          <cell r="D176" t="str">
            <v/>
          </cell>
          <cell r="E176" t="str">
            <v/>
          </cell>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C177" t="str">
            <v/>
          </cell>
          <cell r="D177" t="str">
            <v/>
          </cell>
          <cell r="E177" t="str">
            <v/>
          </cell>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C178" t="str">
            <v/>
          </cell>
          <cell r="D178" t="str">
            <v/>
          </cell>
          <cell r="E178" t="str">
            <v/>
          </cell>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C179" t="str">
            <v/>
          </cell>
          <cell r="D179" t="str">
            <v/>
          </cell>
          <cell r="E179" t="str">
            <v/>
          </cell>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C180" t="str">
            <v/>
          </cell>
          <cell r="D180" t="str">
            <v/>
          </cell>
          <cell r="E180" t="str">
            <v/>
          </cell>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C181" t="str">
            <v/>
          </cell>
          <cell r="D181" t="str">
            <v/>
          </cell>
          <cell r="E181" t="str">
            <v/>
          </cell>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C182" t="str">
            <v/>
          </cell>
          <cell r="D182" t="str">
            <v/>
          </cell>
          <cell r="E182" t="str">
            <v/>
          </cell>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C183" t="str">
            <v/>
          </cell>
          <cell r="D183" t="str">
            <v/>
          </cell>
          <cell r="E183" t="str">
            <v/>
          </cell>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C184" t="str">
            <v/>
          </cell>
          <cell r="D184" t="str">
            <v/>
          </cell>
          <cell r="E184" t="str">
            <v/>
          </cell>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C185" t="str">
            <v/>
          </cell>
          <cell r="D185" t="str">
            <v/>
          </cell>
          <cell r="E185" t="str">
            <v/>
          </cell>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C186" t="str">
            <v/>
          </cell>
          <cell r="D186" t="str">
            <v/>
          </cell>
          <cell r="E186" t="str">
            <v/>
          </cell>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C187" t="str">
            <v/>
          </cell>
          <cell r="D187" t="str">
            <v/>
          </cell>
          <cell r="E187" t="str">
            <v/>
          </cell>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C188" t="str">
            <v/>
          </cell>
          <cell r="D188" t="str">
            <v/>
          </cell>
          <cell r="E188" t="str">
            <v/>
          </cell>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C189" t="str">
            <v/>
          </cell>
          <cell r="D189" t="str">
            <v/>
          </cell>
          <cell r="E189" t="str">
            <v/>
          </cell>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C190" t="str">
            <v/>
          </cell>
          <cell r="D190" t="str">
            <v/>
          </cell>
          <cell r="E190" t="str">
            <v/>
          </cell>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C191" t="str">
            <v/>
          </cell>
          <cell r="D191" t="str">
            <v/>
          </cell>
          <cell r="E191" t="str">
            <v/>
          </cell>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C192" t="str">
            <v/>
          </cell>
          <cell r="D192" t="str">
            <v/>
          </cell>
          <cell r="E192" t="str">
            <v/>
          </cell>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C193" t="str">
            <v/>
          </cell>
          <cell r="D193" t="str">
            <v/>
          </cell>
          <cell r="E193" t="str">
            <v/>
          </cell>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C194" t="str">
            <v/>
          </cell>
          <cell r="D194" t="str">
            <v/>
          </cell>
          <cell r="E194" t="str">
            <v/>
          </cell>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C195" t="str">
            <v/>
          </cell>
          <cell r="D195" t="str">
            <v/>
          </cell>
          <cell r="E195" t="str">
            <v/>
          </cell>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C196" t="str">
            <v/>
          </cell>
          <cell r="D196" t="str">
            <v/>
          </cell>
          <cell r="E196" t="str">
            <v/>
          </cell>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C197" t="str">
            <v/>
          </cell>
          <cell r="D197" t="str">
            <v/>
          </cell>
          <cell r="E197" t="str">
            <v/>
          </cell>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C198" t="str">
            <v/>
          </cell>
          <cell r="D198" t="str">
            <v/>
          </cell>
          <cell r="E198" t="str">
            <v/>
          </cell>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C199" t="str">
            <v/>
          </cell>
          <cell r="D199" t="str">
            <v/>
          </cell>
          <cell r="E199" t="str">
            <v/>
          </cell>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C200" t="str">
            <v/>
          </cell>
          <cell r="D200" t="str">
            <v/>
          </cell>
          <cell r="E200" t="str">
            <v/>
          </cell>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C201" t="str">
            <v/>
          </cell>
          <cell r="D201" t="str">
            <v/>
          </cell>
          <cell r="E201" t="str">
            <v/>
          </cell>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C202" t="str">
            <v/>
          </cell>
          <cell r="D202" t="str">
            <v/>
          </cell>
          <cell r="E202" t="str">
            <v/>
          </cell>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C203" t="str">
            <v/>
          </cell>
          <cell r="D203" t="str">
            <v/>
          </cell>
          <cell r="E203" t="str">
            <v/>
          </cell>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C204" t="str">
            <v/>
          </cell>
          <cell r="D204" t="str">
            <v/>
          </cell>
          <cell r="E204" t="str">
            <v/>
          </cell>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C205" t="str">
            <v/>
          </cell>
          <cell r="D205" t="str">
            <v/>
          </cell>
          <cell r="E205" t="str">
            <v/>
          </cell>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C206" t="str">
            <v/>
          </cell>
          <cell r="D206" t="str">
            <v/>
          </cell>
          <cell r="E206" t="str">
            <v/>
          </cell>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C207" t="str">
            <v/>
          </cell>
          <cell r="D207" t="str">
            <v/>
          </cell>
          <cell r="E207" t="str">
            <v/>
          </cell>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C208" t="str">
            <v/>
          </cell>
          <cell r="D208" t="str">
            <v/>
          </cell>
          <cell r="E208" t="str">
            <v/>
          </cell>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C209" t="str">
            <v/>
          </cell>
          <cell r="D209" t="str">
            <v/>
          </cell>
          <cell r="E209" t="str">
            <v/>
          </cell>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C210" t="str">
            <v/>
          </cell>
          <cell r="D210" t="str">
            <v/>
          </cell>
          <cell r="E210" t="str">
            <v/>
          </cell>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C211" t="str">
            <v/>
          </cell>
          <cell r="D211" t="str">
            <v/>
          </cell>
          <cell r="E211" t="str">
            <v/>
          </cell>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C212" t="str">
            <v/>
          </cell>
          <cell r="D212" t="str">
            <v/>
          </cell>
          <cell r="E212" t="str">
            <v/>
          </cell>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C213" t="str">
            <v/>
          </cell>
          <cell r="D213" t="str">
            <v/>
          </cell>
          <cell r="E213" t="str">
            <v/>
          </cell>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C214" t="str">
            <v/>
          </cell>
          <cell r="D214" t="str">
            <v/>
          </cell>
          <cell r="E214" t="str">
            <v/>
          </cell>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C215" t="str">
            <v/>
          </cell>
          <cell r="D215" t="str">
            <v/>
          </cell>
          <cell r="E215" t="str">
            <v/>
          </cell>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C216" t="str">
            <v/>
          </cell>
          <cell r="D216" t="str">
            <v/>
          </cell>
          <cell r="E216" t="str">
            <v/>
          </cell>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C217" t="str">
            <v/>
          </cell>
          <cell r="D217" t="str">
            <v/>
          </cell>
          <cell r="E217" t="str">
            <v/>
          </cell>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C218" t="str">
            <v/>
          </cell>
          <cell r="D218" t="str">
            <v/>
          </cell>
          <cell r="E218" t="str">
            <v/>
          </cell>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C219" t="str">
            <v/>
          </cell>
          <cell r="D219" t="str">
            <v/>
          </cell>
          <cell r="E219" t="str">
            <v/>
          </cell>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C220" t="str">
            <v/>
          </cell>
          <cell r="D220" t="str">
            <v/>
          </cell>
          <cell r="E220" t="str">
            <v/>
          </cell>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C221" t="str">
            <v/>
          </cell>
          <cell r="D221" t="str">
            <v/>
          </cell>
          <cell r="E221" t="str">
            <v/>
          </cell>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C222" t="str">
            <v/>
          </cell>
          <cell r="D222" t="str">
            <v/>
          </cell>
          <cell r="E222" t="str">
            <v/>
          </cell>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C223" t="str">
            <v/>
          </cell>
          <cell r="D223" t="str">
            <v/>
          </cell>
          <cell r="E223" t="str">
            <v/>
          </cell>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C224" t="str">
            <v/>
          </cell>
          <cell r="D224" t="str">
            <v/>
          </cell>
          <cell r="E224" t="str">
            <v/>
          </cell>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C225" t="str">
            <v/>
          </cell>
          <cell r="D225" t="str">
            <v/>
          </cell>
          <cell r="E225" t="str">
            <v/>
          </cell>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C226" t="str">
            <v/>
          </cell>
          <cell r="D226" t="str">
            <v/>
          </cell>
          <cell r="E226" t="str">
            <v/>
          </cell>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C227" t="str">
            <v/>
          </cell>
          <cell r="D227" t="str">
            <v/>
          </cell>
          <cell r="E227" t="str">
            <v/>
          </cell>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C228" t="str">
            <v/>
          </cell>
          <cell r="D228" t="str">
            <v/>
          </cell>
          <cell r="E228" t="str">
            <v/>
          </cell>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C229" t="str">
            <v/>
          </cell>
          <cell r="D229" t="str">
            <v/>
          </cell>
          <cell r="E229" t="str">
            <v/>
          </cell>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C230" t="str">
            <v/>
          </cell>
          <cell r="D230" t="str">
            <v/>
          </cell>
          <cell r="E230" t="str">
            <v/>
          </cell>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C231" t="str">
            <v/>
          </cell>
          <cell r="D231" t="str">
            <v/>
          </cell>
          <cell r="E231" t="str">
            <v/>
          </cell>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C232" t="str">
            <v/>
          </cell>
          <cell r="D232" t="str">
            <v/>
          </cell>
          <cell r="E232" t="str">
            <v/>
          </cell>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C233" t="str">
            <v/>
          </cell>
          <cell r="D233" t="str">
            <v/>
          </cell>
          <cell r="E233" t="str">
            <v/>
          </cell>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C234" t="str">
            <v/>
          </cell>
          <cell r="D234" t="str">
            <v/>
          </cell>
          <cell r="E234" t="str">
            <v/>
          </cell>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C235" t="str">
            <v/>
          </cell>
          <cell r="D235" t="str">
            <v/>
          </cell>
          <cell r="E235" t="str">
            <v/>
          </cell>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C236" t="str">
            <v/>
          </cell>
          <cell r="D236" t="str">
            <v/>
          </cell>
          <cell r="E236" t="str">
            <v/>
          </cell>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C237" t="str">
            <v/>
          </cell>
          <cell r="D237" t="str">
            <v/>
          </cell>
          <cell r="E237" t="str">
            <v/>
          </cell>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C238" t="str">
            <v/>
          </cell>
          <cell r="D238" t="str">
            <v/>
          </cell>
          <cell r="E238" t="str">
            <v/>
          </cell>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C239" t="str">
            <v/>
          </cell>
          <cell r="D239" t="str">
            <v/>
          </cell>
          <cell r="E239" t="str">
            <v/>
          </cell>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C240" t="str">
            <v/>
          </cell>
          <cell r="D240" t="str">
            <v/>
          </cell>
          <cell r="E240" t="str">
            <v/>
          </cell>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C241" t="str">
            <v/>
          </cell>
          <cell r="D241" t="str">
            <v/>
          </cell>
          <cell r="E241" t="str">
            <v/>
          </cell>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C242" t="str">
            <v/>
          </cell>
          <cell r="D242" t="str">
            <v/>
          </cell>
          <cell r="E242" t="str">
            <v/>
          </cell>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C243" t="str">
            <v/>
          </cell>
          <cell r="D243" t="str">
            <v/>
          </cell>
          <cell r="E243" t="str">
            <v/>
          </cell>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C244" t="str">
            <v/>
          </cell>
          <cell r="D244" t="str">
            <v/>
          </cell>
          <cell r="E244" t="str">
            <v/>
          </cell>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C245" t="str">
            <v/>
          </cell>
          <cell r="D245" t="str">
            <v/>
          </cell>
          <cell r="E245" t="str">
            <v/>
          </cell>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C246" t="str">
            <v/>
          </cell>
          <cell r="D246" t="str">
            <v/>
          </cell>
          <cell r="E246" t="str">
            <v/>
          </cell>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C247" t="str">
            <v/>
          </cell>
          <cell r="D247" t="str">
            <v/>
          </cell>
          <cell r="E247" t="str">
            <v/>
          </cell>
          <cell r="F247" t="str">
            <v/>
          </cell>
          <cell r="G247"/>
          <cell r="H247"/>
          <cell r="I247"/>
          <cell r="J247"/>
          <cell r="K247"/>
          <cell r="L247"/>
          <cell r="M247"/>
          <cell r="N247"/>
          <cell r="O247"/>
          <cell r="P247"/>
          <cell r="Q247"/>
          <cell r="R247"/>
          <cell r="S247"/>
          <cell r="T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C248" t="str">
            <v/>
          </cell>
          <cell r="D248" t="str">
            <v/>
          </cell>
          <cell r="E248" t="str">
            <v/>
          </cell>
          <cell r="F248" t="str">
            <v/>
          </cell>
          <cell r="G248"/>
          <cell r="H248"/>
          <cell r="I248"/>
          <cell r="J248"/>
          <cell r="K248"/>
          <cell r="L248"/>
          <cell r="M248"/>
          <cell r="N248"/>
          <cell r="O248"/>
          <cell r="P248"/>
          <cell r="Q248"/>
          <cell r="R248"/>
          <cell r="S248"/>
          <cell r="T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C249" t="str">
            <v/>
          </cell>
          <cell r="D249" t="str">
            <v/>
          </cell>
          <cell r="E249" t="str">
            <v/>
          </cell>
          <cell r="F249" t="str">
            <v/>
          </cell>
          <cell r="G249"/>
          <cell r="H249"/>
          <cell r="I249"/>
          <cell r="J249"/>
          <cell r="K249"/>
          <cell r="L249"/>
          <cell r="M249"/>
          <cell r="N249"/>
          <cell r="O249"/>
          <cell r="P249"/>
          <cell r="Q249"/>
          <cell r="R249"/>
          <cell r="S249"/>
          <cell r="T249"/>
          <cell r="U249" t="str">
            <v>－</v>
          </cell>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C250" t="str">
            <v/>
          </cell>
          <cell r="D250" t="str">
            <v/>
          </cell>
          <cell r="E250" t="str">
            <v/>
          </cell>
          <cell r="F250" t="str">
            <v/>
          </cell>
          <cell r="G250"/>
          <cell r="H250"/>
          <cell r="I250"/>
          <cell r="J250"/>
          <cell r="K250"/>
          <cell r="L250"/>
          <cell r="M250"/>
          <cell r="N250"/>
          <cell r="O250"/>
          <cell r="P250"/>
          <cell r="Q250"/>
          <cell r="R250"/>
          <cell r="S250"/>
          <cell r="T250"/>
          <cell r="U250" t="str">
            <v>－</v>
          </cell>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cell r="BI251"/>
          <cell r="BJ251"/>
        </row>
        <row r="252">
          <cell r="BH252"/>
          <cell r="BI252"/>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Zeros="0" tabSelected="1" view="pageBreakPreview" topLeftCell="B1" zoomScale="85" zoomScaleNormal="100" zoomScaleSheetLayoutView="85" workbookViewId="0">
      <selection activeCell="M7" sqref="M7"/>
    </sheetView>
  </sheetViews>
  <sheetFormatPr defaultColWidth="9" defaultRowHeight="13.5"/>
  <cols>
    <col min="1" max="1" width="0" style="2" hidden="1" customWidth="1"/>
    <col min="2" max="2" width="30.625" style="1" customWidth="1"/>
    <col min="3" max="3" width="20.6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0" style="1" hidden="1" customWidth="1"/>
    <col min="16" max="16" width="11.25" style="1" hidden="1" customWidth="1"/>
    <col min="17" max="16384" width="9" style="1"/>
  </cols>
  <sheetData>
    <row r="1" spans="1:16" ht="27.75" customHeight="1">
      <c r="A1" s="27"/>
      <c r="B1" s="30" t="s">
        <v>0</v>
      </c>
      <c r="C1" s="31"/>
      <c r="D1" s="31"/>
      <c r="E1" s="31"/>
      <c r="F1" s="31"/>
      <c r="G1" s="31"/>
      <c r="H1" s="31"/>
      <c r="I1" s="31"/>
      <c r="J1" s="31"/>
      <c r="K1" s="31"/>
      <c r="L1" s="31"/>
      <c r="M1" s="31"/>
      <c r="N1" s="31"/>
    </row>
    <row r="2" spans="1:16">
      <c r="A2" s="28"/>
    </row>
    <row r="3" spans="1:16">
      <c r="A3" s="28"/>
      <c r="B3" s="7"/>
      <c r="N3" s="8"/>
    </row>
    <row r="4" spans="1:16" ht="21.95" customHeight="1">
      <c r="A4" s="28"/>
      <c r="B4" s="23" t="s">
        <v>1</v>
      </c>
      <c r="C4" s="23" t="s">
        <v>2</v>
      </c>
      <c r="D4" s="23" t="s">
        <v>3</v>
      </c>
      <c r="E4" s="23" t="s">
        <v>4</v>
      </c>
      <c r="F4" s="25" t="s">
        <v>5</v>
      </c>
      <c r="G4" s="23" t="s">
        <v>6</v>
      </c>
      <c r="H4" s="32" t="s">
        <v>7</v>
      </c>
      <c r="I4" s="23" t="s">
        <v>8</v>
      </c>
      <c r="J4" s="23" t="s">
        <v>9</v>
      </c>
      <c r="K4" s="24" t="s">
        <v>10</v>
      </c>
      <c r="L4" s="24"/>
      <c r="M4" s="24"/>
      <c r="N4" s="25" t="s">
        <v>11</v>
      </c>
    </row>
    <row r="5" spans="1:16" s="11" customFormat="1" ht="36" customHeight="1">
      <c r="A5" s="29"/>
      <c r="B5" s="23"/>
      <c r="C5" s="23"/>
      <c r="D5" s="23"/>
      <c r="E5" s="23"/>
      <c r="F5" s="26"/>
      <c r="G5" s="23"/>
      <c r="H5" s="32"/>
      <c r="I5" s="23"/>
      <c r="J5" s="23"/>
      <c r="K5" s="9" t="s">
        <v>12</v>
      </c>
      <c r="L5" s="9" t="s">
        <v>13</v>
      </c>
      <c r="M5" s="10" t="s">
        <v>14</v>
      </c>
      <c r="N5" s="26"/>
    </row>
    <row r="6" spans="1:16" s="11" customFormat="1" ht="74.25" customHeight="1">
      <c r="A6" s="12">
        <f>IF(MAX([7]令和3年度契約状況調査票!C5:C250)&gt;=ROW()-5,ROW()-5,"")</f>
        <v>1</v>
      </c>
      <c r="B6" s="13" t="str">
        <f>IF(A6="","",VLOOKUP(A6,[7]令和3年度契約状況調査票!$C:$AR,7,FALSE))</f>
        <v>福井税務署タイルカーペット張替工事
一式</v>
      </c>
      <c r="C6" s="14" t="str">
        <f>IF(A6="","",VLOOKUP(A6,[7]令和3年度契約状況調査票!$C:$AR,8,FALSE))</f>
        <v>支出負担行為担当官
金沢国税局総務部次長
中村　憲二
石川県金沢市広坂２－２－６０</v>
      </c>
      <c r="D6" s="15">
        <f>IF(A6="","",VLOOKUP(A6,[7]令和3年度契約状況調査票!$C:$AR,11,FALSE))</f>
        <v>44505</v>
      </c>
      <c r="E6" s="13" t="str">
        <f>IF(A6="","",VLOOKUP(A6,[7]令和3年度契約状況調査票!$C:$AR,12,FALSE))</f>
        <v>有限会社インテリアのかねこ
富山県富山市長江新町２－１－３６</v>
      </c>
      <c r="F6" s="16">
        <f>IF(A6="","",VLOOKUP(A6,[7]令和3年度契約状況調査票!$C:$AR,13,FALSE))</f>
        <v>6230002000366</v>
      </c>
      <c r="G6" s="17" t="str">
        <f>IF(A6="","",IF(VLOOKUP(A6,[7]令和3年度契約状況調査票!$C:$AR,14,FALSE)="②一般競争入札（総合評価方式）","一般競争入札"&amp;CHAR(10)&amp;"（総合評価方式）","一般競争入札"))</f>
        <v>一般競争入札</v>
      </c>
      <c r="H6" s="18">
        <f>IF(A6="","",IF(VLOOKUP(A6,[7]令和3年度契約状況調査票!$C:$AR,16,FALSE)="他官署で調達手続きを実施のため","他官署で調達手続きを実施のため",IF(VLOOKUP(A6,[7]令和3年度契約状況調査票!$C:$AR,23,FALSE)="②同種の他の契約の予定価格を類推されるおそれがあるため公表しない","同種の他の契約の予定価格を類推されるおそれがあるため公表しない",IF(VLOOKUP(A6,[7]令和3年度契約状況調査票!$C:$AR,23,FALSE)="－","－",IF(VLOOKUP(A6,[7]令和3年度契約状況調査票!$C:$AR,9,FALSE)&lt;&gt;"",TEXT(VLOOKUP(A6,[7]令和3年度契約状況調査票!$C:$AR,16,FALSE),"#,##0円")&amp;CHAR(10)&amp;"(A)",VLOOKUP(A6,[7]令和3年度契約状況調査票!$C:$AR,16,FALSE))))))</f>
        <v>6845850</v>
      </c>
      <c r="I6" s="18">
        <f>IF(A6="","",VLOOKUP(A6,[7]令和3年度契約状況調査票!$C:$AR,17,FALSE))</f>
        <v>4246000</v>
      </c>
      <c r="J6" s="19">
        <f>IF(A6="","",IF(VLOOKUP(A6,[7]令和3年度契約状況調査票!$C:$AR,16,FALSE)="他官署で調達手続きを実施のため","－",IF(VLOOKUP(A6,[7]令和3年度契約状況調査票!$C:$AR,23,FALSE)="②同種の他の契約の予定価格を類推されるおそれがあるため公表しない","－",IF(VLOOKUP(A6,[7]令和3年度契約状況調査票!$C:$AR,23,FALSE)="－","－",IF(VLOOKUP(A6,[7]令和3年度契約状況調査票!$C:$AR,9,FALSE)&lt;&gt;"",TEXT(VLOOKUP(A6,[7]令和3年度契約状況調査票!$C:$AR,19,FALSE),"#.0%")&amp;CHAR(10)&amp;"(B/A×100)",VLOOKUP(A6,[7]令和3年度契約状況調査票!$C:$AR,19,FALSE))))))</f>
        <v>0.62</v>
      </c>
      <c r="K6" s="20" t="str">
        <f>IF(A6="","",IF(VLOOKUP(A6,[7]令和3年度契約状況調査票!$C:$AR,29,FALSE)="①公益社団法人","公社",IF(VLOOKUP(A6,[7]令和3年度契約状況調査票!$C:$AR,29,FALSE)="②公益財団法人","公財","")))</f>
        <v/>
      </c>
      <c r="L6" s="20">
        <f>IF(A6="","",VLOOKUP(A6,[7]令和3年度契約状況調査票!$C:$AR,30,FALSE))</f>
        <v>0</v>
      </c>
      <c r="M6" s="21" t="str">
        <f>IF(A6="","",IF(VLOOKUP(A6,[7]令和3年度契約状況調査票!$C:$AR,30,FALSE)="国所管",VLOOKUP(A6,[7]令和3年度契約状況調査票!$C:$AR,24,FALSE),""))</f>
        <v/>
      </c>
      <c r="N6" s="22">
        <f>IF(A6="","",IF(AND(P6="○",O6="分担契約/単価契約"),"単価契約"&amp;CHAR(10)&amp;"予定調達総額 "&amp;TEXT(VLOOKUP(A6,[7]令和3年度契約状況調査票!$C:$AR,18,FALSE),"#,##0円")&amp;"(B)"&amp;CHAR(10)&amp;"分担契約"&amp;CHAR(10)&amp;VLOOKUP(A6,[7]令和3年度契約状況調査票!$C:$AR,34,FALSE),IF(AND(P6="○",O6="分担契約"),"分担契約"&amp;CHAR(10)&amp;"契約総額 "&amp;TEXT(VLOOKUP(A6,[7]令和3年度契約状況調査票!$C:$AR,18,FALSE),"#,##0円")&amp;"(B)"&amp;CHAR(10)&amp;VLOOKUP(A6,[7]令和3年度契約状況調査票!$C:$AR,34,FALSE),(IF(O6="分担契約/単価契約","単価契約"&amp;CHAR(10)&amp;"予定調達総額 "&amp;TEXT(VLOOKUP(A6,[7]令和3年度契約状況調査票!$C:$AR,18,FALSE),"#,##0円")&amp;CHAR(10)&amp;"分担契約"&amp;CHAR(10)&amp;VLOOKUP(A6,[7]令和3年度契約状況調査票!$C:$AR,34,FALSE),IF(O6="分担契約","分担契約"&amp;CHAR(10)&amp;"契約総額 "&amp;TEXT(VLOOKUP(A6,[7]令和3年度契約状況調査票!$C:$AR,18,FALSE),"#,##0円")&amp;CHAR(10)&amp;VLOOKUP(A6,[7]令和3年度契約状況調査票!$C:$AR,34,FALSE),IF(O6="単価契約","単価契約"&amp;CHAR(10)&amp;"予定調達総額 "&amp;TEXT(VLOOKUP(A6,[7]令和3年度契約状況調査票!$C:$AR,18,FALSE),"#,##0円")&amp;CHAR(10)&amp;VLOOKUP(A6,[7]令和3年度契約状況調査票!$C:$AR,34,FALSE),VLOOKUP(A6,[7]令和3年度契約状況調査票!$C:$AR,34,FALSE))))))))</f>
        <v>0</v>
      </c>
      <c r="O6" s="11" t="str">
        <f>IF(A6="","",VLOOKUP(A6,[7]令和3年度契約状況調査票!$C:$BY,55,FALSE))</f>
        <v/>
      </c>
      <c r="P6" s="11" t="str">
        <f>IF(A6="","",IF(VLOOKUP(A6,[7]令和3年度契約状況調査票!$C:$AR,16,FALSE)="他官署で調達手続きを実施のため","×",IF(VLOOKUP(A6,[7]令和3年度契約状況調査票!$C:$AR,23,FALSE)="②同種の他の契約の予定価格を類推されるおそれがあるため公表しない","×","○")))</f>
        <v>○</v>
      </c>
    </row>
    <row r="7" spans="1:16" s="11" customFormat="1" ht="74.25" customHeight="1">
      <c r="A7" s="12" t="str">
        <f>IF(MAX([7]令和3年度契約状況調査票!C6:C251)&gt;=ROW()-5,ROW()-5,"")</f>
        <v/>
      </c>
      <c r="B7" s="13" t="str">
        <f>IF(A7="","",VLOOKUP(A7,[7]令和3年度契約状況調査票!$C:$AR,7,FALSE))</f>
        <v/>
      </c>
      <c r="C7" s="14" t="s">
        <v>15</v>
      </c>
      <c r="D7" s="15" t="str">
        <f>IF(A7="","",VLOOKUP(A7,[7]令和3年度契約状況調査票!$C:$AR,11,FALSE))</f>
        <v/>
      </c>
      <c r="E7" s="13" t="str">
        <f>IF(A7="","",VLOOKUP(A7,[7]令和3年度契約状況調査票!$C:$AR,12,FALSE))</f>
        <v/>
      </c>
      <c r="F7" s="16" t="str">
        <f>IF(A7="","",VLOOKUP(A7,[7]令和3年度契約状況調査票!$C:$AR,13,FALSE))</f>
        <v/>
      </c>
      <c r="G7" s="17" t="str">
        <f>IF(A7="","",IF(VLOOKUP(A7,[7]令和3年度契約状況調査票!$C:$AR,14,FALSE)="②一般競争入札（総合評価方式）","一般競争入札"&amp;CHAR(10)&amp;"（総合評価方式）","一般競争入札"))</f>
        <v/>
      </c>
      <c r="H7" s="18" t="str">
        <f>IF(A7="","",IF(VLOOKUP(A7,[7]令和3年度契約状況調査票!$C:$AR,16,FALSE)="他官署で調達手続きを実施のため","他官署で調達手続きを実施のため",IF(VLOOKUP(A7,[7]令和3年度契約状況調査票!$C:$AR,23,FALSE)="②同種の他の契約の予定価格を類推されるおそれがあるため公表しない","同種の他の契約の予定価格を類推されるおそれがあるため公表しない",IF(VLOOKUP(A7,[7]令和3年度契約状況調査票!$C:$AR,23,FALSE)="－","－",IF(VLOOKUP(A7,[7]令和3年度契約状況調査票!$C:$AR,9,FALSE)&lt;&gt;"",TEXT(VLOOKUP(A7,[7]令和3年度契約状況調査票!$C:$AR,16,FALSE),"#,##0円")&amp;CHAR(10)&amp;"(A)",VLOOKUP(A7,[7]令和3年度契約状況調査票!$C:$AR,16,FALSE))))))</f>
        <v/>
      </c>
      <c r="I7" s="18" t="str">
        <f>IF(A7="","",VLOOKUP(A7,[7]令和3年度契約状況調査票!$C:$AR,17,FALSE))</f>
        <v/>
      </c>
      <c r="J7" s="19" t="str">
        <f>IF(A7="","",IF(VLOOKUP(A7,[7]令和3年度契約状況調査票!$C:$AR,16,FALSE)="他官署で調達手続きを実施のため","－",IF(VLOOKUP(A7,[7]令和3年度契約状況調査票!$C:$AR,23,FALSE)="②同種の他の契約の予定価格を類推されるおそれがあるため公表しない","－",IF(VLOOKUP(A7,[7]令和3年度契約状況調査票!$C:$AR,23,FALSE)="－","－",IF(VLOOKUP(A7,[7]令和3年度契約状況調査票!$C:$AR,9,FALSE)&lt;&gt;"",TEXT(VLOOKUP(A7,[7]令和3年度契約状況調査票!$C:$AR,19,FALSE),"#.0%")&amp;CHAR(10)&amp;"(B/A×100)",VLOOKUP(A7,[7]令和3年度契約状況調査票!$C:$AR,19,FALSE))))))</f>
        <v/>
      </c>
      <c r="K7" s="20" t="str">
        <f>IF(A7="","",IF(VLOOKUP(A7,[7]令和3年度契約状況調査票!$C:$AR,29,FALSE)="①公益社団法人","公社",IF(VLOOKUP(A7,[7]令和3年度契約状況調査票!$C:$AR,29,FALSE)="②公益財団法人","公財","")))</f>
        <v/>
      </c>
      <c r="L7" s="20" t="str">
        <f>IF(A7="","",VLOOKUP(A7,[7]令和3年度契約状況調査票!$C:$AR,30,FALSE))</f>
        <v/>
      </c>
      <c r="M7" s="21" t="str">
        <f>IF(A7="","",IF(VLOOKUP(A7,[7]令和3年度契約状況調査票!$C:$AR,30,FALSE)="国所管",VLOOKUP(A7,[7]令和3年度契約状況調査票!$C:$AR,24,FALSE),""))</f>
        <v/>
      </c>
      <c r="N7" s="22" t="str">
        <f>IF(A7="","",IF(AND(P7="○",O7="分担契約/単価契約"),"単価契約"&amp;CHAR(10)&amp;"予定調達総額 "&amp;TEXT(VLOOKUP(A7,[7]令和3年度契約状況調査票!$C:$AR,18,FALSE),"#,##0円")&amp;"(B)"&amp;CHAR(10)&amp;"分担契約"&amp;CHAR(10)&amp;VLOOKUP(A7,[7]令和3年度契約状況調査票!$C:$AR,34,FALSE),IF(AND(P7="○",O7="分担契約"),"分担契約"&amp;CHAR(10)&amp;"契約総額 "&amp;TEXT(VLOOKUP(A7,[7]令和3年度契約状況調査票!$C:$AR,18,FALSE),"#,##0円")&amp;"(B)"&amp;CHAR(10)&amp;VLOOKUP(A7,[7]令和3年度契約状況調査票!$C:$AR,34,FALSE),(IF(O7="分担契約/単価契約","単価契約"&amp;CHAR(10)&amp;"予定調達総額 "&amp;TEXT(VLOOKUP(A7,[7]令和3年度契約状況調査票!$C:$AR,18,FALSE),"#,##0円")&amp;CHAR(10)&amp;"分担契約"&amp;CHAR(10)&amp;VLOOKUP(A7,[7]令和3年度契約状況調査票!$C:$AR,34,FALSE),IF(O7="分担契約","分担契約"&amp;CHAR(10)&amp;"契約総額 "&amp;TEXT(VLOOKUP(A7,[7]令和3年度契約状況調査票!$C:$AR,18,FALSE),"#,##0円")&amp;CHAR(10)&amp;VLOOKUP(A7,[7]令和3年度契約状況調査票!$C:$AR,34,FALSE),IF(O7="単価契約","単価契約"&amp;CHAR(10)&amp;"予定調達総額 "&amp;TEXT(VLOOKUP(A7,[7]令和3年度契約状況調査票!$C:$AR,18,FALSE),"#,##0円")&amp;CHAR(10)&amp;VLOOKUP(A7,[7]令和3年度契約状況調査票!$C:$AR,34,FALSE),VLOOKUP(A7,[7]令和3年度契約状況調査票!$C:$AR,34,FALSE))))))))</f>
        <v/>
      </c>
      <c r="O7" s="11" t="str">
        <f>IF(A7="","",VLOOKUP(A7,[7]令和3年度契約状況調査票!$C:$BY,55,FALSE))</f>
        <v/>
      </c>
      <c r="P7" s="11" t="str">
        <f>IF(A7="","",IF(VLOOKUP(A7,[7]令和3年度契約状況調査票!$C:$AR,16,FALSE)="他官署で調達手続きを実施のため","×",IF(VLOOKUP(A7,[7]令和3年度契約状況調査票!$C:$AR,23,FALSE)="②同種の他の契約の予定価格を類推されるおそれがあるため公表しない","×","○")))</f>
        <v/>
      </c>
    </row>
    <row r="8" spans="1:16" s="11" customFormat="1" ht="74.25" customHeight="1">
      <c r="A8" s="12" t="str">
        <f>IF(MAX([7]令和3年度契約状況調査票!C7:C252)&gt;=ROW()-5,ROW()-5,"")</f>
        <v/>
      </c>
      <c r="B8" s="13" t="str">
        <f>IF(A8="","",VLOOKUP(A8,[7]令和3年度契約状況調査票!$C:$AR,7,FALSE))</f>
        <v/>
      </c>
      <c r="C8" s="14" t="str">
        <f>IF(A8="","",VLOOKUP(A8,[7]令和3年度契約状況調査票!$C:$AR,8,FALSE))</f>
        <v/>
      </c>
      <c r="D8" s="15" t="str">
        <f>IF(A8="","",VLOOKUP(A8,[7]令和3年度契約状況調査票!$C:$AR,11,FALSE))</f>
        <v/>
      </c>
      <c r="E8" s="13" t="str">
        <f>IF(A8="","",VLOOKUP(A8,[7]令和3年度契約状況調査票!$C:$AR,12,FALSE))</f>
        <v/>
      </c>
      <c r="F8" s="16" t="str">
        <f>IF(A8="","",VLOOKUP(A8,[7]令和3年度契約状況調査票!$C:$AR,13,FALSE))</f>
        <v/>
      </c>
      <c r="G8" s="17" t="str">
        <f>IF(A8="","",IF(VLOOKUP(A8,[7]令和3年度契約状況調査票!$C:$AR,14,FALSE)="②一般競争入札（総合評価方式）","一般競争入札"&amp;CHAR(10)&amp;"（総合評価方式）","一般競争入札"))</f>
        <v/>
      </c>
      <c r="H8" s="18" t="str">
        <f>IF(A8="","",IF(VLOOKUP(A8,[7]令和3年度契約状況調査票!$C:$AR,16,FALSE)="他官署で調達手続きを実施のため","他官署で調達手続きを実施のため",IF(VLOOKUP(A8,[7]令和3年度契約状況調査票!$C:$AR,23,FALSE)="②同種の他の契約の予定価格を類推されるおそれがあるため公表しない","同種の他の契約の予定価格を類推されるおそれがあるため公表しない",IF(VLOOKUP(A8,[7]令和3年度契約状況調査票!$C:$AR,23,FALSE)="－","－",IF(VLOOKUP(A8,[7]令和3年度契約状況調査票!$C:$AR,9,FALSE)&lt;&gt;"",TEXT(VLOOKUP(A8,[7]令和3年度契約状況調査票!$C:$AR,16,FALSE),"#,##0円")&amp;CHAR(10)&amp;"(A)",VLOOKUP(A8,[7]令和3年度契約状況調査票!$C:$AR,16,FALSE))))))</f>
        <v/>
      </c>
      <c r="I8" s="18" t="str">
        <f>IF(A8="","",VLOOKUP(A8,[7]令和3年度契約状況調査票!$C:$AR,17,FALSE))</f>
        <v/>
      </c>
      <c r="J8" s="19" t="str">
        <f>IF(A8="","",IF(VLOOKUP(A8,[7]令和3年度契約状況調査票!$C:$AR,16,FALSE)="他官署で調達手続きを実施のため","－",IF(VLOOKUP(A8,[7]令和3年度契約状況調査票!$C:$AR,23,FALSE)="②同種の他の契約の予定価格を類推されるおそれがあるため公表しない","－",IF(VLOOKUP(A8,[7]令和3年度契約状況調査票!$C:$AR,23,FALSE)="－","－",IF(VLOOKUP(A8,[7]令和3年度契約状況調査票!$C:$AR,9,FALSE)&lt;&gt;"",TEXT(VLOOKUP(A8,[7]令和3年度契約状況調査票!$C:$AR,19,FALSE),"#.0%")&amp;CHAR(10)&amp;"(B/A×100)",VLOOKUP(A8,[7]令和3年度契約状況調査票!$C:$AR,19,FALSE))))))</f>
        <v/>
      </c>
      <c r="K8" s="20" t="str">
        <f>IF(A8="","",IF(VLOOKUP(A8,[7]令和3年度契約状況調査票!$C:$AR,29,FALSE)="①公益社団法人","公社",IF(VLOOKUP(A8,[7]令和3年度契約状況調査票!$C:$AR,29,FALSE)="②公益財団法人","公財","")))</f>
        <v/>
      </c>
      <c r="L8" s="20" t="str">
        <f>IF(A8="","",VLOOKUP(A8,[7]令和3年度契約状況調査票!$C:$AR,30,FALSE))</f>
        <v/>
      </c>
      <c r="M8" s="21" t="str">
        <f>IF(A8="","",IF(VLOOKUP(A8,[7]令和3年度契約状況調査票!$C:$AR,30,FALSE)="国所管",VLOOKUP(A8,[7]令和3年度契約状況調査票!$C:$AR,24,FALSE),""))</f>
        <v/>
      </c>
      <c r="N8" s="22" t="str">
        <f>IF(A8="","",IF(AND(P8="○",O8="分担契約/単価契約"),"単価契約"&amp;CHAR(10)&amp;"予定調達総額 "&amp;TEXT(VLOOKUP(A8,[7]令和3年度契約状況調査票!$C:$AR,18,FALSE),"#,##0円")&amp;"(B)"&amp;CHAR(10)&amp;"分担契約"&amp;CHAR(10)&amp;VLOOKUP(A8,[7]令和3年度契約状況調査票!$C:$AR,34,FALSE),IF(AND(P8="○",O8="分担契約"),"分担契約"&amp;CHAR(10)&amp;"契約総額 "&amp;TEXT(VLOOKUP(A8,[7]令和3年度契約状況調査票!$C:$AR,18,FALSE),"#,##0円")&amp;"(B)"&amp;CHAR(10)&amp;VLOOKUP(A8,[7]令和3年度契約状況調査票!$C:$AR,34,FALSE),(IF(O8="分担契約/単価契約","単価契約"&amp;CHAR(10)&amp;"予定調達総額 "&amp;TEXT(VLOOKUP(A8,[7]令和3年度契約状況調査票!$C:$AR,18,FALSE),"#,##0円")&amp;CHAR(10)&amp;"分担契約"&amp;CHAR(10)&amp;VLOOKUP(A8,[7]令和3年度契約状況調査票!$C:$AR,34,FALSE),IF(O8="分担契約","分担契約"&amp;CHAR(10)&amp;"契約総額 "&amp;TEXT(VLOOKUP(A8,[7]令和3年度契約状況調査票!$C:$AR,18,FALSE),"#,##0円")&amp;CHAR(10)&amp;VLOOKUP(A8,[7]令和3年度契約状況調査票!$C:$AR,34,FALSE),IF(O8="単価契約","単価契約"&amp;CHAR(10)&amp;"予定調達総額 "&amp;TEXT(VLOOKUP(A8,[7]令和3年度契約状況調査票!$C:$AR,18,FALSE),"#,##0円")&amp;CHAR(10)&amp;VLOOKUP(A8,[7]令和3年度契約状況調査票!$C:$AR,34,FALSE),VLOOKUP(A8,[7]令和3年度契約状況調査票!$C:$AR,34,FALSE))))))))</f>
        <v/>
      </c>
      <c r="O8" s="11" t="str">
        <f>IF(A8="","",VLOOKUP(A8,[7]令和3年度契約状況調査票!$C:$BY,55,FALSE))</f>
        <v/>
      </c>
      <c r="P8" s="11" t="str">
        <f>IF(A8="","",IF(VLOOKUP(A8,[7]令和3年度契約状況調査票!$C:$AR,16,FALSE)="他官署で調達手続きを実施のため","×",IF(VLOOKUP(A8,[7]令和3年度契約状況調査票!$C:$AR,23,FALSE)="②同種の他の契約の予定価格を類推されるおそれがあるため公表しない","×","○")))</f>
        <v/>
      </c>
    </row>
    <row r="9" spans="1:16" s="11" customFormat="1" ht="74.25" customHeight="1">
      <c r="A9" s="12" t="str">
        <f>IF(MAX([7]令和3年度契約状況調査票!C8:C253)&gt;=ROW()-5,ROW()-5,"")</f>
        <v/>
      </c>
      <c r="B9" s="13" t="str">
        <f>IF(A9="","",VLOOKUP(A9,[7]令和3年度契約状況調査票!$C:$AR,7,FALSE))</f>
        <v/>
      </c>
      <c r="C9" s="14" t="str">
        <f>IF(A9="","",VLOOKUP(A9,[7]令和3年度契約状況調査票!$C:$AR,8,FALSE))</f>
        <v/>
      </c>
      <c r="D9" s="15" t="str">
        <f>IF(A9="","",VLOOKUP(A9,[7]令和3年度契約状況調査票!$C:$AR,11,FALSE))</f>
        <v/>
      </c>
      <c r="E9" s="13" t="str">
        <f>IF(A9="","",VLOOKUP(A9,[7]令和3年度契約状況調査票!$C:$AR,12,FALSE))</f>
        <v/>
      </c>
      <c r="F9" s="16" t="str">
        <f>IF(A9="","",VLOOKUP(A9,[7]令和3年度契約状況調査票!$C:$AR,13,FALSE))</f>
        <v/>
      </c>
      <c r="G9" s="17" t="str">
        <f>IF(A9="","",IF(VLOOKUP(A9,[7]令和3年度契約状況調査票!$C:$AR,14,FALSE)="②一般競争入札（総合評価方式）","一般競争入札"&amp;CHAR(10)&amp;"（総合評価方式）","一般競争入札"))</f>
        <v/>
      </c>
      <c r="H9" s="18" t="str">
        <f>IF(A9="","",IF(VLOOKUP(A9,[7]令和3年度契約状況調査票!$C:$AR,16,FALSE)="他官署で調達手続きを実施のため","他官署で調達手続きを実施のため",IF(VLOOKUP(A9,[7]令和3年度契約状況調査票!$C:$AR,23,FALSE)="②同種の他の契約の予定価格を類推されるおそれがあるため公表しない","同種の他の契約の予定価格を類推されるおそれがあるため公表しない",IF(VLOOKUP(A9,[7]令和3年度契約状況調査票!$C:$AR,23,FALSE)="－","－",IF(VLOOKUP(A9,[7]令和3年度契約状況調査票!$C:$AR,9,FALSE)&lt;&gt;"",TEXT(VLOOKUP(A9,[7]令和3年度契約状況調査票!$C:$AR,16,FALSE),"#,##0円")&amp;CHAR(10)&amp;"(A)",VLOOKUP(A9,[7]令和3年度契約状況調査票!$C:$AR,16,FALSE))))))</f>
        <v/>
      </c>
      <c r="I9" s="18" t="str">
        <f>IF(A9="","",VLOOKUP(A9,[7]令和3年度契約状況調査票!$C:$AR,17,FALSE))</f>
        <v/>
      </c>
      <c r="J9" s="19" t="str">
        <f>IF(A9="","",IF(VLOOKUP(A9,[7]令和3年度契約状況調査票!$C:$AR,16,FALSE)="他官署で調達手続きを実施のため","－",IF(VLOOKUP(A9,[7]令和3年度契約状況調査票!$C:$AR,23,FALSE)="②同種の他の契約の予定価格を類推されるおそれがあるため公表しない","－",IF(VLOOKUP(A9,[7]令和3年度契約状況調査票!$C:$AR,23,FALSE)="－","－",IF(VLOOKUP(A9,[7]令和3年度契約状況調査票!$C:$AR,9,FALSE)&lt;&gt;"",TEXT(VLOOKUP(A9,[7]令和3年度契約状況調査票!$C:$AR,19,FALSE),"#.0%")&amp;CHAR(10)&amp;"(B/A×100)",VLOOKUP(A9,[7]令和3年度契約状況調査票!$C:$AR,19,FALSE))))))</f>
        <v/>
      </c>
      <c r="K9" s="20" t="str">
        <f>IF(A9="","",IF(VLOOKUP(A9,[7]令和3年度契約状況調査票!$C:$AR,29,FALSE)="①公益社団法人","公社",IF(VLOOKUP(A9,[7]令和3年度契約状況調査票!$C:$AR,29,FALSE)="②公益財団法人","公財","")))</f>
        <v/>
      </c>
      <c r="L9" s="20" t="str">
        <f>IF(A9="","",VLOOKUP(A9,[7]令和3年度契約状況調査票!$C:$AR,30,FALSE))</f>
        <v/>
      </c>
      <c r="M9" s="21" t="str">
        <f>IF(A9="","",IF(VLOOKUP(A9,[7]令和3年度契約状況調査票!$C:$AR,30,FALSE)="国所管",VLOOKUP(A9,[7]令和3年度契約状況調査票!$C:$AR,24,FALSE),""))</f>
        <v/>
      </c>
      <c r="N9" s="22" t="str">
        <f>IF(A9="","",IF(AND(P9="○",O9="分担契約/単価契約"),"単価契約"&amp;CHAR(10)&amp;"予定調達総額 "&amp;TEXT(VLOOKUP(A9,[7]令和3年度契約状況調査票!$C:$AR,18,FALSE),"#,##0円")&amp;"(B)"&amp;CHAR(10)&amp;"分担契約"&amp;CHAR(10)&amp;VLOOKUP(A9,[7]令和3年度契約状況調査票!$C:$AR,34,FALSE),IF(AND(P9="○",O9="分担契約"),"分担契約"&amp;CHAR(10)&amp;"契約総額 "&amp;TEXT(VLOOKUP(A9,[7]令和3年度契約状況調査票!$C:$AR,18,FALSE),"#,##0円")&amp;"(B)"&amp;CHAR(10)&amp;VLOOKUP(A9,[7]令和3年度契約状況調査票!$C:$AR,34,FALSE),(IF(O9="分担契約/単価契約","単価契約"&amp;CHAR(10)&amp;"予定調達総額 "&amp;TEXT(VLOOKUP(A9,[7]令和3年度契約状況調査票!$C:$AR,18,FALSE),"#,##0円")&amp;CHAR(10)&amp;"分担契約"&amp;CHAR(10)&amp;VLOOKUP(A9,[7]令和3年度契約状況調査票!$C:$AR,34,FALSE),IF(O9="分担契約","分担契約"&amp;CHAR(10)&amp;"契約総額 "&amp;TEXT(VLOOKUP(A9,[7]令和3年度契約状況調査票!$C:$AR,18,FALSE),"#,##0円")&amp;CHAR(10)&amp;VLOOKUP(A9,[7]令和3年度契約状況調査票!$C:$AR,34,FALSE),IF(O9="単価契約","単価契約"&amp;CHAR(10)&amp;"予定調達総額 "&amp;TEXT(VLOOKUP(A9,[7]令和3年度契約状況調査票!$C:$AR,18,FALSE),"#,##0円")&amp;CHAR(10)&amp;VLOOKUP(A9,[7]令和3年度契約状況調査票!$C:$AR,34,FALSE),VLOOKUP(A9,[7]令和3年度契約状況調査票!$C:$AR,34,FALSE))))))))</f>
        <v/>
      </c>
      <c r="O9" s="11" t="str">
        <f>IF(A9="","",VLOOKUP(A9,[7]令和3年度契約状況調査票!$C:$BY,55,FALSE))</f>
        <v/>
      </c>
      <c r="P9" s="11" t="str">
        <f>IF(A9="","",IF(VLOOKUP(A9,[7]令和3年度契約状況調査票!$C:$AR,16,FALSE)="他官署で調達手続きを実施のため","×",IF(VLOOKUP(A9,[7]令和3年度契約状況調査票!$C:$AR,23,FALSE)="②同種の他の契約の予定価格を類推されるおそれがあるため公表しない","×","○")))</f>
        <v/>
      </c>
    </row>
    <row r="10" spans="1:16" s="11" customFormat="1" ht="74.25" customHeight="1">
      <c r="A10" s="12" t="str">
        <f>IF(MAX([7]令和3年度契約状況調査票!C9:C254)&gt;=ROW()-5,ROW()-5,"")</f>
        <v/>
      </c>
      <c r="B10" s="13" t="str">
        <f>IF(A10="","",VLOOKUP(A10,[7]令和3年度契約状況調査票!$C:$AR,7,FALSE))</f>
        <v/>
      </c>
      <c r="C10" s="14" t="str">
        <f>IF(A10="","",VLOOKUP(A10,[7]令和3年度契約状況調査票!$C:$AR,8,FALSE))</f>
        <v/>
      </c>
      <c r="D10" s="15" t="str">
        <f>IF(A10="","",VLOOKUP(A10,[7]令和3年度契約状況調査票!$C:$AR,11,FALSE))</f>
        <v/>
      </c>
      <c r="E10" s="13" t="str">
        <f>IF(A10="","",VLOOKUP(A10,[7]令和3年度契約状況調査票!$C:$AR,12,FALSE))</f>
        <v/>
      </c>
      <c r="F10" s="16" t="str">
        <f>IF(A10="","",VLOOKUP(A10,[7]令和3年度契約状況調査票!$C:$AR,13,FALSE))</f>
        <v/>
      </c>
      <c r="G10" s="17" t="str">
        <f>IF(A10="","",IF(VLOOKUP(A10,[7]令和3年度契約状況調査票!$C:$AR,14,FALSE)="②一般競争入札（総合評価方式）","一般競争入札"&amp;CHAR(10)&amp;"（総合評価方式）","一般競争入札"))</f>
        <v/>
      </c>
      <c r="H10" s="18" t="str">
        <f>IF(A10="","",IF(VLOOKUP(A10,[7]令和3年度契約状況調査票!$C:$AR,16,FALSE)="他官署で調達手続きを実施のため","他官署で調達手続きを実施のため",IF(VLOOKUP(A10,[7]令和3年度契約状況調査票!$C:$AR,23,FALSE)="②同種の他の契約の予定価格を類推されるおそれがあるため公表しない","同種の他の契約の予定価格を類推されるおそれがあるため公表しない",IF(VLOOKUP(A10,[7]令和3年度契約状況調査票!$C:$AR,23,FALSE)="－","－",IF(VLOOKUP(A10,[7]令和3年度契約状況調査票!$C:$AR,9,FALSE)&lt;&gt;"",TEXT(VLOOKUP(A10,[7]令和3年度契約状況調査票!$C:$AR,16,FALSE),"#,##0円")&amp;CHAR(10)&amp;"(A)",VLOOKUP(A10,[7]令和3年度契約状況調査票!$C:$AR,16,FALSE))))))</f>
        <v/>
      </c>
      <c r="I10" s="18" t="str">
        <f>IF(A10="","",VLOOKUP(A10,[7]令和3年度契約状況調査票!$C:$AR,17,FALSE))</f>
        <v/>
      </c>
      <c r="J10" s="19" t="str">
        <f>IF(A10="","",IF(VLOOKUP(A10,[7]令和3年度契約状況調査票!$C:$AR,16,FALSE)="他官署で調達手続きを実施のため","－",IF(VLOOKUP(A10,[7]令和3年度契約状況調査票!$C:$AR,23,FALSE)="②同種の他の契約の予定価格を類推されるおそれがあるため公表しない","－",IF(VLOOKUP(A10,[7]令和3年度契約状況調査票!$C:$AR,23,FALSE)="－","－",IF(VLOOKUP(A10,[7]令和3年度契約状況調査票!$C:$AR,9,FALSE)&lt;&gt;"",TEXT(VLOOKUP(A10,[7]令和3年度契約状況調査票!$C:$AR,19,FALSE),"#.0%")&amp;CHAR(10)&amp;"(B/A×100)",VLOOKUP(A10,[7]令和3年度契約状況調査票!$C:$AR,19,FALSE))))))</f>
        <v/>
      </c>
      <c r="K10" s="20" t="str">
        <f>IF(A10="","",IF(VLOOKUP(A10,[7]令和3年度契約状況調査票!$C:$AR,29,FALSE)="①公益社団法人","公社",IF(VLOOKUP(A10,[7]令和3年度契約状況調査票!$C:$AR,29,FALSE)="②公益財団法人","公財","")))</f>
        <v/>
      </c>
      <c r="L10" s="20" t="str">
        <f>IF(A10="","",VLOOKUP(A10,[7]令和3年度契約状況調査票!$C:$AR,30,FALSE))</f>
        <v/>
      </c>
      <c r="M10" s="21" t="str">
        <f>IF(A10="","",IF(VLOOKUP(A10,[7]令和3年度契約状況調査票!$C:$AR,30,FALSE)="国所管",VLOOKUP(A10,[7]令和3年度契約状況調査票!$C:$AR,24,FALSE),""))</f>
        <v/>
      </c>
      <c r="N10" s="22" t="str">
        <f>IF(A10="","",IF(AND(P10="○",O10="分担契約/単価契約"),"単価契約"&amp;CHAR(10)&amp;"予定調達総額 "&amp;TEXT(VLOOKUP(A10,[7]令和3年度契約状況調査票!$C:$AR,18,FALSE),"#,##0円")&amp;"(B)"&amp;CHAR(10)&amp;"分担契約"&amp;CHAR(10)&amp;VLOOKUP(A10,[7]令和3年度契約状況調査票!$C:$AR,34,FALSE),IF(AND(P10="○",O10="分担契約"),"分担契約"&amp;CHAR(10)&amp;"契約総額 "&amp;TEXT(VLOOKUP(A10,[7]令和3年度契約状況調査票!$C:$AR,18,FALSE),"#,##0円")&amp;"(B)"&amp;CHAR(10)&amp;VLOOKUP(A10,[7]令和3年度契約状況調査票!$C:$AR,34,FALSE),(IF(O10="分担契約/単価契約","単価契約"&amp;CHAR(10)&amp;"予定調達総額 "&amp;TEXT(VLOOKUP(A10,[7]令和3年度契約状況調査票!$C:$AR,18,FALSE),"#,##0円")&amp;CHAR(10)&amp;"分担契約"&amp;CHAR(10)&amp;VLOOKUP(A10,[7]令和3年度契約状況調査票!$C:$AR,34,FALSE),IF(O10="分担契約","分担契約"&amp;CHAR(10)&amp;"契約総額 "&amp;TEXT(VLOOKUP(A10,[7]令和3年度契約状況調査票!$C:$AR,18,FALSE),"#,##0円")&amp;CHAR(10)&amp;VLOOKUP(A10,[7]令和3年度契約状況調査票!$C:$AR,34,FALSE),IF(O10="単価契約","単価契約"&amp;CHAR(10)&amp;"予定調達総額 "&amp;TEXT(VLOOKUP(A10,[7]令和3年度契約状況調査票!$C:$AR,18,FALSE),"#,##0円")&amp;CHAR(10)&amp;VLOOKUP(A10,[7]令和3年度契約状況調査票!$C:$AR,34,FALSE),VLOOKUP(A10,[7]令和3年度契約状況調査票!$C:$AR,34,FALSE))))))))</f>
        <v/>
      </c>
      <c r="O10" s="11" t="str">
        <f>IF(A10="","",VLOOKUP(A10,[7]令和3年度契約状況調査票!$C:$BY,55,FALSE))</f>
        <v/>
      </c>
      <c r="P10" s="11" t="str">
        <f>IF(A10="","",IF(VLOOKUP(A10,[7]令和3年度契約状況調査票!$C:$AR,16,FALSE)="他官署で調達手続きを実施のため","×",IF(VLOOKUP(A10,[7]令和3年度契約状況調査票!$C:$AR,23,FALSE)="②同種の他の契約の予定価格を類推されるおそれがあるため公表しない","×","○")))</f>
        <v/>
      </c>
    </row>
    <row r="11" spans="1:16" s="11" customFormat="1" ht="74.25" customHeight="1">
      <c r="A11" s="12" t="str">
        <f>IF(MAX([7]令和3年度契約状況調査票!C10:C255)&gt;=ROW()-5,ROW()-5,"")</f>
        <v/>
      </c>
      <c r="B11" s="13" t="str">
        <f>IF(A11="","",VLOOKUP(A11,[7]令和3年度契約状況調査票!$C:$AR,7,FALSE))</f>
        <v/>
      </c>
      <c r="C11" s="14" t="str">
        <f>IF(A11="","",VLOOKUP(A11,[7]令和3年度契約状況調査票!$C:$AR,8,FALSE))</f>
        <v/>
      </c>
      <c r="D11" s="15" t="str">
        <f>IF(A11="","",VLOOKUP(A11,[7]令和3年度契約状況調査票!$C:$AR,11,FALSE))</f>
        <v/>
      </c>
      <c r="E11" s="13" t="str">
        <f>IF(A11="","",VLOOKUP(A11,[7]令和3年度契約状況調査票!$C:$AR,12,FALSE))</f>
        <v/>
      </c>
      <c r="F11" s="16" t="str">
        <f>IF(A11="","",VLOOKUP(A11,[7]令和3年度契約状況調査票!$C:$AR,13,FALSE))</f>
        <v/>
      </c>
      <c r="G11" s="17" t="str">
        <f>IF(A11="","",IF(VLOOKUP(A11,[7]令和3年度契約状況調査票!$C:$AR,14,FALSE)="②一般競争入札（総合評価方式）","一般競争入札"&amp;CHAR(10)&amp;"（総合評価方式）","一般競争入札"))</f>
        <v/>
      </c>
      <c r="H11" s="18" t="str">
        <f>IF(A11="","",IF(VLOOKUP(A11,[7]令和3年度契約状況調査票!$C:$AR,16,FALSE)="他官署で調達手続きを実施のため","他官署で調達手続きを実施のため",IF(VLOOKUP(A11,[7]令和3年度契約状況調査票!$C:$AR,23,FALSE)="②同種の他の契約の予定価格を類推されるおそれがあるため公表しない","同種の他の契約の予定価格を類推されるおそれがあるため公表しない",IF(VLOOKUP(A11,[7]令和3年度契約状況調査票!$C:$AR,23,FALSE)="－","－",IF(VLOOKUP(A11,[7]令和3年度契約状況調査票!$C:$AR,9,FALSE)&lt;&gt;"",TEXT(VLOOKUP(A11,[7]令和3年度契約状況調査票!$C:$AR,16,FALSE),"#,##0円")&amp;CHAR(10)&amp;"(A)",VLOOKUP(A11,[7]令和3年度契約状況調査票!$C:$AR,16,FALSE))))))</f>
        <v/>
      </c>
      <c r="I11" s="18" t="str">
        <f>IF(A11="","",VLOOKUP(A11,[7]令和3年度契約状況調査票!$C:$AR,17,FALSE))</f>
        <v/>
      </c>
      <c r="J11" s="19" t="str">
        <f>IF(A11="","",IF(VLOOKUP(A11,[7]令和3年度契約状況調査票!$C:$AR,16,FALSE)="他官署で調達手続きを実施のため","－",IF(VLOOKUP(A11,[7]令和3年度契約状況調査票!$C:$AR,23,FALSE)="②同種の他の契約の予定価格を類推されるおそれがあるため公表しない","－",IF(VLOOKUP(A11,[7]令和3年度契約状況調査票!$C:$AR,23,FALSE)="－","－",IF(VLOOKUP(A11,[7]令和3年度契約状況調査票!$C:$AR,9,FALSE)&lt;&gt;"",TEXT(VLOOKUP(A11,[7]令和3年度契約状況調査票!$C:$AR,19,FALSE),"#.0%")&amp;CHAR(10)&amp;"(B/A×100)",VLOOKUP(A11,[7]令和3年度契約状況調査票!$C:$AR,19,FALSE))))))</f>
        <v/>
      </c>
      <c r="K11" s="20" t="str">
        <f>IF(A11="","",IF(VLOOKUP(A11,[7]令和3年度契約状況調査票!$C:$AR,29,FALSE)="①公益社団法人","公社",IF(VLOOKUP(A11,[7]令和3年度契約状況調査票!$C:$AR,29,FALSE)="②公益財団法人","公財","")))</f>
        <v/>
      </c>
      <c r="L11" s="20" t="str">
        <f>IF(A11="","",VLOOKUP(A11,[7]令和3年度契約状況調査票!$C:$AR,30,FALSE))</f>
        <v/>
      </c>
      <c r="M11" s="21" t="str">
        <f>IF(A11="","",IF(VLOOKUP(A11,[7]令和3年度契約状況調査票!$C:$AR,30,FALSE)="国所管",VLOOKUP(A11,[7]令和3年度契約状況調査票!$C:$AR,24,FALSE),""))</f>
        <v/>
      </c>
      <c r="N11" s="22" t="str">
        <f>IF(A11="","",IF(AND(P11="○",O11="分担契約/単価契約"),"単価契約"&amp;CHAR(10)&amp;"予定調達総額 "&amp;TEXT(VLOOKUP(A11,[7]令和3年度契約状況調査票!$C:$AR,18,FALSE),"#,##0円")&amp;"(B)"&amp;CHAR(10)&amp;"分担契約"&amp;CHAR(10)&amp;VLOOKUP(A11,[7]令和3年度契約状況調査票!$C:$AR,34,FALSE),IF(AND(P11="○",O11="分担契約"),"分担契約"&amp;CHAR(10)&amp;"契約総額 "&amp;TEXT(VLOOKUP(A11,[7]令和3年度契約状況調査票!$C:$AR,18,FALSE),"#,##0円")&amp;"(B)"&amp;CHAR(10)&amp;VLOOKUP(A11,[7]令和3年度契約状況調査票!$C:$AR,34,FALSE),(IF(O11="分担契約/単価契約","単価契約"&amp;CHAR(10)&amp;"予定調達総額 "&amp;TEXT(VLOOKUP(A11,[7]令和3年度契約状況調査票!$C:$AR,18,FALSE),"#,##0円")&amp;CHAR(10)&amp;"分担契約"&amp;CHAR(10)&amp;VLOOKUP(A11,[7]令和3年度契約状況調査票!$C:$AR,34,FALSE),IF(O11="分担契約","分担契約"&amp;CHAR(10)&amp;"契約総額 "&amp;TEXT(VLOOKUP(A11,[7]令和3年度契約状況調査票!$C:$AR,18,FALSE),"#,##0円")&amp;CHAR(10)&amp;VLOOKUP(A11,[7]令和3年度契約状況調査票!$C:$AR,34,FALSE),IF(O11="単価契約","単価契約"&amp;CHAR(10)&amp;"予定調達総額 "&amp;TEXT(VLOOKUP(A11,[7]令和3年度契約状況調査票!$C:$AR,18,FALSE),"#,##0円")&amp;CHAR(10)&amp;VLOOKUP(A11,[7]令和3年度契約状況調査票!$C:$AR,34,FALSE),VLOOKUP(A11,[7]令和3年度契約状況調査票!$C:$AR,34,FALSE))))))))</f>
        <v/>
      </c>
      <c r="O11" s="11" t="str">
        <f>IF(A11="","",VLOOKUP(A11,[7]令和3年度契約状況調査票!$C:$BY,55,FALSE))</f>
        <v/>
      </c>
      <c r="P11" s="11" t="str">
        <f>IF(A11="","",IF(VLOOKUP(A11,[7]令和3年度契約状況調査票!$C:$AR,16,FALSE)="他官署で調達手続きを実施のため","×",IF(VLOOKUP(A11,[7]令和3年度契約状況調査票!$C:$AR,23,FALSE)="②同種の他の契約の予定価格を類推されるおそれがあるため公表しない","×","○")))</f>
        <v/>
      </c>
    </row>
    <row r="12" spans="1:16" s="11" customFormat="1" ht="74.25" customHeight="1">
      <c r="A12" s="12" t="str">
        <f>IF(MAX([7]令和3年度契約状況調査票!C11:C256)&gt;=ROW()-5,ROW()-5,"")</f>
        <v/>
      </c>
      <c r="B12" s="13" t="str">
        <f>IF(A12="","",VLOOKUP(A12,[7]令和3年度契約状況調査票!$C:$AR,7,FALSE))</f>
        <v/>
      </c>
      <c r="C12" s="14" t="str">
        <f>IF(A12="","",VLOOKUP(A12,[7]令和3年度契約状況調査票!$C:$AR,8,FALSE))</f>
        <v/>
      </c>
      <c r="D12" s="15" t="str">
        <f>IF(A12="","",VLOOKUP(A12,[7]令和3年度契約状況調査票!$C:$AR,11,FALSE))</f>
        <v/>
      </c>
      <c r="E12" s="13" t="str">
        <f>IF(A12="","",VLOOKUP(A12,[7]令和3年度契約状況調査票!$C:$AR,12,FALSE))</f>
        <v/>
      </c>
      <c r="F12" s="16" t="str">
        <f>IF(A12="","",VLOOKUP(A12,[7]令和3年度契約状況調査票!$C:$AR,13,FALSE))</f>
        <v/>
      </c>
      <c r="G12" s="17" t="str">
        <f>IF(A12="","",IF(VLOOKUP(A12,[7]令和3年度契約状況調査票!$C:$AR,14,FALSE)="②一般競争入札（総合評価方式）","一般競争入札"&amp;CHAR(10)&amp;"（総合評価方式）","一般競争入札"))</f>
        <v/>
      </c>
      <c r="H12" s="18" t="str">
        <f>IF(A12="","",IF(VLOOKUP(A12,[7]令和3年度契約状況調査票!$C:$AR,16,FALSE)="他官署で調達手続きを実施のため","他官署で調達手続きを実施のため",IF(VLOOKUP(A12,[7]令和3年度契約状況調査票!$C:$AR,23,FALSE)="②同種の他の契約の予定価格を類推されるおそれがあるため公表しない","同種の他の契約の予定価格を類推されるおそれがあるため公表しない",IF(VLOOKUP(A12,[7]令和3年度契約状況調査票!$C:$AR,23,FALSE)="－","－",IF(VLOOKUP(A12,[7]令和3年度契約状況調査票!$C:$AR,9,FALSE)&lt;&gt;"",TEXT(VLOOKUP(A12,[7]令和3年度契約状況調査票!$C:$AR,16,FALSE),"#,##0円")&amp;CHAR(10)&amp;"(A)",VLOOKUP(A12,[7]令和3年度契約状況調査票!$C:$AR,16,FALSE))))))</f>
        <v/>
      </c>
      <c r="I12" s="18" t="str">
        <f>IF(A12="","",VLOOKUP(A12,[7]令和3年度契約状況調査票!$C:$AR,17,FALSE))</f>
        <v/>
      </c>
      <c r="J12" s="19" t="str">
        <f>IF(A12="","",IF(VLOOKUP(A12,[7]令和3年度契約状況調査票!$C:$AR,16,FALSE)="他官署で調達手続きを実施のため","－",IF(VLOOKUP(A12,[7]令和3年度契約状況調査票!$C:$AR,23,FALSE)="②同種の他の契約の予定価格を類推されるおそれがあるため公表しない","－",IF(VLOOKUP(A12,[7]令和3年度契約状況調査票!$C:$AR,23,FALSE)="－","－",IF(VLOOKUP(A12,[7]令和3年度契約状況調査票!$C:$AR,9,FALSE)&lt;&gt;"",TEXT(VLOOKUP(A12,[7]令和3年度契約状況調査票!$C:$AR,19,FALSE),"#.0%")&amp;CHAR(10)&amp;"(B/A×100)",VLOOKUP(A12,[7]令和3年度契約状況調査票!$C:$AR,19,FALSE))))))</f>
        <v/>
      </c>
      <c r="K12" s="20" t="str">
        <f>IF(A12="","",IF(VLOOKUP(A12,[7]令和3年度契約状況調査票!$C:$AR,29,FALSE)="①公益社団法人","公社",IF(VLOOKUP(A12,[7]令和3年度契約状況調査票!$C:$AR,29,FALSE)="②公益財団法人","公財","")))</f>
        <v/>
      </c>
      <c r="L12" s="20" t="str">
        <f>IF(A12="","",VLOOKUP(A12,[7]令和3年度契約状況調査票!$C:$AR,30,FALSE))</f>
        <v/>
      </c>
      <c r="M12" s="21" t="str">
        <f>IF(A12="","",IF(VLOOKUP(A12,[7]令和3年度契約状況調査票!$C:$AR,30,FALSE)="国所管",VLOOKUP(A12,[7]令和3年度契約状況調査票!$C:$AR,24,FALSE),""))</f>
        <v/>
      </c>
      <c r="N12" s="22" t="str">
        <f>IF(A12="","",IF(AND(P12="○",O12="分担契約/単価契約"),"単価契約"&amp;CHAR(10)&amp;"予定調達総額 "&amp;TEXT(VLOOKUP(A12,[7]令和3年度契約状況調査票!$C:$AR,18,FALSE),"#,##0円")&amp;"(B)"&amp;CHAR(10)&amp;"分担契約"&amp;CHAR(10)&amp;VLOOKUP(A12,[7]令和3年度契約状況調査票!$C:$AR,34,FALSE),IF(AND(P12="○",O12="分担契約"),"分担契約"&amp;CHAR(10)&amp;"契約総額 "&amp;TEXT(VLOOKUP(A12,[7]令和3年度契約状況調査票!$C:$AR,18,FALSE),"#,##0円")&amp;"(B)"&amp;CHAR(10)&amp;VLOOKUP(A12,[7]令和3年度契約状況調査票!$C:$AR,34,FALSE),(IF(O12="分担契約/単価契約","単価契約"&amp;CHAR(10)&amp;"予定調達総額 "&amp;TEXT(VLOOKUP(A12,[7]令和3年度契約状況調査票!$C:$AR,18,FALSE),"#,##0円")&amp;CHAR(10)&amp;"分担契約"&amp;CHAR(10)&amp;VLOOKUP(A12,[7]令和3年度契約状況調査票!$C:$AR,34,FALSE),IF(O12="分担契約","分担契約"&amp;CHAR(10)&amp;"契約総額 "&amp;TEXT(VLOOKUP(A12,[7]令和3年度契約状況調査票!$C:$AR,18,FALSE),"#,##0円")&amp;CHAR(10)&amp;VLOOKUP(A12,[7]令和3年度契約状況調査票!$C:$AR,34,FALSE),IF(O12="単価契約","単価契約"&amp;CHAR(10)&amp;"予定調達総額 "&amp;TEXT(VLOOKUP(A12,[7]令和3年度契約状況調査票!$C:$AR,18,FALSE),"#,##0円")&amp;CHAR(10)&amp;VLOOKUP(A12,[7]令和3年度契約状況調査票!$C:$AR,34,FALSE),VLOOKUP(A12,[7]令和3年度契約状況調査票!$C:$AR,34,FALSE))))))))</f>
        <v/>
      </c>
      <c r="O12" s="11" t="str">
        <f>IF(A12="","",VLOOKUP(A12,[7]令和3年度契約状況調査票!$C:$BY,55,FALSE))</f>
        <v/>
      </c>
      <c r="P12" s="11" t="str">
        <f>IF(A12="","",IF(VLOOKUP(A12,[7]令和3年度契約状況調査票!$C:$AR,16,FALSE)="他官署で調達手続きを実施のため","×",IF(VLOOKUP(A12,[7]令和3年度契約状況調査票!$C:$AR,23,FALSE)="②同種の他の契約の予定価格を類推されるおそれがあるため公表しない","×","○")))</f>
        <v/>
      </c>
    </row>
    <row r="13" spans="1:16" s="11" customFormat="1" ht="74.25" customHeight="1">
      <c r="A13" s="12" t="str">
        <f>IF(MAX([7]令和3年度契約状況調査票!C12:C257)&gt;=ROW()-5,ROW()-5,"")</f>
        <v/>
      </c>
      <c r="B13" s="13" t="str">
        <f>IF(A13="","",VLOOKUP(A13,[7]令和3年度契約状況調査票!$C:$AR,7,FALSE))</f>
        <v/>
      </c>
      <c r="C13" s="14" t="str">
        <f>IF(A13="","",VLOOKUP(A13,[7]令和3年度契約状況調査票!$C:$AR,8,FALSE))</f>
        <v/>
      </c>
      <c r="D13" s="15" t="str">
        <f>IF(A13="","",VLOOKUP(A13,[7]令和3年度契約状況調査票!$C:$AR,11,FALSE))</f>
        <v/>
      </c>
      <c r="E13" s="13" t="str">
        <f>IF(A13="","",VLOOKUP(A13,[7]令和3年度契約状況調査票!$C:$AR,12,FALSE))</f>
        <v/>
      </c>
      <c r="F13" s="16" t="str">
        <f>IF(A13="","",VLOOKUP(A13,[7]令和3年度契約状況調査票!$C:$AR,13,FALSE))</f>
        <v/>
      </c>
      <c r="G13" s="17" t="str">
        <f>IF(A13="","",IF(VLOOKUP(A13,[7]令和3年度契約状況調査票!$C:$AR,14,FALSE)="②一般競争入札（総合評価方式）","一般競争入札"&amp;CHAR(10)&amp;"（総合評価方式）","一般競争入札"))</f>
        <v/>
      </c>
      <c r="H13" s="18" t="str">
        <f>IF(A13="","",IF(VLOOKUP(A13,[7]令和3年度契約状況調査票!$C:$AR,16,FALSE)="他官署で調達手続きを実施のため","他官署で調達手続きを実施のため",IF(VLOOKUP(A13,[7]令和3年度契約状況調査票!$C:$AR,23,FALSE)="②同種の他の契約の予定価格を類推されるおそれがあるため公表しない","同種の他の契約の予定価格を類推されるおそれがあるため公表しない",IF(VLOOKUP(A13,[7]令和3年度契約状況調査票!$C:$AR,23,FALSE)="－","－",IF(VLOOKUP(A13,[7]令和3年度契約状況調査票!$C:$AR,9,FALSE)&lt;&gt;"",TEXT(VLOOKUP(A13,[7]令和3年度契約状況調査票!$C:$AR,16,FALSE),"#,##0円")&amp;CHAR(10)&amp;"(A)",VLOOKUP(A13,[7]令和3年度契約状況調査票!$C:$AR,16,FALSE))))))</f>
        <v/>
      </c>
      <c r="I13" s="18" t="str">
        <f>IF(A13="","",VLOOKUP(A13,[7]令和3年度契約状況調査票!$C:$AR,17,FALSE))</f>
        <v/>
      </c>
      <c r="J13" s="19" t="str">
        <f>IF(A13="","",IF(VLOOKUP(A13,[7]令和3年度契約状況調査票!$C:$AR,16,FALSE)="他官署で調達手続きを実施のため","－",IF(VLOOKUP(A13,[7]令和3年度契約状況調査票!$C:$AR,23,FALSE)="②同種の他の契約の予定価格を類推されるおそれがあるため公表しない","－",IF(VLOOKUP(A13,[7]令和3年度契約状況調査票!$C:$AR,23,FALSE)="－","－",IF(VLOOKUP(A13,[7]令和3年度契約状況調査票!$C:$AR,9,FALSE)&lt;&gt;"",TEXT(VLOOKUP(A13,[7]令和3年度契約状況調査票!$C:$AR,19,FALSE),"#.0%")&amp;CHAR(10)&amp;"(B/A×100)",VLOOKUP(A13,[7]令和3年度契約状況調査票!$C:$AR,19,FALSE))))))</f>
        <v/>
      </c>
      <c r="K13" s="20" t="str">
        <f>IF(A13="","",IF(VLOOKUP(A13,[7]令和3年度契約状況調査票!$C:$AR,29,FALSE)="①公益社団法人","公社",IF(VLOOKUP(A13,[7]令和3年度契約状況調査票!$C:$AR,29,FALSE)="②公益財団法人","公財","")))</f>
        <v/>
      </c>
      <c r="L13" s="20" t="str">
        <f>IF(A13="","",VLOOKUP(A13,[7]令和3年度契約状況調査票!$C:$AR,30,FALSE))</f>
        <v/>
      </c>
      <c r="M13" s="21" t="str">
        <f>IF(A13="","",IF(VLOOKUP(A13,[7]令和3年度契約状況調査票!$C:$AR,30,FALSE)="国所管",VLOOKUP(A13,[7]令和3年度契約状況調査票!$C:$AR,24,FALSE),""))</f>
        <v/>
      </c>
      <c r="N13" s="22" t="str">
        <f>IF(A13="","",IF(AND(P13="○",O13="分担契約/単価契約"),"単価契約"&amp;CHAR(10)&amp;"予定調達総額 "&amp;TEXT(VLOOKUP(A13,[7]令和3年度契約状況調査票!$C:$AR,18,FALSE),"#,##0円")&amp;"(B)"&amp;CHAR(10)&amp;"分担契約"&amp;CHAR(10)&amp;VLOOKUP(A13,[7]令和3年度契約状況調査票!$C:$AR,34,FALSE),IF(AND(P13="○",O13="分担契約"),"分担契約"&amp;CHAR(10)&amp;"契約総額 "&amp;TEXT(VLOOKUP(A13,[7]令和3年度契約状況調査票!$C:$AR,18,FALSE),"#,##0円")&amp;"(B)"&amp;CHAR(10)&amp;VLOOKUP(A13,[7]令和3年度契約状況調査票!$C:$AR,34,FALSE),(IF(O13="分担契約/単価契約","単価契約"&amp;CHAR(10)&amp;"予定調達総額 "&amp;TEXT(VLOOKUP(A13,[7]令和3年度契約状況調査票!$C:$AR,18,FALSE),"#,##0円")&amp;CHAR(10)&amp;"分担契約"&amp;CHAR(10)&amp;VLOOKUP(A13,[7]令和3年度契約状況調査票!$C:$AR,34,FALSE),IF(O13="分担契約","分担契約"&amp;CHAR(10)&amp;"契約総額 "&amp;TEXT(VLOOKUP(A13,[7]令和3年度契約状況調査票!$C:$AR,18,FALSE),"#,##0円")&amp;CHAR(10)&amp;VLOOKUP(A13,[7]令和3年度契約状況調査票!$C:$AR,34,FALSE),IF(O13="単価契約","単価契約"&amp;CHAR(10)&amp;"予定調達総額 "&amp;TEXT(VLOOKUP(A13,[7]令和3年度契約状況調査票!$C:$AR,18,FALSE),"#,##0円")&amp;CHAR(10)&amp;VLOOKUP(A13,[7]令和3年度契約状況調査票!$C:$AR,34,FALSE),VLOOKUP(A13,[7]令和3年度契約状況調査票!$C:$AR,34,FALSE))))))))</f>
        <v/>
      </c>
      <c r="O13" s="11" t="str">
        <f>IF(A13="","",VLOOKUP(A13,[7]令和3年度契約状況調査票!$C:$BY,55,FALSE))</f>
        <v/>
      </c>
      <c r="P13" s="11" t="str">
        <f>IF(A13="","",IF(VLOOKUP(A13,[7]令和3年度契約状況調査票!$C:$AR,16,FALSE)="他官署で調達手続きを実施のため","×",IF(VLOOKUP(A13,[7]令和3年度契約状況調査票!$C:$AR,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3"/>
    <dataValidation operator="greaterThanOrEqual" allowBlank="1" showInputMessage="1" showErrorMessage="1" errorTitle="注意" error="プルダウンメニューから選択して下さい_x000a_" sqref="G6:G13"/>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dcterms:created xsi:type="dcterms:W3CDTF">2022-11-30T04:53:22Z</dcterms:created>
  <dcterms:modified xsi:type="dcterms:W3CDTF">2022-12-01T09:16:28Z</dcterms:modified>
</cp:coreProperties>
</file>