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80" windowHeight="9000" activeTab="1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Print_Area" localSheetId="0">'(1)'!$A$1:$G$15</definedName>
    <definedName name="_xlnm.Print_Area" localSheetId="10">'(11)'!$A$1:$L$53</definedName>
    <definedName name="_xlnm.Print_Area" localSheetId="3">'(4)'!$A$1:$M$31</definedName>
    <definedName name="_xlnm.Print_Area" localSheetId="4">'(5)'!$A$1:$K$17</definedName>
    <definedName name="_xlnm.Print_Area" localSheetId="6">'(7)'!$A$1:$L$18</definedName>
  </definedNames>
  <calcPr calcMode="manual" fullCalcOnLoad="1"/>
</workbook>
</file>

<file path=xl/sharedStrings.xml><?xml version="1.0" encoding="utf-8"?>
<sst xmlns="http://schemas.openxmlformats.org/spreadsheetml/2006/main" count="439" uniqueCount="257">
  <si>
    <t>区分</t>
  </si>
  <si>
    <t>本税額</t>
  </si>
  <si>
    <t>重加算税</t>
  </si>
  <si>
    <t>合計</t>
  </si>
  <si>
    <t>千円</t>
  </si>
  <si>
    <t>利子所得</t>
  </si>
  <si>
    <t>配当所得</t>
  </si>
  <si>
    <t>給与所得</t>
  </si>
  <si>
    <t>退職所得</t>
  </si>
  <si>
    <t>報酬・料金等所得</t>
  </si>
  <si>
    <t>非居住者等所得</t>
  </si>
  <si>
    <t>区分</t>
  </si>
  <si>
    <t>利子所得</t>
  </si>
  <si>
    <t>配当所得</t>
  </si>
  <si>
    <t>上場株式等の
譲渡所得等</t>
  </si>
  <si>
    <t>給与所得</t>
  </si>
  <si>
    <t>退職所得</t>
  </si>
  <si>
    <t>報酬・料金
等所得</t>
  </si>
  <si>
    <t>非居住者
等所得</t>
  </si>
  <si>
    <t>合        計</t>
  </si>
  <si>
    <t>千円</t>
  </si>
  <si>
    <t>関連表：3-1(1)総括</t>
  </si>
  <si>
    <t>(3)税務署別源泉徴収義務者数</t>
  </si>
  <si>
    <t>県名</t>
  </si>
  <si>
    <t>非居住者等</t>
  </si>
  <si>
    <t>等所得</t>
  </si>
  <si>
    <t>所得</t>
  </si>
  <si>
    <t>件</t>
  </si>
  <si>
    <t>福　　　　　岡　　　　　県</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</si>
  <si>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</si>
  <si>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</si>
  <si>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</si>
  <si>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</si>
  <si>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</si>
  <si>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</si>
  <si>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</si>
  <si>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</si>
  <si>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</si>
  <si>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</si>
  <si>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</si>
  <si>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</si>
  <si>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</si>
  <si>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</si>
  <si>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</si>
  <si>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</si>
  <si>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</si>
  <si>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</si>
  <si>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</si>
  <si>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北九州市計</t>
  </si>
  <si>
    <t>福岡市計</t>
  </si>
  <si>
    <t>佐　賀　県</t>
  </si>
  <si>
    <t>佐賀</t>
  </si>
  <si>
    <t>唐津</t>
  </si>
  <si>
    <t>鳥栖</t>
  </si>
  <si>
    <t>伊万里</t>
  </si>
  <si>
    <t>武雄</t>
  </si>
  <si>
    <t>佐賀県計</t>
  </si>
  <si>
    <t>長　　崎　　県</t>
  </si>
  <si>
    <t>長崎</t>
  </si>
  <si>
    <t>佐世保</t>
  </si>
  <si>
    <t>島原</t>
  </si>
  <si>
    <t>諫早</t>
  </si>
  <si>
    <t>福江</t>
  </si>
  <si>
    <t>平戸</t>
  </si>
  <si>
    <t>壱岐</t>
  </si>
  <si>
    <t>厳原</t>
  </si>
  <si>
    <t>長崎県計</t>
  </si>
  <si>
    <t>（４） 利子所得等の課税状況</t>
  </si>
  <si>
    <t>課税分</t>
  </si>
  <si>
    <t>非課税分</t>
  </si>
  <si>
    <t>支払金額</t>
  </si>
  <si>
    <t>源泉徴収税額</t>
  </si>
  <si>
    <t>公債</t>
  </si>
  <si>
    <t>社債</t>
  </si>
  <si>
    <t>郵便貯金</t>
  </si>
  <si>
    <t>銀行預金</t>
  </si>
  <si>
    <t>勤務先預金の利子</t>
  </si>
  <si>
    <t>合同運用信託の収益の分配</t>
  </si>
  <si>
    <t>公社債投資信託の収益の分配</t>
  </si>
  <si>
    <t>小計</t>
  </si>
  <si>
    <t>定期積金の給付補てん金等</t>
  </si>
  <si>
    <t>割引債の償還差益</t>
  </si>
  <si>
    <t>計</t>
  </si>
  <si>
    <t>(５)　　配当所得の課税状況</t>
  </si>
  <si>
    <t>区　　　　　　分</t>
  </si>
  <si>
    <t>一般課税分</t>
  </si>
  <si>
    <t>合計</t>
  </si>
  <si>
    <t>支払金額</t>
  </si>
  <si>
    <t>源泉徴収税額</t>
  </si>
  <si>
    <t>千円</t>
  </si>
  <si>
    <t>投資口の配当等</t>
  </si>
  <si>
    <t>計</t>
  </si>
  <si>
    <t>（７）給与所得、退職所得の課税状況</t>
  </si>
  <si>
    <t>官公庁</t>
  </si>
  <si>
    <t>その他</t>
  </si>
  <si>
    <t>人員</t>
  </si>
  <si>
    <t>人</t>
  </si>
  <si>
    <t>（８）報酬・料金等の課税状況</t>
  </si>
  <si>
    <t>原稿料、作曲料、放送謝金、講演料等の報酬又は料金</t>
  </si>
  <si>
    <t>法</t>
  </si>
  <si>
    <t>弁護士、税理士等の報酬又は料金</t>
  </si>
  <si>
    <t>第</t>
  </si>
  <si>
    <t>診療報酬</t>
  </si>
  <si>
    <t>職業野球の選手、騎手、外交員等の報酬又は料金</t>
  </si>
  <si>
    <t>条</t>
  </si>
  <si>
    <t>芸能等についての出演、演出等の報酬又は料金</t>
  </si>
  <si>
    <t>該</t>
  </si>
  <si>
    <t>バー、キャバレーのホステス等の報酬又は料金</t>
  </si>
  <si>
    <t>当</t>
  </si>
  <si>
    <t>契約金・賞金</t>
  </si>
  <si>
    <t>法第203条の2該当分（公的年金等）</t>
  </si>
  <si>
    <t>法第207条該当分（生命保険契約等に基づく年金）</t>
  </si>
  <si>
    <t>災害減免法により徴収猶予したもの</t>
  </si>
  <si>
    <t>（９） 非居住者等所得の課税状況</t>
  </si>
  <si>
    <t>非課税又は免税分</t>
  </si>
  <si>
    <t>総額</t>
  </si>
  <si>
    <t>公社債・預貯金の利子等</t>
  </si>
  <si>
    <t>匿名組合契約等に基づく収益の分配</t>
  </si>
  <si>
    <t>役務の報酬</t>
  </si>
  <si>
    <t>著作権の使用料又はその譲渡による対価</t>
  </si>
  <si>
    <t>貸付金の利子</t>
  </si>
  <si>
    <t>機械等の使用料</t>
  </si>
  <si>
    <t>土地等の譲渡による対価</t>
  </si>
  <si>
    <t>人的役務提供事業の対価</t>
  </si>
  <si>
    <t>生命保険契約等に基づく年金</t>
  </si>
  <si>
    <t>賞金</t>
  </si>
  <si>
    <t>(10) 非居住者等所得のうち、租税特別措置法又は租税条約により課税の軽減を受けたもの</t>
  </si>
  <si>
    <t>適用の内容</t>
  </si>
  <si>
    <t>租税特別措置法   租税条約</t>
  </si>
  <si>
    <t>租税条約</t>
  </si>
  <si>
    <t>給与・賞与等</t>
  </si>
  <si>
    <t>役務の報酬</t>
  </si>
  <si>
    <t>機械等の使用料</t>
  </si>
  <si>
    <t>賞金</t>
  </si>
  <si>
    <t>関連表：3-1（9）非居住者等所得の課税状況</t>
  </si>
  <si>
    <t>(11) 税務署別課税状況</t>
  </si>
  <si>
    <t>署名</t>
  </si>
  <si>
    <t>利子所得等</t>
  </si>
  <si>
    <t>給与所得等</t>
  </si>
  <si>
    <t>門</t>
  </si>
  <si>
    <t>若</t>
  </si>
  <si>
    <t>小</t>
  </si>
  <si>
    <t>八</t>
  </si>
  <si>
    <t>博</t>
  </si>
  <si>
    <t>福</t>
  </si>
  <si>
    <t>香</t>
  </si>
  <si>
    <t>西</t>
  </si>
  <si>
    <t>牟</t>
  </si>
  <si>
    <t>久</t>
  </si>
  <si>
    <t>直</t>
  </si>
  <si>
    <t>飯</t>
  </si>
  <si>
    <t>田</t>
  </si>
  <si>
    <t>甘</t>
  </si>
  <si>
    <t>女</t>
  </si>
  <si>
    <t>大</t>
  </si>
  <si>
    <t>行</t>
  </si>
  <si>
    <t>筑</t>
  </si>
  <si>
    <t>北</t>
  </si>
  <si>
    <t>福</t>
  </si>
  <si>
    <t>佐</t>
  </si>
  <si>
    <t>賀</t>
  </si>
  <si>
    <t>唐</t>
  </si>
  <si>
    <t>鳥</t>
  </si>
  <si>
    <t>伊</t>
  </si>
  <si>
    <t>武</t>
  </si>
  <si>
    <t>長</t>
  </si>
  <si>
    <t>島</t>
  </si>
  <si>
    <t>諫</t>
  </si>
  <si>
    <t>江</t>
  </si>
  <si>
    <t>平</t>
  </si>
  <si>
    <t>壱</t>
  </si>
  <si>
    <t>厳</t>
  </si>
  <si>
    <t>県名</t>
  </si>
  <si>
    <t>(1)　総括</t>
  </si>
  <si>
    <t>不納付加算税</t>
  </si>
  <si>
    <t>-</t>
  </si>
  <si>
    <t>(2)源泉所得税の累年比較</t>
  </si>
  <si>
    <t>署　名</t>
  </si>
  <si>
    <t>上場株式等</t>
  </si>
  <si>
    <t>報酬・料金</t>
  </si>
  <si>
    <t>の譲渡所得</t>
  </si>
  <si>
    <t>預貯金</t>
  </si>
  <si>
    <t>金利息の分配、特定証券投資法人の</t>
  </si>
  <si>
    <t>利益又は利息の配当、剰余金の分配、基</t>
  </si>
  <si>
    <t>　　　　</t>
  </si>
  <si>
    <t>日雇労務者の賃金</t>
  </si>
  <si>
    <t>災害減免法により徴収猶予したもの</t>
  </si>
  <si>
    <t xml:space="preserve">            2　徴収猶予とは、通常の法定期限に徴収しないで一定の期間徴収手続を猶予することをいう。したがって、一定の期間法定の納期限を延長する、いわゆる延納制度とは異なるものである。</t>
  </si>
  <si>
    <t>区分</t>
  </si>
  <si>
    <t>小計</t>
  </si>
  <si>
    <t>工業所有権その他の技術に関する権利等の使用料又はその譲渡による対価</t>
  </si>
  <si>
    <t>工業所有権その他の技術に関する権利等の使用料又は譲渡による対価</t>
  </si>
  <si>
    <t>利益又は利息の配当、剰余金の分配、基金利息の分配</t>
  </si>
  <si>
    <t>人的役務の提供事業の対価</t>
  </si>
  <si>
    <t>佐　　賀　　県</t>
  </si>
  <si>
    <t>署名</t>
  </si>
  <si>
    <t>-</t>
  </si>
  <si>
    <t>支払金額</t>
  </si>
  <si>
    <t>著作権の使用料又はその譲渡による対価</t>
  </si>
  <si>
    <t>不動産、採石権の貸付、租鉱権の設定又は航空機、 船舶の貸付による所得</t>
  </si>
  <si>
    <t>（注）１　源泉徴収義務者とは、給与、退職金、株式の配当、預金利子等の支払をする者で、これ</t>
  </si>
  <si>
    <t>　　　２　上場株式等の譲渡所得者に対する源泉徴収制度は、平成15年1月から源泉徴収を選択した</t>
  </si>
  <si>
    <t>　　　　　特定口座内保管上場株式等の譲渡所得者等について源泉徴収を行うよう改定された。</t>
  </si>
  <si>
    <t>（6）上場株式等の譲渡所得等の課税状況</t>
  </si>
  <si>
    <t>(注）　この表の「人員」に関する部分は標本調査に基づく推計値である。</t>
  </si>
  <si>
    <t>(注）この表の「人員」に関する部分は、標本調査に基づく推計値である。</t>
  </si>
  <si>
    <t>源泉徴収選択口座内保管上場株式等の譲渡所得等</t>
  </si>
  <si>
    <t>　　　　　源泉徴収選択口座内調整所得金額の所得税徴収高計算書」に基づいて作成した。</t>
  </si>
  <si>
    <t>上場株式等の譲渡所得等</t>
  </si>
  <si>
    <t>　　　　らを支払うときに所得税を源泉徴収して国に納付することを義務付けられている者をいう。</t>
  </si>
  <si>
    <t>調査対象：平成16年度内に提出された徴収高計算書の税額及び強制徴収による徴収決定済額</t>
  </si>
  <si>
    <t>調査期間：平成16年4月1日から平成17年3月31日まで</t>
  </si>
  <si>
    <t>平成11年分</t>
  </si>
  <si>
    <t>調査時点：平成17年6月30日</t>
  </si>
  <si>
    <t>調査対象：平成16年分の配当所得の源泉所得税について、平成17年４月30日までに配当等の支払者から提出された｢法定資料の合計表(配当等の支払調書）」</t>
  </si>
  <si>
    <t xml:space="preserve">        及び平成16年2月から平成17年1月までに提出された「配当等の所得税徴収高計算書」に基づいて作成した。</t>
  </si>
  <si>
    <t>源泉徴収選択口座内調整所得金額等</t>
  </si>
  <si>
    <t>調査対象：この表は、平成16年2月から平成17年1月までに上場株式等の譲渡の対価の支払者から提出された「上場株式等の</t>
  </si>
  <si>
    <t>調査対象：この表は、報酬･料金等の支払者から平成17年4月30日までに提出された「法定資料の合計表（報酬･料金等の支払調書）」及び平成16年2月から平成</t>
  </si>
  <si>
    <t>　　　　17年１月までに提出された「報酬･料金等の所得税徴収高計算書」に基づいて作成した。</t>
  </si>
  <si>
    <t>調査対象：平成16年分の源泉所得税について、平成17年4月30日までに非居住者等の給与の支払者から提出された「法定資料の合計表（非居住者等に</t>
  </si>
  <si>
    <t>調査対象：平成16年分の源泉所得税について、平成17年4月30日までに「法定資料の合計表」の提出のあったもの</t>
  </si>
  <si>
    <t>給与・賞与等</t>
  </si>
  <si>
    <t>調査対象：平成16年分の源泉所得税について、平成17年１月31日までに提出のあった徴収高計算書の税額及び強制徴収による徴収決定税額</t>
  </si>
  <si>
    <t>匿名組合契約に基づく利益の分配、生命保険等の差益</t>
  </si>
  <si>
    <t>公募･私募証券投資信託の収益の分配</t>
  </si>
  <si>
    <t>及び特定株式投資信託の収益の分配</t>
  </si>
  <si>
    <t>非課税分</t>
  </si>
  <si>
    <t>俸給・給料・賞与</t>
  </si>
  <si>
    <t>利益又は利息の配当、剰余金の分配、基金利息の分配、
特定証券投資法人の投資口の配当等、公募・私募証券
投資信託の収益の分配及び特定株式投資信託の収益の分配</t>
  </si>
  <si>
    <t>合同運用信託の収益の分配</t>
  </si>
  <si>
    <t xml:space="preserve">        　支払われる給与等 の支払調書）」及び平成16年2月から平成17年1月までに提出された「非居住者・外国法人の所得についての所得税徴収高計算書」等に基づいて作成した。</t>
  </si>
  <si>
    <t>　　　高計算書」等に基づいて作成した。</t>
  </si>
  <si>
    <t>法第174条該当分（馬主に支払われる競馬の賞金等）</t>
  </si>
  <si>
    <t>調査対象等：この表は、平成16年2月から平成17年1月までに利子等の支払者から提出された「利子等の所得税徴収高計算書」に基づいて作成した。</t>
  </si>
  <si>
    <t>銀行以外の金融機関の預金利子</t>
  </si>
  <si>
    <t xml:space="preserve">      </t>
  </si>
  <si>
    <t>　 　3　「課税分」には、個人のほか、法人の受取分も含まれている。</t>
  </si>
  <si>
    <t>　 　4　「割引債の償還差益」の「支払金額」及び｢源泉徴収税額」は、租税特別措置法第41条の12（償還差益に対する分離課税等）に規定する課税分であり、個人のほか、法人の受取分も含まれている。</t>
  </si>
  <si>
    <t xml:space="preserve">     2　「一般課税分」には、個人のほか法人の受取分も含まれている。</t>
  </si>
  <si>
    <t>(注) 1  「非課税分」は、所得税法第11条（公共法人等及び公益信託に係る非課税）に規定する非課税分である。</t>
  </si>
  <si>
    <t>（注）　 この表は、源泉所得税について、会計年度内に自主納付又は徴収決定した税額を集計したも
　　　　のであり、3-1(4)以下に揚げる各所得種類別の表とは調査対象及び調査期間を異にする。</t>
  </si>
  <si>
    <t>上場株式等の
譲渡所得等</t>
  </si>
  <si>
    <t>報酬料金等
所得</t>
  </si>
  <si>
    <t>非居住者等
所得</t>
  </si>
  <si>
    <t>老人等非課税・
財形貯蓄非課税
分支払金額</t>
  </si>
  <si>
    <t>匿名組合契約に基づく利益の分配、
生命保険等の差益</t>
  </si>
  <si>
    <t>その他非課税分
支払金額</t>
  </si>
  <si>
    <t>(注）1　「老人等非課税･財形貯蓄非課税分」は、所得税法第９条の2（老人等の郵便貯金の利子所得の非課税）及び第10条（老人等の少額預金の利子所得等の非課税）のほか租税特別措置法第４条（老人等
        少額公債の利子の非課税）、第４条の2（勤労者財産形成住宅貯蓄の利子所得等の非課税）及び第４条の3（勤労者財産形成年金貯蓄の利子所得等の非課税）に規定する非課税分である。</t>
  </si>
  <si>
    <t>　 　2　「その他の非課税分」は、所得税法第11条（公共法人等及び公益信託に係る非課税）のほか、租税特別措置法第５条（納税準備預金の利子の非課税）、第８条(金融機関等の受ける利子所得に対する
        源泉徴収の不適用）等に規定する非課税分である。</t>
  </si>
  <si>
    <t>　 　5　「老人等非課税･財形貯蓄非課税分支払金額」には、昭和63年３月31日以前の制度下における所得税法第10条（少額預金の利子所得等の非課税）並びに租税特別措置法第４条（少額公債の利子の非
        課税）及び第４条の2 （勤労者財産形成貯蓄の利子所得等の非課税）に規定する非課税分が含まれているものがある。</t>
  </si>
  <si>
    <t>割引債の償還差益</t>
  </si>
  <si>
    <t>調査対象：平成16年分の給与所得、退職所得の源泉所得税について、平成17年4月30日までに給与等の支払者から提出された「法定資料の合計表（給与所得の源泉徴収票、退職所得の源泉徴収票）」</t>
  </si>
  <si>
    <t xml:space="preserve">     　   及び平成16年2月から平成17年1月までに提出された「給与所得、退職所得等の所得税徴収高計算書」に基づいて作成した。</t>
  </si>
  <si>
    <t>用語の説明：1　法定資料とは、所得税法の規定により税務署長に対して、その提出を義務付けられている資料をいい、原則として翌年1月31日までに提出することになっている。法定資料の種類は</t>
  </si>
  <si>
    <t>　　　　　　　多数にのぼっており、例えば、①利子等の支払調書、②配当、剰余金の分配及び基金利息の支払調書、③報酬･料金･契約金及び賞金の支払調書、④給与所得の源泉徴収票、⑤非居住者に</t>
  </si>
  <si>
    <t xml:space="preserve">              支払われる給与、給付及び役務の報酬の支払調書がある。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</si>
</sst>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s>
  <fonts count="11">
    <font>
      <sz val="11"/>
      <name val="ＭＳ Ｐゴシック"/>
      <family val="3"/>
    </font>
    <font>
      <sz val="6"/>
      <name val="ＭＳ Ｐゴシック"/>
      <family val="3"/>
    </font>
    <font>
      <sz val="10"/>
      <name val="ＭＳ 明朝"/>
      <family val="1"/>
    </font>
    <font>
      <sz val="8"/>
      <name val="ＭＳ Ｐゴシック"/>
      <family val="3"/>
    </font>
    <font>
      <b/>
      <sz val="12"/>
      <name val="ＭＳ Ｐゴシック"/>
      <family val="3"/>
    </font>
    <font>
      <sz val="11"/>
      <name val="ＭＳ 明朝"/>
      <family val="1"/>
    </font>
    <font>
      <b/>
      <sz val="12"/>
      <name val="ＭＳ 明朝"/>
      <family val="1"/>
    </font>
    <font>
      <sz val="8"/>
      <name val="ＭＳ 明朝"/>
      <family val="1"/>
    </font>
    <font>
      <b/>
      <sz val="11"/>
      <name val="ＭＳ 明朝"/>
      <family val="1"/>
    </font>
    <font>
      <sz val="9"/>
      <name val="ＭＳ 明朝"/>
      <family val="1"/>
    </font>
    <font>
      <sz val="14"/>
      <name val="ＭＳ 明朝"/>
      <family val="1"/>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4">
    <xf numFmtId="0" fontId="0" fillId="0" borderId="0" xfId="0" applyAlignment="1">
      <alignment/>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vertical="top" wrapText="1"/>
    </xf>
    <xf numFmtId="0" fontId="4" fillId="0" borderId="0" xfId="0" applyFont="1" applyAlignment="1">
      <alignment/>
    </xf>
    <xf numFmtId="0" fontId="5" fillId="0" borderId="0" xfId="0" applyFont="1" applyAlignment="1">
      <alignment/>
    </xf>
    <xf numFmtId="0" fontId="5" fillId="0" borderId="1" xfId="0" applyFont="1" applyBorder="1" applyAlignment="1">
      <alignment horizontal="distributed" vertical="center"/>
    </xf>
    <xf numFmtId="38" fontId="5" fillId="0" borderId="2" xfId="16" applyFont="1" applyBorder="1" applyAlignment="1">
      <alignment vertical="center"/>
    </xf>
    <xf numFmtId="38" fontId="5" fillId="0" borderId="3" xfId="16" applyFont="1" applyBorder="1" applyAlignment="1">
      <alignment vertical="center"/>
    </xf>
    <xf numFmtId="38" fontId="5" fillId="0" borderId="3" xfId="16" applyFont="1" applyBorder="1" applyAlignment="1">
      <alignment horizontal="right" vertical="center"/>
    </xf>
    <xf numFmtId="38" fontId="5" fillId="0" borderId="2" xfId="16" applyFont="1" applyBorder="1" applyAlignment="1">
      <alignment/>
    </xf>
    <xf numFmtId="38" fontId="5" fillId="0" borderId="0" xfId="16" applyFont="1" applyBorder="1" applyAlignment="1">
      <alignment vertical="center"/>
    </xf>
    <xf numFmtId="0" fontId="6" fillId="0" borderId="4" xfId="0" applyFont="1" applyBorder="1" applyAlignment="1">
      <alignment horizontal="distributed" vertical="center"/>
    </xf>
    <xf numFmtId="38" fontId="6" fillId="0" borderId="5" xfId="16" applyFont="1" applyBorder="1" applyAlignment="1">
      <alignment vertical="center"/>
    </xf>
    <xf numFmtId="38" fontId="6" fillId="0" borderId="6" xfId="16" applyFont="1" applyBorder="1" applyAlignment="1">
      <alignment/>
    </xf>
    <xf numFmtId="38" fontId="6" fillId="0" borderId="7" xfId="16" applyFont="1" applyBorder="1" applyAlignment="1">
      <alignment vertical="center"/>
    </xf>
    <xf numFmtId="0" fontId="5"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right" vertical="top"/>
    </xf>
    <xf numFmtId="0" fontId="7" fillId="0" borderId="10"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0" fontId="3" fillId="0" borderId="0" xfId="0" applyFont="1" applyAlignment="1">
      <alignment vertical="top"/>
    </xf>
    <xf numFmtId="0" fontId="5" fillId="0" borderId="1" xfId="0" applyFont="1" applyBorder="1" applyAlignment="1">
      <alignment horizontal="distributed"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7" fillId="0" borderId="1" xfId="0" applyFont="1" applyBorder="1" applyAlignment="1">
      <alignment horizontal="center" vertical="top"/>
    </xf>
    <xf numFmtId="0" fontId="7" fillId="0" borderId="3" xfId="0" applyFont="1" applyBorder="1" applyAlignment="1">
      <alignment horizontal="right" vertical="top"/>
    </xf>
    <xf numFmtId="0" fontId="7" fillId="0" borderId="2" xfId="0" applyFont="1" applyBorder="1" applyAlignment="1">
      <alignment horizontal="right" vertical="top"/>
    </xf>
    <xf numFmtId="0" fontId="0" fillId="0" borderId="0" xfId="0" applyAlignment="1">
      <alignment vertical="center"/>
    </xf>
    <xf numFmtId="0" fontId="5" fillId="0" borderId="0" xfId="0" applyFont="1" applyBorder="1" applyAlignment="1">
      <alignment/>
    </xf>
    <xf numFmtId="38" fontId="5" fillId="0" borderId="0" xfId="16" applyFont="1" applyAlignment="1">
      <alignment vertical="center"/>
    </xf>
    <xf numFmtId="38" fontId="5" fillId="0" borderId="0" xfId="16" applyFont="1" applyAlignment="1">
      <alignment horizontal="distributed" vertical="center"/>
    </xf>
    <xf numFmtId="38" fontId="6" fillId="0" borderId="0" xfId="16" applyFont="1" applyAlignment="1">
      <alignment horizontal="distributed" vertical="center"/>
    </xf>
    <xf numFmtId="38" fontId="6" fillId="0" borderId="7" xfId="16" applyFont="1" applyBorder="1" applyAlignment="1">
      <alignment horizontal="distributed" vertical="center"/>
    </xf>
    <xf numFmtId="38" fontId="5" fillId="0" borderId="0" xfId="16" applyFont="1" applyBorder="1" applyAlignment="1">
      <alignment horizontal="distributed" vertical="center"/>
    </xf>
    <xf numFmtId="38" fontId="0" fillId="0" borderId="0" xfId="16" applyAlignment="1">
      <alignment vertical="center"/>
    </xf>
    <xf numFmtId="38" fontId="7" fillId="0" borderId="0" xfId="16" applyFont="1" applyAlignment="1">
      <alignment horizontal="distributed" vertical="top"/>
    </xf>
    <xf numFmtId="38" fontId="7" fillId="0" borderId="0" xfId="16" applyFont="1" applyAlignment="1">
      <alignment vertical="top"/>
    </xf>
    <xf numFmtId="38" fontId="7" fillId="0" borderId="10" xfId="16" applyFont="1" applyBorder="1" applyAlignment="1">
      <alignment horizontal="right" vertical="top"/>
    </xf>
    <xf numFmtId="0" fontId="5" fillId="0" borderId="0" xfId="0" applyFont="1" applyAlignment="1">
      <alignment horizontal="distributed" vertical="center"/>
    </xf>
    <xf numFmtId="176" fontId="5" fillId="0" borderId="3" xfId="0" applyNumberFormat="1" applyFont="1" applyBorder="1" applyAlignment="1">
      <alignment/>
    </xf>
    <xf numFmtId="176" fontId="5" fillId="0" borderId="3" xfId="0" applyNumberFormat="1" applyFont="1" applyBorder="1" applyAlignment="1">
      <alignment horizontal="right"/>
    </xf>
    <xf numFmtId="0" fontId="8" fillId="0" borderId="0" xfId="0" applyFont="1" applyBorder="1" applyAlignment="1">
      <alignment horizontal="distributed" vertical="center"/>
    </xf>
    <xf numFmtId="0" fontId="7" fillId="0" borderId="0" xfId="0" applyFont="1" applyAlignment="1">
      <alignment/>
    </xf>
    <xf numFmtId="0" fontId="7" fillId="0" borderId="10" xfId="0" applyFont="1" applyBorder="1" applyAlignment="1">
      <alignment horizontal="right"/>
    </xf>
    <xf numFmtId="176" fontId="6" fillId="0" borderId="3" xfId="0" applyNumberFormat="1" applyFont="1" applyBorder="1" applyAlignment="1">
      <alignment/>
    </xf>
    <xf numFmtId="176" fontId="6" fillId="0" borderId="5" xfId="0" applyNumberFormat="1" applyFont="1" applyBorder="1" applyAlignment="1">
      <alignment/>
    </xf>
    <xf numFmtId="0" fontId="5" fillId="0" borderId="2" xfId="0" applyFont="1" applyBorder="1" applyAlignment="1">
      <alignment/>
    </xf>
    <xf numFmtId="0" fontId="9" fillId="0" borderId="0" xfId="0" applyFont="1" applyAlignment="1">
      <alignment/>
    </xf>
    <xf numFmtId="0" fontId="9"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vertical="top"/>
    </xf>
    <xf numFmtId="0" fontId="7" fillId="0" borderId="0" xfId="0" applyFont="1" applyBorder="1" applyAlignment="1">
      <alignment horizontal="right" vertical="top"/>
    </xf>
    <xf numFmtId="0" fontId="3" fillId="0" borderId="0" xfId="0" applyFont="1" applyAlignment="1">
      <alignment horizontal="right" vertical="top"/>
    </xf>
    <xf numFmtId="0" fontId="9" fillId="0" borderId="0" xfId="0" applyFont="1" applyAlignment="1">
      <alignment horizontal="distributed"/>
    </xf>
    <xf numFmtId="0" fontId="6" fillId="0" borderId="7" xfId="0" applyFont="1" applyBorder="1" applyAlignment="1">
      <alignment/>
    </xf>
    <xf numFmtId="0" fontId="6" fillId="0" borderId="7" xfId="0" applyFont="1" applyBorder="1" applyAlignment="1">
      <alignment horizontal="center"/>
    </xf>
    <xf numFmtId="38" fontId="6" fillId="0" borderId="6" xfId="16" applyFont="1" applyBorder="1" applyAlignment="1">
      <alignment/>
    </xf>
    <xf numFmtId="38" fontId="6" fillId="0" borderId="6" xfId="16" applyFont="1" applyBorder="1" applyAlignment="1">
      <alignment horizontal="right"/>
    </xf>
    <xf numFmtId="0" fontId="6" fillId="0" borderId="0" xfId="0" applyFont="1" applyAlignment="1">
      <alignment/>
    </xf>
    <xf numFmtId="0" fontId="5" fillId="0" borderId="1" xfId="0" applyFont="1" applyBorder="1" applyAlignment="1">
      <alignment/>
    </xf>
    <xf numFmtId="0" fontId="5" fillId="0" borderId="0" xfId="0" applyFont="1" applyAlignment="1">
      <alignment vertical="center"/>
    </xf>
    <xf numFmtId="0" fontId="5" fillId="0" borderId="2" xfId="0" applyFont="1" applyBorder="1" applyAlignment="1">
      <alignment vertical="center"/>
    </xf>
    <xf numFmtId="38" fontId="5" fillId="0" borderId="1" xfId="16"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right"/>
    </xf>
    <xf numFmtId="0" fontId="7" fillId="0" borderId="9" xfId="0" applyFont="1" applyBorder="1" applyAlignment="1">
      <alignment horizontal="right"/>
    </xf>
    <xf numFmtId="0" fontId="7" fillId="0" borderId="0" xfId="0" applyFont="1" applyAlignment="1">
      <alignment horizontal="right"/>
    </xf>
    <xf numFmtId="0" fontId="3" fillId="0" borderId="0" xfId="0" applyFont="1" applyAlignment="1">
      <alignment horizontal="right"/>
    </xf>
    <xf numFmtId="0" fontId="7" fillId="0" borderId="0" xfId="0" applyFont="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3" fillId="0" borderId="0" xfId="0" applyFont="1" applyAlignment="1">
      <alignment horizontal="right" vertical="center"/>
    </xf>
    <xf numFmtId="176" fontId="5" fillId="0" borderId="3" xfId="0" applyNumberFormat="1" applyFont="1" applyBorder="1" applyAlignment="1">
      <alignment vertical="center"/>
    </xf>
    <xf numFmtId="176" fontId="5" fillId="0" borderId="2" xfId="0" applyNumberFormat="1" applyFont="1" applyBorder="1" applyAlignment="1">
      <alignment vertical="center"/>
    </xf>
    <xf numFmtId="176" fontId="5" fillId="0" borderId="3"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6" fillId="0" borderId="0" xfId="0" applyFont="1" applyAlignment="1">
      <alignment horizontal="distributed" vertical="center"/>
    </xf>
    <xf numFmtId="176" fontId="6" fillId="0" borderId="3" xfId="0" applyNumberFormat="1" applyFont="1" applyBorder="1" applyAlignment="1">
      <alignment horizontal="righ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5" fillId="0" borderId="0" xfId="0" applyFont="1" applyAlignment="1">
      <alignment horizontal="distributed" vertical="center" wrapText="1"/>
    </xf>
    <xf numFmtId="176" fontId="5" fillId="0" borderId="2" xfId="0" applyNumberFormat="1" applyFont="1" applyBorder="1" applyAlignment="1">
      <alignment horizontal="right" vertical="center"/>
    </xf>
    <xf numFmtId="0" fontId="5" fillId="0" borderId="10" xfId="0" applyFont="1" applyBorder="1" applyAlignment="1">
      <alignment horizontal="right" vertical="center"/>
    </xf>
    <xf numFmtId="176" fontId="6" fillId="0" borderId="5" xfId="0" applyNumberFormat="1" applyFont="1" applyBorder="1" applyAlignment="1">
      <alignment horizontal="right" vertical="center"/>
    </xf>
    <xf numFmtId="176" fontId="6" fillId="0" borderId="6" xfId="0" applyNumberFormat="1"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10" fillId="0" borderId="2" xfId="0" applyFont="1" applyBorder="1" applyAlignment="1">
      <alignment horizontal="right" vertical="center"/>
    </xf>
    <xf numFmtId="176" fontId="5" fillId="0" borderId="0" xfId="0" applyNumberFormat="1" applyFont="1" applyAlignment="1">
      <alignment horizontal="right" vertical="center"/>
    </xf>
    <xf numFmtId="0" fontId="7" fillId="0" borderId="0" xfId="0" applyFont="1" applyAlignment="1">
      <alignment horizontal="distributed" vertical="center" wrapText="1"/>
    </xf>
    <xf numFmtId="0" fontId="10" fillId="0" borderId="2" xfId="0" applyFont="1" applyBorder="1" applyAlignment="1">
      <alignment horizontal="right" vertical="center"/>
    </xf>
    <xf numFmtId="0" fontId="9" fillId="0" borderId="0" xfId="0" applyFont="1" applyBorder="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vertical="center"/>
    </xf>
    <xf numFmtId="0" fontId="6" fillId="0" borderId="7" xfId="0" applyFont="1" applyBorder="1" applyAlignment="1">
      <alignment horizontal="distributed" vertical="center" wrapText="1"/>
    </xf>
    <xf numFmtId="176" fontId="6" fillId="0" borderId="7" xfId="0" applyNumberFormat="1" applyFont="1" applyBorder="1" applyAlignment="1">
      <alignment horizontal="right" vertical="center"/>
    </xf>
    <xf numFmtId="0" fontId="6" fillId="0" borderId="6" xfId="0" applyFont="1" applyBorder="1" applyAlignment="1">
      <alignment vertical="center"/>
    </xf>
    <xf numFmtId="0" fontId="6" fillId="0" borderId="4" xfId="0" applyFont="1" applyBorder="1" applyAlignment="1">
      <alignment vertical="center"/>
    </xf>
    <xf numFmtId="0" fontId="5"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176" fontId="8" fillId="0" borderId="3" xfId="0" applyNumberFormat="1" applyFont="1" applyBorder="1" applyAlignment="1">
      <alignment vertical="center"/>
    </xf>
    <xf numFmtId="176" fontId="8" fillId="0" borderId="0" xfId="0" applyNumberFormat="1" applyFont="1" applyBorder="1" applyAlignment="1">
      <alignment vertical="center"/>
    </xf>
    <xf numFmtId="0" fontId="6" fillId="0" borderId="4"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vertical="center"/>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5" xfId="0" applyFont="1" applyFill="1" applyBorder="1" applyAlignment="1">
      <alignment horizontal="distributed" vertical="center" wrapText="1"/>
    </xf>
    <xf numFmtId="0" fontId="5" fillId="2" borderId="17" xfId="0" applyFont="1" applyFill="1" applyBorder="1" applyAlignment="1">
      <alignment horizontal="center" vertical="center" wrapText="1"/>
    </xf>
    <xf numFmtId="38" fontId="5" fillId="2" borderId="18" xfId="16" applyFont="1" applyFill="1" applyBorder="1" applyAlignment="1">
      <alignment horizontal="center" vertical="center"/>
    </xf>
    <xf numFmtId="0" fontId="5" fillId="2" borderId="5" xfId="0" applyFont="1" applyFill="1" applyBorder="1" applyAlignment="1">
      <alignment horizontal="distributed" vertical="center"/>
    </xf>
    <xf numFmtId="38" fontId="5" fillId="2" borderId="5" xfId="16" applyFont="1" applyFill="1" applyBorder="1" applyAlignment="1">
      <alignment horizontal="center" vertical="center"/>
    </xf>
    <xf numFmtId="0" fontId="5" fillId="2" borderId="12"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6" xfId="0" applyFont="1" applyFill="1" applyBorder="1" applyAlignment="1">
      <alignment horizontal="distributed" vertical="center"/>
    </xf>
    <xf numFmtId="0" fontId="5" fillId="2" borderId="13" xfId="0" applyFont="1" applyFill="1" applyBorder="1" applyAlignment="1">
      <alignment horizontal="center" vertical="center"/>
    </xf>
    <xf numFmtId="0" fontId="5" fillId="2" borderId="17"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2" xfId="0" applyFont="1" applyFill="1" applyBorder="1" applyAlignment="1">
      <alignment horizontal="distributed" vertical="center"/>
    </xf>
    <xf numFmtId="38" fontId="5" fillId="0" borderId="5" xfId="16" applyFont="1" applyBorder="1" applyAlignment="1">
      <alignment vertical="center"/>
    </xf>
    <xf numFmtId="38" fontId="5" fillId="0" borderId="6" xfId="16" applyFont="1" applyBorder="1" applyAlignment="1">
      <alignment vertical="center"/>
    </xf>
    <xf numFmtId="0" fontId="5" fillId="0" borderId="0" xfId="0" applyFont="1" applyFill="1" applyAlignment="1">
      <alignment/>
    </xf>
    <xf numFmtId="0" fontId="5" fillId="0" borderId="0" xfId="0" applyFont="1" applyFill="1" applyAlignment="1">
      <alignment vertical="center"/>
    </xf>
    <xf numFmtId="176" fontId="5" fillId="0" borderId="3" xfId="16" applyNumberFormat="1" applyFont="1" applyBorder="1" applyAlignment="1">
      <alignment vertical="center"/>
    </xf>
    <xf numFmtId="38" fontId="7" fillId="0" borderId="2" xfId="16" applyFont="1" applyBorder="1" applyAlignment="1">
      <alignment horizontal="right" vertical="top"/>
    </xf>
    <xf numFmtId="176" fontId="5" fillId="0" borderId="2" xfId="16" applyNumberFormat="1" applyFont="1" applyBorder="1" applyAlignment="1">
      <alignment vertical="center"/>
    </xf>
    <xf numFmtId="176" fontId="8" fillId="0" borderId="3" xfId="16" applyNumberFormat="1" applyFont="1" applyBorder="1" applyAlignment="1">
      <alignment vertical="center"/>
    </xf>
    <xf numFmtId="176" fontId="8" fillId="0" borderId="2" xfId="16" applyNumberFormat="1" applyFont="1" applyBorder="1" applyAlignment="1">
      <alignment vertical="center"/>
    </xf>
    <xf numFmtId="176" fontId="8" fillId="0" borderId="5" xfId="16" applyNumberFormat="1" applyFont="1" applyBorder="1" applyAlignment="1">
      <alignment vertical="center"/>
    </xf>
    <xf numFmtId="176" fontId="8" fillId="0" borderId="6" xfId="16" applyNumberFormat="1" applyFont="1" applyBorder="1" applyAlignment="1">
      <alignment vertical="center"/>
    </xf>
    <xf numFmtId="176" fontId="8" fillId="0" borderId="5" xfId="0" applyNumberFormat="1" applyFont="1" applyBorder="1" applyAlignment="1">
      <alignment vertical="center"/>
    </xf>
    <xf numFmtId="0" fontId="9" fillId="0" borderId="11" xfId="0" applyFont="1" applyBorder="1" applyAlignment="1">
      <alignment horizontal="center" vertical="center" textRotation="255"/>
    </xf>
    <xf numFmtId="0" fontId="7" fillId="0" borderId="8" xfId="0" applyFont="1" applyBorder="1" applyAlignment="1">
      <alignment horizontal="right"/>
    </xf>
    <xf numFmtId="176" fontId="5" fillId="0" borderId="2" xfId="0" applyNumberFormat="1" applyFont="1" applyBorder="1" applyAlignment="1">
      <alignment/>
    </xf>
    <xf numFmtId="176" fontId="5" fillId="0" borderId="1" xfId="0" applyNumberFormat="1" applyFont="1" applyBorder="1" applyAlignment="1">
      <alignment/>
    </xf>
    <xf numFmtId="176" fontId="6" fillId="0" borderId="2" xfId="0" applyNumberFormat="1" applyFont="1" applyBorder="1" applyAlignment="1">
      <alignment horizontal="right" vertical="center"/>
    </xf>
    <xf numFmtId="0" fontId="6" fillId="0" borderId="0" xfId="0" applyFont="1" applyBorder="1" applyAlignment="1">
      <alignment vertical="center"/>
    </xf>
    <xf numFmtId="0" fontId="4" fillId="0" borderId="0" xfId="0" applyFont="1" applyBorder="1" applyAlignment="1">
      <alignment/>
    </xf>
    <xf numFmtId="0" fontId="5" fillId="2" borderId="15" xfId="0" applyFont="1" applyFill="1" applyBorder="1" applyAlignment="1">
      <alignment horizontal="distributed" vertical="center" indent="2"/>
    </xf>
    <xf numFmtId="0" fontId="5" fillId="2" borderId="13" xfId="0" applyFont="1" applyFill="1" applyBorder="1" applyAlignment="1">
      <alignment horizontal="distributed" vertical="center"/>
    </xf>
    <xf numFmtId="0" fontId="0" fillId="0" borderId="0" xfId="0" applyAlignment="1">
      <alignment horizontal="distributed"/>
    </xf>
    <xf numFmtId="0" fontId="3" fillId="0" borderId="0" xfId="0" applyFont="1" applyAlignment="1">
      <alignment horizontal="distributed" vertical="top"/>
    </xf>
    <xf numFmtId="0" fontId="5" fillId="0" borderId="0" xfId="0" applyFont="1" applyAlignment="1">
      <alignment wrapText="1"/>
    </xf>
    <xf numFmtId="0" fontId="7" fillId="0" borderId="9" xfId="0" applyFont="1" applyBorder="1" applyAlignment="1">
      <alignment horizontal="right" vertical="top"/>
    </xf>
    <xf numFmtId="0" fontId="7" fillId="0" borderId="8" xfId="0" applyFont="1" applyBorder="1" applyAlignment="1">
      <alignment horizontal="right" vertical="top"/>
    </xf>
    <xf numFmtId="176" fontId="5" fillId="0" borderId="2" xfId="16" applyNumberFormat="1" applyFont="1" applyBorder="1" applyAlignment="1">
      <alignment horizontal="right" vertical="center"/>
    </xf>
    <xf numFmtId="176" fontId="5" fillId="0" borderId="1" xfId="16"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1" xfId="0" applyNumberFormat="1" applyFont="1" applyBorder="1" applyAlignment="1">
      <alignment horizontal="right" vertical="center"/>
    </xf>
    <xf numFmtId="38" fontId="6" fillId="0" borderId="6" xfId="16" applyFont="1" applyBorder="1" applyAlignment="1">
      <alignment/>
    </xf>
    <xf numFmtId="38" fontId="6" fillId="0" borderId="4" xfId="16" applyFont="1" applyBorder="1" applyAlignment="1">
      <alignment/>
    </xf>
    <xf numFmtId="0" fontId="5" fillId="2" borderId="5"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9" fillId="0" borderId="2" xfId="0" applyFont="1" applyBorder="1" applyAlignment="1">
      <alignment horizontal="distributed"/>
    </xf>
    <xf numFmtId="0" fontId="9" fillId="0" borderId="0" xfId="0" applyFont="1" applyBorder="1" applyAlignment="1">
      <alignment horizontal="distributed"/>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Alignment="1">
      <alignment vertical="center" shrinkToFit="1"/>
    </xf>
    <xf numFmtId="0" fontId="5" fillId="2" borderId="18" xfId="0" applyFont="1" applyFill="1" applyBorder="1" applyAlignment="1">
      <alignment horizontal="distributed" vertical="center" indent="2"/>
    </xf>
    <xf numFmtId="0" fontId="5" fillId="2" borderId="18" xfId="0" applyFont="1" applyFill="1" applyBorder="1" applyAlignment="1">
      <alignment horizontal="distributed" vertical="center"/>
    </xf>
    <xf numFmtId="0" fontId="5" fillId="2" borderId="19" xfId="0" applyFont="1" applyFill="1" applyBorder="1" applyAlignment="1">
      <alignment horizontal="distributed" vertical="center"/>
    </xf>
    <xf numFmtId="0" fontId="5" fillId="0" borderId="0" xfId="0" applyFont="1" applyAlignment="1">
      <alignment horizontal="distributed" vertical="center" textRotation="255"/>
    </xf>
    <xf numFmtId="0" fontId="5" fillId="0" borderId="11" xfId="0" applyFont="1" applyBorder="1" applyAlignment="1">
      <alignment horizontal="left" vertical="center" wrapText="1"/>
    </xf>
    <xf numFmtId="0" fontId="2" fillId="0" borderId="0" xfId="0" applyFont="1" applyBorder="1" applyAlignment="1">
      <alignment horizontal="left" vertical="center" wrapText="1"/>
    </xf>
    <xf numFmtId="0" fontId="5" fillId="2" borderId="20"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0" borderId="0" xfId="0" applyFont="1" applyAlignment="1">
      <alignment vertical="top" wrapText="1"/>
    </xf>
    <xf numFmtId="38" fontId="5" fillId="0" borderId="2" xfId="16" applyFont="1" applyBorder="1" applyAlignment="1">
      <alignment vertical="center"/>
    </xf>
    <xf numFmtId="38" fontId="5" fillId="0" borderId="1" xfId="16" applyFont="1" applyBorder="1" applyAlignment="1">
      <alignment vertical="center"/>
    </xf>
    <xf numFmtId="0" fontId="5" fillId="0" borderId="0" xfId="0" applyFont="1" applyAlignment="1">
      <alignment/>
    </xf>
    <xf numFmtId="38" fontId="6" fillId="0" borderId="6" xfId="16" applyFont="1" applyBorder="1" applyAlignment="1">
      <alignment vertical="center"/>
    </xf>
    <xf numFmtId="38" fontId="6" fillId="0" borderId="4" xfId="16" applyFont="1" applyBorder="1" applyAlignment="1">
      <alignment vertical="center"/>
    </xf>
    <xf numFmtId="0" fontId="5" fillId="2" borderId="17"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7" xfId="0" applyFont="1" applyFill="1" applyBorder="1" applyAlignment="1">
      <alignment horizontal="distributed" vertical="center" indent="2"/>
    </xf>
    <xf numFmtId="0" fontId="5" fillId="2" borderId="14" xfId="0" applyFont="1" applyFill="1" applyBorder="1" applyAlignment="1">
      <alignment horizontal="distributed" vertical="center" indent="2"/>
    </xf>
    <xf numFmtId="38" fontId="5" fillId="0" borderId="0" xfId="16" applyFont="1" applyBorder="1" applyAlignment="1">
      <alignment vertical="center"/>
    </xf>
    <xf numFmtId="38" fontId="5" fillId="0" borderId="0" xfId="16" applyFont="1" applyAlignment="1">
      <alignment vertical="center"/>
    </xf>
    <xf numFmtId="0" fontId="0" fillId="0" borderId="0" xfId="0" applyAlignment="1">
      <alignment vertical="center"/>
    </xf>
    <xf numFmtId="38" fontId="5" fillId="0" borderId="0" xfId="16" applyFont="1" applyAlignment="1">
      <alignment vertical="center" textRotation="255"/>
    </xf>
    <xf numFmtId="38" fontId="5" fillId="0" borderId="0" xfId="16" applyFont="1" applyAlignment="1">
      <alignment horizontal="center" vertical="center" textRotation="255"/>
    </xf>
    <xf numFmtId="38" fontId="5" fillId="2" borderId="18" xfId="16" applyFont="1" applyFill="1" applyBorder="1" applyAlignment="1">
      <alignment horizontal="center" vertical="center"/>
    </xf>
    <xf numFmtId="38" fontId="5" fillId="2" borderId="5" xfId="16" applyFont="1" applyFill="1" applyBorder="1" applyAlignment="1">
      <alignment horizontal="center" vertical="center"/>
    </xf>
    <xf numFmtId="38" fontId="5" fillId="2" borderId="19" xfId="16" applyFont="1" applyFill="1" applyBorder="1" applyAlignment="1">
      <alignment horizontal="center" vertical="center"/>
    </xf>
    <xf numFmtId="38" fontId="5" fillId="2" borderId="6" xfId="16" applyFont="1" applyFill="1" applyBorder="1" applyAlignment="1">
      <alignment horizontal="center" vertical="center"/>
    </xf>
    <xf numFmtId="38" fontId="5" fillId="0" borderId="22" xfId="16" applyFont="1" applyFill="1" applyBorder="1" applyAlignment="1">
      <alignment vertical="center"/>
    </xf>
    <xf numFmtId="38" fontId="5" fillId="2" borderId="21" xfId="16" applyFont="1" applyFill="1" applyBorder="1" applyAlignment="1">
      <alignment horizontal="center" vertical="center"/>
    </xf>
    <xf numFmtId="38" fontId="5" fillId="2" borderId="4" xfId="16" applyFont="1" applyFill="1" applyBorder="1" applyAlignment="1">
      <alignment horizontal="center" vertical="center"/>
    </xf>
    <xf numFmtId="0" fontId="6" fillId="0" borderId="0" xfId="0" applyFont="1" applyAlignment="1">
      <alignment horizontal="distributed" vertical="center"/>
    </xf>
    <xf numFmtId="0" fontId="6" fillId="0" borderId="7" xfId="0" applyFont="1" applyBorder="1" applyAlignment="1">
      <alignment horizontal="distributed" vertical="center"/>
    </xf>
    <xf numFmtId="0" fontId="5" fillId="0" borderId="0" xfId="0" applyFont="1" applyAlignment="1">
      <alignment horizontal="distributed" vertical="center"/>
    </xf>
    <xf numFmtId="0" fontId="5" fillId="0" borderId="2" xfId="0" applyFont="1" applyBorder="1" applyAlignment="1">
      <alignment vertical="center" shrinkToFit="1"/>
    </xf>
    <xf numFmtId="38" fontId="5" fillId="0" borderId="2" xfId="16" applyFont="1" applyBorder="1" applyAlignment="1">
      <alignment horizontal="right" vertical="center"/>
    </xf>
    <xf numFmtId="178" fontId="5" fillId="0" borderId="2" xfId="0" applyNumberFormat="1" applyFont="1" applyBorder="1" applyAlignment="1">
      <alignment horizontal="right"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3" xfId="0" applyFont="1" applyFill="1" applyBorder="1" applyAlignment="1">
      <alignment horizontal="distributed" vertical="center" indent="2"/>
    </xf>
    <xf numFmtId="0" fontId="5" fillId="2" borderId="23" xfId="0" applyFont="1" applyFill="1" applyBorder="1" applyAlignment="1">
      <alignment horizontal="distributed"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38" fontId="5" fillId="0" borderId="0" xfId="16" applyFont="1" applyBorder="1" applyAlignment="1">
      <alignment horizontal="right" vertical="center"/>
    </xf>
    <xf numFmtId="0" fontId="0" fillId="0" borderId="7" xfId="0" applyBorder="1" applyAlignment="1">
      <alignment vertical="center"/>
    </xf>
    <xf numFmtId="0" fontId="5" fillId="0" borderId="0" xfId="0" applyFont="1" applyBorder="1" applyAlignment="1">
      <alignment horizontal="center" vertical="center" wrapText="1"/>
    </xf>
    <xf numFmtId="0" fontId="0" fillId="0" borderId="1" xfId="0" applyBorder="1" applyAlignment="1">
      <alignment vertical="center"/>
    </xf>
    <xf numFmtId="0" fontId="0" fillId="0" borderId="4" xfId="0" applyBorder="1" applyAlignment="1">
      <alignment vertical="center"/>
    </xf>
    <xf numFmtId="0" fontId="5" fillId="0" borderId="11" xfId="0" applyFont="1" applyBorder="1" applyAlignment="1">
      <alignment vertical="center"/>
    </xf>
    <xf numFmtId="0" fontId="5" fillId="0" borderId="1" xfId="0" applyFont="1" applyBorder="1" applyAlignment="1">
      <alignment horizontal="distributed" vertical="center"/>
    </xf>
    <xf numFmtId="0" fontId="5" fillId="0" borderId="24"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0" xfId="0" applyFont="1" applyAlignment="1">
      <alignment vertical="center" textRotation="255"/>
    </xf>
    <xf numFmtId="0" fontId="5" fillId="2" borderId="17"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16" xfId="0" applyFont="1" applyFill="1" applyBorder="1" applyAlignment="1">
      <alignment horizontal="distributed" vertical="center"/>
    </xf>
    <xf numFmtId="0" fontId="2" fillId="0" borderId="11" xfId="0" applyFont="1" applyBorder="1" applyAlignment="1">
      <alignment vertical="center"/>
    </xf>
    <xf numFmtId="0" fontId="2" fillId="0" borderId="0" xfId="0" applyFont="1" applyAlignment="1">
      <alignment vertical="center"/>
    </xf>
    <xf numFmtId="0" fontId="5" fillId="0" borderId="0" xfId="0" applyFont="1" applyAlignment="1">
      <alignment horizontal="distributed" vertical="center" wrapText="1"/>
    </xf>
    <xf numFmtId="0" fontId="5" fillId="0" borderId="1" xfId="0" applyFont="1" applyBorder="1" applyAlignment="1">
      <alignment horizontal="distributed" vertical="center" wrapText="1"/>
    </xf>
    <xf numFmtId="0" fontId="6" fillId="0" borderId="0" xfId="0" applyFont="1" applyAlignment="1">
      <alignment horizontal="distributed" vertical="center"/>
    </xf>
    <xf numFmtId="0" fontId="5" fillId="0" borderId="23" xfId="0" applyFont="1" applyBorder="1" applyAlignment="1">
      <alignment horizontal="distributed" vertical="center"/>
    </xf>
    <xf numFmtId="0" fontId="5" fillId="0" borderId="12" xfId="0" applyFont="1" applyBorder="1" applyAlignment="1">
      <alignment horizontal="distributed" vertical="center"/>
    </xf>
    <xf numFmtId="0" fontId="5" fillId="2" borderId="15" xfId="0" applyFont="1" applyFill="1" applyBorder="1" applyAlignment="1">
      <alignment horizontal="distributed" vertical="center"/>
    </xf>
    <xf numFmtId="0" fontId="2" fillId="0" borderId="0" xfId="0" applyFont="1" applyAlignment="1">
      <alignment horizontal="distributed" vertical="center" wrapText="1"/>
    </xf>
    <xf numFmtId="0" fontId="2" fillId="0" borderId="1" xfId="0" applyFont="1" applyBorder="1" applyAlignment="1">
      <alignment horizontal="distributed" vertical="center" wrapText="1"/>
    </xf>
    <xf numFmtId="176" fontId="5" fillId="0" borderId="3" xfId="0" applyNumberFormat="1" applyFont="1" applyBorder="1" applyAlignment="1">
      <alignment horizontal="right" vertical="center"/>
    </xf>
    <xf numFmtId="0" fontId="6" fillId="0" borderId="4" xfId="0" applyFont="1" applyBorder="1" applyAlignment="1">
      <alignment horizontal="distributed" vertical="center"/>
    </xf>
    <xf numFmtId="0" fontId="5" fillId="0" borderId="11" xfId="0" applyFont="1" applyBorder="1" applyAlignment="1">
      <alignment horizontal="left" vertical="center"/>
    </xf>
    <xf numFmtId="0" fontId="5" fillId="0" borderId="0" xfId="0" applyFont="1" applyBorder="1" applyAlignment="1">
      <alignment horizontal="left" vertical="center" wrapText="1"/>
    </xf>
    <xf numFmtId="0" fontId="5" fillId="0" borderId="22" xfId="0" applyFont="1" applyFill="1" applyBorder="1" applyAlignment="1">
      <alignment horizontal="left" vertical="center"/>
    </xf>
    <xf numFmtId="0" fontId="5" fillId="2" borderId="15" xfId="0" applyFont="1" applyFill="1" applyBorder="1" applyAlignment="1">
      <alignment horizontal="distributed" vertical="center"/>
    </xf>
    <xf numFmtId="0" fontId="5" fillId="0" borderId="0" xfId="0" applyFont="1" applyAlignment="1">
      <alignment horizontal="center" vertical="center" textRotation="255"/>
    </xf>
    <xf numFmtId="0" fontId="5" fillId="2" borderId="19"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0" borderId="0" xfId="0" applyFont="1" applyFill="1" applyAlignment="1">
      <alignment vertical="center"/>
    </xf>
    <xf numFmtId="0" fontId="5" fillId="2" borderId="12" xfId="0" applyFont="1" applyFill="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5" fillId="2" borderId="20" xfId="0" applyFont="1" applyFill="1" applyBorder="1" applyAlignment="1">
      <alignment horizontal="distributed" vertical="center" textRotation="255"/>
    </xf>
    <xf numFmtId="0" fontId="5" fillId="2" borderId="21" xfId="0" applyFont="1" applyFill="1" applyBorder="1" applyAlignment="1">
      <alignment horizontal="distributed" vertical="center" textRotation="255"/>
    </xf>
    <xf numFmtId="0" fontId="5" fillId="2" borderId="7" xfId="0" applyFont="1" applyFill="1" applyBorder="1" applyAlignment="1">
      <alignment horizontal="distributed" vertical="center" textRotation="255"/>
    </xf>
    <xf numFmtId="0" fontId="5" fillId="2" borderId="4" xfId="0" applyFont="1" applyFill="1" applyBorder="1" applyAlignment="1">
      <alignment horizontal="distributed" vertical="center" textRotation="255"/>
    </xf>
    <xf numFmtId="0" fontId="0" fillId="0" borderId="23"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85725</xdr:rowOff>
    </xdr:from>
    <xdr:to>
      <xdr:col>1</xdr:col>
      <xdr:colOff>247650</xdr:colOff>
      <xdr:row>30</xdr:row>
      <xdr:rowOff>0</xdr:rowOff>
    </xdr:to>
    <xdr:sp>
      <xdr:nvSpPr>
        <xdr:cNvPr id="1" name="AutoShape 1"/>
        <xdr:cNvSpPr>
          <a:spLocks/>
        </xdr:cNvSpPr>
      </xdr:nvSpPr>
      <xdr:spPr>
        <a:xfrm>
          <a:off x="400050" y="981075"/>
          <a:ext cx="228600" cy="4867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31</xdr:row>
      <xdr:rowOff>38100</xdr:rowOff>
    </xdr:from>
    <xdr:to>
      <xdr:col>1</xdr:col>
      <xdr:colOff>238125</xdr:colOff>
      <xdr:row>37</xdr:row>
      <xdr:rowOff>133350</xdr:rowOff>
    </xdr:to>
    <xdr:sp>
      <xdr:nvSpPr>
        <xdr:cNvPr id="2" name="AutoShape 2"/>
        <xdr:cNvSpPr>
          <a:spLocks/>
        </xdr:cNvSpPr>
      </xdr:nvSpPr>
      <xdr:spPr>
        <a:xfrm>
          <a:off x="466725" y="6076950"/>
          <a:ext cx="152400" cy="1238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39</xdr:row>
      <xdr:rowOff>57150</xdr:rowOff>
    </xdr:from>
    <xdr:to>
      <xdr:col>1</xdr:col>
      <xdr:colOff>209550</xdr:colOff>
      <xdr:row>49</xdr:row>
      <xdr:rowOff>142875</xdr:rowOff>
    </xdr:to>
    <xdr:sp>
      <xdr:nvSpPr>
        <xdr:cNvPr id="3" name="AutoShape 3"/>
        <xdr:cNvSpPr>
          <a:spLocks/>
        </xdr:cNvSpPr>
      </xdr:nvSpPr>
      <xdr:spPr>
        <a:xfrm>
          <a:off x="476250" y="7620000"/>
          <a:ext cx="11430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95250</xdr:rowOff>
    </xdr:from>
    <xdr:to>
      <xdr:col>1</xdr:col>
      <xdr:colOff>152400</xdr:colOff>
      <xdr:row>11</xdr:row>
      <xdr:rowOff>219075</xdr:rowOff>
    </xdr:to>
    <xdr:sp>
      <xdr:nvSpPr>
        <xdr:cNvPr id="1" name="AutoShape 1"/>
        <xdr:cNvSpPr>
          <a:spLocks/>
        </xdr:cNvSpPr>
      </xdr:nvSpPr>
      <xdr:spPr>
        <a:xfrm>
          <a:off x="590550" y="21336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xdr:row>
      <xdr:rowOff>114300</xdr:rowOff>
    </xdr:from>
    <xdr:to>
      <xdr:col>10</xdr:col>
      <xdr:colOff>209550</xdr:colOff>
      <xdr:row>11</xdr:row>
      <xdr:rowOff>171450</xdr:rowOff>
    </xdr:to>
    <xdr:sp>
      <xdr:nvSpPr>
        <xdr:cNvPr id="2" name="AutoShape 2"/>
        <xdr:cNvSpPr>
          <a:spLocks/>
        </xdr:cNvSpPr>
      </xdr:nvSpPr>
      <xdr:spPr>
        <a:xfrm>
          <a:off x="12887325" y="2152650"/>
          <a:ext cx="762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66675</xdr:rowOff>
    </xdr:from>
    <xdr:to>
      <xdr:col>1</xdr:col>
      <xdr:colOff>85725</xdr:colOff>
      <xdr:row>6</xdr:row>
      <xdr:rowOff>466725</xdr:rowOff>
    </xdr:to>
    <xdr:sp>
      <xdr:nvSpPr>
        <xdr:cNvPr id="1" name="AutoShape 1"/>
        <xdr:cNvSpPr>
          <a:spLocks/>
        </xdr:cNvSpPr>
      </xdr:nvSpPr>
      <xdr:spPr>
        <a:xfrm>
          <a:off x="485775" y="1447800"/>
          <a:ext cx="5715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28575</xdr:rowOff>
    </xdr:from>
    <xdr:to>
      <xdr:col>1</xdr:col>
      <xdr:colOff>257175</xdr:colOff>
      <xdr:row>11</xdr:row>
      <xdr:rowOff>19050</xdr:rowOff>
    </xdr:to>
    <xdr:sp>
      <xdr:nvSpPr>
        <xdr:cNvPr id="1" name="AutoShape 1"/>
        <xdr:cNvSpPr>
          <a:spLocks/>
        </xdr:cNvSpPr>
      </xdr:nvSpPr>
      <xdr:spPr>
        <a:xfrm>
          <a:off x="409575" y="962025"/>
          <a:ext cx="161925" cy="3038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10</xdr:row>
      <xdr:rowOff>123825</xdr:rowOff>
    </xdr:from>
    <xdr:to>
      <xdr:col>3</xdr:col>
      <xdr:colOff>190500</xdr:colOff>
      <xdr:row>11</xdr:row>
      <xdr:rowOff>190500</xdr:rowOff>
    </xdr:to>
    <xdr:sp>
      <xdr:nvSpPr>
        <xdr:cNvPr id="1" name="AutoShape 2"/>
        <xdr:cNvSpPr>
          <a:spLocks/>
        </xdr:cNvSpPr>
      </xdr:nvSpPr>
      <xdr:spPr>
        <a:xfrm>
          <a:off x="3857625" y="3105150"/>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14</xdr:row>
      <xdr:rowOff>123825</xdr:rowOff>
    </xdr:from>
    <xdr:to>
      <xdr:col>3</xdr:col>
      <xdr:colOff>190500</xdr:colOff>
      <xdr:row>15</xdr:row>
      <xdr:rowOff>190500</xdr:rowOff>
    </xdr:to>
    <xdr:sp>
      <xdr:nvSpPr>
        <xdr:cNvPr id="2" name="AutoShape 3"/>
        <xdr:cNvSpPr>
          <a:spLocks/>
        </xdr:cNvSpPr>
      </xdr:nvSpPr>
      <xdr:spPr>
        <a:xfrm>
          <a:off x="3857625" y="4057650"/>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xdr:row>
      <xdr:rowOff>247650</xdr:rowOff>
    </xdr:from>
    <xdr:to>
      <xdr:col>3</xdr:col>
      <xdr:colOff>180975</xdr:colOff>
      <xdr:row>5</xdr:row>
      <xdr:rowOff>676275</xdr:rowOff>
    </xdr:to>
    <xdr:sp>
      <xdr:nvSpPr>
        <xdr:cNvPr id="3" name="AutoShape 4"/>
        <xdr:cNvSpPr>
          <a:spLocks/>
        </xdr:cNvSpPr>
      </xdr:nvSpPr>
      <xdr:spPr>
        <a:xfrm>
          <a:off x="3848100" y="14287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1</xdr:col>
      <xdr:colOff>209550</xdr:colOff>
      <xdr:row>3</xdr:row>
      <xdr:rowOff>390525</xdr:rowOff>
    </xdr:to>
    <xdr:sp>
      <xdr:nvSpPr>
        <xdr:cNvPr id="1" name="AutoShape 1"/>
        <xdr:cNvSpPr>
          <a:spLocks/>
        </xdr:cNvSpPr>
      </xdr:nvSpPr>
      <xdr:spPr>
        <a:xfrm>
          <a:off x="3876675" y="61912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10</xdr:row>
      <xdr:rowOff>104775</xdr:rowOff>
    </xdr:from>
    <xdr:to>
      <xdr:col>1</xdr:col>
      <xdr:colOff>161925</xdr:colOff>
      <xdr:row>10</xdr:row>
      <xdr:rowOff>381000</xdr:rowOff>
    </xdr:to>
    <xdr:sp>
      <xdr:nvSpPr>
        <xdr:cNvPr id="2" name="AutoShape 2"/>
        <xdr:cNvSpPr>
          <a:spLocks/>
        </xdr:cNvSpPr>
      </xdr:nvSpPr>
      <xdr:spPr>
        <a:xfrm>
          <a:off x="3848100" y="39719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114300</xdr:rowOff>
    </xdr:from>
    <xdr:to>
      <xdr:col>1</xdr:col>
      <xdr:colOff>85725</xdr:colOff>
      <xdr:row>29</xdr:row>
      <xdr:rowOff>209550</xdr:rowOff>
    </xdr:to>
    <xdr:sp>
      <xdr:nvSpPr>
        <xdr:cNvPr id="1" name="AutoShape 1"/>
        <xdr:cNvSpPr>
          <a:spLocks/>
        </xdr:cNvSpPr>
      </xdr:nvSpPr>
      <xdr:spPr>
        <a:xfrm>
          <a:off x="409575" y="1285875"/>
          <a:ext cx="76200" cy="6048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66675</xdr:rowOff>
    </xdr:from>
    <xdr:to>
      <xdr:col>1</xdr:col>
      <xdr:colOff>66675</xdr:colOff>
      <xdr:row>37</xdr:row>
      <xdr:rowOff>209550</xdr:rowOff>
    </xdr:to>
    <xdr:sp>
      <xdr:nvSpPr>
        <xdr:cNvPr id="2" name="AutoShape 2"/>
        <xdr:cNvSpPr>
          <a:spLocks/>
        </xdr:cNvSpPr>
      </xdr:nvSpPr>
      <xdr:spPr>
        <a:xfrm>
          <a:off x="400050" y="7667625"/>
          <a:ext cx="66675"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39</xdr:row>
      <xdr:rowOff>57150</xdr:rowOff>
    </xdr:from>
    <xdr:to>
      <xdr:col>1</xdr:col>
      <xdr:colOff>114300</xdr:colOff>
      <xdr:row>49</xdr:row>
      <xdr:rowOff>219075</xdr:rowOff>
    </xdr:to>
    <xdr:sp>
      <xdr:nvSpPr>
        <xdr:cNvPr id="3" name="AutoShape 3"/>
        <xdr:cNvSpPr>
          <a:spLocks/>
        </xdr:cNvSpPr>
      </xdr:nvSpPr>
      <xdr:spPr>
        <a:xfrm>
          <a:off x="428625" y="9563100"/>
          <a:ext cx="85725" cy="2543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showGridLines="0" zoomScale="90" zoomScaleNormal="90" zoomScaleSheetLayoutView="100" workbookViewId="0" topLeftCell="A1">
      <selection activeCell="A15" sqref="A15"/>
    </sheetView>
  </sheetViews>
  <sheetFormatPr defaultColWidth="9.00390625" defaultRowHeight="13.5"/>
  <cols>
    <col min="1" max="1" width="22.75390625" style="0" customWidth="1"/>
    <col min="2" max="2" width="3.125" style="0" customWidth="1"/>
    <col min="3" max="5" width="18.625" style="0" customWidth="1"/>
    <col min="6" max="6" width="3.125" style="0" customWidth="1"/>
    <col min="7" max="7" width="18.50390625" style="0" customWidth="1"/>
  </cols>
  <sheetData>
    <row r="1" spans="1:7" ht="18" customHeight="1" thickBot="1">
      <c r="A1" s="138" t="s">
        <v>173</v>
      </c>
      <c r="B1" s="5"/>
      <c r="C1" s="5"/>
      <c r="D1" s="5"/>
      <c r="E1" s="5"/>
      <c r="F1" s="5"/>
      <c r="G1" s="5"/>
    </row>
    <row r="2" spans="1:8" ht="22.5" customHeight="1" thickTop="1">
      <c r="A2" s="119" t="s">
        <v>0</v>
      </c>
      <c r="B2" s="194" t="s">
        <v>1</v>
      </c>
      <c r="C2" s="195"/>
      <c r="D2" s="119" t="s">
        <v>174</v>
      </c>
      <c r="E2" s="155" t="s">
        <v>2</v>
      </c>
      <c r="F2" s="196" t="s">
        <v>3</v>
      </c>
      <c r="G2" s="197"/>
      <c r="H2" s="157"/>
    </row>
    <row r="3" spans="1:8" s="23" customFormat="1" ht="13.5" customHeight="1">
      <c r="A3" s="17"/>
      <c r="B3" s="18"/>
      <c r="C3" s="19" t="s">
        <v>4</v>
      </c>
      <c r="D3" s="20" t="s">
        <v>4</v>
      </c>
      <c r="E3" s="20" t="s">
        <v>4</v>
      </c>
      <c r="F3" s="21"/>
      <c r="G3" s="22" t="s">
        <v>4</v>
      </c>
      <c r="H3" s="158"/>
    </row>
    <row r="4" spans="1:7" ht="21.75" customHeight="1">
      <c r="A4" s="6" t="s">
        <v>5</v>
      </c>
      <c r="B4" s="189">
        <v>52399150</v>
      </c>
      <c r="C4" s="190"/>
      <c r="D4" s="8">
        <v>103346</v>
      </c>
      <c r="E4" s="9">
        <v>3262</v>
      </c>
      <c r="F4" s="10"/>
      <c r="G4" s="11">
        <f>SUM(B4:E4)</f>
        <v>52505758</v>
      </c>
    </row>
    <row r="5" spans="1:7" ht="22.5" customHeight="1">
      <c r="A5" s="6" t="s">
        <v>6</v>
      </c>
      <c r="B5" s="189">
        <v>24523902</v>
      </c>
      <c r="C5" s="190"/>
      <c r="D5" s="8">
        <v>31414</v>
      </c>
      <c r="E5" s="9" t="s">
        <v>175</v>
      </c>
      <c r="F5" s="10"/>
      <c r="G5" s="11">
        <f aca="true" t="shared" si="0" ref="G5:G11">SUM(B5:E5)</f>
        <v>24555316</v>
      </c>
    </row>
    <row r="6" spans="1:7" ht="26.25" customHeight="1">
      <c r="A6" s="24" t="s">
        <v>208</v>
      </c>
      <c r="B6" s="189">
        <v>3293534</v>
      </c>
      <c r="C6" s="190"/>
      <c r="D6" s="9" t="s">
        <v>196</v>
      </c>
      <c r="E6" s="9" t="s">
        <v>196</v>
      </c>
      <c r="F6" s="189">
        <v>3293534</v>
      </c>
      <c r="G6" s="198"/>
    </row>
    <row r="7" spans="1:7" ht="22.5" customHeight="1">
      <c r="A7" s="6" t="s">
        <v>7</v>
      </c>
      <c r="B7" s="189">
        <v>381478276</v>
      </c>
      <c r="C7" s="190"/>
      <c r="D7" s="8">
        <v>548142</v>
      </c>
      <c r="E7" s="8">
        <v>11239</v>
      </c>
      <c r="F7" s="10"/>
      <c r="G7" s="11">
        <f t="shared" si="0"/>
        <v>382037657</v>
      </c>
    </row>
    <row r="8" spans="1:7" ht="22.5" customHeight="1">
      <c r="A8" s="6" t="s">
        <v>8</v>
      </c>
      <c r="B8" s="189">
        <v>10297793</v>
      </c>
      <c r="C8" s="190"/>
      <c r="D8" s="8">
        <v>4991</v>
      </c>
      <c r="E8" s="9" t="s">
        <v>175</v>
      </c>
      <c r="F8" s="10"/>
      <c r="G8" s="11">
        <f t="shared" si="0"/>
        <v>10302784</v>
      </c>
    </row>
    <row r="9" spans="1:7" ht="22.5" customHeight="1">
      <c r="A9" s="6" t="s">
        <v>9</v>
      </c>
      <c r="B9" s="189">
        <v>32901000</v>
      </c>
      <c r="C9" s="190"/>
      <c r="D9" s="8">
        <v>32406</v>
      </c>
      <c r="E9" s="8">
        <v>2783</v>
      </c>
      <c r="F9" s="10"/>
      <c r="G9" s="11">
        <f t="shared" si="0"/>
        <v>32936189</v>
      </c>
    </row>
    <row r="10" spans="1:7" ht="22.5" customHeight="1">
      <c r="A10" s="6" t="s">
        <v>10</v>
      </c>
      <c r="B10" s="189">
        <v>1789875</v>
      </c>
      <c r="C10" s="190"/>
      <c r="D10" s="8">
        <v>10692</v>
      </c>
      <c r="E10" s="9" t="s">
        <v>175</v>
      </c>
      <c r="F10" s="10"/>
      <c r="G10" s="11">
        <f t="shared" si="0"/>
        <v>1800567</v>
      </c>
    </row>
    <row r="11" spans="1:7" s="4" customFormat="1" ht="22.5" customHeight="1">
      <c r="A11" s="12" t="s">
        <v>3</v>
      </c>
      <c r="B11" s="192">
        <f>SUM(B4:C10)</f>
        <v>506683530</v>
      </c>
      <c r="C11" s="193"/>
      <c r="D11" s="13">
        <v>730990</v>
      </c>
      <c r="E11" s="13">
        <v>17283</v>
      </c>
      <c r="F11" s="14"/>
      <c r="G11" s="15">
        <f t="shared" si="0"/>
        <v>507431803</v>
      </c>
    </row>
    <row r="12" spans="1:7" ht="18.75" customHeight="1">
      <c r="A12" s="5" t="s">
        <v>210</v>
      </c>
      <c r="B12" s="5"/>
      <c r="C12" s="5"/>
      <c r="D12" s="5"/>
      <c r="E12" s="5"/>
      <c r="F12" s="5"/>
      <c r="G12" s="5"/>
    </row>
    <row r="13" spans="1:7" ht="15" customHeight="1">
      <c r="A13" s="191" t="s">
        <v>211</v>
      </c>
      <c r="B13" s="191"/>
      <c r="C13" s="191"/>
      <c r="D13" s="191"/>
      <c r="E13" s="191"/>
      <c r="F13" s="191"/>
      <c r="G13" s="191"/>
    </row>
    <row r="14" spans="1:7" ht="29.25" customHeight="1">
      <c r="A14" s="188" t="s">
        <v>241</v>
      </c>
      <c r="B14" s="188"/>
      <c r="C14" s="188"/>
      <c r="D14" s="188"/>
      <c r="E14" s="188"/>
      <c r="F14" s="188"/>
      <c r="G14" s="188"/>
    </row>
    <row r="15" spans="1:7" ht="18" customHeight="1">
      <c r="A15" s="16"/>
      <c r="B15" s="5"/>
      <c r="C15" s="5"/>
      <c r="D15" s="5"/>
      <c r="E15" s="5"/>
      <c r="F15" s="5"/>
      <c r="G15" s="5"/>
    </row>
    <row r="16" spans="1:7" ht="13.5">
      <c r="A16" s="3"/>
      <c r="B16" s="2"/>
      <c r="C16" s="2"/>
      <c r="D16" s="2"/>
      <c r="E16" s="2"/>
      <c r="F16" s="2"/>
      <c r="G16" s="2"/>
    </row>
    <row r="17" spans="1:7" ht="13.5">
      <c r="A17" s="2"/>
      <c r="B17" s="2"/>
      <c r="C17" s="2"/>
      <c r="D17" s="2"/>
      <c r="E17" s="2"/>
      <c r="F17" s="2"/>
      <c r="G17" s="2"/>
    </row>
    <row r="18" spans="1:7" ht="13.5">
      <c r="A18" s="2"/>
      <c r="B18" s="2"/>
      <c r="C18" s="2"/>
      <c r="D18" s="2"/>
      <c r="E18" s="2"/>
      <c r="F18" s="2"/>
      <c r="G18" s="2"/>
    </row>
    <row r="19" spans="1:7" ht="15" customHeight="1">
      <c r="A19" s="2"/>
      <c r="B19" s="2"/>
      <c r="C19" s="2"/>
      <c r="D19" s="2"/>
      <c r="E19" s="2"/>
      <c r="F19" s="2"/>
      <c r="G19" s="2"/>
    </row>
    <row r="24" ht="13.5">
      <c r="A24" s="159"/>
    </row>
  </sheetData>
  <mergeCells count="13">
    <mergeCell ref="B6:C6"/>
    <mergeCell ref="B7:C7"/>
    <mergeCell ref="B2:C2"/>
    <mergeCell ref="F2:G2"/>
    <mergeCell ref="B4:C4"/>
    <mergeCell ref="B5:C5"/>
    <mergeCell ref="F6:G6"/>
    <mergeCell ref="A14:G14"/>
    <mergeCell ref="B8:C8"/>
    <mergeCell ref="B9:C9"/>
    <mergeCell ref="A13:G13"/>
    <mergeCell ref="B10:C10"/>
    <mergeCell ref="B11:C11"/>
  </mergeCells>
  <printOptions/>
  <pageMargins left="1" right="0.75" top="1.22" bottom="1" header="0.512" footer="0.512"/>
  <pageSetup horizontalDpi="300" verticalDpi="300" orientation="landscape" paperSize="9" r:id="rId1"/>
  <headerFooter alignWithMargins="0">
    <oddHeader>&amp;L&amp;"ＭＳ Ｐゴシック,太字"&amp;14源　泉　所　得　税
&amp;"ＭＳ Ｐゴシック,標準"&amp;12　3-1　課税状況</oddHeader>
  </headerFooter>
</worksheet>
</file>

<file path=xl/worksheets/sheet10.xml><?xml version="1.0" encoding="utf-8"?>
<worksheet xmlns="http://schemas.openxmlformats.org/spreadsheetml/2006/main" xmlns:r="http://schemas.openxmlformats.org/officeDocument/2006/relationships">
  <dimension ref="A1:F18"/>
  <sheetViews>
    <sheetView showGridLines="0"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C24" sqref="C24"/>
    </sheetView>
  </sheetViews>
  <sheetFormatPr defaultColWidth="9.00390625" defaultRowHeight="13.5"/>
  <cols>
    <col min="1" max="1" width="49.375" style="0" customWidth="1"/>
    <col min="2" max="2" width="3.625" style="0" customWidth="1"/>
    <col min="3" max="3" width="16.125" style="0" customWidth="1"/>
    <col min="4" max="4" width="9.25390625" style="0" bestFit="1" customWidth="1"/>
    <col min="5" max="5" width="13.625" style="0" bestFit="1" customWidth="1"/>
    <col min="6" max="6" width="13.625" style="0" customWidth="1"/>
  </cols>
  <sheetData>
    <row r="1" spans="1:6" ht="14.25" thickBot="1">
      <c r="A1" s="260" t="s">
        <v>126</v>
      </c>
      <c r="B1" s="260"/>
      <c r="C1" s="260"/>
      <c r="D1" s="260"/>
      <c r="E1" s="260"/>
      <c r="F1" s="260"/>
    </row>
    <row r="2" spans="1:6" ht="14.25" thickTop="1">
      <c r="A2" s="119" t="s">
        <v>0</v>
      </c>
      <c r="B2" s="261" t="s">
        <v>127</v>
      </c>
      <c r="C2" s="261"/>
      <c r="D2" s="120" t="s">
        <v>95</v>
      </c>
      <c r="E2" s="120" t="s">
        <v>70</v>
      </c>
      <c r="F2" s="119" t="s">
        <v>71</v>
      </c>
    </row>
    <row r="3" spans="1:6" ht="13.5">
      <c r="A3" s="65"/>
      <c r="B3" s="97"/>
      <c r="C3" s="98"/>
      <c r="D3" s="94" t="s">
        <v>96</v>
      </c>
      <c r="E3" s="94" t="s">
        <v>4</v>
      </c>
      <c r="F3" s="99" t="s">
        <v>4</v>
      </c>
    </row>
    <row r="4" spans="1:6" ht="37.5" customHeight="1">
      <c r="A4" s="92" t="s">
        <v>116</v>
      </c>
      <c r="B4" s="100"/>
      <c r="C4" s="24" t="s">
        <v>128</v>
      </c>
      <c r="D4" s="81">
        <v>0</v>
      </c>
      <c r="E4" s="81">
        <v>0</v>
      </c>
      <c r="F4" s="101">
        <v>0</v>
      </c>
    </row>
    <row r="5" spans="1:6" ht="37.5" customHeight="1">
      <c r="A5" s="102" t="s">
        <v>192</v>
      </c>
      <c r="B5" s="66"/>
      <c r="C5" s="6" t="s">
        <v>129</v>
      </c>
      <c r="D5" s="81">
        <v>473</v>
      </c>
      <c r="E5" s="81">
        <v>705985</v>
      </c>
      <c r="F5" s="101">
        <v>105897</v>
      </c>
    </row>
    <row r="6" spans="1:6" ht="37.5" customHeight="1">
      <c r="A6" s="92" t="s">
        <v>130</v>
      </c>
      <c r="B6" s="66"/>
      <c r="C6" s="6" t="s">
        <v>129</v>
      </c>
      <c r="D6" s="81">
        <v>0</v>
      </c>
      <c r="E6" s="81">
        <v>0</v>
      </c>
      <c r="F6" s="101">
        <v>0</v>
      </c>
    </row>
    <row r="7" spans="1:6" ht="37.5" customHeight="1">
      <c r="A7" s="92" t="s">
        <v>16</v>
      </c>
      <c r="B7" s="66"/>
      <c r="C7" s="6" t="s">
        <v>129</v>
      </c>
      <c r="D7" s="81">
        <v>0</v>
      </c>
      <c r="E7" s="81">
        <v>0</v>
      </c>
      <c r="F7" s="101">
        <v>0</v>
      </c>
    </row>
    <row r="8" spans="1:6" ht="37.5" customHeight="1">
      <c r="A8" s="92" t="s">
        <v>131</v>
      </c>
      <c r="B8" s="66"/>
      <c r="C8" s="6" t="s">
        <v>129</v>
      </c>
      <c r="D8" s="81">
        <v>0</v>
      </c>
      <c r="E8" s="81">
        <v>0</v>
      </c>
      <c r="F8" s="101">
        <v>0</v>
      </c>
    </row>
    <row r="9" spans="1:6" ht="37.5" customHeight="1">
      <c r="A9" s="92" t="s">
        <v>191</v>
      </c>
      <c r="B9" s="66"/>
      <c r="C9" s="6" t="s">
        <v>129</v>
      </c>
      <c r="D9" s="81">
        <v>384</v>
      </c>
      <c r="E9" s="81">
        <v>3314167</v>
      </c>
      <c r="F9" s="101">
        <v>310651</v>
      </c>
    </row>
    <row r="10" spans="1:6" ht="37.5" customHeight="1">
      <c r="A10" s="92" t="s">
        <v>198</v>
      </c>
      <c r="B10" s="103"/>
      <c r="C10" s="6" t="s">
        <v>129</v>
      </c>
      <c r="D10" s="81">
        <v>63</v>
      </c>
      <c r="E10" s="81">
        <v>275892</v>
      </c>
      <c r="F10" s="101">
        <v>22186</v>
      </c>
    </row>
    <row r="11" spans="1:6" ht="37.5" customHeight="1">
      <c r="A11" s="92" t="s">
        <v>120</v>
      </c>
      <c r="B11" s="103"/>
      <c r="C11" s="6" t="s">
        <v>128</v>
      </c>
      <c r="D11" s="81">
        <v>0</v>
      </c>
      <c r="E11" s="81">
        <v>0</v>
      </c>
      <c r="F11" s="101">
        <v>0</v>
      </c>
    </row>
    <row r="12" spans="1:6" ht="37.5" customHeight="1">
      <c r="A12" s="92" t="s">
        <v>199</v>
      </c>
      <c r="B12" s="66"/>
      <c r="C12" s="6" t="s">
        <v>129</v>
      </c>
      <c r="D12" s="81">
        <v>0</v>
      </c>
      <c r="E12" s="81">
        <v>0</v>
      </c>
      <c r="F12" s="101">
        <v>0</v>
      </c>
    </row>
    <row r="13" spans="1:6" ht="37.5" customHeight="1">
      <c r="A13" s="92" t="s">
        <v>132</v>
      </c>
      <c r="B13" s="66"/>
      <c r="C13" s="6" t="s">
        <v>129</v>
      </c>
      <c r="D13" s="81">
        <v>0</v>
      </c>
      <c r="E13" s="81">
        <v>0</v>
      </c>
      <c r="F13" s="101">
        <v>0</v>
      </c>
    </row>
    <row r="14" spans="1:6" ht="37.5" customHeight="1">
      <c r="A14" s="92" t="s">
        <v>193</v>
      </c>
      <c r="B14" s="66"/>
      <c r="C14" s="6" t="s">
        <v>129</v>
      </c>
      <c r="D14" s="81">
        <v>0</v>
      </c>
      <c r="E14" s="81">
        <v>0</v>
      </c>
      <c r="F14" s="101">
        <v>0</v>
      </c>
    </row>
    <row r="15" spans="1:6" ht="37.5" customHeight="1">
      <c r="A15" s="92" t="s">
        <v>133</v>
      </c>
      <c r="B15" s="66"/>
      <c r="C15" s="6" t="s">
        <v>129</v>
      </c>
      <c r="D15" s="81">
        <v>0</v>
      </c>
      <c r="E15" s="81">
        <v>0</v>
      </c>
      <c r="F15" s="101">
        <v>0</v>
      </c>
    </row>
    <row r="16" spans="1:6" s="4" customFormat="1" ht="37.5" customHeight="1">
      <c r="A16" s="107" t="s">
        <v>3</v>
      </c>
      <c r="B16" s="109"/>
      <c r="C16" s="110"/>
      <c r="D16" s="95">
        <f>SUM(D4:D15)</f>
        <v>920</v>
      </c>
      <c r="E16" s="95">
        <f>SUM(E4:E15)</f>
        <v>4296044</v>
      </c>
      <c r="F16" s="108">
        <f>SUM(F4:F15)</f>
        <v>438734</v>
      </c>
    </row>
    <row r="17" spans="1:6" ht="13.5">
      <c r="A17" s="68" t="s">
        <v>221</v>
      </c>
      <c r="B17" s="68"/>
      <c r="C17" s="68"/>
      <c r="D17" s="105"/>
      <c r="E17" s="105"/>
      <c r="F17" s="105"/>
    </row>
    <row r="18" spans="1:6" ht="13.5">
      <c r="A18" s="68" t="s">
        <v>134</v>
      </c>
      <c r="B18" s="104"/>
      <c r="C18" s="104"/>
      <c r="D18" s="106"/>
      <c r="E18" s="106"/>
      <c r="F18" s="106"/>
    </row>
  </sheetData>
  <mergeCells count="2">
    <mergeCell ref="A1:F1"/>
    <mergeCell ref="B2:C2"/>
  </mergeCells>
  <printOptions/>
  <pageMargins left="0.75" right="0.75" top="1" bottom="1" header="0.512" footer="0.512"/>
  <pageSetup horizontalDpi="300" verticalDpi="300" orientation="landscape" paperSize="9" scale="81" r:id="rId2"/>
  <headerFooter alignWithMargins="0">
    <oddHeader>&amp;L&amp;"ＭＳ Ｐゴシック,太字"&amp;14源　泉　所　得　税
&amp;"ＭＳ Ｐゴシック,標準"&amp;12　3-1　課税状況</oddHeader>
  </headerFooter>
  <drawing r:id="rId1"/>
</worksheet>
</file>

<file path=xl/worksheets/sheet11.xml><?xml version="1.0" encoding="utf-8"?>
<worksheet xmlns="http://schemas.openxmlformats.org/spreadsheetml/2006/main" xmlns:r="http://schemas.openxmlformats.org/officeDocument/2006/relationships">
  <dimension ref="A1:L66"/>
  <sheetViews>
    <sheetView showGridLines="0" tabSelected="1" zoomScale="85" zoomScaleNormal="85" zoomScaleSheetLayoutView="75" workbookViewId="0" topLeftCell="A1">
      <pane xSplit="3" ySplit="4" topLeftCell="D5" activePane="bottomRight" state="frozen"/>
      <selection pane="topLeft" activeCell="A1" sqref="A1"/>
      <selection pane="topRight" activeCell="D1" sqref="D1"/>
      <selection pane="bottomLeft" activeCell="A5" sqref="A5"/>
      <selection pane="bottomRight" activeCell="G36" sqref="G36"/>
    </sheetView>
  </sheetViews>
  <sheetFormatPr defaultColWidth="9.00390625" defaultRowHeight="13.5"/>
  <cols>
    <col min="1" max="1" width="5.25390625" style="0" customWidth="1"/>
    <col min="2" max="2" width="2.25390625" style="0" customWidth="1"/>
    <col min="3" max="3" width="15.75390625" style="0" customWidth="1"/>
    <col min="4" max="4" width="13.75390625" style="0" bestFit="1" customWidth="1"/>
    <col min="5" max="5" width="13.75390625" style="0" customWidth="1"/>
    <col min="6" max="6" width="12.75390625" style="0" bestFit="1" customWidth="1"/>
    <col min="7" max="7" width="15.00390625" style="0" bestFit="1" customWidth="1"/>
    <col min="8" max="9" width="13.75390625" style="0" bestFit="1" customWidth="1"/>
    <col min="10" max="10" width="12.375" style="0" bestFit="1" customWidth="1"/>
    <col min="11" max="11" width="15.00390625" style="0" customWidth="1"/>
    <col min="12" max="12" width="6.25390625" style="0" customWidth="1"/>
  </cols>
  <sheetData>
    <row r="1" spans="1:12" ht="14.25" thickBot="1">
      <c r="A1" s="265" t="s">
        <v>135</v>
      </c>
      <c r="B1" s="265"/>
      <c r="C1" s="265"/>
      <c r="D1" s="265"/>
      <c r="E1" s="65"/>
      <c r="F1" s="65"/>
      <c r="G1" s="65"/>
      <c r="H1" s="65"/>
      <c r="I1" s="65"/>
      <c r="J1" s="65"/>
      <c r="K1" s="65"/>
      <c r="L1" s="65"/>
    </row>
    <row r="2" spans="1:12" ht="18.75" customHeight="1" thickTop="1">
      <c r="A2" s="269" t="s">
        <v>172</v>
      </c>
      <c r="B2" s="270"/>
      <c r="C2" s="261" t="s">
        <v>136</v>
      </c>
      <c r="D2" s="261" t="s">
        <v>71</v>
      </c>
      <c r="E2" s="261"/>
      <c r="F2" s="261"/>
      <c r="G2" s="261"/>
      <c r="H2" s="261"/>
      <c r="I2" s="261"/>
      <c r="J2" s="261"/>
      <c r="K2" s="261"/>
      <c r="L2" s="263" t="s">
        <v>195</v>
      </c>
    </row>
    <row r="3" spans="1:12" ht="40.5" customHeight="1">
      <c r="A3" s="271"/>
      <c r="B3" s="272"/>
      <c r="C3" s="266"/>
      <c r="D3" s="135" t="s">
        <v>137</v>
      </c>
      <c r="E3" s="135" t="s">
        <v>6</v>
      </c>
      <c r="F3" s="128" t="s">
        <v>242</v>
      </c>
      <c r="G3" s="135" t="s">
        <v>138</v>
      </c>
      <c r="H3" s="135" t="s">
        <v>8</v>
      </c>
      <c r="I3" s="128" t="s">
        <v>243</v>
      </c>
      <c r="J3" s="128" t="s">
        <v>244</v>
      </c>
      <c r="K3" s="135" t="s">
        <v>3</v>
      </c>
      <c r="L3" s="264"/>
    </row>
    <row r="4" spans="1:12" s="57" customFormat="1" ht="18.75" customHeight="1">
      <c r="A4" s="55"/>
      <c r="B4" s="267"/>
      <c r="C4" s="55"/>
      <c r="D4" s="20" t="s">
        <v>4</v>
      </c>
      <c r="E4" s="20" t="s">
        <v>4</v>
      </c>
      <c r="F4" s="20" t="s">
        <v>4</v>
      </c>
      <c r="G4" s="20" t="s">
        <v>4</v>
      </c>
      <c r="H4" s="20" t="s">
        <v>4</v>
      </c>
      <c r="I4" s="20" t="s">
        <v>4</v>
      </c>
      <c r="J4" s="20" t="s">
        <v>4</v>
      </c>
      <c r="K4" s="20" t="s">
        <v>4</v>
      </c>
      <c r="L4" s="55"/>
    </row>
    <row r="5" spans="1:12" ht="18.75" customHeight="1">
      <c r="A5" s="262" t="s">
        <v>28</v>
      </c>
      <c r="B5" s="268"/>
      <c r="C5" s="42" t="s">
        <v>29</v>
      </c>
      <c r="D5" s="79">
        <v>22816</v>
      </c>
      <c r="E5" s="79">
        <v>181300</v>
      </c>
      <c r="F5" s="79">
        <v>18200</v>
      </c>
      <c r="G5" s="79">
        <v>5189431</v>
      </c>
      <c r="H5" s="79">
        <v>109716</v>
      </c>
      <c r="I5" s="79">
        <v>129591</v>
      </c>
      <c r="J5" s="79">
        <v>8550</v>
      </c>
      <c r="K5" s="79">
        <f>SUM(D5:J5)</f>
        <v>5659604</v>
      </c>
      <c r="L5" s="42" t="s">
        <v>139</v>
      </c>
    </row>
    <row r="6" spans="1:12" ht="18.75" customHeight="1">
      <c r="A6" s="262"/>
      <c r="B6" s="268"/>
      <c r="C6" s="42" t="s">
        <v>30</v>
      </c>
      <c r="D6" s="79">
        <v>66989</v>
      </c>
      <c r="E6" s="79">
        <v>164307</v>
      </c>
      <c r="F6" s="79">
        <v>0</v>
      </c>
      <c r="G6" s="79">
        <v>6862862</v>
      </c>
      <c r="H6" s="79">
        <v>118633</v>
      </c>
      <c r="I6" s="79">
        <v>364438</v>
      </c>
      <c r="J6" s="79">
        <v>1836</v>
      </c>
      <c r="K6" s="79">
        <f aca="true" t="shared" si="0" ref="K6:K48">SUM(D6:J6)</f>
        <v>7579065</v>
      </c>
      <c r="L6" s="42" t="s">
        <v>140</v>
      </c>
    </row>
    <row r="7" spans="1:12" ht="18.75" customHeight="1">
      <c r="A7" s="262"/>
      <c r="B7" s="268"/>
      <c r="C7" s="42" t="s">
        <v>31</v>
      </c>
      <c r="D7" s="79">
        <v>376657</v>
      </c>
      <c r="E7" s="79">
        <v>1576162</v>
      </c>
      <c r="F7" s="79">
        <v>613495</v>
      </c>
      <c r="G7" s="79">
        <v>27283031</v>
      </c>
      <c r="H7" s="79">
        <v>655912</v>
      </c>
      <c r="I7" s="79">
        <v>1767659</v>
      </c>
      <c r="J7" s="79">
        <v>211195</v>
      </c>
      <c r="K7" s="79">
        <f t="shared" si="0"/>
        <v>32484111</v>
      </c>
      <c r="L7" s="42" t="s">
        <v>141</v>
      </c>
    </row>
    <row r="8" spans="1:12" ht="18.75" customHeight="1">
      <c r="A8" s="262"/>
      <c r="B8" s="268"/>
      <c r="C8" s="42" t="s">
        <v>32</v>
      </c>
      <c r="D8" s="79">
        <v>94851</v>
      </c>
      <c r="E8" s="79">
        <v>790606</v>
      </c>
      <c r="F8" s="79">
        <v>54289</v>
      </c>
      <c r="G8" s="79">
        <v>19398171</v>
      </c>
      <c r="H8" s="79">
        <v>377434</v>
      </c>
      <c r="I8" s="79">
        <v>670822</v>
      </c>
      <c r="J8" s="79">
        <v>89015</v>
      </c>
      <c r="K8" s="79">
        <f>SUM(D8:J8)-1</f>
        <v>21475187</v>
      </c>
      <c r="L8" s="42" t="s">
        <v>142</v>
      </c>
    </row>
    <row r="9" spans="1:12" ht="18.75" customHeight="1">
      <c r="A9" s="262"/>
      <c r="B9" s="268"/>
      <c r="C9" s="42" t="s">
        <v>33</v>
      </c>
      <c r="D9" s="79">
        <v>481626</v>
      </c>
      <c r="E9" s="79">
        <v>5524668</v>
      </c>
      <c r="F9" s="79">
        <v>21462</v>
      </c>
      <c r="G9" s="79">
        <v>74155135</v>
      </c>
      <c r="H9" s="79">
        <v>2848373</v>
      </c>
      <c r="I9" s="79">
        <v>12335529</v>
      </c>
      <c r="J9" s="79">
        <v>260816</v>
      </c>
      <c r="K9" s="79">
        <f t="shared" si="0"/>
        <v>95627609</v>
      </c>
      <c r="L9" s="42" t="s">
        <v>143</v>
      </c>
    </row>
    <row r="10" spans="1:12" ht="18.75" customHeight="1">
      <c r="A10" s="262"/>
      <c r="B10" s="268"/>
      <c r="C10" s="42"/>
      <c r="D10" s="79"/>
      <c r="E10" s="79"/>
      <c r="F10" s="79"/>
      <c r="G10" s="79"/>
      <c r="H10" s="79"/>
      <c r="I10" s="79"/>
      <c r="J10" s="79"/>
      <c r="K10" s="79">
        <f t="shared" si="0"/>
        <v>0</v>
      </c>
      <c r="L10" s="42"/>
    </row>
    <row r="11" spans="1:12" ht="18.75" customHeight="1">
      <c r="A11" s="262"/>
      <c r="B11" s="268"/>
      <c r="C11" s="42" t="s">
        <v>34</v>
      </c>
      <c r="D11" s="79">
        <v>105510</v>
      </c>
      <c r="E11" s="79">
        <v>444450</v>
      </c>
      <c r="F11" s="79">
        <v>15348</v>
      </c>
      <c r="G11" s="79">
        <v>17139963</v>
      </c>
      <c r="H11" s="79">
        <v>396429</v>
      </c>
      <c r="I11" s="79">
        <v>598957</v>
      </c>
      <c r="J11" s="79">
        <v>7085</v>
      </c>
      <c r="K11" s="79">
        <f t="shared" si="0"/>
        <v>18707742</v>
      </c>
      <c r="L11" s="42" t="s">
        <v>145</v>
      </c>
    </row>
    <row r="12" spans="1:12" ht="18.75" customHeight="1">
      <c r="A12" s="262"/>
      <c r="B12" s="268"/>
      <c r="C12" s="42" t="s">
        <v>35</v>
      </c>
      <c r="D12" s="79">
        <v>48989685</v>
      </c>
      <c r="E12" s="79">
        <v>5605237</v>
      </c>
      <c r="F12" s="79">
        <v>1479193</v>
      </c>
      <c r="G12" s="79">
        <v>55547471</v>
      </c>
      <c r="H12" s="79">
        <v>1644737</v>
      </c>
      <c r="I12" s="79">
        <v>6083696</v>
      </c>
      <c r="J12" s="79">
        <v>665947</v>
      </c>
      <c r="K12" s="79">
        <f t="shared" si="0"/>
        <v>120015966</v>
      </c>
      <c r="L12" s="42" t="s">
        <v>144</v>
      </c>
    </row>
    <row r="13" spans="1:12" ht="18.75" customHeight="1">
      <c r="A13" s="262"/>
      <c r="B13" s="268"/>
      <c r="C13" s="42" t="s">
        <v>36</v>
      </c>
      <c r="D13" s="79">
        <v>109056</v>
      </c>
      <c r="E13" s="79">
        <v>614130</v>
      </c>
      <c r="F13" s="79">
        <v>0</v>
      </c>
      <c r="G13" s="79">
        <v>15831753</v>
      </c>
      <c r="H13" s="79">
        <v>245650</v>
      </c>
      <c r="I13" s="79">
        <v>729471</v>
      </c>
      <c r="J13" s="79">
        <v>81107</v>
      </c>
      <c r="K13" s="79">
        <f t="shared" si="0"/>
        <v>17611167</v>
      </c>
      <c r="L13" s="42" t="s">
        <v>146</v>
      </c>
    </row>
    <row r="14" spans="1:12" ht="18.75" customHeight="1">
      <c r="A14" s="262"/>
      <c r="B14" s="268"/>
      <c r="C14" s="42" t="s">
        <v>37</v>
      </c>
      <c r="D14" s="79">
        <v>67876</v>
      </c>
      <c r="E14" s="79">
        <v>324814</v>
      </c>
      <c r="F14" s="79">
        <v>97080</v>
      </c>
      <c r="G14" s="79">
        <v>7448650</v>
      </c>
      <c r="H14" s="79">
        <v>141483</v>
      </c>
      <c r="I14" s="79">
        <v>234526</v>
      </c>
      <c r="J14" s="79">
        <v>33682</v>
      </c>
      <c r="K14" s="79">
        <f t="shared" si="0"/>
        <v>8348111</v>
      </c>
      <c r="L14" s="42" t="s">
        <v>147</v>
      </c>
    </row>
    <row r="15" spans="1:12" ht="18.75" customHeight="1">
      <c r="A15" s="262"/>
      <c r="B15" s="268"/>
      <c r="C15" s="42" t="s">
        <v>38</v>
      </c>
      <c r="D15" s="79">
        <v>148241</v>
      </c>
      <c r="E15" s="79">
        <v>629034</v>
      </c>
      <c r="F15" s="79">
        <v>258998</v>
      </c>
      <c r="G15" s="79">
        <v>15976338</v>
      </c>
      <c r="H15" s="79">
        <v>398749</v>
      </c>
      <c r="I15" s="79">
        <v>932076</v>
      </c>
      <c r="J15" s="79">
        <v>124841</v>
      </c>
      <c r="K15" s="79">
        <f t="shared" si="0"/>
        <v>18468277</v>
      </c>
      <c r="L15" s="42" t="s">
        <v>148</v>
      </c>
    </row>
    <row r="16" spans="1:12" ht="18.75" customHeight="1">
      <c r="A16" s="262"/>
      <c r="B16" s="268"/>
      <c r="C16" s="42"/>
      <c r="D16" s="79"/>
      <c r="E16" s="79"/>
      <c r="F16" s="79"/>
      <c r="G16" s="79"/>
      <c r="H16" s="79"/>
      <c r="I16" s="79"/>
      <c r="J16" s="79"/>
      <c r="K16" s="79">
        <f t="shared" si="0"/>
        <v>0</v>
      </c>
      <c r="L16" s="42"/>
    </row>
    <row r="17" spans="1:12" ht="18.75" customHeight="1">
      <c r="A17" s="262"/>
      <c r="B17" s="268"/>
      <c r="C17" s="42" t="s">
        <v>39</v>
      </c>
      <c r="D17" s="79">
        <v>35854</v>
      </c>
      <c r="E17" s="79">
        <v>2225951</v>
      </c>
      <c r="F17" s="79">
        <v>0</v>
      </c>
      <c r="G17" s="79">
        <v>4550922</v>
      </c>
      <c r="H17" s="79">
        <v>48157</v>
      </c>
      <c r="I17" s="79">
        <v>103829</v>
      </c>
      <c r="J17" s="79">
        <v>44</v>
      </c>
      <c r="K17" s="79">
        <v>6964758</v>
      </c>
      <c r="L17" s="42" t="s">
        <v>149</v>
      </c>
    </row>
    <row r="18" spans="1:12" ht="18.75" customHeight="1">
      <c r="A18" s="262"/>
      <c r="B18" s="268"/>
      <c r="C18" s="42" t="s">
        <v>40</v>
      </c>
      <c r="D18" s="79">
        <v>72002</v>
      </c>
      <c r="E18" s="79">
        <v>183229</v>
      </c>
      <c r="F18" s="79">
        <v>58561</v>
      </c>
      <c r="G18" s="79">
        <v>6730512</v>
      </c>
      <c r="H18" s="79">
        <v>120187</v>
      </c>
      <c r="I18" s="79">
        <v>388478</v>
      </c>
      <c r="J18" s="79">
        <v>4782</v>
      </c>
      <c r="K18" s="79">
        <v>7557750</v>
      </c>
      <c r="L18" s="42" t="s">
        <v>150</v>
      </c>
    </row>
    <row r="19" spans="1:12" ht="18.75" customHeight="1">
      <c r="A19" s="262"/>
      <c r="B19" s="268"/>
      <c r="C19" s="42" t="s">
        <v>41</v>
      </c>
      <c r="D19" s="79">
        <v>31259</v>
      </c>
      <c r="E19" s="79">
        <v>174049</v>
      </c>
      <c r="F19" s="79">
        <v>0</v>
      </c>
      <c r="G19" s="79">
        <v>4170270</v>
      </c>
      <c r="H19" s="79">
        <v>88152</v>
      </c>
      <c r="I19" s="79">
        <v>114914</v>
      </c>
      <c r="J19" s="79">
        <v>58623</v>
      </c>
      <c r="K19" s="79">
        <f t="shared" si="0"/>
        <v>4637267</v>
      </c>
      <c r="L19" s="42" t="s">
        <v>151</v>
      </c>
    </row>
    <row r="20" spans="1:12" ht="18.75" customHeight="1">
      <c r="A20" s="262"/>
      <c r="B20" s="268"/>
      <c r="C20" s="42" t="s">
        <v>42</v>
      </c>
      <c r="D20" s="79">
        <v>28485</v>
      </c>
      <c r="E20" s="79">
        <v>415316</v>
      </c>
      <c r="F20" s="79">
        <v>62695</v>
      </c>
      <c r="G20" s="79">
        <v>2664444</v>
      </c>
      <c r="H20" s="79">
        <v>51110</v>
      </c>
      <c r="I20" s="79">
        <v>115449</v>
      </c>
      <c r="J20" s="79">
        <v>410</v>
      </c>
      <c r="K20" s="79">
        <f>SUM(D20:J20)+1</f>
        <v>3337910</v>
      </c>
      <c r="L20" s="42" t="s">
        <v>152</v>
      </c>
    </row>
    <row r="21" spans="1:12" ht="18.75" customHeight="1">
      <c r="A21" s="262"/>
      <c r="B21" s="268"/>
      <c r="C21" s="42" t="s">
        <v>43</v>
      </c>
      <c r="D21" s="79">
        <v>31966</v>
      </c>
      <c r="E21" s="79">
        <v>72858</v>
      </c>
      <c r="F21" s="79">
        <v>0</v>
      </c>
      <c r="G21" s="79">
        <v>4408261</v>
      </c>
      <c r="H21" s="79">
        <v>149612</v>
      </c>
      <c r="I21" s="79">
        <v>150955</v>
      </c>
      <c r="J21" s="79">
        <v>14052</v>
      </c>
      <c r="K21" s="79">
        <f t="shared" si="0"/>
        <v>4827704</v>
      </c>
      <c r="L21" s="42" t="s">
        <v>153</v>
      </c>
    </row>
    <row r="22" spans="1:12" ht="18.75" customHeight="1">
      <c r="A22" s="262"/>
      <c r="B22" s="268"/>
      <c r="C22" s="42"/>
      <c r="D22" s="79"/>
      <c r="E22" s="79"/>
      <c r="F22" s="79"/>
      <c r="G22" s="79"/>
      <c r="H22" s="79"/>
      <c r="I22" s="79"/>
      <c r="J22" s="79"/>
      <c r="K22" s="79">
        <f t="shared" si="0"/>
        <v>0</v>
      </c>
      <c r="L22" s="42"/>
    </row>
    <row r="23" spans="1:12" ht="18.75" customHeight="1">
      <c r="A23" s="262"/>
      <c r="B23" s="268"/>
      <c r="C23" s="42" t="s">
        <v>44</v>
      </c>
      <c r="D23" s="79">
        <v>42557</v>
      </c>
      <c r="E23" s="79">
        <v>66543</v>
      </c>
      <c r="F23" s="79">
        <v>18745</v>
      </c>
      <c r="G23" s="79">
        <v>2437823</v>
      </c>
      <c r="H23" s="79">
        <v>43494</v>
      </c>
      <c r="I23" s="79">
        <v>95324</v>
      </c>
      <c r="J23" s="79">
        <v>8964</v>
      </c>
      <c r="K23" s="79">
        <f t="shared" si="0"/>
        <v>2713450</v>
      </c>
      <c r="L23" s="42" t="s">
        <v>154</v>
      </c>
    </row>
    <row r="24" spans="1:12" ht="18.75" customHeight="1">
      <c r="A24" s="262"/>
      <c r="B24" s="268"/>
      <c r="C24" s="42" t="s">
        <v>45</v>
      </c>
      <c r="D24" s="79">
        <v>50904</v>
      </c>
      <c r="E24" s="79">
        <v>1091502</v>
      </c>
      <c r="F24" s="79">
        <v>0</v>
      </c>
      <c r="G24" s="79">
        <v>6717258</v>
      </c>
      <c r="H24" s="79">
        <v>132416</v>
      </c>
      <c r="I24" s="79">
        <v>129508</v>
      </c>
      <c r="J24" s="79">
        <v>562</v>
      </c>
      <c r="K24" s="79">
        <f t="shared" si="0"/>
        <v>8122150</v>
      </c>
      <c r="L24" s="42" t="s">
        <v>155</v>
      </c>
    </row>
    <row r="25" spans="1:12" ht="18.75" customHeight="1">
      <c r="A25" s="262"/>
      <c r="B25" s="268"/>
      <c r="C25" s="42" t="s">
        <v>46</v>
      </c>
      <c r="D25" s="79">
        <v>117738</v>
      </c>
      <c r="E25" s="79">
        <v>342317</v>
      </c>
      <c r="F25" s="79">
        <v>40605</v>
      </c>
      <c r="G25" s="79">
        <v>11903330</v>
      </c>
      <c r="H25" s="79">
        <v>276664</v>
      </c>
      <c r="I25" s="79">
        <v>446780</v>
      </c>
      <c r="J25" s="79">
        <v>4267</v>
      </c>
      <c r="K25" s="79">
        <f t="shared" si="0"/>
        <v>13131701</v>
      </c>
      <c r="L25" s="42" t="s">
        <v>156</v>
      </c>
    </row>
    <row r="26" spans="1:12" ht="18.75" customHeight="1">
      <c r="A26" s="262"/>
      <c r="B26" s="268"/>
      <c r="C26" s="42"/>
      <c r="D26" s="79"/>
      <c r="E26" s="79"/>
      <c r="F26" s="79"/>
      <c r="G26" s="79"/>
      <c r="H26" s="79"/>
      <c r="I26" s="79"/>
      <c r="J26" s="79"/>
      <c r="K26" s="79"/>
      <c r="L26" s="42"/>
    </row>
    <row r="27" spans="1:12" s="4" customFormat="1" ht="18.75" customHeight="1">
      <c r="A27" s="262"/>
      <c r="B27" s="268"/>
      <c r="C27" s="84" t="s">
        <v>47</v>
      </c>
      <c r="D27" s="114">
        <f>SUM(D5:D25)+1</f>
        <v>50874073</v>
      </c>
      <c r="E27" s="114">
        <f aca="true" t="shared" si="1" ref="E27:K27">SUM(E5:E25)</f>
        <v>20426473</v>
      </c>
      <c r="F27" s="114">
        <f t="shared" si="1"/>
        <v>2738671</v>
      </c>
      <c r="G27" s="114">
        <f>SUM(G5:G25)+1</f>
        <v>288415626</v>
      </c>
      <c r="H27" s="114">
        <f t="shared" si="1"/>
        <v>7846908</v>
      </c>
      <c r="I27" s="114">
        <f>SUM(I5:I25)-2</f>
        <v>25392000</v>
      </c>
      <c r="J27" s="114">
        <f>SUM(J5:J25)+1</f>
        <v>1575779</v>
      </c>
      <c r="K27" s="114">
        <f t="shared" si="1"/>
        <v>397269529</v>
      </c>
      <c r="L27" s="84" t="s">
        <v>91</v>
      </c>
    </row>
    <row r="28" spans="1:12" ht="18.75" customHeight="1">
      <c r="A28" s="262"/>
      <c r="B28" s="268"/>
      <c r="C28" s="112"/>
      <c r="D28" s="79"/>
      <c r="E28" s="79"/>
      <c r="F28" s="79"/>
      <c r="G28" s="79"/>
      <c r="H28" s="79"/>
      <c r="I28" s="79"/>
      <c r="J28" s="79"/>
      <c r="K28" s="79"/>
      <c r="L28" s="112"/>
    </row>
    <row r="29" spans="1:12" s="4" customFormat="1" ht="18.75" customHeight="1">
      <c r="A29" s="262"/>
      <c r="B29" s="268"/>
      <c r="C29" s="84" t="s">
        <v>48</v>
      </c>
      <c r="D29" s="114">
        <f>SUM(D5:D8)</f>
        <v>561313</v>
      </c>
      <c r="E29" s="114">
        <f aca="true" t="shared" si="2" ref="E29:J29">SUM(E5:E8)</f>
        <v>2712375</v>
      </c>
      <c r="F29" s="114">
        <f t="shared" si="2"/>
        <v>685984</v>
      </c>
      <c r="G29" s="114">
        <f t="shared" si="2"/>
        <v>58733495</v>
      </c>
      <c r="H29" s="114">
        <f t="shared" si="2"/>
        <v>1261695</v>
      </c>
      <c r="I29" s="114">
        <f t="shared" si="2"/>
        <v>2932510</v>
      </c>
      <c r="J29" s="114">
        <f t="shared" si="2"/>
        <v>310596</v>
      </c>
      <c r="K29" s="114">
        <f t="shared" si="0"/>
        <v>67197968</v>
      </c>
      <c r="L29" s="84" t="s">
        <v>157</v>
      </c>
    </row>
    <row r="30" spans="1:12" s="4" customFormat="1" ht="18.75" customHeight="1">
      <c r="A30" s="262"/>
      <c r="B30" s="268"/>
      <c r="C30" s="84" t="s">
        <v>49</v>
      </c>
      <c r="D30" s="114">
        <f>SUM(D9:D13)</f>
        <v>49685877</v>
      </c>
      <c r="E30" s="114">
        <f aca="true" t="shared" si="3" ref="E30:J30">SUM(E9:E13)</f>
        <v>12188485</v>
      </c>
      <c r="F30" s="114">
        <f t="shared" si="3"/>
        <v>1516003</v>
      </c>
      <c r="G30" s="114">
        <f t="shared" si="3"/>
        <v>162674322</v>
      </c>
      <c r="H30" s="114">
        <f t="shared" si="3"/>
        <v>5135189</v>
      </c>
      <c r="I30" s="114">
        <f t="shared" si="3"/>
        <v>19747653</v>
      </c>
      <c r="J30" s="114">
        <f t="shared" si="3"/>
        <v>1014955</v>
      </c>
      <c r="K30" s="114">
        <f t="shared" si="0"/>
        <v>251962484</v>
      </c>
      <c r="L30" s="84" t="s">
        <v>158</v>
      </c>
    </row>
    <row r="31" spans="1:12" ht="18.75" customHeight="1">
      <c r="A31" s="42"/>
      <c r="B31" s="111"/>
      <c r="C31" s="112"/>
      <c r="D31" s="79"/>
      <c r="E31" s="79"/>
      <c r="F31" s="79"/>
      <c r="G31" s="79"/>
      <c r="H31" s="79"/>
      <c r="I31" s="79"/>
      <c r="J31" s="79"/>
      <c r="K31" s="79">
        <f t="shared" si="0"/>
        <v>0</v>
      </c>
      <c r="L31" s="112"/>
    </row>
    <row r="32" spans="1:12" ht="18.75" customHeight="1">
      <c r="A32" s="262" t="s">
        <v>194</v>
      </c>
      <c r="B32" s="212"/>
      <c r="C32" s="42" t="s">
        <v>51</v>
      </c>
      <c r="D32" s="79">
        <v>123964</v>
      </c>
      <c r="E32" s="79">
        <v>394632</v>
      </c>
      <c r="F32" s="79">
        <v>192534</v>
      </c>
      <c r="G32" s="79">
        <v>16492167</v>
      </c>
      <c r="H32" s="79">
        <v>531042</v>
      </c>
      <c r="I32" s="79">
        <v>2317703</v>
      </c>
      <c r="J32" s="79">
        <v>2984</v>
      </c>
      <c r="K32" s="79">
        <f t="shared" si="0"/>
        <v>20055026</v>
      </c>
      <c r="L32" s="42" t="s">
        <v>160</v>
      </c>
    </row>
    <row r="33" spans="1:12" ht="18.75" customHeight="1">
      <c r="A33" s="262"/>
      <c r="B33" s="212"/>
      <c r="C33" s="42" t="s">
        <v>52</v>
      </c>
      <c r="D33" s="79">
        <v>36230</v>
      </c>
      <c r="E33" s="79">
        <v>77811</v>
      </c>
      <c r="F33" s="79">
        <v>2613</v>
      </c>
      <c r="G33" s="79">
        <v>3864119</v>
      </c>
      <c r="H33" s="79">
        <v>97088</v>
      </c>
      <c r="I33" s="79">
        <v>217858</v>
      </c>
      <c r="J33" s="79">
        <v>0</v>
      </c>
      <c r="K33" s="79">
        <f t="shared" si="0"/>
        <v>4295719</v>
      </c>
      <c r="L33" s="42" t="s">
        <v>161</v>
      </c>
    </row>
    <row r="34" spans="1:12" ht="18.75" customHeight="1">
      <c r="A34" s="262"/>
      <c r="B34" s="212"/>
      <c r="C34" s="42" t="s">
        <v>53</v>
      </c>
      <c r="D34" s="79">
        <v>60542</v>
      </c>
      <c r="E34" s="79">
        <v>1090989</v>
      </c>
      <c r="F34" s="79">
        <v>0</v>
      </c>
      <c r="G34" s="79">
        <v>5589139</v>
      </c>
      <c r="H34" s="79">
        <v>147514</v>
      </c>
      <c r="I34" s="79">
        <v>201719</v>
      </c>
      <c r="J34" s="79">
        <v>22669</v>
      </c>
      <c r="K34" s="79">
        <f t="shared" si="0"/>
        <v>7112572</v>
      </c>
      <c r="L34" s="42" t="s">
        <v>162</v>
      </c>
    </row>
    <row r="35" spans="1:12" ht="18.75" customHeight="1">
      <c r="A35" s="262"/>
      <c r="B35" s="212"/>
      <c r="C35" s="42" t="s">
        <v>54</v>
      </c>
      <c r="D35" s="79">
        <v>21539</v>
      </c>
      <c r="E35" s="79">
        <v>60606</v>
      </c>
      <c r="F35" s="79">
        <v>0</v>
      </c>
      <c r="G35" s="79">
        <v>2476276</v>
      </c>
      <c r="H35" s="79">
        <v>38565</v>
      </c>
      <c r="I35" s="79">
        <v>117559</v>
      </c>
      <c r="J35" s="79">
        <v>0</v>
      </c>
      <c r="K35" s="79">
        <f t="shared" si="0"/>
        <v>2714545</v>
      </c>
      <c r="L35" s="42" t="s">
        <v>163</v>
      </c>
    </row>
    <row r="36" spans="1:12" ht="18.75" customHeight="1">
      <c r="A36" s="262"/>
      <c r="B36" s="212"/>
      <c r="C36" s="42" t="s">
        <v>55</v>
      </c>
      <c r="D36" s="79">
        <v>48011</v>
      </c>
      <c r="E36" s="79">
        <v>136842</v>
      </c>
      <c r="F36" s="79">
        <v>6850</v>
      </c>
      <c r="G36" s="79">
        <v>4688048</v>
      </c>
      <c r="H36" s="79">
        <v>48543</v>
      </c>
      <c r="I36" s="79">
        <v>250494</v>
      </c>
      <c r="J36" s="79">
        <v>7636</v>
      </c>
      <c r="K36" s="79">
        <f t="shared" si="0"/>
        <v>5186424</v>
      </c>
      <c r="L36" s="42" t="s">
        <v>164</v>
      </c>
    </row>
    <row r="37" spans="1:12" ht="18.75" customHeight="1">
      <c r="A37" s="262"/>
      <c r="B37" s="212"/>
      <c r="C37" s="42"/>
      <c r="D37" s="79"/>
      <c r="E37" s="79"/>
      <c r="F37" s="79"/>
      <c r="G37" s="79"/>
      <c r="H37" s="79"/>
      <c r="I37" s="79"/>
      <c r="J37" s="79"/>
      <c r="K37" s="79"/>
      <c r="L37" s="42"/>
    </row>
    <row r="38" spans="1:12" s="4" customFormat="1" ht="18.75" customHeight="1">
      <c r="A38" s="262"/>
      <c r="B38" s="212"/>
      <c r="C38" s="84" t="s">
        <v>56</v>
      </c>
      <c r="D38" s="114">
        <f>SUM(D32:D36)+2</f>
        <v>290288</v>
      </c>
      <c r="E38" s="114">
        <f>SUM(E32:E36)+1</f>
        <v>1760881</v>
      </c>
      <c r="F38" s="114">
        <f>SUM(F32:F37)</f>
        <v>201997</v>
      </c>
      <c r="G38" s="114">
        <f>SUM(G32:G37)+1</f>
        <v>33109750</v>
      </c>
      <c r="H38" s="114">
        <f>SUM(H32:H37)</f>
        <v>862752</v>
      </c>
      <c r="I38" s="114">
        <f>SUM(I32:I37)+1</f>
        <v>3105334</v>
      </c>
      <c r="J38" s="114">
        <f>SUM(J32:J37)</f>
        <v>33289</v>
      </c>
      <c r="K38" s="114">
        <v>39364290</v>
      </c>
      <c r="L38" s="84" t="s">
        <v>91</v>
      </c>
    </row>
    <row r="39" spans="1:12" ht="18.75" customHeight="1">
      <c r="A39" s="42"/>
      <c r="B39" s="42"/>
      <c r="C39" s="112"/>
      <c r="D39" s="79"/>
      <c r="E39" s="79"/>
      <c r="F39" s="79"/>
      <c r="G39" s="79"/>
      <c r="H39" s="79"/>
      <c r="I39" s="79"/>
      <c r="J39" s="79"/>
      <c r="K39" s="79">
        <f t="shared" si="0"/>
        <v>0</v>
      </c>
      <c r="L39" s="112"/>
    </row>
    <row r="40" spans="1:12" ht="18.75" customHeight="1">
      <c r="A40" s="262" t="s">
        <v>57</v>
      </c>
      <c r="B40" s="212"/>
      <c r="C40" s="42" t="s">
        <v>58</v>
      </c>
      <c r="D40" s="79">
        <v>899589</v>
      </c>
      <c r="E40" s="79">
        <v>730729</v>
      </c>
      <c r="F40" s="79">
        <v>234187</v>
      </c>
      <c r="G40" s="79">
        <v>30413915</v>
      </c>
      <c r="H40" s="79">
        <v>971269</v>
      </c>
      <c r="I40" s="79">
        <v>3373925</v>
      </c>
      <c r="J40" s="79">
        <v>69986</v>
      </c>
      <c r="K40" s="79">
        <f>SUM(D40:J40)</f>
        <v>36693600</v>
      </c>
      <c r="L40" s="42" t="s">
        <v>165</v>
      </c>
    </row>
    <row r="41" spans="1:12" ht="18.75" customHeight="1">
      <c r="A41" s="262"/>
      <c r="B41" s="212"/>
      <c r="C41" s="42" t="s">
        <v>59</v>
      </c>
      <c r="D41" s="79">
        <v>150907</v>
      </c>
      <c r="E41" s="79">
        <v>1201784</v>
      </c>
      <c r="F41" s="79">
        <v>63967</v>
      </c>
      <c r="G41" s="79">
        <v>11759101</v>
      </c>
      <c r="H41" s="79">
        <v>315436</v>
      </c>
      <c r="I41" s="79">
        <v>436316</v>
      </c>
      <c r="J41" s="79">
        <v>34919</v>
      </c>
      <c r="K41" s="79">
        <f t="shared" si="0"/>
        <v>13962430</v>
      </c>
      <c r="L41" s="42" t="s">
        <v>159</v>
      </c>
    </row>
    <row r="42" spans="1:12" ht="18.75" customHeight="1">
      <c r="A42" s="262"/>
      <c r="B42" s="212"/>
      <c r="C42" s="42" t="s">
        <v>60</v>
      </c>
      <c r="D42" s="79">
        <v>45960</v>
      </c>
      <c r="E42" s="79">
        <v>54896</v>
      </c>
      <c r="F42" s="79">
        <v>43855</v>
      </c>
      <c r="G42" s="79">
        <v>3509246</v>
      </c>
      <c r="H42" s="79">
        <v>18444</v>
      </c>
      <c r="I42" s="79">
        <v>111282</v>
      </c>
      <c r="J42" s="79">
        <v>44719</v>
      </c>
      <c r="K42" s="79">
        <f t="shared" si="0"/>
        <v>3828402</v>
      </c>
      <c r="L42" s="42" t="s">
        <v>166</v>
      </c>
    </row>
    <row r="43" spans="1:12" ht="18.75" customHeight="1">
      <c r="A43" s="262"/>
      <c r="B43" s="212"/>
      <c r="C43" s="42" t="s">
        <v>61</v>
      </c>
      <c r="D43" s="79">
        <v>78131</v>
      </c>
      <c r="E43" s="79">
        <v>209102</v>
      </c>
      <c r="F43" s="79">
        <v>10857</v>
      </c>
      <c r="G43" s="79">
        <v>7601058</v>
      </c>
      <c r="H43" s="79">
        <v>193005</v>
      </c>
      <c r="I43" s="79">
        <v>322048</v>
      </c>
      <c r="J43" s="79">
        <v>3620</v>
      </c>
      <c r="K43" s="79">
        <f t="shared" si="0"/>
        <v>8417821</v>
      </c>
      <c r="L43" s="42" t="s">
        <v>167</v>
      </c>
    </row>
    <row r="44" spans="1:12" ht="18.75" customHeight="1">
      <c r="A44" s="262"/>
      <c r="B44" s="212"/>
      <c r="C44" s="42" t="s">
        <v>62</v>
      </c>
      <c r="D44" s="79">
        <v>15027</v>
      </c>
      <c r="E44" s="79">
        <v>40180</v>
      </c>
      <c r="F44" s="79">
        <v>0</v>
      </c>
      <c r="G44" s="79">
        <v>1928222</v>
      </c>
      <c r="H44" s="79">
        <v>22523</v>
      </c>
      <c r="I44" s="79">
        <v>45795</v>
      </c>
      <c r="J44" s="79">
        <v>0</v>
      </c>
      <c r="K44" s="79">
        <f t="shared" si="0"/>
        <v>2051747</v>
      </c>
      <c r="L44" s="42" t="s">
        <v>168</v>
      </c>
    </row>
    <row r="45" spans="1:12" ht="18.75" customHeight="1">
      <c r="A45" s="262"/>
      <c r="B45" s="212"/>
      <c r="C45" s="42"/>
      <c r="D45" s="79"/>
      <c r="E45" s="79"/>
      <c r="F45" s="79"/>
      <c r="G45" s="79"/>
      <c r="H45" s="79"/>
      <c r="I45" s="79"/>
      <c r="J45" s="79"/>
      <c r="K45" s="79">
        <f t="shared" si="0"/>
        <v>0</v>
      </c>
      <c r="L45" s="42"/>
    </row>
    <row r="46" spans="1:12" ht="18.75" customHeight="1">
      <c r="A46" s="262"/>
      <c r="B46" s="212"/>
      <c r="C46" s="42" t="s">
        <v>63</v>
      </c>
      <c r="D46" s="79">
        <v>24657</v>
      </c>
      <c r="E46" s="79">
        <v>47909</v>
      </c>
      <c r="F46" s="79">
        <v>0</v>
      </c>
      <c r="G46" s="79">
        <v>2609081</v>
      </c>
      <c r="H46" s="79">
        <v>30883</v>
      </c>
      <c r="I46" s="79">
        <v>76530</v>
      </c>
      <c r="J46" s="79">
        <v>23968</v>
      </c>
      <c r="K46" s="79">
        <f t="shared" si="0"/>
        <v>2813028</v>
      </c>
      <c r="L46" s="42" t="s">
        <v>169</v>
      </c>
    </row>
    <row r="47" spans="1:12" ht="18.75" customHeight="1">
      <c r="A47" s="262"/>
      <c r="B47" s="212"/>
      <c r="C47" s="42" t="s">
        <v>64</v>
      </c>
      <c r="D47" s="79">
        <v>9392</v>
      </c>
      <c r="E47" s="79">
        <v>19970</v>
      </c>
      <c r="F47" s="79">
        <v>0</v>
      </c>
      <c r="G47" s="79">
        <v>859707</v>
      </c>
      <c r="H47" s="79">
        <v>1772</v>
      </c>
      <c r="I47" s="79">
        <v>19977</v>
      </c>
      <c r="J47" s="79">
        <v>0</v>
      </c>
      <c r="K47" s="79">
        <f t="shared" si="0"/>
        <v>910818</v>
      </c>
      <c r="L47" s="42" t="s">
        <v>170</v>
      </c>
    </row>
    <row r="48" spans="1:12" ht="18.75" customHeight="1">
      <c r="A48" s="262"/>
      <c r="B48" s="212"/>
      <c r="C48" s="42" t="s">
        <v>65</v>
      </c>
      <c r="D48" s="79">
        <v>11125</v>
      </c>
      <c r="E48" s="79">
        <v>31978</v>
      </c>
      <c r="F48" s="79">
        <v>0</v>
      </c>
      <c r="G48" s="79">
        <v>1272571</v>
      </c>
      <c r="H48" s="79">
        <v>34801</v>
      </c>
      <c r="I48" s="79">
        <v>17791</v>
      </c>
      <c r="J48" s="79">
        <v>3595</v>
      </c>
      <c r="K48" s="79">
        <f t="shared" si="0"/>
        <v>1371861</v>
      </c>
      <c r="L48" s="42" t="s">
        <v>171</v>
      </c>
    </row>
    <row r="49" spans="1:12" ht="18.75" customHeight="1">
      <c r="A49" s="262"/>
      <c r="B49" s="212"/>
      <c r="C49" s="42"/>
      <c r="D49" s="79"/>
      <c r="E49" s="79"/>
      <c r="F49" s="79"/>
      <c r="G49" s="79"/>
      <c r="H49" s="79"/>
      <c r="I49" s="79"/>
      <c r="J49" s="79"/>
      <c r="K49" s="79"/>
      <c r="L49" s="42"/>
    </row>
    <row r="50" spans="1:12" s="4" customFormat="1" ht="18.75" customHeight="1">
      <c r="A50" s="262"/>
      <c r="B50" s="212"/>
      <c r="C50" s="84" t="s">
        <v>66</v>
      </c>
      <c r="D50" s="114">
        <f>SUM(D40:D48)</f>
        <v>1234788</v>
      </c>
      <c r="E50" s="114">
        <f>SUM(E40:E48)</f>
        <v>2336548</v>
      </c>
      <c r="F50" s="114">
        <f>SUM(F40:F49)</f>
        <v>352866</v>
      </c>
      <c r="G50" s="114">
        <f>SUM(G40:G48)-1</f>
        <v>59952900</v>
      </c>
      <c r="H50" s="114">
        <f>SUM(H40:H49)+1</f>
        <v>1588134</v>
      </c>
      <c r="I50" s="114">
        <f>SUM(I40:I48)+1</f>
        <v>4403665</v>
      </c>
      <c r="J50" s="114">
        <f>SUM(J40:J48)</f>
        <v>180807</v>
      </c>
      <c r="K50" s="114">
        <v>70049709</v>
      </c>
      <c r="L50" s="84" t="s">
        <v>91</v>
      </c>
    </row>
    <row r="51" spans="1:12" ht="18.75" customHeight="1">
      <c r="A51" s="65"/>
      <c r="B51" s="42"/>
      <c r="C51" s="112"/>
      <c r="D51" s="79"/>
      <c r="E51" s="79"/>
      <c r="F51" s="79"/>
      <c r="G51" s="79"/>
      <c r="H51" s="79"/>
      <c r="I51" s="79"/>
      <c r="J51" s="79"/>
      <c r="K51" s="79"/>
      <c r="L51" s="112"/>
    </row>
    <row r="52" spans="1:12" s="4" customFormat="1" ht="18.75" customHeight="1">
      <c r="A52" s="118"/>
      <c r="B52" s="118"/>
      <c r="C52" s="116" t="s">
        <v>3</v>
      </c>
      <c r="D52" s="147">
        <f>+D27+D38+D50+1</f>
        <v>52399150</v>
      </c>
      <c r="E52" s="147">
        <f>+E27+E38+E50</f>
        <v>24523902</v>
      </c>
      <c r="F52" s="147">
        <f>+F27+F38+F50</f>
        <v>3293534</v>
      </c>
      <c r="G52" s="147">
        <f>+G27+G38+G50</f>
        <v>381478276</v>
      </c>
      <c r="H52" s="147">
        <f>+H27+H38+H50-1</f>
        <v>10297793</v>
      </c>
      <c r="I52" s="147">
        <f>+I27+I38+I50+1</f>
        <v>32901000</v>
      </c>
      <c r="J52" s="147">
        <f>+J27+J38+J50</f>
        <v>1789875</v>
      </c>
      <c r="K52" s="147">
        <f>+K27+K38+K50</f>
        <v>506683528</v>
      </c>
      <c r="L52" s="117" t="s">
        <v>86</v>
      </c>
    </row>
    <row r="53" spans="1:12" ht="22.5" customHeight="1">
      <c r="A53" s="68" t="s">
        <v>223</v>
      </c>
      <c r="B53" s="68"/>
      <c r="C53" s="113"/>
      <c r="D53" s="115"/>
      <c r="E53" s="115"/>
      <c r="F53" s="115"/>
      <c r="G53" s="115"/>
      <c r="H53" s="115"/>
      <c r="I53" s="115"/>
      <c r="J53" s="115"/>
      <c r="K53" s="115"/>
      <c r="L53" s="113"/>
    </row>
    <row r="54" spans="1:12" ht="13.5">
      <c r="A54" s="65"/>
      <c r="B54" s="65"/>
      <c r="C54" s="65"/>
      <c r="D54" s="65"/>
      <c r="E54" s="65"/>
      <c r="F54" s="65"/>
      <c r="G54" s="65"/>
      <c r="H54" s="65"/>
      <c r="I54" s="65"/>
      <c r="J54" s="65"/>
      <c r="K54" s="65"/>
      <c r="L54" s="65"/>
    </row>
    <row r="55" spans="1:12" ht="13.5">
      <c r="A55" s="65"/>
      <c r="B55" s="65"/>
      <c r="C55" s="65"/>
      <c r="D55" s="65"/>
      <c r="E55" s="65"/>
      <c r="F55" s="65"/>
      <c r="G55" s="65"/>
      <c r="H55" s="65"/>
      <c r="I55" s="65"/>
      <c r="J55" s="65"/>
      <c r="K55" s="65"/>
      <c r="L55" s="65"/>
    </row>
    <row r="56" spans="1:12" ht="13.5">
      <c r="A56" s="65"/>
      <c r="B56" s="65"/>
      <c r="C56" s="65"/>
      <c r="D56" s="65"/>
      <c r="E56" s="65"/>
      <c r="F56" s="65"/>
      <c r="G56" s="65"/>
      <c r="H56" s="65"/>
      <c r="I56" s="65"/>
      <c r="J56" s="65"/>
      <c r="K56" s="65"/>
      <c r="L56" s="65"/>
    </row>
    <row r="57" spans="1:12" ht="13.5">
      <c r="A57" s="65"/>
      <c r="B57" s="65"/>
      <c r="C57" s="65"/>
      <c r="D57" s="65"/>
      <c r="E57" s="65"/>
      <c r="F57" s="65"/>
      <c r="G57" s="65"/>
      <c r="H57" s="65"/>
      <c r="I57" s="65"/>
      <c r="J57" s="65"/>
      <c r="K57" s="65"/>
      <c r="L57" s="65"/>
    </row>
    <row r="58" spans="1:12" ht="13.5">
      <c r="A58" s="65"/>
      <c r="B58" s="65"/>
      <c r="C58" s="65"/>
      <c r="D58" s="65"/>
      <c r="E58" s="65"/>
      <c r="F58" s="65"/>
      <c r="G58" s="65"/>
      <c r="H58" s="65"/>
      <c r="I58" s="65"/>
      <c r="J58" s="65"/>
      <c r="K58" s="65"/>
      <c r="L58" s="65"/>
    </row>
    <row r="59" spans="1:12" ht="13.5">
      <c r="A59" s="65"/>
      <c r="B59" s="65"/>
      <c r="C59" s="65"/>
      <c r="D59" s="65"/>
      <c r="E59" s="65"/>
      <c r="F59" s="65"/>
      <c r="G59" s="65"/>
      <c r="H59" s="65"/>
      <c r="I59" s="65"/>
      <c r="J59" s="65"/>
      <c r="K59" s="65"/>
      <c r="L59" s="65"/>
    </row>
    <row r="60" spans="1:12" ht="13.5">
      <c r="A60" s="65"/>
      <c r="B60" s="65"/>
      <c r="C60" s="65"/>
      <c r="D60" s="65"/>
      <c r="E60" s="65"/>
      <c r="F60" s="65"/>
      <c r="G60" s="65"/>
      <c r="H60" s="65"/>
      <c r="I60" s="65"/>
      <c r="J60" s="65"/>
      <c r="K60" s="65"/>
      <c r="L60" s="65"/>
    </row>
    <row r="61" spans="1:12" ht="13.5">
      <c r="A61" s="65"/>
      <c r="B61" s="65"/>
      <c r="C61" s="65"/>
      <c r="D61" s="65"/>
      <c r="E61" s="65"/>
      <c r="F61" s="65"/>
      <c r="G61" s="65"/>
      <c r="H61" s="65"/>
      <c r="I61" s="65"/>
      <c r="J61" s="65"/>
      <c r="K61" s="65"/>
      <c r="L61" s="65"/>
    </row>
    <row r="62" spans="1:12" ht="13.5">
      <c r="A62" s="65"/>
      <c r="B62" s="65"/>
      <c r="C62" s="65"/>
      <c r="D62" s="65"/>
      <c r="E62" s="65"/>
      <c r="F62" s="65"/>
      <c r="G62" s="65"/>
      <c r="H62" s="65"/>
      <c r="I62" s="65"/>
      <c r="J62" s="65"/>
      <c r="K62" s="65"/>
      <c r="L62" s="65"/>
    </row>
    <row r="63" spans="1:12" ht="13.5">
      <c r="A63" s="65"/>
      <c r="B63" s="65"/>
      <c r="C63" s="65"/>
      <c r="D63" s="65"/>
      <c r="E63" s="65"/>
      <c r="F63" s="65"/>
      <c r="G63" s="65"/>
      <c r="H63" s="65"/>
      <c r="I63" s="65"/>
      <c r="J63" s="65"/>
      <c r="K63" s="65"/>
      <c r="L63" s="65"/>
    </row>
    <row r="64" spans="1:12" ht="13.5">
      <c r="A64" s="65"/>
      <c r="B64" s="65"/>
      <c r="C64" s="65"/>
      <c r="D64" s="65"/>
      <c r="E64" s="65"/>
      <c r="F64" s="65"/>
      <c r="G64" s="65"/>
      <c r="H64" s="65"/>
      <c r="I64" s="65"/>
      <c r="J64" s="65"/>
      <c r="K64" s="65"/>
      <c r="L64" s="65"/>
    </row>
    <row r="65" spans="1:12" ht="13.5">
      <c r="A65" s="65"/>
      <c r="B65" s="65"/>
      <c r="C65" s="65"/>
      <c r="D65" s="65"/>
      <c r="E65" s="65"/>
      <c r="F65" s="65"/>
      <c r="G65" s="65"/>
      <c r="H65" s="65"/>
      <c r="I65" s="65"/>
      <c r="J65" s="65"/>
      <c r="K65" s="65"/>
      <c r="L65" s="65"/>
    </row>
    <row r="66" spans="1:12" ht="13.5">
      <c r="A66" s="65"/>
      <c r="B66" s="65"/>
      <c r="C66" s="65"/>
      <c r="D66" s="65"/>
      <c r="E66" s="65"/>
      <c r="F66" s="65"/>
      <c r="G66" s="65"/>
      <c r="H66" s="65"/>
      <c r="I66" s="65"/>
      <c r="J66" s="65"/>
      <c r="K66" s="65"/>
      <c r="L66" s="65"/>
    </row>
  </sheetData>
  <mergeCells count="11">
    <mergeCell ref="A1:D1"/>
    <mergeCell ref="C2:C3"/>
    <mergeCell ref="D2:K2"/>
    <mergeCell ref="B4:B30"/>
    <mergeCell ref="A2:B3"/>
    <mergeCell ref="A5:A30"/>
    <mergeCell ref="A40:A50"/>
    <mergeCell ref="L2:L3"/>
    <mergeCell ref="B32:B38"/>
    <mergeCell ref="B40:B50"/>
    <mergeCell ref="A32:A38"/>
  </mergeCells>
  <printOptions/>
  <pageMargins left="1.2" right="0.75" top="1" bottom="1" header="0.512" footer="0.512"/>
  <pageSetup horizontalDpi="300" verticalDpi="300" orientation="landscape" paperSize="9" scale="48" r:id="rId2"/>
  <headerFooter alignWithMargins="0">
    <oddHeader>&amp;L&amp;"ＭＳ Ｐゴシック,太字"&amp;14源　泉　所　得　税
&amp;"ＭＳ Ｐゴシック,標準"&amp;12　3-1　課税状況</oddHead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90" zoomScaleNormal="90" workbookViewId="0" topLeftCell="A1">
      <selection activeCell="H5" sqref="H5"/>
    </sheetView>
  </sheetViews>
  <sheetFormatPr defaultColWidth="9.00390625" defaultRowHeight="13.5"/>
  <cols>
    <col min="1" max="1" width="10.25390625" style="0" customWidth="1"/>
    <col min="2" max="8" width="14.25390625" style="0" customWidth="1"/>
    <col min="9" max="9" width="14.25390625" style="0" bestFit="1" customWidth="1"/>
  </cols>
  <sheetData>
    <row r="1" spans="1:9" ht="14.25" thickBot="1">
      <c r="A1" s="138" t="s">
        <v>176</v>
      </c>
      <c r="B1" s="5"/>
      <c r="C1" s="5"/>
      <c r="D1" s="5"/>
      <c r="E1" s="5"/>
      <c r="F1" s="5"/>
      <c r="G1" s="5"/>
      <c r="H1" s="5"/>
      <c r="I1" s="5"/>
    </row>
    <row r="2" spans="1:9" ht="30" customHeight="1" thickTop="1">
      <c r="A2" s="121" t="s">
        <v>11</v>
      </c>
      <c r="B2" s="122" t="s">
        <v>12</v>
      </c>
      <c r="C2" s="122" t="s">
        <v>13</v>
      </c>
      <c r="D2" s="123" t="s">
        <v>14</v>
      </c>
      <c r="E2" s="122" t="s">
        <v>15</v>
      </c>
      <c r="F2" s="122" t="s">
        <v>16</v>
      </c>
      <c r="G2" s="123" t="s">
        <v>17</v>
      </c>
      <c r="H2" s="123" t="s">
        <v>18</v>
      </c>
      <c r="I2" s="124" t="s">
        <v>19</v>
      </c>
    </row>
    <row r="3" spans="1:9" s="23" customFormat="1" ht="18" customHeight="1">
      <c r="A3" s="28"/>
      <c r="B3" s="29" t="s">
        <v>20</v>
      </c>
      <c r="C3" s="29" t="s">
        <v>20</v>
      </c>
      <c r="D3" s="29" t="s">
        <v>20</v>
      </c>
      <c r="E3" s="29" t="s">
        <v>20</v>
      </c>
      <c r="F3" s="29" t="s">
        <v>20</v>
      </c>
      <c r="G3" s="29" t="s">
        <v>20</v>
      </c>
      <c r="H3" s="29" t="s">
        <v>20</v>
      </c>
      <c r="I3" s="30" t="s">
        <v>20</v>
      </c>
    </row>
    <row r="4" spans="1:9" s="31" customFormat="1" ht="30" customHeight="1">
      <c r="A4" s="25" t="s">
        <v>212</v>
      </c>
      <c r="B4" s="8">
        <v>33557660</v>
      </c>
      <c r="C4" s="8">
        <v>20620576</v>
      </c>
      <c r="D4" s="8">
        <v>12621286</v>
      </c>
      <c r="E4" s="8">
        <v>409640219</v>
      </c>
      <c r="F4" s="8">
        <v>10312308</v>
      </c>
      <c r="G4" s="8">
        <v>40827604</v>
      </c>
      <c r="H4" s="8">
        <v>1442398</v>
      </c>
      <c r="I4" s="7">
        <v>529022051</v>
      </c>
    </row>
    <row r="5" spans="1:9" s="31" customFormat="1" ht="30" customHeight="1">
      <c r="A5" s="25">
        <v>12</v>
      </c>
      <c r="B5" s="8">
        <v>150011789</v>
      </c>
      <c r="C5" s="8">
        <v>21868841</v>
      </c>
      <c r="D5" s="8">
        <v>10435016</v>
      </c>
      <c r="E5" s="8">
        <v>399919963</v>
      </c>
      <c r="F5" s="8">
        <v>9804504</v>
      </c>
      <c r="G5" s="8">
        <v>39835667</v>
      </c>
      <c r="H5" s="8">
        <v>1463852</v>
      </c>
      <c r="I5" s="7">
        <v>633279631</v>
      </c>
    </row>
    <row r="6" spans="1:9" s="31" customFormat="1" ht="30" customHeight="1">
      <c r="A6" s="25">
        <v>13</v>
      </c>
      <c r="B6" s="8">
        <v>223681216</v>
      </c>
      <c r="C6" s="8">
        <v>21776218</v>
      </c>
      <c r="D6" s="8">
        <v>4128071</v>
      </c>
      <c r="E6" s="8">
        <v>399224689</v>
      </c>
      <c r="F6" s="8">
        <v>10820395</v>
      </c>
      <c r="G6" s="8">
        <v>38922725</v>
      </c>
      <c r="H6" s="8">
        <v>1648498</v>
      </c>
      <c r="I6" s="7">
        <v>700201812</v>
      </c>
    </row>
    <row r="7" spans="1:9" s="31" customFormat="1" ht="30" customHeight="1">
      <c r="A7" s="25">
        <v>14</v>
      </c>
      <c r="B7" s="8">
        <v>54835651</v>
      </c>
      <c r="C7" s="8">
        <v>29120030</v>
      </c>
      <c r="D7" s="8">
        <v>4672329</v>
      </c>
      <c r="E7" s="8">
        <v>386191944</v>
      </c>
      <c r="F7" s="8">
        <v>11449016</v>
      </c>
      <c r="G7" s="8">
        <v>37921648</v>
      </c>
      <c r="H7" s="8">
        <v>1600115</v>
      </c>
      <c r="I7" s="7">
        <v>525790732</v>
      </c>
    </row>
    <row r="8" spans="1:9" s="31" customFormat="1" ht="30" customHeight="1">
      <c r="A8" s="25">
        <v>15</v>
      </c>
      <c r="B8" s="8">
        <v>35442939</v>
      </c>
      <c r="C8" s="8">
        <v>20997464</v>
      </c>
      <c r="D8" s="8">
        <v>1750840</v>
      </c>
      <c r="E8" s="8">
        <v>372125978</v>
      </c>
      <c r="F8" s="8">
        <v>10385106</v>
      </c>
      <c r="G8" s="8">
        <v>34999636</v>
      </c>
      <c r="H8" s="8">
        <v>1603275</v>
      </c>
      <c r="I8" s="7">
        <v>477305237</v>
      </c>
    </row>
    <row r="9" spans="1:9" ht="30" customHeight="1">
      <c r="A9" s="26">
        <v>16</v>
      </c>
      <c r="B9" s="136">
        <v>52505758</v>
      </c>
      <c r="C9" s="136">
        <v>24555316</v>
      </c>
      <c r="D9" s="136">
        <v>3293534</v>
      </c>
      <c r="E9" s="136">
        <v>382037657</v>
      </c>
      <c r="F9" s="136">
        <v>10302784</v>
      </c>
      <c r="G9" s="136">
        <v>32936289</v>
      </c>
      <c r="H9" s="136">
        <v>1800567</v>
      </c>
      <c r="I9" s="137">
        <v>507431903</v>
      </c>
    </row>
    <row r="10" spans="1:9" ht="13.5">
      <c r="A10" s="5" t="s">
        <v>21</v>
      </c>
      <c r="B10" s="5"/>
      <c r="C10" s="5"/>
      <c r="D10" s="5"/>
      <c r="E10" s="5"/>
      <c r="F10" s="5"/>
      <c r="G10" s="5"/>
      <c r="H10" s="5"/>
      <c r="I10" s="5"/>
    </row>
  </sheetData>
  <printOptions/>
  <pageMargins left="0.75" right="0.75" top="1" bottom="1" header="0.512" footer="0.512"/>
  <pageSetup horizontalDpi="300" verticalDpi="300" orientation="landscape" paperSize="9" scale="110" r:id="rId1"/>
  <headerFooter alignWithMargins="0">
    <oddHeader>&amp;L&amp;"ＭＳ Ｐゴシック,太字"&amp;14源　泉　所　得　税
&amp;"ＭＳ Ｐゴシック,標準"&amp;12　3-1　課税状況</oddHeader>
  </headerFooter>
</worksheet>
</file>

<file path=xl/worksheets/sheet3.xml><?xml version="1.0" encoding="utf-8"?>
<worksheet xmlns="http://schemas.openxmlformats.org/spreadsheetml/2006/main" xmlns:r="http://schemas.openxmlformats.org/officeDocument/2006/relationships">
  <dimension ref="A1:J60"/>
  <sheetViews>
    <sheetView showGridLines="0" zoomScale="90" zoomScaleNormal="90" workbookViewId="0" topLeftCell="A1">
      <pane xSplit="3" ySplit="4" topLeftCell="D17" activePane="bottomRight" state="frozen"/>
      <selection pane="topLeft" activeCell="A1" sqref="A1"/>
      <selection pane="topRight" activeCell="D1" sqref="D1"/>
      <selection pane="bottomLeft" activeCell="A5" sqref="A5"/>
      <selection pane="bottomRight" activeCell="G38" sqref="G38"/>
    </sheetView>
  </sheetViews>
  <sheetFormatPr defaultColWidth="9.00390625" defaultRowHeight="13.5"/>
  <cols>
    <col min="1" max="1" width="5.00390625" style="0" customWidth="1"/>
    <col min="2" max="2" width="3.875" style="0" customWidth="1"/>
    <col min="3" max="3" width="14.75390625" style="0" customWidth="1"/>
    <col min="4" max="10" width="14.375" style="0" customWidth="1"/>
  </cols>
  <sheetData>
    <row r="1" spans="1:10" ht="18.75" customHeight="1" thickBot="1">
      <c r="A1" s="207" t="s">
        <v>22</v>
      </c>
      <c r="B1" s="207"/>
      <c r="C1" s="207"/>
      <c r="D1" s="207"/>
      <c r="E1" s="207"/>
      <c r="F1" s="33"/>
      <c r="G1" s="33"/>
      <c r="H1" s="33"/>
      <c r="I1" s="33"/>
      <c r="J1" s="33"/>
    </row>
    <row r="2" spans="1:10" ht="27.75" customHeight="1" thickTop="1">
      <c r="A2" s="208" t="s">
        <v>23</v>
      </c>
      <c r="B2" s="205" t="s">
        <v>177</v>
      </c>
      <c r="C2" s="208"/>
      <c r="D2" s="203" t="s">
        <v>5</v>
      </c>
      <c r="E2" s="203" t="s">
        <v>6</v>
      </c>
      <c r="F2" s="125" t="s">
        <v>178</v>
      </c>
      <c r="G2" s="203" t="s">
        <v>7</v>
      </c>
      <c r="H2" s="125" t="s">
        <v>179</v>
      </c>
      <c r="I2" s="125" t="s">
        <v>24</v>
      </c>
      <c r="J2" s="205" t="s">
        <v>3</v>
      </c>
    </row>
    <row r="3" spans="1:10" ht="13.5">
      <c r="A3" s="209"/>
      <c r="B3" s="206"/>
      <c r="C3" s="209"/>
      <c r="D3" s="204"/>
      <c r="E3" s="204"/>
      <c r="F3" s="127" t="s">
        <v>180</v>
      </c>
      <c r="G3" s="204"/>
      <c r="H3" s="127" t="s">
        <v>25</v>
      </c>
      <c r="I3" s="127" t="s">
        <v>26</v>
      </c>
      <c r="J3" s="206"/>
    </row>
    <row r="4" spans="1:10" s="23" customFormat="1" ht="10.5">
      <c r="A4" s="39"/>
      <c r="B4" s="39"/>
      <c r="C4" s="40"/>
      <c r="D4" s="41" t="s">
        <v>27</v>
      </c>
      <c r="E4" s="41" t="s">
        <v>27</v>
      </c>
      <c r="F4" s="41" t="s">
        <v>27</v>
      </c>
      <c r="G4" s="41" t="s">
        <v>27</v>
      </c>
      <c r="H4" s="41" t="s">
        <v>27</v>
      </c>
      <c r="I4" s="41" t="s">
        <v>27</v>
      </c>
      <c r="J4" s="141" t="s">
        <v>27</v>
      </c>
    </row>
    <row r="5" spans="1:10" ht="15" customHeight="1">
      <c r="A5" s="202" t="s">
        <v>28</v>
      </c>
      <c r="B5" s="202"/>
      <c r="C5" s="34" t="s">
        <v>29</v>
      </c>
      <c r="D5" s="140">
        <v>30</v>
      </c>
      <c r="E5" s="140">
        <v>119</v>
      </c>
      <c r="F5" s="140">
        <v>1</v>
      </c>
      <c r="G5" s="140">
        <v>2654</v>
      </c>
      <c r="H5" s="140">
        <v>2230</v>
      </c>
      <c r="I5" s="140">
        <v>6</v>
      </c>
      <c r="J5" s="142">
        <f>SUM(D5:G5,H5:I5)</f>
        <v>5040</v>
      </c>
    </row>
    <row r="6" spans="1:10" ht="15" customHeight="1">
      <c r="A6" s="202"/>
      <c r="B6" s="202"/>
      <c r="C6" s="34" t="s">
        <v>30</v>
      </c>
      <c r="D6" s="140">
        <v>60</v>
      </c>
      <c r="E6" s="140">
        <v>143</v>
      </c>
      <c r="F6" s="140">
        <v>0</v>
      </c>
      <c r="G6" s="140">
        <v>4786</v>
      </c>
      <c r="H6" s="140">
        <v>3515</v>
      </c>
      <c r="I6" s="140">
        <v>8</v>
      </c>
      <c r="J6" s="142">
        <f>SUM(D6:G6,H6:I6)</f>
        <v>8512</v>
      </c>
    </row>
    <row r="7" spans="1:10" ht="15" customHeight="1">
      <c r="A7" s="202"/>
      <c r="B7" s="202"/>
      <c r="C7" s="34" t="s">
        <v>31</v>
      </c>
      <c r="D7" s="140">
        <v>110</v>
      </c>
      <c r="E7" s="140">
        <v>438</v>
      </c>
      <c r="F7" s="140">
        <v>7</v>
      </c>
      <c r="G7" s="140">
        <v>10594</v>
      </c>
      <c r="H7" s="140">
        <v>9018</v>
      </c>
      <c r="I7" s="140">
        <v>26</v>
      </c>
      <c r="J7" s="142">
        <f>SUM(D7:G7,H7:I7)</f>
        <v>20193</v>
      </c>
    </row>
    <row r="8" spans="1:10" ht="15" customHeight="1">
      <c r="A8" s="202"/>
      <c r="B8" s="202"/>
      <c r="C8" s="34" t="s">
        <v>32</v>
      </c>
      <c r="D8" s="140">
        <v>100</v>
      </c>
      <c r="E8" s="140">
        <v>335</v>
      </c>
      <c r="F8" s="140">
        <v>3</v>
      </c>
      <c r="G8" s="140">
        <v>9924</v>
      </c>
      <c r="H8" s="140">
        <v>7709</v>
      </c>
      <c r="I8" s="140">
        <v>37</v>
      </c>
      <c r="J8" s="142">
        <f>SUM(D8:G8,H8:I8)</f>
        <v>18108</v>
      </c>
    </row>
    <row r="9" spans="1:10" ht="15" customHeight="1">
      <c r="A9" s="202"/>
      <c r="B9" s="202"/>
      <c r="C9" s="34" t="s">
        <v>33</v>
      </c>
      <c r="D9" s="140">
        <v>164</v>
      </c>
      <c r="E9" s="140">
        <v>964</v>
      </c>
      <c r="F9" s="140">
        <v>3</v>
      </c>
      <c r="G9" s="140">
        <v>12599</v>
      </c>
      <c r="H9" s="140">
        <v>11370</v>
      </c>
      <c r="I9" s="140">
        <v>80</v>
      </c>
      <c r="J9" s="142">
        <f>SUM(D9:G9,H9:I9)</f>
        <v>25180</v>
      </c>
    </row>
    <row r="10" spans="1:10" ht="15" customHeight="1">
      <c r="A10" s="202"/>
      <c r="B10" s="202"/>
      <c r="C10" s="34"/>
      <c r="D10" s="140"/>
      <c r="E10" s="140"/>
      <c r="F10" s="140"/>
      <c r="G10" s="140"/>
      <c r="H10" s="140"/>
      <c r="I10" s="140"/>
      <c r="J10" s="142"/>
    </row>
    <row r="11" spans="1:10" ht="15" customHeight="1">
      <c r="A11" s="202"/>
      <c r="B11" s="202"/>
      <c r="C11" s="34" t="s">
        <v>34</v>
      </c>
      <c r="D11" s="140">
        <v>117</v>
      </c>
      <c r="E11" s="140">
        <v>326</v>
      </c>
      <c r="F11" s="140">
        <v>1</v>
      </c>
      <c r="G11" s="140">
        <v>11610</v>
      </c>
      <c r="H11" s="140">
        <v>8535</v>
      </c>
      <c r="I11" s="140">
        <v>11</v>
      </c>
      <c r="J11" s="142">
        <f>SUM(D11:G11,H11:I11)</f>
        <v>20600</v>
      </c>
    </row>
    <row r="12" spans="1:10" ht="15" customHeight="1">
      <c r="A12" s="202"/>
      <c r="B12" s="202"/>
      <c r="C12" s="34" t="s">
        <v>35</v>
      </c>
      <c r="D12" s="140">
        <v>187</v>
      </c>
      <c r="E12" s="140">
        <v>765</v>
      </c>
      <c r="F12" s="140">
        <v>22</v>
      </c>
      <c r="G12" s="140">
        <v>16544</v>
      </c>
      <c r="H12" s="140">
        <v>14203</v>
      </c>
      <c r="I12" s="140">
        <v>90</v>
      </c>
      <c r="J12" s="142">
        <f>SUM(D12:G12,H12:I12)</f>
        <v>31811</v>
      </c>
    </row>
    <row r="13" spans="1:10" ht="15" customHeight="1">
      <c r="A13" s="202"/>
      <c r="B13" s="202"/>
      <c r="C13" s="34" t="s">
        <v>36</v>
      </c>
      <c r="D13" s="140">
        <v>136</v>
      </c>
      <c r="E13" s="140">
        <v>231</v>
      </c>
      <c r="F13" s="140">
        <v>0</v>
      </c>
      <c r="G13" s="140">
        <v>11769</v>
      </c>
      <c r="H13" s="140">
        <v>8321</v>
      </c>
      <c r="I13" s="140">
        <v>18</v>
      </c>
      <c r="J13" s="142">
        <f>SUM(D13:G13,H13:I13)</f>
        <v>20475</v>
      </c>
    </row>
    <row r="14" spans="1:10" ht="15" customHeight="1">
      <c r="A14" s="202"/>
      <c r="B14" s="202"/>
      <c r="C14" s="34" t="s">
        <v>37</v>
      </c>
      <c r="D14" s="140">
        <v>53</v>
      </c>
      <c r="E14" s="140">
        <v>183</v>
      </c>
      <c r="F14" s="140">
        <v>2</v>
      </c>
      <c r="G14" s="140">
        <v>5675</v>
      </c>
      <c r="H14" s="140">
        <v>4027</v>
      </c>
      <c r="I14" s="140">
        <v>8</v>
      </c>
      <c r="J14" s="142">
        <f>SUM(D14:G14,H14:I14)</f>
        <v>9948</v>
      </c>
    </row>
    <row r="15" spans="1:10" ht="15" customHeight="1">
      <c r="A15" s="202"/>
      <c r="B15" s="202"/>
      <c r="C15" s="34" t="s">
        <v>38</v>
      </c>
      <c r="D15" s="140">
        <v>124</v>
      </c>
      <c r="E15" s="140">
        <v>348</v>
      </c>
      <c r="F15" s="140">
        <v>4</v>
      </c>
      <c r="G15" s="140">
        <v>10165</v>
      </c>
      <c r="H15" s="140">
        <v>7432</v>
      </c>
      <c r="I15" s="140">
        <v>41</v>
      </c>
      <c r="J15" s="142">
        <f>SUM(D15:G15,H15:I15)</f>
        <v>18114</v>
      </c>
    </row>
    <row r="16" spans="1:10" ht="15" customHeight="1">
      <c r="A16" s="202"/>
      <c r="B16" s="202"/>
      <c r="C16" s="34"/>
      <c r="D16" s="140"/>
      <c r="E16" s="140"/>
      <c r="F16" s="140"/>
      <c r="G16" s="140"/>
      <c r="H16" s="140"/>
      <c r="I16" s="140"/>
      <c r="J16" s="142"/>
    </row>
    <row r="17" spans="1:10" ht="15" customHeight="1">
      <c r="A17" s="202"/>
      <c r="B17" s="202"/>
      <c r="C17" s="34" t="s">
        <v>39</v>
      </c>
      <c r="D17" s="140">
        <v>21</v>
      </c>
      <c r="E17" s="140">
        <v>115</v>
      </c>
      <c r="F17" s="140">
        <v>0</v>
      </c>
      <c r="G17" s="140">
        <v>2766</v>
      </c>
      <c r="H17" s="140">
        <v>1923</v>
      </c>
      <c r="I17" s="140">
        <v>2</v>
      </c>
      <c r="J17" s="142">
        <f>SUM(D17:G17,H17:I17)</f>
        <v>4827</v>
      </c>
    </row>
    <row r="18" spans="1:10" ht="15" customHeight="1">
      <c r="A18" s="202"/>
      <c r="B18" s="202"/>
      <c r="C18" s="34" t="s">
        <v>40</v>
      </c>
      <c r="D18" s="140">
        <v>55</v>
      </c>
      <c r="E18" s="140">
        <v>127</v>
      </c>
      <c r="F18" s="140">
        <v>2</v>
      </c>
      <c r="G18" s="140">
        <v>4139</v>
      </c>
      <c r="H18" s="140">
        <v>2935</v>
      </c>
      <c r="I18" s="140">
        <v>5</v>
      </c>
      <c r="J18" s="142">
        <f>SUM(D18:G18,H18:I18)</f>
        <v>7263</v>
      </c>
    </row>
    <row r="19" spans="1:10" ht="15" customHeight="1">
      <c r="A19" s="202"/>
      <c r="B19" s="202"/>
      <c r="C19" s="34" t="s">
        <v>41</v>
      </c>
      <c r="D19" s="140">
        <v>18</v>
      </c>
      <c r="E19" s="140">
        <v>63</v>
      </c>
      <c r="F19" s="140">
        <v>0</v>
      </c>
      <c r="G19" s="140">
        <v>2739</v>
      </c>
      <c r="H19" s="140">
        <v>2259</v>
      </c>
      <c r="I19" s="140">
        <v>8</v>
      </c>
      <c r="J19" s="142">
        <f>SUM(D19:G19,H19:I19)</f>
        <v>5087</v>
      </c>
    </row>
    <row r="20" spans="1:10" ht="15" customHeight="1">
      <c r="A20" s="202"/>
      <c r="B20" s="202"/>
      <c r="C20" s="34" t="s">
        <v>42</v>
      </c>
      <c r="D20" s="140">
        <v>15</v>
      </c>
      <c r="E20" s="140">
        <v>59</v>
      </c>
      <c r="F20" s="140">
        <v>1</v>
      </c>
      <c r="G20" s="140">
        <v>2836</v>
      </c>
      <c r="H20" s="140">
        <v>1651</v>
      </c>
      <c r="I20" s="140">
        <v>3</v>
      </c>
      <c r="J20" s="142">
        <f>SUM(D20:G20,H20:I20)</f>
        <v>4565</v>
      </c>
    </row>
    <row r="21" spans="1:10" ht="15" customHeight="1">
      <c r="A21" s="202"/>
      <c r="B21" s="202"/>
      <c r="C21" s="34" t="s">
        <v>43</v>
      </c>
      <c r="D21" s="140">
        <v>22</v>
      </c>
      <c r="E21" s="140">
        <v>79</v>
      </c>
      <c r="F21" s="140">
        <v>0</v>
      </c>
      <c r="G21" s="140">
        <v>4033</v>
      </c>
      <c r="H21" s="140">
        <v>2186</v>
      </c>
      <c r="I21" s="140">
        <v>4</v>
      </c>
      <c r="J21" s="142">
        <f>SUM(D21:G21,H21:I21)</f>
        <v>6324</v>
      </c>
    </row>
    <row r="22" spans="1:10" ht="15" customHeight="1">
      <c r="A22" s="202"/>
      <c r="B22" s="202"/>
      <c r="C22" s="34"/>
      <c r="D22" s="140"/>
      <c r="E22" s="140"/>
      <c r="F22" s="140"/>
      <c r="G22" s="140"/>
      <c r="H22" s="140"/>
      <c r="I22" s="140"/>
      <c r="J22" s="142"/>
    </row>
    <row r="23" spans="1:10" ht="15" customHeight="1">
      <c r="A23" s="202"/>
      <c r="B23" s="202"/>
      <c r="C23" s="34" t="s">
        <v>44</v>
      </c>
      <c r="D23" s="140">
        <v>25</v>
      </c>
      <c r="E23" s="140">
        <v>66</v>
      </c>
      <c r="F23" s="140">
        <v>1</v>
      </c>
      <c r="G23" s="140">
        <v>2290</v>
      </c>
      <c r="H23" s="140">
        <v>1872</v>
      </c>
      <c r="I23" s="140">
        <v>4</v>
      </c>
      <c r="J23" s="142">
        <f>SUM(D23:G23,H23:I23)</f>
        <v>4258</v>
      </c>
    </row>
    <row r="24" spans="1:10" ht="15" customHeight="1">
      <c r="A24" s="202"/>
      <c r="B24" s="202"/>
      <c r="C24" s="34" t="s">
        <v>45</v>
      </c>
      <c r="D24" s="140">
        <v>33</v>
      </c>
      <c r="E24" s="140">
        <v>79</v>
      </c>
      <c r="F24" s="140">
        <v>0</v>
      </c>
      <c r="G24" s="140">
        <v>4055</v>
      </c>
      <c r="H24" s="140">
        <v>2592</v>
      </c>
      <c r="I24" s="140">
        <v>10</v>
      </c>
      <c r="J24" s="142">
        <f>SUM(D24:G24,H24:I24)</f>
        <v>6769</v>
      </c>
    </row>
    <row r="25" spans="1:10" ht="15" customHeight="1">
      <c r="A25" s="202"/>
      <c r="B25" s="202"/>
      <c r="C25" s="34" t="s">
        <v>46</v>
      </c>
      <c r="D25" s="140">
        <v>94</v>
      </c>
      <c r="E25" s="140">
        <v>196</v>
      </c>
      <c r="F25" s="140">
        <v>2</v>
      </c>
      <c r="G25" s="140">
        <v>8012</v>
      </c>
      <c r="H25" s="140">
        <v>5664</v>
      </c>
      <c r="I25" s="140">
        <v>6</v>
      </c>
      <c r="J25" s="142">
        <f>SUM(D25:G25,H25:I25)</f>
        <v>13974</v>
      </c>
    </row>
    <row r="26" spans="1:10" ht="15" customHeight="1">
      <c r="A26" s="202"/>
      <c r="B26" s="202"/>
      <c r="C26" s="34"/>
      <c r="D26" s="140"/>
      <c r="E26" s="140"/>
      <c r="F26" s="140"/>
      <c r="G26" s="140"/>
      <c r="H26" s="140"/>
      <c r="I26" s="140"/>
      <c r="J26" s="142"/>
    </row>
    <row r="27" spans="1:10" s="4" customFormat="1" ht="15" customHeight="1">
      <c r="A27" s="202"/>
      <c r="B27" s="202"/>
      <c r="C27" s="35" t="s">
        <v>47</v>
      </c>
      <c r="D27" s="143">
        <f aca="true" t="shared" si="0" ref="D27:I27">SUM(D5:D25)</f>
        <v>1364</v>
      </c>
      <c r="E27" s="143">
        <f t="shared" si="0"/>
        <v>4636</v>
      </c>
      <c r="F27" s="143">
        <f t="shared" si="0"/>
        <v>49</v>
      </c>
      <c r="G27" s="143">
        <f t="shared" si="0"/>
        <v>127190</v>
      </c>
      <c r="H27" s="143">
        <f t="shared" si="0"/>
        <v>97442</v>
      </c>
      <c r="I27" s="143">
        <f t="shared" si="0"/>
        <v>367</v>
      </c>
      <c r="J27" s="144">
        <f>SUM(D27:G27,H27:I27)</f>
        <v>231048</v>
      </c>
    </row>
    <row r="28" spans="1:10" ht="15" customHeight="1">
      <c r="A28" s="34"/>
      <c r="B28" s="34"/>
      <c r="C28" s="34"/>
      <c r="D28" s="140"/>
      <c r="E28" s="140"/>
      <c r="F28" s="140"/>
      <c r="G28" s="140"/>
      <c r="H28" s="140"/>
      <c r="I28" s="140"/>
      <c r="J28" s="142"/>
    </row>
    <row r="29" spans="1:10" s="4" customFormat="1" ht="15" customHeight="1">
      <c r="A29" s="35"/>
      <c r="B29" s="35"/>
      <c r="C29" s="35" t="s">
        <v>48</v>
      </c>
      <c r="D29" s="143">
        <f aca="true" t="shared" si="1" ref="D29:I29">SUM(D5:D8)</f>
        <v>300</v>
      </c>
      <c r="E29" s="143">
        <f t="shared" si="1"/>
        <v>1035</v>
      </c>
      <c r="F29" s="143">
        <f t="shared" si="1"/>
        <v>11</v>
      </c>
      <c r="G29" s="143">
        <f t="shared" si="1"/>
        <v>27958</v>
      </c>
      <c r="H29" s="143">
        <f t="shared" si="1"/>
        <v>22472</v>
      </c>
      <c r="I29" s="143">
        <f t="shared" si="1"/>
        <v>77</v>
      </c>
      <c r="J29" s="144">
        <f>SUM(D29:G29,H29:I29)</f>
        <v>51853</v>
      </c>
    </row>
    <row r="30" spans="1:10" s="4" customFormat="1" ht="15" customHeight="1">
      <c r="A30" s="35"/>
      <c r="B30" s="35"/>
      <c r="C30" s="35" t="s">
        <v>49</v>
      </c>
      <c r="D30" s="143">
        <f aca="true" t="shared" si="2" ref="D30:I30">SUM(D9:D13)</f>
        <v>604</v>
      </c>
      <c r="E30" s="143">
        <f t="shared" si="2"/>
        <v>2286</v>
      </c>
      <c r="F30" s="143">
        <f t="shared" si="2"/>
        <v>26</v>
      </c>
      <c r="G30" s="143">
        <f t="shared" si="2"/>
        <v>52522</v>
      </c>
      <c r="H30" s="143">
        <f t="shared" si="2"/>
        <v>42429</v>
      </c>
      <c r="I30" s="143">
        <f t="shared" si="2"/>
        <v>199</v>
      </c>
      <c r="J30" s="144">
        <f>SUM(D30:G30,H30:I30)</f>
        <v>98066</v>
      </c>
    </row>
    <row r="31" spans="1:10" ht="15" customHeight="1">
      <c r="A31" s="34"/>
      <c r="B31" s="34"/>
      <c r="C31" s="34"/>
      <c r="D31" s="140"/>
      <c r="E31" s="140"/>
      <c r="F31" s="140"/>
      <c r="G31" s="140"/>
      <c r="H31" s="140"/>
      <c r="I31" s="140"/>
      <c r="J31" s="142"/>
    </row>
    <row r="32" spans="1:10" ht="15" customHeight="1">
      <c r="A32" s="201" t="s">
        <v>50</v>
      </c>
      <c r="B32" s="201"/>
      <c r="C32" s="34" t="s">
        <v>51</v>
      </c>
      <c r="D32" s="140">
        <v>131</v>
      </c>
      <c r="E32" s="140">
        <v>321</v>
      </c>
      <c r="F32" s="140">
        <v>5</v>
      </c>
      <c r="G32" s="140">
        <v>9096</v>
      </c>
      <c r="H32" s="140">
        <v>5809</v>
      </c>
      <c r="I32" s="140">
        <v>10</v>
      </c>
      <c r="J32" s="142">
        <f>SUM(D32:G32,H32:I32)</f>
        <v>15372</v>
      </c>
    </row>
    <row r="33" spans="1:10" ht="15" customHeight="1">
      <c r="A33" s="201"/>
      <c r="B33" s="201"/>
      <c r="C33" s="34" t="s">
        <v>52</v>
      </c>
      <c r="D33" s="140">
        <v>40</v>
      </c>
      <c r="E33" s="140">
        <v>95</v>
      </c>
      <c r="F33" s="140">
        <v>1</v>
      </c>
      <c r="G33" s="140">
        <v>3773</v>
      </c>
      <c r="H33" s="140">
        <v>2364</v>
      </c>
      <c r="I33" s="140">
        <v>0</v>
      </c>
      <c r="J33" s="142">
        <f>SUM(D33:G33,H33:I33)</f>
        <v>6273</v>
      </c>
    </row>
    <row r="34" spans="1:10" ht="15" customHeight="1">
      <c r="A34" s="201"/>
      <c r="B34" s="201"/>
      <c r="C34" s="34" t="s">
        <v>53</v>
      </c>
      <c r="D34" s="140">
        <v>35</v>
      </c>
      <c r="E34" s="140">
        <v>105</v>
      </c>
      <c r="F34" s="140">
        <v>0</v>
      </c>
      <c r="G34" s="140">
        <v>3535</v>
      </c>
      <c r="H34" s="140">
        <v>2215</v>
      </c>
      <c r="I34" s="140">
        <v>7</v>
      </c>
      <c r="J34" s="142">
        <f>SUM(D34:G34,H34:I34)</f>
        <v>5897</v>
      </c>
    </row>
    <row r="35" spans="1:10" ht="15" customHeight="1">
      <c r="A35" s="201"/>
      <c r="B35" s="201"/>
      <c r="C35" s="34" t="s">
        <v>54</v>
      </c>
      <c r="D35" s="140">
        <v>24</v>
      </c>
      <c r="E35" s="140">
        <v>78</v>
      </c>
      <c r="F35" s="140">
        <v>0</v>
      </c>
      <c r="G35" s="140">
        <v>2705</v>
      </c>
      <c r="H35" s="140">
        <v>2228</v>
      </c>
      <c r="I35" s="140">
        <v>2</v>
      </c>
      <c r="J35" s="142">
        <f>SUM(D35:G35,H35:I35)</f>
        <v>5037</v>
      </c>
    </row>
    <row r="36" spans="1:10" ht="15" customHeight="1">
      <c r="A36" s="201"/>
      <c r="B36" s="201"/>
      <c r="C36" s="34" t="s">
        <v>55</v>
      </c>
      <c r="D36" s="140">
        <v>79</v>
      </c>
      <c r="E36" s="140">
        <v>92</v>
      </c>
      <c r="F36" s="140">
        <v>1</v>
      </c>
      <c r="G36" s="140">
        <v>5041</v>
      </c>
      <c r="H36" s="140">
        <v>2989</v>
      </c>
      <c r="I36" s="140">
        <v>6</v>
      </c>
      <c r="J36" s="142">
        <f>SUM(D36:G36,H36:I36)</f>
        <v>8208</v>
      </c>
    </row>
    <row r="37" spans="1:10" ht="15" customHeight="1">
      <c r="A37" s="201"/>
      <c r="B37" s="201"/>
      <c r="C37" s="34"/>
      <c r="D37" s="140"/>
      <c r="E37" s="140"/>
      <c r="F37" s="140"/>
      <c r="G37" s="140"/>
      <c r="H37" s="140"/>
      <c r="I37" s="140"/>
      <c r="J37" s="142"/>
    </row>
    <row r="38" spans="1:10" s="4" customFormat="1" ht="15" customHeight="1">
      <c r="A38" s="201"/>
      <c r="B38" s="201"/>
      <c r="C38" s="35" t="s">
        <v>56</v>
      </c>
      <c r="D38" s="143">
        <f aca="true" t="shared" si="3" ref="D38:I38">SUM(D32:D36)</f>
        <v>309</v>
      </c>
      <c r="E38" s="143">
        <f t="shared" si="3"/>
        <v>691</v>
      </c>
      <c r="F38" s="143">
        <f t="shared" si="3"/>
        <v>7</v>
      </c>
      <c r="G38" s="143">
        <f t="shared" si="3"/>
        <v>24150</v>
      </c>
      <c r="H38" s="143">
        <f t="shared" si="3"/>
        <v>15605</v>
      </c>
      <c r="I38" s="143">
        <f t="shared" si="3"/>
        <v>25</v>
      </c>
      <c r="J38" s="144">
        <f>SUM(D38:G38,H38:I38)</f>
        <v>40787</v>
      </c>
    </row>
    <row r="39" spans="1:10" ht="15" customHeight="1">
      <c r="A39" s="34"/>
      <c r="B39" s="34"/>
      <c r="C39" s="34"/>
      <c r="D39" s="140"/>
      <c r="E39" s="140"/>
      <c r="F39" s="140"/>
      <c r="G39" s="140"/>
      <c r="H39" s="140"/>
      <c r="I39" s="140"/>
      <c r="J39" s="142"/>
    </row>
    <row r="40" spans="1:10" ht="15" customHeight="1">
      <c r="A40" s="201" t="s">
        <v>57</v>
      </c>
      <c r="B40" s="201"/>
      <c r="C40" s="34" t="s">
        <v>58</v>
      </c>
      <c r="D40" s="140">
        <v>168</v>
      </c>
      <c r="E40" s="140">
        <v>508</v>
      </c>
      <c r="F40" s="140">
        <v>5</v>
      </c>
      <c r="G40" s="140">
        <v>14322</v>
      </c>
      <c r="H40" s="140">
        <v>11051</v>
      </c>
      <c r="I40" s="140">
        <v>40</v>
      </c>
      <c r="J40" s="142">
        <f>SUM(D40:G40,H40:I40)</f>
        <v>26094</v>
      </c>
    </row>
    <row r="41" spans="1:10" ht="15" customHeight="1">
      <c r="A41" s="201"/>
      <c r="B41" s="201"/>
      <c r="C41" s="34" t="s">
        <v>59</v>
      </c>
      <c r="D41" s="140">
        <v>96</v>
      </c>
      <c r="E41" s="140">
        <v>240</v>
      </c>
      <c r="F41" s="140">
        <v>4</v>
      </c>
      <c r="G41" s="140">
        <v>7588</v>
      </c>
      <c r="H41" s="140">
        <v>5181</v>
      </c>
      <c r="I41" s="140">
        <v>18</v>
      </c>
      <c r="J41" s="142">
        <f>SUM(D41:G41,H41:I41)</f>
        <v>13127</v>
      </c>
    </row>
    <row r="42" spans="1:10" ht="15" customHeight="1">
      <c r="A42" s="201"/>
      <c r="B42" s="201"/>
      <c r="C42" s="34" t="s">
        <v>60</v>
      </c>
      <c r="D42" s="140">
        <v>45</v>
      </c>
      <c r="E42" s="140">
        <v>85</v>
      </c>
      <c r="F42" s="140">
        <v>1</v>
      </c>
      <c r="G42" s="140">
        <v>3867</v>
      </c>
      <c r="H42" s="140">
        <v>2541</v>
      </c>
      <c r="I42" s="140">
        <v>21</v>
      </c>
      <c r="J42" s="142">
        <f>SUM(D42:G42,H42:I42)</f>
        <v>6560</v>
      </c>
    </row>
    <row r="43" spans="1:10" ht="15" customHeight="1">
      <c r="A43" s="201"/>
      <c r="B43" s="201"/>
      <c r="C43" s="34" t="s">
        <v>61</v>
      </c>
      <c r="D43" s="140">
        <v>61</v>
      </c>
      <c r="E43" s="140">
        <v>137</v>
      </c>
      <c r="F43" s="140">
        <v>1</v>
      </c>
      <c r="G43" s="140">
        <v>4690</v>
      </c>
      <c r="H43" s="140">
        <v>3326</v>
      </c>
      <c r="I43" s="140">
        <v>5</v>
      </c>
      <c r="J43" s="142">
        <f>SUM(D43:G43,H43:I43)</f>
        <v>8220</v>
      </c>
    </row>
    <row r="44" spans="1:10" ht="15" customHeight="1">
      <c r="A44" s="201"/>
      <c r="B44" s="201"/>
      <c r="C44" s="34" t="s">
        <v>62</v>
      </c>
      <c r="D44" s="140">
        <v>21</v>
      </c>
      <c r="E44" s="140">
        <v>35</v>
      </c>
      <c r="F44" s="140">
        <v>0</v>
      </c>
      <c r="G44" s="140">
        <v>1636</v>
      </c>
      <c r="H44" s="140">
        <v>862</v>
      </c>
      <c r="I44" s="140">
        <v>0</v>
      </c>
      <c r="J44" s="142">
        <f>SUM(D44:G44,H44:I44)</f>
        <v>2554</v>
      </c>
    </row>
    <row r="45" spans="1:10" ht="15" customHeight="1">
      <c r="A45" s="201"/>
      <c r="B45" s="201"/>
      <c r="C45" s="34"/>
      <c r="D45" s="140"/>
      <c r="E45" s="140"/>
      <c r="F45" s="140"/>
      <c r="G45" s="140"/>
      <c r="H45" s="140"/>
      <c r="I45" s="140"/>
      <c r="J45" s="142"/>
    </row>
    <row r="46" spans="1:10" ht="15" customHeight="1">
      <c r="A46" s="201"/>
      <c r="B46" s="201"/>
      <c r="C46" s="34" t="s">
        <v>63</v>
      </c>
      <c r="D46" s="140">
        <v>58</v>
      </c>
      <c r="E46" s="140">
        <v>57</v>
      </c>
      <c r="F46" s="140">
        <v>0</v>
      </c>
      <c r="G46" s="140">
        <v>2280</v>
      </c>
      <c r="H46" s="140">
        <v>1657</v>
      </c>
      <c r="I46" s="140">
        <v>4</v>
      </c>
      <c r="J46" s="142">
        <f>SUM(D46:G46,H46:I46)</f>
        <v>4056</v>
      </c>
    </row>
    <row r="47" spans="1:10" ht="15" customHeight="1">
      <c r="A47" s="201"/>
      <c r="B47" s="201"/>
      <c r="C47" s="34" t="s">
        <v>64</v>
      </c>
      <c r="D47" s="140">
        <v>23</v>
      </c>
      <c r="E47" s="140">
        <v>26</v>
      </c>
      <c r="F47" s="140">
        <v>0</v>
      </c>
      <c r="G47" s="140">
        <v>991</v>
      </c>
      <c r="H47" s="140">
        <v>584</v>
      </c>
      <c r="I47" s="140">
        <v>1</v>
      </c>
      <c r="J47" s="142">
        <f>SUM(D47:G47,H47:I47)</f>
        <v>1625</v>
      </c>
    </row>
    <row r="48" spans="1:10" ht="15" customHeight="1">
      <c r="A48" s="201"/>
      <c r="B48" s="201"/>
      <c r="C48" s="34" t="s">
        <v>65</v>
      </c>
      <c r="D48" s="140">
        <v>30</v>
      </c>
      <c r="E48" s="140">
        <v>23</v>
      </c>
      <c r="F48" s="140">
        <v>0</v>
      </c>
      <c r="G48" s="140">
        <v>1349</v>
      </c>
      <c r="H48" s="140">
        <v>556</v>
      </c>
      <c r="I48" s="140">
        <v>1</v>
      </c>
      <c r="J48" s="142">
        <f>SUM(D48:G48,H48:I48)</f>
        <v>1959</v>
      </c>
    </row>
    <row r="49" spans="1:10" ht="15" customHeight="1">
      <c r="A49" s="201"/>
      <c r="B49" s="201"/>
      <c r="C49" s="34"/>
      <c r="D49" s="140"/>
      <c r="E49" s="140"/>
      <c r="F49" s="140"/>
      <c r="G49" s="140"/>
      <c r="H49" s="140"/>
      <c r="I49" s="140"/>
      <c r="J49" s="142"/>
    </row>
    <row r="50" spans="1:10" s="4" customFormat="1" ht="15" customHeight="1">
      <c r="A50" s="201"/>
      <c r="B50" s="201"/>
      <c r="C50" s="35" t="s">
        <v>66</v>
      </c>
      <c r="D50" s="143">
        <f aca="true" t="shared" si="4" ref="D50:I50">SUM(D40:D48)</f>
        <v>502</v>
      </c>
      <c r="E50" s="143">
        <f t="shared" si="4"/>
        <v>1111</v>
      </c>
      <c r="F50" s="143">
        <f t="shared" si="4"/>
        <v>11</v>
      </c>
      <c r="G50" s="143">
        <f t="shared" si="4"/>
        <v>36723</v>
      </c>
      <c r="H50" s="143">
        <f t="shared" si="4"/>
        <v>25758</v>
      </c>
      <c r="I50" s="143">
        <f t="shared" si="4"/>
        <v>90</v>
      </c>
      <c r="J50" s="144">
        <f>SUM(D50:G50,H50:I50)</f>
        <v>64195</v>
      </c>
    </row>
    <row r="51" spans="1:10" ht="15" customHeight="1">
      <c r="A51" s="34"/>
      <c r="B51" s="34"/>
      <c r="C51" s="34"/>
      <c r="D51" s="140"/>
      <c r="E51" s="140"/>
      <c r="F51" s="140"/>
      <c r="G51" s="140"/>
      <c r="H51" s="140"/>
      <c r="I51" s="140"/>
      <c r="J51" s="142"/>
    </row>
    <row r="52" spans="1:10" s="4" customFormat="1" ht="15" customHeight="1">
      <c r="A52" s="15"/>
      <c r="B52" s="15"/>
      <c r="C52" s="36" t="s">
        <v>3</v>
      </c>
      <c r="D52" s="145">
        <f aca="true" t="shared" si="5" ref="D52:I52">+D50+D38+D27</f>
        <v>2175</v>
      </c>
      <c r="E52" s="145">
        <f t="shared" si="5"/>
        <v>6438</v>
      </c>
      <c r="F52" s="145">
        <f t="shared" si="5"/>
        <v>67</v>
      </c>
      <c r="G52" s="145">
        <f t="shared" si="5"/>
        <v>188063</v>
      </c>
      <c r="H52" s="145">
        <f t="shared" si="5"/>
        <v>138805</v>
      </c>
      <c r="I52" s="145">
        <f t="shared" si="5"/>
        <v>482</v>
      </c>
      <c r="J52" s="146">
        <f>SUM(D52:G52,H52:I52)</f>
        <v>336030</v>
      </c>
    </row>
    <row r="53" spans="1:10" ht="13.5">
      <c r="A53" s="11" t="s">
        <v>213</v>
      </c>
      <c r="B53" s="11"/>
      <c r="C53" s="37"/>
      <c r="D53" s="11"/>
      <c r="E53" s="11"/>
      <c r="F53" s="11"/>
      <c r="G53" s="11"/>
      <c r="H53" s="11"/>
      <c r="I53" s="11"/>
      <c r="J53" s="11"/>
    </row>
    <row r="54" spans="1:10" ht="13.5">
      <c r="A54" s="11" t="s">
        <v>200</v>
      </c>
      <c r="B54" s="11"/>
      <c r="C54" s="37"/>
      <c r="D54" s="11"/>
      <c r="E54" s="11"/>
      <c r="F54" s="11"/>
      <c r="G54" s="11"/>
      <c r="H54" s="11"/>
      <c r="I54" s="11"/>
      <c r="J54" s="11"/>
    </row>
    <row r="55" spans="1:10" ht="13.5">
      <c r="A55" s="11" t="s">
        <v>209</v>
      </c>
      <c r="B55" s="11"/>
      <c r="C55" s="37"/>
      <c r="D55" s="11"/>
      <c r="E55" s="11"/>
      <c r="F55" s="11"/>
      <c r="G55" s="11"/>
      <c r="H55" s="11"/>
      <c r="I55" s="11"/>
      <c r="J55" s="11"/>
    </row>
    <row r="56" spans="1:10" ht="13.5">
      <c r="A56" s="199" t="s">
        <v>201</v>
      </c>
      <c r="B56" s="200"/>
      <c r="C56" s="200"/>
      <c r="D56" s="200"/>
      <c r="E56" s="200"/>
      <c r="F56" s="200"/>
      <c r="G56" s="200"/>
      <c r="H56" s="33"/>
      <c r="I56" s="33"/>
      <c r="J56" s="33"/>
    </row>
    <row r="57" spans="1:10" ht="13.5">
      <c r="A57" s="33" t="s">
        <v>202</v>
      </c>
      <c r="B57" s="33"/>
      <c r="C57" s="33"/>
      <c r="D57" s="33"/>
      <c r="E57" s="33"/>
      <c r="F57" s="33"/>
      <c r="G57" s="33"/>
      <c r="H57" s="33"/>
      <c r="I57" s="33"/>
      <c r="J57" s="33"/>
    </row>
    <row r="58" spans="1:10" ht="13.5">
      <c r="A58" s="33"/>
      <c r="B58" s="33"/>
      <c r="C58" s="33"/>
      <c r="D58" s="33"/>
      <c r="E58" s="33"/>
      <c r="F58" s="33"/>
      <c r="G58" s="33"/>
      <c r="H58" s="33"/>
      <c r="I58" s="33"/>
      <c r="J58" s="33"/>
    </row>
    <row r="59" spans="1:10" ht="13.5">
      <c r="A59" s="33"/>
      <c r="B59" s="33"/>
      <c r="C59" s="33"/>
      <c r="D59" s="33"/>
      <c r="E59" s="33"/>
      <c r="F59" s="33"/>
      <c r="G59" s="33"/>
      <c r="H59" s="33"/>
      <c r="I59" s="33"/>
      <c r="J59" s="33"/>
    </row>
    <row r="60" spans="1:10" ht="13.5">
      <c r="A60" s="38"/>
      <c r="B60" s="38"/>
      <c r="C60" s="38"/>
      <c r="D60" s="38"/>
      <c r="E60" s="38"/>
      <c r="F60" s="38"/>
      <c r="G60" s="38"/>
      <c r="H60" s="38"/>
      <c r="I60" s="38"/>
      <c r="J60" s="38"/>
    </row>
  </sheetData>
  <mergeCells count="14">
    <mergeCell ref="A1:E1"/>
    <mergeCell ref="A2:A3"/>
    <mergeCell ref="D2:D3"/>
    <mergeCell ref="E2:E3"/>
    <mergeCell ref="B2:C3"/>
    <mergeCell ref="G2:G3"/>
    <mergeCell ref="J2:J3"/>
    <mergeCell ref="A5:A27"/>
    <mergeCell ref="A32:A38"/>
    <mergeCell ref="A56:G56"/>
    <mergeCell ref="A40:A50"/>
    <mergeCell ref="B5:B27"/>
    <mergeCell ref="B32:B38"/>
    <mergeCell ref="B40:B50"/>
  </mergeCells>
  <printOptions/>
  <pageMargins left="1.07" right="0.75" top="1" bottom="1" header="0.512" footer="0.512"/>
  <pageSetup orientation="landscape" paperSize="9" scale="58" r:id="rId2"/>
  <headerFooter alignWithMargins="0">
    <oddHeader>&amp;L&amp;"ＭＳ Ｐゴシック,太字"&amp;14源　泉　所　得　税
&amp;"ＭＳ Ｐゴシック,標準"&amp;12　3-1　課税所得</oddHeader>
  </headerFooter>
  <drawing r:id="rId1"/>
</worksheet>
</file>

<file path=xl/worksheets/sheet4.xml><?xml version="1.0" encoding="utf-8"?>
<worksheet xmlns="http://schemas.openxmlformats.org/spreadsheetml/2006/main" xmlns:r="http://schemas.openxmlformats.org/officeDocument/2006/relationships">
  <dimension ref="A1:L36"/>
  <sheetViews>
    <sheetView showGridLines="0" zoomScale="85" zoomScaleNormal="85" zoomScaleSheetLayoutView="75" workbookViewId="0" topLeftCell="A1">
      <selection activeCell="G12" sqref="G12"/>
    </sheetView>
  </sheetViews>
  <sheetFormatPr defaultColWidth="9.00390625" defaultRowHeight="13.5"/>
  <cols>
    <col min="1" max="1" width="6.75390625" style="0" customWidth="1"/>
    <col min="2" max="2" width="3.375" style="0" customWidth="1"/>
    <col min="3" max="3" width="32.75390625" style="0" bestFit="1" customWidth="1"/>
    <col min="4" max="4" width="15.50390625" style="0" bestFit="1" customWidth="1"/>
    <col min="5" max="5" width="14.50390625" style="0" bestFit="1" customWidth="1"/>
    <col min="6" max="6" width="16.75390625" style="0" bestFit="1" customWidth="1"/>
    <col min="7" max="7" width="16.75390625" style="0" customWidth="1"/>
    <col min="8" max="8" width="15.50390625" style="0" bestFit="1" customWidth="1"/>
    <col min="9" max="9" width="14.50390625" style="0" bestFit="1" customWidth="1"/>
    <col min="10" max="10" width="31.00390625" style="0" customWidth="1"/>
    <col min="11" max="11" width="3.50390625" style="0" customWidth="1"/>
    <col min="12" max="12" width="3.75390625" style="0" customWidth="1"/>
  </cols>
  <sheetData>
    <row r="1" spans="1:12" ht="20.25" customHeight="1" thickBot="1">
      <c r="A1" s="138" t="s">
        <v>67</v>
      </c>
      <c r="B1" s="5"/>
      <c r="C1" s="5"/>
      <c r="D1" s="5"/>
      <c r="E1" s="5"/>
      <c r="F1" s="5"/>
      <c r="G1" s="5"/>
      <c r="H1" s="5"/>
      <c r="I1" s="5"/>
      <c r="J1" s="5"/>
      <c r="K1" s="5"/>
      <c r="L1" s="5"/>
    </row>
    <row r="2" spans="1:12" ht="14.25" thickTop="1">
      <c r="A2" s="186" t="s">
        <v>0</v>
      </c>
      <c r="B2" s="178"/>
      <c r="C2" s="178"/>
      <c r="D2" s="178" t="s">
        <v>68</v>
      </c>
      <c r="E2" s="177"/>
      <c r="F2" s="177" t="s">
        <v>69</v>
      </c>
      <c r="G2" s="177"/>
      <c r="H2" s="178" t="s">
        <v>3</v>
      </c>
      <c r="I2" s="179"/>
      <c r="J2" s="179" t="s">
        <v>0</v>
      </c>
      <c r="K2" s="183"/>
      <c r="L2" s="183"/>
    </row>
    <row r="3" spans="1:12" ht="40.5">
      <c r="A3" s="187"/>
      <c r="B3" s="168"/>
      <c r="C3" s="168"/>
      <c r="D3" s="128" t="s">
        <v>70</v>
      </c>
      <c r="E3" s="128" t="s">
        <v>71</v>
      </c>
      <c r="F3" s="128" t="s">
        <v>245</v>
      </c>
      <c r="G3" s="128" t="s">
        <v>247</v>
      </c>
      <c r="H3" s="128" t="s">
        <v>70</v>
      </c>
      <c r="I3" s="129" t="s">
        <v>71</v>
      </c>
      <c r="J3" s="184"/>
      <c r="K3" s="185"/>
      <c r="L3" s="185"/>
    </row>
    <row r="4" spans="1:12" s="1" customFormat="1" ht="10.5">
      <c r="A4" s="46"/>
      <c r="B4" s="46"/>
      <c r="C4" s="46"/>
      <c r="D4" s="47" t="s">
        <v>4</v>
      </c>
      <c r="E4" s="47" t="s">
        <v>4</v>
      </c>
      <c r="F4" s="47" t="s">
        <v>4</v>
      </c>
      <c r="G4" s="47" t="s">
        <v>4</v>
      </c>
      <c r="H4" s="47" t="s">
        <v>4</v>
      </c>
      <c r="I4" s="47" t="s">
        <v>4</v>
      </c>
      <c r="J4" s="46"/>
      <c r="K4" s="46"/>
      <c r="L4" s="46"/>
    </row>
    <row r="5" spans="1:12" ht="18.75" customHeight="1">
      <c r="A5" s="212" t="s">
        <v>72</v>
      </c>
      <c r="B5" s="212"/>
      <c r="C5" s="212"/>
      <c r="D5" s="43">
        <v>1788718</v>
      </c>
      <c r="E5" s="43">
        <v>267950</v>
      </c>
      <c r="F5" s="43">
        <v>907032</v>
      </c>
      <c r="G5" s="43">
        <v>58740151</v>
      </c>
      <c r="H5" s="43">
        <v>61435901</v>
      </c>
      <c r="I5" s="43">
        <v>267950</v>
      </c>
      <c r="J5" s="212" t="s">
        <v>72</v>
      </c>
      <c r="K5" s="212"/>
      <c r="L5" s="212"/>
    </row>
    <row r="6" spans="1:12" ht="18.75" customHeight="1">
      <c r="A6" s="212" t="s">
        <v>73</v>
      </c>
      <c r="B6" s="212"/>
      <c r="C6" s="212"/>
      <c r="D6" s="43">
        <v>2992920</v>
      </c>
      <c r="E6" s="43">
        <v>446843</v>
      </c>
      <c r="F6" s="43">
        <v>143839</v>
      </c>
      <c r="G6" s="43">
        <v>4002295</v>
      </c>
      <c r="H6" s="43">
        <v>43044593</v>
      </c>
      <c r="I6" s="43">
        <v>446843</v>
      </c>
      <c r="J6" s="212" t="s">
        <v>73</v>
      </c>
      <c r="K6" s="212"/>
      <c r="L6" s="212"/>
    </row>
    <row r="7" spans="1:12" ht="18.75" customHeight="1">
      <c r="A7" s="42"/>
      <c r="B7" s="42"/>
      <c r="C7" s="42"/>
      <c r="D7" s="43"/>
      <c r="E7" s="43"/>
      <c r="F7" s="43"/>
      <c r="G7" s="43"/>
      <c r="H7" s="43"/>
      <c r="I7" s="43"/>
      <c r="J7" s="42"/>
      <c r="K7" s="42"/>
      <c r="L7" s="42"/>
    </row>
    <row r="8" spans="1:12" ht="18.75" customHeight="1">
      <c r="A8" s="42"/>
      <c r="B8" s="42"/>
      <c r="C8" s="42"/>
      <c r="D8" s="43"/>
      <c r="E8" s="43"/>
      <c r="F8" s="43"/>
      <c r="G8" s="43"/>
      <c r="H8" s="43"/>
      <c r="I8" s="43"/>
      <c r="J8" s="42"/>
      <c r="K8" s="42"/>
      <c r="L8" s="42"/>
    </row>
    <row r="9" spans="1:12" ht="18.75" customHeight="1">
      <c r="A9" s="180" t="s">
        <v>181</v>
      </c>
      <c r="B9" s="42"/>
      <c r="C9" s="42" t="s">
        <v>74</v>
      </c>
      <c r="D9" s="43">
        <v>326144906</v>
      </c>
      <c r="E9" s="43">
        <v>48726049</v>
      </c>
      <c r="F9" s="43">
        <v>87583995</v>
      </c>
      <c r="G9" s="43">
        <v>1302910</v>
      </c>
      <c r="H9" s="43">
        <v>415031811</v>
      </c>
      <c r="I9" s="43">
        <v>48726049</v>
      </c>
      <c r="J9" s="42" t="s">
        <v>74</v>
      </c>
      <c r="K9" s="42"/>
      <c r="L9" s="212" t="s">
        <v>181</v>
      </c>
    </row>
    <row r="10" spans="1:12" ht="18.75" customHeight="1">
      <c r="A10" s="180"/>
      <c r="B10" s="42"/>
      <c r="C10" s="42" t="s">
        <v>75</v>
      </c>
      <c r="D10" s="43">
        <v>11797713</v>
      </c>
      <c r="E10" s="43">
        <v>1769657</v>
      </c>
      <c r="F10" s="43">
        <v>1724847</v>
      </c>
      <c r="G10" s="43">
        <v>3893498</v>
      </c>
      <c r="H10" s="43">
        <v>17416058</v>
      </c>
      <c r="I10" s="43">
        <v>1769657</v>
      </c>
      <c r="J10" s="42" t="s">
        <v>75</v>
      </c>
      <c r="K10" s="42"/>
      <c r="L10" s="212"/>
    </row>
    <row r="11" spans="1:12" ht="18.75" customHeight="1">
      <c r="A11" s="180"/>
      <c r="B11" s="42"/>
      <c r="C11" s="42" t="s">
        <v>235</v>
      </c>
      <c r="D11" s="43">
        <v>3421234</v>
      </c>
      <c r="E11" s="43">
        <v>510106</v>
      </c>
      <c r="F11" s="43">
        <v>814832</v>
      </c>
      <c r="G11" s="43">
        <v>4321378</v>
      </c>
      <c r="H11" s="43">
        <v>8557444</v>
      </c>
      <c r="I11" s="43">
        <v>510106</v>
      </c>
      <c r="J11" s="92" t="s">
        <v>235</v>
      </c>
      <c r="K11" s="42"/>
      <c r="L11" s="212"/>
    </row>
    <row r="12" spans="1:12" ht="18.75" customHeight="1">
      <c r="A12" s="180"/>
      <c r="B12" s="42"/>
      <c r="C12" s="42" t="s">
        <v>76</v>
      </c>
      <c r="D12" s="43">
        <v>2752896</v>
      </c>
      <c r="E12" s="43">
        <v>407613</v>
      </c>
      <c r="F12" s="43">
        <v>9453</v>
      </c>
      <c r="G12" s="44">
        <v>0</v>
      </c>
      <c r="H12" s="43">
        <v>2762349</v>
      </c>
      <c r="I12" s="43">
        <v>407613</v>
      </c>
      <c r="J12" s="42" t="s">
        <v>76</v>
      </c>
      <c r="K12" s="42"/>
      <c r="L12" s="212"/>
    </row>
    <row r="13" spans="1:12" ht="18.75" customHeight="1">
      <c r="A13" s="42"/>
      <c r="B13" s="42"/>
      <c r="C13" s="42"/>
      <c r="D13" s="43"/>
      <c r="E13" s="43"/>
      <c r="F13" s="43"/>
      <c r="G13" s="43"/>
      <c r="H13" s="43"/>
      <c r="I13" s="43"/>
      <c r="J13" s="42"/>
      <c r="K13" s="42"/>
      <c r="L13" s="42"/>
    </row>
    <row r="14" spans="1:12" ht="18.75" customHeight="1">
      <c r="A14" s="42"/>
      <c r="B14" s="42"/>
      <c r="C14" s="42"/>
      <c r="D14" s="43"/>
      <c r="E14" s="43"/>
      <c r="F14" s="43"/>
      <c r="G14" s="43"/>
      <c r="H14" s="43"/>
      <c r="I14" s="43"/>
      <c r="J14" s="42"/>
      <c r="K14" s="42"/>
      <c r="L14" s="42"/>
    </row>
    <row r="15" spans="1:12" ht="18.75" customHeight="1">
      <c r="A15" s="212" t="s">
        <v>230</v>
      </c>
      <c r="B15" s="212"/>
      <c r="C15" s="212"/>
      <c r="D15" s="43">
        <v>352121</v>
      </c>
      <c r="E15" s="43">
        <v>52607</v>
      </c>
      <c r="F15" s="43">
        <v>87817</v>
      </c>
      <c r="G15" s="43">
        <v>20904</v>
      </c>
      <c r="H15" s="43">
        <v>460842</v>
      </c>
      <c r="I15" s="43">
        <v>52607</v>
      </c>
      <c r="J15" s="212" t="s">
        <v>77</v>
      </c>
      <c r="K15" s="212"/>
      <c r="L15" s="212"/>
    </row>
    <row r="16" spans="1:12" ht="18.75" customHeight="1">
      <c r="A16" s="212" t="s">
        <v>78</v>
      </c>
      <c r="B16" s="212"/>
      <c r="C16" s="212"/>
      <c r="D16" s="43">
        <v>97468</v>
      </c>
      <c r="E16" s="43">
        <v>14591</v>
      </c>
      <c r="F16" s="44">
        <v>1749</v>
      </c>
      <c r="G16" s="44">
        <v>94</v>
      </c>
      <c r="H16" s="43">
        <v>99311</v>
      </c>
      <c r="I16" s="43">
        <v>14591</v>
      </c>
      <c r="J16" s="212" t="s">
        <v>78</v>
      </c>
      <c r="K16" s="212"/>
      <c r="L16" s="212"/>
    </row>
    <row r="17" spans="1:12" ht="18.75" customHeight="1">
      <c r="A17" s="42"/>
      <c r="B17" s="42"/>
      <c r="C17" s="42"/>
      <c r="D17" s="43"/>
      <c r="E17" s="43"/>
      <c r="F17" s="43"/>
      <c r="G17" s="43"/>
      <c r="H17" s="43"/>
      <c r="I17" s="43"/>
      <c r="J17" s="42"/>
      <c r="K17" s="42"/>
      <c r="L17" s="42"/>
    </row>
    <row r="18" spans="1:12" s="4" customFormat="1" ht="18.75" customHeight="1">
      <c r="A18" s="210" t="s">
        <v>79</v>
      </c>
      <c r="B18" s="210"/>
      <c r="C18" s="210"/>
      <c r="D18" s="48">
        <f aca="true" t="shared" si="0" ref="D18:I18">SUM(D5:D16)</f>
        <v>349347976</v>
      </c>
      <c r="E18" s="48">
        <f t="shared" si="0"/>
        <v>52195416</v>
      </c>
      <c r="F18" s="48">
        <f t="shared" si="0"/>
        <v>91273564</v>
      </c>
      <c r="G18" s="48">
        <f t="shared" si="0"/>
        <v>72281230</v>
      </c>
      <c r="H18" s="48">
        <f t="shared" si="0"/>
        <v>548808309</v>
      </c>
      <c r="I18" s="48">
        <f t="shared" si="0"/>
        <v>52195416</v>
      </c>
      <c r="J18" s="210" t="s">
        <v>79</v>
      </c>
      <c r="K18" s="210"/>
      <c r="L18" s="210"/>
    </row>
    <row r="19" spans="1:12" ht="18.75" customHeight="1">
      <c r="A19" s="42"/>
      <c r="B19" s="42"/>
      <c r="C19" s="42"/>
      <c r="D19" s="43"/>
      <c r="E19" s="43"/>
      <c r="F19" s="43"/>
      <c r="G19" s="43"/>
      <c r="H19" s="43"/>
      <c r="I19" s="43"/>
      <c r="J19" s="42"/>
      <c r="K19" s="42"/>
      <c r="L19" s="42"/>
    </row>
    <row r="20" spans="1:12" ht="18.75" customHeight="1">
      <c r="A20" s="212" t="s">
        <v>80</v>
      </c>
      <c r="B20" s="212"/>
      <c r="C20" s="212"/>
      <c r="D20" s="43">
        <v>1163075</v>
      </c>
      <c r="E20" s="43">
        <v>174345</v>
      </c>
      <c r="F20" s="44">
        <v>0</v>
      </c>
      <c r="G20" s="43">
        <v>140092</v>
      </c>
      <c r="H20" s="43">
        <v>1303167</v>
      </c>
      <c r="I20" s="43">
        <v>174345</v>
      </c>
      <c r="J20" s="212" t="s">
        <v>80</v>
      </c>
      <c r="K20" s="212"/>
      <c r="L20" s="212"/>
    </row>
    <row r="21" spans="1:12" ht="33" customHeight="1">
      <c r="A21" s="248" t="s">
        <v>246</v>
      </c>
      <c r="B21" s="212"/>
      <c r="C21" s="212"/>
      <c r="D21" s="79">
        <v>188875</v>
      </c>
      <c r="E21" s="79">
        <v>29389</v>
      </c>
      <c r="F21" s="79">
        <v>5541</v>
      </c>
      <c r="G21" s="81">
        <v>0</v>
      </c>
      <c r="H21" s="79">
        <v>194416</v>
      </c>
      <c r="I21" s="79">
        <v>29389</v>
      </c>
      <c r="J21" s="213" t="s">
        <v>224</v>
      </c>
      <c r="K21" s="176"/>
      <c r="L21" s="176"/>
    </row>
    <row r="22" spans="1:12" ht="18.75" customHeight="1">
      <c r="A22" s="212" t="s">
        <v>81</v>
      </c>
      <c r="B22" s="212"/>
      <c r="C22" s="212"/>
      <c r="D22" s="44">
        <v>0</v>
      </c>
      <c r="E22" s="44">
        <v>0</v>
      </c>
      <c r="F22" s="44">
        <v>0</v>
      </c>
      <c r="G22" s="44">
        <v>0</v>
      </c>
      <c r="H22" s="44">
        <v>0</v>
      </c>
      <c r="I22" s="44">
        <v>0</v>
      </c>
      <c r="J22" s="212" t="s">
        <v>251</v>
      </c>
      <c r="K22" s="212"/>
      <c r="L22" s="212"/>
    </row>
    <row r="23" spans="1:12" ht="18.75" customHeight="1">
      <c r="A23" s="42"/>
      <c r="B23" s="42"/>
      <c r="C23" s="42"/>
      <c r="D23" s="43"/>
      <c r="E23" s="43"/>
      <c r="F23" s="43"/>
      <c r="G23" s="43"/>
      <c r="H23" s="43"/>
      <c r="I23" s="43"/>
      <c r="J23" s="42"/>
      <c r="K23" s="42"/>
      <c r="L23" s="42"/>
    </row>
    <row r="24" spans="1:12" s="4" customFormat="1" ht="18.75" customHeight="1">
      <c r="A24" s="211" t="s">
        <v>82</v>
      </c>
      <c r="B24" s="211"/>
      <c r="C24" s="211"/>
      <c r="D24" s="49">
        <f aca="true" t="shared" si="1" ref="D24:I24">SUM(D18:D22)</f>
        <v>350699926</v>
      </c>
      <c r="E24" s="49">
        <f t="shared" si="1"/>
        <v>52399150</v>
      </c>
      <c r="F24" s="49">
        <f t="shared" si="1"/>
        <v>91279105</v>
      </c>
      <c r="G24" s="49">
        <f t="shared" si="1"/>
        <v>72421322</v>
      </c>
      <c r="H24" s="49">
        <f t="shared" si="1"/>
        <v>550305892</v>
      </c>
      <c r="I24" s="49">
        <f t="shared" si="1"/>
        <v>52399150</v>
      </c>
      <c r="J24" s="211" t="s">
        <v>82</v>
      </c>
      <c r="K24" s="211"/>
      <c r="L24" s="211"/>
    </row>
    <row r="25" spans="1:12" ht="18" customHeight="1">
      <c r="A25" s="181" t="s">
        <v>234</v>
      </c>
      <c r="B25" s="181"/>
      <c r="C25" s="181"/>
      <c r="D25" s="181"/>
      <c r="E25" s="181"/>
      <c r="F25" s="181"/>
      <c r="G25" s="181"/>
      <c r="H25" s="181"/>
      <c r="I25" s="181"/>
      <c r="J25" s="45"/>
      <c r="K25" s="45"/>
      <c r="L25" s="45"/>
    </row>
    <row r="26" spans="1:12" ht="36" customHeight="1">
      <c r="A26" s="182" t="s">
        <v>248</v>
      </c>
      <c r="B26" s="182"/>
      <c r="C26" s="182"/>
      <c r="D26" s="182"/>
      <c r="E26" s="182"/>
      <c r="F26" s="182"/>
      <c r="G26" s="182"/>
      <c r="H26" s="182"/>
      <c r="I26" s="182"/>
      <c r="J26" s="182"/>
      <c r="K26" s="182"/>
      <c r="L26" s="182"/>
    </row>
    <row r="27" spans="1:12" ht="36" customHeight="1">
      <c r="A27" s="182" t="s">
        <v>249</v>
      </c>
      <c r="B27" s="182"/>
      <c r="C27" s="182"/>
      <c r="D27" s="182"/>
      <c r="E27" s="182"/>
      <c r="F27" s="182"/>
      <c r="G27" s="182"/>
      <c r="H27" s="182"/>
      <c r="I27" s="182"/>
      <c r="J27" s="182"/>
      <c r="K27" s="182"/>
      <c r="L27" s="182"/>
    </row>
    <row r="28" spans="1:12" ht="18" customHeight="1">
      <c r="A28" s="169" t="s">
        <v>237</v>
      </c>
      <c r="B28" s="169"/>
      <c r="C28" s="169"/>
      <c r="D28" s="169"/>
      <c r="E28" s="169"/>
      <c r="F28" s="169"/>
      <c r="G28" s="169"/>
      <c r="H28" s="169"/>
      <c r="I28" s="169"/>
      <c r="J28" s="169"/>
      <c r="K28" s="169"/>
      <c r="L28" s="169"/>
    </row>
    <row r="29" spans="1:12" ht="18" customHeight="1">
      <c r="A29" s="169" t="s">
        <v>238</v>
      </c>
      <c r="B29" s="169"/>
      <c r="C29" s="169"/>
      <c r="D29" s="169"/>
      <c r="E29" s="169"/>
      <c r="F29" s="169"/>
      <c r="G29" s="169"/>
      <c r="H29" s="169"/>
      <c r="I29" s="169"/>
      <c r="J29" s="169"/>
      <c r="K29" s="169"/>
      <c r="L29" s="169"/>
    </row>
    <row r="30" spans="1:12" ht="36" customHeight="1">
      <c r="A30" s="170" t="s">
        <v>250</v>
      </c>
      <c r="B30" s="169"/>
      <c r="C30" s="169"/>
      <c r="D30" s="169"/>
      <c r="E30" s="169"/>
      <c r="F30" s="169"/>
      <c r="G30" s="169"/>
      <c r="H30" s="169"/>
      <c r="I30" s="169"/>
      <c r="J30" s="169"/>
      <c r="K30" s="169"/>
      <c r="L30" s="169"/>
    </row>
    <row r="31" spans="1:12" ht="18" customHeight="1">
      <c r="A31" s="171" t="s">
        <v>236</v>
      </c>
      <c r="B31" s="171"/>
      <c r="C31" s="171"/>
      <c r="D31" s="171"/>
      <c r="E31" s="171"/>
      <c r="F31" s="171"/>
      <c r="G31" s="171"/>
      <c r="H31" s="171"/>
      <c r="I31" s="171"/>
      <c r="J31" s="171"/>
      <c r="K31" s="171"/>
      <c r="L31" s="171"/>
    </row>
    <row r="32" spans="1:12" ht="13.5">
      <c r="A32" s="5"/>
      <c r="B32" s="5"/>
      <c r="C32" s="5"/>
      <c r="D32" s="5"/>
      <c r="E32" s="5"/>
      <c r="F32" s="5"/>
      <c r="G32" s="5"/>
      <c r="H32" s="5"/>
      <c r="I32" s="5"/>
      <c r="J32" s="5"/>
      <c r="K32" s="5"/>
      <c r="L32" s="5"/>
    </row>
    <row r="33" spans="1:12" ht="13.5">
      <c r="A33" s="5"/>
      <c r="B33" s="5"/>
      <c r="C33" s="5"/>
      <c r="D33" s="5"/>
      <c r="E33" s="5"/>
      <c r="F33" s="5"/>
      <c r="G33" s="5"/>
      <c r="H33" s="5"/>
      <c r="I33" s="5"/>
      <c r="J33" s="5"/>
      <c r="K33" s="5"/>
      <c r="L33" s="5"/>
    </row>
    <row r="34" spans="1:12" ht="13.5">
      <c r="A34" s="5"/>
      <c r="B34" s="5"/>
      <c r="C34" s="5"/>
      <c r="D34" s="5"/>
      <c r="E34" s="5"/>
      <c r="F34" s="5"/>
      <c r="G34" s="5"/>
      <c r="H34" s="5"/>
      <c r="I34" s="5"/>
      <c r="J34" s="5"/>
      <c r="K34" s="5"/>
      <c r="L34" s="5"/>
    </row>
    <row r="35" spans="1:12" ht="13.5">
      <c r="A35" s="5"/>
      <c r="B35" s="5"/>
      <c r="C35" s="5"/>
      <c r="D35" s="5"/>
      <c r="E35" s="5"/>
      <c r="F35" s="5"/>
      <c r="G35" s="5"/>
      <c r="H35" s="5"/>
      <c r="I35" s="5"/>
      <c r="J35" s="5"/>
      <c r="K35" s="5"/>
      <c r="L35" s="5"/>
    </row>
    <row r="36" spans="1:12" ht="13.5">
      <c r="A36" s="5"/>
      <c r="B36" s="5"/>
      <c r="C36" s="5"/>
      <c r="D36" s="5"/>
      <c r="E36" s="5"/>
      <c r="F36" s="5"/>
      <c r="G36" s="5"/>
      <c r="H36" s="5"/>
      <c r="I36" s="5"/>
      <c r="J36" s="5"/>
      <c r="K36" s="5"/>
      <c r="L36" s="5"/>
    </row>
  </sheetData>
  <mergeCells count="32">
    <mergeCell ref="A28:L28"/>
    <mergeCell ref="A29:L29"/>
    <mergeCell ref="A30:L30"/>
    <mergeCell ref="A31:L31"/>
    <mergeCell ref="A25:I25"/>
    <mergeCell ref="A26:L26"/>
    <mergeCell ref="A27:L27"/>
    <mergeCell ref="J2:L3"/>
    <mergeCell ref="A5:C5"/>
    <mergeCell ref="J5:L5"/>
    <mergeCell ref="A6:C6"/>
    <mergeCell ref="J6:L6"/>
    <mergeCell ref="A2:C3"/>
    <mergeCell ref="D2:E2"/>
    <mergeCell ref="F2:G2"/>
    <mergeCell ref="H2:I2"/>
    <mergeCell ref="A20:C20"/>
    <mergeCell ref="J20:L20"/>
    <mergeCell ref="A15:C15"/>
    <mergeCell ref="J15:L15"/>
    <mergeCell ref="A16:C16"/>
    <mergeCell ref="J16:L16"/>
    <mergeCell ref="A9:A12"/>
    <mergeCell ref="L9:L12"/>
    <mergeCell ref="A18:C18"/>
    <mergeCell ref="J18:L18"/>
    <mergeCell ref="A24:C24"/>
    <mergeCell ref="J24:L24"/>
    <mergeCell ref="A21:C21"/>
    <mergeCell ref="J21:L21"/>
    <mergeCell ref="A22:C22"/>
    <mergeCell ref="J22:L22"/>
  </mergeCells>
  <printOptions/>
  <pageMargins left="0.75" right="0.75" top="1.14" bottom="1" header="0.512" footer="0.512"/>
  <pageSetup horizontalDpi="300" verticalDpi="300" orientation="landscape" paperSize="9" scale="75" r:id="rId2"/>
  <headerFooter alignWithMargins="0">
    <oddHeader>&amp;L&amp;"ＭＳ Ｐゴシック,太字"&amp;14源　泉　所　得　税
&amp;"ＭＳ Ｐゴシック,標準"&amp;12　3-1　課税状況</oddHeader>
  </headerFooter>
  <drawing r:id="rId1"/>
</worksheet>
</file>

<file path=xl/worksheets/sheet5.xml><?xml version="1.0" encoding="utf-8"?>
<worksheet xmlns="http://schemas.openxmlformats.org/spreadsheetml/2006/main" xmlns:r="http://schemas.openxmlformats.org/officeDocument/2006/relationships">
  <dimension ref="A1:L25"/>
  <sheetViews>
    <sheetView showGridLines="0" zoomScale="85" zoomScaleNormal="85" workbookViewId="0" topLeftCell="A1">
      <selection activeCell="E13" sqref="E13"/>
    </sheetView>
  </sheetViews>
  <sheetFormatPr defaultColWidth="9.00390625" defaultRowHeight="13.5"/>
  <cols>
    <col min="1" max="1" width="2.625" style="0" customWidth="1"/>
    <col min="2" max="2" width="32.375" style="0" customWidth="1"/>
    <col min="3" max="3" width="15.50390625" style="0" bestFit="1" customWidth="1"/>
    <col min="4" max="4" width="14.50390625" style="0" bestFit="1" customWidth="1"/>
    <col min="5" max="5" width="16.75390625" style="0" customWidth="1"/>
    <col min="6" max="6" width="2.25390625" style="0" customWidth="1"/>
    <col min="7" max="7" width="15.50390625" style="0" bestFit="1" customWidth="1"/>
    <col min="8" max="8" width="14.50390625" style="0" bestFit="1" customWidth="1"/>
    <col min="9" max="9" width="16.125" style="0" customWidth="1"/>
    <col min="11" max="11" width="11.875" style="0" customWidth="1"/>
  </cols>
  <sheetData>
    <row r="1" spans="1:12" ht="13.5">
      <c r="A1" s="138" t="s">
        <v>83</v>
      </c>
      <c r="B1" s="5"/>
      <c r="C1" s="5"/>
      <c r="D1" s="5"/>
      <c r="E1" s="5"/>
      <c r="F1" s="5"/>
      <c r="G1" s="5"/>
      <c r="H1" s="5"/>
      <c r="I1" s="5"/>
      <c r="J1" s="5"/>
      <c r="K1" s="5"/>
      <c r="L1" s="5"/>
    </row>
    <row r="2" spans="1:12" ht="18.75" customHeight="1">
      <c r="A2" s="217" t="s">
        <v>84</v>
      </c>
      <c r="B2" s="224"/>
      <c r="C2" s="220" t="s">
        <v>85</v>
      </c>
      <c r="D2" s="221"/>
      <c r="E2" s="222" t="s">
        <v>227</v>
      </c>
      <c r="F2" s="273"/>
      <c r="G2" s="222" t="s">
        <v>86</v>
      </c>
      <c r="H2" s="223"/>
      <c r="I2" s="216" t="s">
        <v>84</v>
      </c>
      <c r="J2" s="217"/>
      <c r="K2" s="217"/>
      <c r="L2" s="5"/>
    </row>
    <row r="3" spans="1:12" ht="18.75" customHeight="1">
      <c r="A3" s="219"/>
      <c r="B3" s="225"/>
      <c r="C3" s="131" t="s">
        <v>87</v>
      </c>
      <c r="D3" s="131" t="s">
        <v>88</v>
      </c>
      <c r="E3" s="220" t="s">
        <v>87</v>
      </c>
      <c r="F3" s="221"/>
      <c r="G3" s="131" t="s">
        <v>197</v>
      </c>
      <c r="H3" s="156" t="s">
        <v>88</v>
      </c>
      <c r="I3" s="218"/>
      <c r="J3" s="219"/>
      <c r="K3" s="219"/>
      <c r="L3" s="5"/>
    </row>
    <row r="4" spans="1:12" s="57" customFormat="1" ht="30" customHeight="1">
      <c r="A4" s="55"/>
      <c r="B4" s="55"/>
      <c r="C4" s="30" t="s">
        <v>89</v>
      </c>
      <c r="D4" s="30" t="s">
        <v>89</v>
      </c>
      <c r="E4" s="160" t="s">
        <v>89</v>
      </c>
      <c r="F4" s="161"/>
      <c r="G4" s="30" t="s">
        <v>89</v>
      </c>
      <c r="H4" s="30" t="s">
        <v>89</v>
      </c>
      <c r="I4" s="30"/>
      <c r="J4" s="56"/>
      <c r="K4" s="56"/>
      <c r="L4" s="55"/>
    </row>
    <row r="5" spans="1:12" ht="30" customHeight="1">
      <c r="A5" s="5"/>
      <c r="B5" s="58" t="s">
        <v>183</v>
      </c>
      <c r="C5" s="214">
        <v>155955240</v>
      </c>
      <c r="D5" s="214">
        <v>24519491</v>
      </c>
      <c r="E5" s="162">
        <v>8862845</v>
      </c>
      <c r="F5" s="163"/>
      <c r="G5" s="214">
        <f>SUM(C5,E5)</f>
        <v>164818085</v>
      </c>
      <c r="H5" s="214">
        <f>SUM(D5,)</f>
        <v>24519491</v>
      </c>
      <c r="I5" s="172" t="s">
        <v>183</v>
      </c>
      <c r="J5" s="173"/>
      <c r="K5" s="173"/>
      <c r="L5" s="5"/>
    </row>
    <row r="6" spans="1:12" ht="30" customHeight="1">
      <c r="A6" s="5"/>
      <c r="B6" s="58" t="s">
        <v>182</v>
      </c>
      <c r="C6" s="214"/>
      <c r="D6" s="214"/>
      <c r="E6" s="162"/>
      <c r="F6" s="163"/>
      <c r="G6" s="214"/>
      <c r="H6" s="214"/>
      <c r="I6" s="172" t="s">
        <v>182</v>
      </c>
      <c r="J6" s="173"/>
      <c r="K6" s="173"/>
      <c r="L6" s="5"/>
    </row>
    <row r="7" spans="1:12" ht="30" customHeight="1">
      <c r="A7" s="5"/>
      <c r="B7" s="51" t="s">
        <v>90</v>
      </c>
      <c r="C7" s="214"/>
      <c r="D7" s="214"/>
      <c r="E7" s="162"/>
      <c r="F7" s="163"/>
      <c r="G7" s="214"/>
      <c r="H7" s="214"/>
      <c r="I7" s="52" t="s">
        <v>90</v>
      </c>
      <c r="J7" s="32"/>
      <c r="K7" s="32"/>
      <c r="L7" s="5"/>
    </row>
    <row r="8" spans="1:12" ht="30" customHeight="1">
      <c r="A8" s="5"/>
      <c r="B8" s="5"/>
      <c r="C8" s="50"/>
      <c r="D8" s="50"/>
      <c r="E8" s="150"/>
      <c r="F8" s="151"/>
      <c r="G8" s="50"/>
      <c r="H8" s="50"/>
      <c r="I8" s="50"/>
      <c r="J8" s="32"/>
      <c r="K8" s="32"/>
      <c r="L8" s="5"/>
    </row>
    <row r="9" spans="1:12" ht="30" customHeight="1">
      <c r="A9" s="5"/>
      <c r="B9" s="58" t="s">
        <v>225</v>
      </c>
      <c r="C9" s="215">
        <v>22087</v>
      </c>
      <c r="D9" s="215">
        <v>4411</v>
      </c>
      <c r="E9" s="164">
        <v>0</v>
      </c>
      <c r="F9" s="165"/>
      <c r="G9" s="215">
        <f>SUM(C9,E9)</f>
        <v>22087</v>
      </c>
      <c r="H9" s="215">
        <f>SUM(D9,)</f>
        <v>4411</v>
      </c>
      <c r="I9" s="172" t="s">
        <v>225</v>
      </c>
      <c r="J9" s="173"/>
      <c r="K9" s="173"/>
      <c r="L9" s="5"/>
    </row>
    <row r="10" spans="1:12" ht="30" customHeight="1">
      <c r="A10" s="5"/>
      <c r="B10" s="51" t="s">
        <v>226</v>
      </c>
      <c r="C10" s="215"/>
      <c r="D10" s="215"/>
      <c r="E10" s="164"/>
      <c r="F10" s="165"/>
      <c r="G10" s="215"/>
      <c r="H10" s="215"/>
      <c r="I10" s="52" t="s">
        <v>226</v>
      </c>
      <c r="J10" s="32"/>
      <c r="K10" s="32"/>
      <c r="L10" s="5"/>
    </row>
    <row r="11" spans="1:12" ht="30" customHeight="1">
      <c r="A11" s="5"/>
      <c r="B11" s="5"/>
      <c r="C11" s="50"/>
      <c r="D11" s="50"/>
      <c r="E11" s="50"/>
      <c r="F11" s="64"/>
      <c r="G11" s="50"/>
      <c r="H11" s="50"/>
      <c r="I11" s="50"/>
      <c r="J11" s="32"/>
      <c r="K11" s="32"/>
      <c r="L11" s="5"/>
    </row>
    <row r="12" spans="1:12" s="4" customFormat="1" ht="30" customHeight="1">
      <c r="A12" s="59"/>
      <c r="B12" s="60" t="s">
        <v>91</v>
      </c>
      <c r="C12" s="61">
        <f aca="true" t="shared" si="0" ref="C12:H12">SUM(C5:C10)</f>
        <v>155977327</v>
      </c>
      <c r="D12" s="61">
        <f t="shared" si="0"/>
        <v>24523902</v>
      </c>
      <c r="E12" s="166">
        <f t="shared" si="0"/>
        <v>8862845</v>
      </c>
      <c r="F12" s="167">
        <f t="shared" si="0"/>
        <v>0</v>
      </c>
      <c r="G12" s="62">
        <f t="shared" si="0"/>
        <v>164840172</v>
      </c>
      <c r="H12" s="61">
        <f t="shared" si="0"/>
        <v>24523902</v>
      </c>
      <c r="I12" s="174" t="s">
        <v>91</v>
      </c>
      <c r="J12" s="175"/>
      <c r="K12" s="175"/>
      <c r="L12" s="63"/>
    </row>
    <row r="13" spans="1:12" ht="18.75" customHeight="1">
      <c r="A13" s="51" t="s">
        <v>214</v>
      </c>
      <c r="B13" s="5"/>
      <c r="C13" s="5"/>
      <c r="D13" s="5"/>
      <c r="E13" s="5"/>
      <c r="F13" s="5"/>
      <c r="G13" s="5"/>
      <c r="H13" s="5"/>
      <c r="I13" s="5"/>
      <c r="J13" s="5"/>
      <c r="K13" s="5"/>
      <c r="L13" s="5"/>
    </row>
    <row r="14" spans="1:12" ht="18.75" customHeight="1">
      <c r="A14" s="51" t="s">
        <v>215</v>
      </c>
      <c r="B14" s="5"/>
      <c r="C14" s="5"/>
      <c r="D14" s="5"/>
      <c r="E14" s="5"/>
      <c r="F14" s="5"/>
      <c r="G14" s="5"/>
      <c r="H14" s="5"/>
      <c r="I14" s="5"/>
      <c r="J14" s="5"/>
      <c r="K14" s="5"/>
      <c r="L14" s="5"/>
    </row>
    <row r="15" spans="1:12" ht="18.75" customHeight="1">
      <c r="A15" s="51" t="s">
        <v>240</v>
      </c>
      <c r="B15" s="5"/>
      <c r="C15" s="5"/>
      <c r="D15" s="5"/>
      <c r="E15" s="5"/>
      <c r="F15" s="5"/>
      <c r="G15" s="5"/>
      <c r="H15" s="5"/>
      <c r="I15" s="5"/>
      <c r="J15" s="5"/>
      <c r="K15" s="5"/>
      <c r="L15" s="5"/>
    </row>
    <row r="16" spans="1:12" ht="18.75" customHeight="1">
      <c r="A16" s="51" t="s">
        <v>239</v>
      </c>
      <c r="B16" s="5"/>
      <c r="C16" s="5"/>
      <c r="D16" s="5"/>
      <c r="E16" s="5"/>
      <c r="F16" s="5"/>
      <c r="G16" s="5"/>
      <c r="H16" s="5"/>
      <c r="I16" s="5"/>
      <c r="J16" s="5"/>
      <c r="K16" s="5"/>
      <c r="L16" s="5"/>
    </row>
    <row r="17" spans="1:12" ht="18.75" customHeight="1">
      <c r="A17" s="51"/>
      <c r="B17" s="5"/>
      <c r="C17" s="5"/>
      <c r="D17" s="5"/>
      <c r="E17" s="5"/>
      <c r="F17" s="5"/>
      <c r="G17" s="5"/>
      <c r="H17" s="5"/>
      <c r="I17" s="5"/>
      <c r="J17" s="5"/>
      <c r="K17" s="5"/>
      <c r="L17" s="5"/>
    </row>
    <row r="18" spans="1:12" ht="18.75" customHeight="1">
      <c r="A18" s="51" t="s">
        <v>184</v>
      </c>
      <c r="B18" s="5"/>
      <c r="C18" s="5"/>
      <c r="D18" s="5"/>
      <c r="E18" s="5"/>
      <c r="F18" s="5"/>
      <c r="G18" s="5"/>
      <c r="H18" s="5"/>
      <c r="I18" s="5"/>
      <c r="J18" s="5"/>
      <c r="K18" s="5"/>
      <c r="L18" s="5"/>
    </row>
    <row r="19" spans="1:12" ht="13.5">
      <c r="A19" s="5"/>
      <c r="B19" s="5"/>
      <c r="C19" s="5"/>
      <c r="D19" s="5"/>
      <c r="E19" s="5"/>
      <c r="F19" s="5"/>
      <c r="G19" s="5"/>
      <c r="H19" s="5"/>
      <c r="I19" s="5"/>
      <c r="J19" s="5"/>
      <c r="K19" s="5"/>
      <c r="L19" s="5"/>
    </row>
    <row r="20" spans="1:12" ht="13.5">
      <c r="A20" s="5"/>
      <c r="B20" s="5"/>
      <c r="C20" s="5"/>
      <c r="D20" s="5"/>
      <c r="E20" s="5"/>
      <c r="F20" s="5"/>
      <c r="G20" s="5"/>
      <c r="H20" s="5"/>
      <c r="I20" s="5"/>
      <c r="J20" s="5"/>
      <c r="K20" s="5"/>
      <c r="L20" s="5"/>
    </row>
    <row r="21" spans="1:12" ht="13.5">
      <c r="A21" s="5"/>
      <c r="B21" s="5"/>
      <c r="C21" s="5"/>
      <c r="D21" s="5"/>
      <c r="E21" s="5"/>
      <c r="F21" s="5"/>
      <c r="G21" s="5"/>
      <c r="H21" s="5"/>
      <c r="I21" s="5"/>
      <c r="J21" s="5"/>
      <c r="K21" s="5"/>
      <c r="L21" s="5"/>
    </row>
    <row r="25" ht="13.5">
      <c r="A25" s="159"/>
    </row>
  </sheetData>
  <mergeCells count="22">
    <mergeCell ref="A2:B3"/>
    <mergeCell ref="C2:D2"/>
    <mergeCell ref="E2:F2"/>
    <mergeCell ref="C9:C10"/>
    <mergeCell ref="D9:D10"/>
    <mergeCell ref="C5:C7"/>
    <mergeCell ref="I2:K3"/>
    <mergeCell ref="D5:D7"/>
    <mergeCell ref="I5:K5"/>
    <mergeCell ref="I6:K6"/>
    <mergeCell ref="E3:F3"/>
    <mergeCell ref="G2:H2"/>
    <mergeCell ref="I9:K9"/>
    <mergeCell ref="I12:K12"/>
    <mergeCell ref="E4:F4"/>
    <mergeCell ref="E5:F7"/>
    <mergeCell ref="E9:F10"/>
    <mergeCell ref="E12:F12"/>
    <mergeCell ref="G5:G7"/>
    <mergeCell ref="H5:H7"/>
    <mergeCell ref="G9:G10"/>
    <mergeCell ref="H9:H10"/>
  </mergeCells>
  <printOptions/>
  <pageMargins left="0.75" right="0.75" top="1" bottom="1" header="0.512" footer="0.512"/>
  <pageSetup horizontalDpi="300" verticalDpi="300" orientation="landscape" paperSize="9" scale="61" r:id="rId1"/>
  <headerFooter alignWithMargins="0">
    <oddHeader>&amp;L&amp;"ＭＳ Ｐゴシック,太字"&amp;14源　泉　所　得　税
&amp;"ＭＳ Ｐゴシック,標準"&amp;12　3-1　課税状況</oddHeader>
  </headerFooter>
</worksheet>
</file>

<file path=xl/worksheets/sheet6.xml><?xml version="1.0" encoding="utf-8"?>
<worksheet xmlns="http://schemas.openxmlformats.org/spreadsheetml/2006/main" xmlns:r="http://schemas.openxmlformats.org/officeDocument/2006/relationships">
  <dimension ref="A1:H10"/>
  <sheetViews>
    <sheetView showGridLines="0" zoomScale="90" zoomScaleNormal="90" workbookViewId="0" topLeftCell="A1">
      <selection activeCell="G11" sqref="G11"/>
    </sheetView>
  </sheetViews>
  <sheetFormatPr defaultColWidth="9.00390625" defaultRowHeight="13.5"/>
  <cols>
    <col min="1" max="1" width="6.25390625" style="0" customWidth="1"/>
    <col min="2" max="2" width="17.375" style="0" customWidth="1"/>
    <col min="3" max="3" width="5.25390625" style="0" customWidth="1"/>
    <col min="4" max="4" width="16.375" style="0" customWidth="1"/>
    <col min="5" max="5" width="8.375" style="0" customWidth="1"/>
    <col min="6" max="6" width="2.75390625" style="0" customWidth="1"/>
    <col min="7" max="7" width="21.375" style="0" customWidth="1"/>
    <col min="8" max="8" width="5.75390625" style="0" customWidth="1"/>
  </cols>
  <sheetData>
    <row r="1" spans="1:8" ht="22.5" customHeight="1">
      <c r="A1" s="139" t="s">
        <v>203</v>
      </c>
      <c r="B1" s="65"/>
      <c r="C1" s="65"/>
      <c r="D1" s="65"/>
      <c r="E1" s="65"/>
      <c r="F1" s="65"/>
      <c r="G1" s="65"/>
      <c r="H1" s="65"/>
    </row>
    <row r="2" spans="1:8" ht="16.5" customHeight="1">
      <c r="A2" s="226" t="s">
        <v>84</v>
      </c>
      <c r="B2" s="226"/>
      <c r="C2" s="227" t="s">
        <v>216</v>
      </c>
      <c r="D2" s="228"/>
      <c r="E2" s="228"/>
      <c r="F2" s="220" t="s">
        <v>88</v>
      </c>
      <c r="G2" s="226"/>
      <c r="H2" s="226"/>
    </row>
    <row r="3" spans="1:8" s="74" customFormat="1" ht="10.5">
      <c r="A3" s="148"/>
      <c r="B3" s="149"/>
      <c r="C3" s="72"/>
      <c r="D3" s="71"/>
      <c r="E3" s="71" t="s">
        <v>89</v>
      </c>
      <c r="F3" s="53"/>
      <c r="G3" s="73"/>
      <c r="H3" s="54" t="s">
        <v>89</v>
      </c>
    </row>
    <row r="4" spans="1:8" ht="13.5" customHeight="1">
      <c r="A4" s="231" t="s">
        <v>206</v>
      </c>
      <c r="B4" s="232"/>
      <c r="C4" s="66"/>
      <c r="D4" s="229">
        <v>46716794</v>
      </c>
      <c r="E4" s="67"/>
      <c r="F4" s="66"/>
      <c r="G4" s="198">
        <v>3293534</v>
      </c>
      <c r="H4" s="68"/>
    </row>
    <row r="5" spans="1:8" ht="13.5">
      <c r="A5" s="200"/>
      <c r="B5" s="232"/>
      <c r="C5" s="66"/>
      <c r="D5" s="200"/>
      <c r="E5" s="68"/>
      <c r="F5" s="66"/>
      <c r="G5" s="200"/>
      <c r="H5" s="68"/>
    </row>
    <row r="6" spans="1:8" ht="13.5">
      <c r="A6" s="200"/>
      <c r="B6" s="232"/>
      <c r="C6" s="66"/>
      <c r="D6" s="200"/>
      <c r="E6" s="67"/>
      <c r="F6" s="66"/>
      <c r="G6" s="200"/>
      <c r="H6" s="68"/>
    </row>
    <row r="7" spans="1:8" ht="13.5">
      <c r="A7" s="200"/>
      <c r="B7" s="232"/>
      <c r="C7" s="66"/>
      <c r="D7" s="200"/>
      <c r="E7" s="68"/>
      <c r="F7" s="66"/>
      <c r="G7" s="200"/>
      <c r="H7" s="68"/>
    </row>
    <row r="8" spans="1:8" ht="15" customHeight="1">
      <c r="A8" s="230"/>
      <c r="B8" s="233"/>
      <c r="C8" s="27"/>
      <c r="D8" s="230"/>
      <c r="E8" s="69"/>
      <c r="F8" s="27"/>
      <c r="G8" s="230"/>
      <c r="H8" s="69"/>
    </row>
    <row r="9" spans="1:8" ht="18" customHeight="1">
      <c r="A9" s="70" t="s">
        <v>217</v>
      </c>
      <c r="B9" s="65"/>
      <c r="C9" s="65"/>
      <c r="D9" s="65"/>
      <c r="E9" s="65"/>
      <c r="F9" s="65"/>
      <c r="G9" s="65"/>
      <c r="H9" s="65"/>
    </row>
    <row r="10" spans="1:8" ht="18.75" customHeight="1">
      <c r="A10" s="70" t="s">
        <v>207</v>
      </c>
      <c r="B10" s="65"/>
      <c r="C10" s="65"/>
      <c r="D10" s="65"/>
      <c r="E10" s="65"/>
      <c r="F10" s="65"/>
      <c r="G10" s="65"/>
      <c r="H10" s="65"/>
    </row>
  </sheetData>
  <mergeCells count="6">
    <mergeCell ref="A2:B2"/>
    <mergeCell ref="C2:E2"/>
    <mergeCell ref="F2:H2"/>
    <mergeCell ref="D4:D8"/>
    <mergeCell ref="G4:G8"/>
    <mergeCell ref="A4:B8"/>
  </mergeCells>
  <printOptions/>
  <pageMargins left="1.1" right="0.75" top="1.27" bottom="1" header="0.512" footer="0.512"/>
  <pageSetup horizontalDpi="300" verticalDpi="300" orientation="landscape" paperSize="9" r:id="rId1"/>
  <headerFooter alignWithMargins="0">
    <oddHeader>&amp;L&amp;"ＭＳ Ｐゴシック,太字"&amp;14源　泉　所　得　税
&amp;"ＭＳ Ｐゴシック,標準"&amp;12　3-1　課税状況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29"/>
  <sheetViews>
    <sheetView showGridLines="0"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C16" sqref="C16"/>
    </sheetView>
  </sheetViews>
  <sheetFormatPr defaultColWidth="9.00390625" defaultRowHeight="13.5"/>
  <cols>
    <col min="1" max="1" width="6.00390625" style="0" customWidth="1"/>
    <col min="2" max="2" width="1.875" style="0" customWidth="1"/>
    <col min="3" max="3" width="28.50390625" style="0" customWidth="1"/>
    <col min="4" max="4" width="12.50390625" style="0" customWidth="1"/>
    <col min="5" max="5" width="18.125" style="0" bestFit="1" customWidth="1"/>
    <col min="6" max="6" width="16.875" style="0" customWidth="1"/>
    <col min="7" max="7" width="12.50390625" style="0" customWidth="1"/>
    <col min="8" max="8" width="18.125" style="0" bestFit="1" customWidth="1"/>
    <col min="9" max="9" width="16.875" style="0" customWidth="1"/>
    <col min="10" max="10" width="12.50390625" style="0" customWidth="1"/>
    <col min="11" max="11" width="18.125" style="0" bestFit="1" customWidth="1"/>
    <col min="12" max="12" width="16.875" style="0" customWidth="1"/>
    <col min="13" max="13" width="23.50390625" style="0" customWidth="1"/>
  </cols>
  <sheetData>
    <row r="1" spans="1:16" ht="28.5" customHeight="1" thickBot="1">
      <c r="A1" s="139" t="s">
        <v>92</v>
      </c>
      <c r="B1" s="65"/>
      <c r="C1" s="65"/>
      <c r="D1" s="65"/>
      <c r="E1" s="65"/>
      <c r="F1" s="65"/>
      <c r="G1" s="65"/>
      <c r="H1" s="65"/>
      <c r="I1" s="65"/>
      <c r="J1" s="65"/>
      <c r="K1" s="65"/>
      <c r="L1" s="65"/>
      <c r="M1" s="65"/>
      <c r="N1" s="65"/>
      <c r="O1" s="65"/>
      <c r="P1" s="31"/>
    </row>
    <row r="2" spans="1:16" ht="30" customHeight="1" thickTop="1">
      <c r="A2" s="241" t="s">
        <v>0</v>
      </c>
      <c r="B2" s="241"/>
      <c r="C2" s="242"/>
      <c r="D2" s="239" t="s">
        <v>93</v>
      </c>
      <c r="E2" s="240"/>
      <c r="F2" s="245"/>
      <c r="G2" s="239" t="s">
        <v>94</v>
      </c>
      <c r="H2" s="240"/>
      <c r="I2" s="245"/>
      <c r="J2" s="239" t="s">
        <v>3</v>
      </c>
      <c r="K2" s="240"/>
      <c r="L2" s="240"/>
      <c r="M2" s="65"/>
      <c r="N2" s="65"/>
      <c r="O2" s="65"/>
      <c r="P2" s="31"/>
    </row>
    <row r="3" spans="1:16" ht="30" customHeight="1">
      <c r="A3" s="243"/>
      <c r="B3" s="243"/>
      <c r="C3" s="244"/>
      <c r="D3" s="133" t="s">
        <v>95</v>
      </c>
      <c r="E3" s="133" t="s">
        <v>70</v>
      </c>
      <c r="F3" s="133" t="s">
        <v>71</v>
      </c>
      <c r="G3" s="133" t="s">
        <v>95</v>
      </c>
      <c r="H3" s="133" t="s">
        <v>70</v>
      </c>
      <c r="I3" s="133" t="s">
        <v>71</v>
      </c>
      <c r="J3" s="133" t="s">
        <v>95</v>
      </c>
      <c r="K3" s="133" t="s">
        <v>70</v>
      </c>
      <c r="L3" s="134" t="s">
        <v>71</v>
      </c>
      <c r="M3" s="65"/>
      <c r="N3" s="65"/>
      <c r="O3" s="65"/>
      <c r="P3" s="31"/>
    </row>
    <row r="4" spans="1:16" s="57" customFormat="1" ht="20.25" customHeight="1">
      <c r="A4" s="75"/>
      <c r="B4" s="75"/>
      <c r="C4" s="75"/>
      <c r="D4" s="76" t="s">
        <v>96</v>
      </c>
      <c r="E4" s="76" t="s">
        <v>4</v>
      </c>
      <c r="F4" s="76" t="s">
        <v>4</v>
      </c>
      <c r="G4" s="76" t="s">
        <v>96</v>
      </c>
      <c r="H4" s="76" t="s">
        <v>4</v>
      </c>
      <c r="I4" s="76" t="s">
        <v>4</v>
      </c>
      <c r="J4" s="76" t="s">
        <v>96</v>
      </c>
      <c r="K4" s="76" t="s">
        <v>4</v>
      </c>
      <c r="L4" s="77" t="s">
        <v>4</v>
      </c>
      <c r="M4" s="75"/>
      <c r="N4" s="75"/>
      <c r="O4" s="75"/>
      <c r="P4" s="78"/>
    </row>
    <row r="5" spans="1:16" ht="52.5" customHeight="1">
      <c r="A5" s="238" t="s">
        <v>15</v>
      </c>
      <c r="B5" s="42"/>
      <c r="C5" s="42" t="s">
        <v>228</v>
      </c>
      <c r="D5" s="79">
        <v>302108</v>
      </c>
      <c r="E5" s="79">
        <v>1718076367</v>
      </c>
      <c r="F5" s="79">
        <v>71485914</v>
      </c>
      <c r="G5" s="79">
        <v>3283354</v>
      </c>
      <c r="H5" s="79">
        <v>4805999291</v>
      </c>
      <c r="I5" s="79">
        <v>308032893</v>
      </c>
      <c r="J5" s="79">
        <v>3585462</v>
      </c>
      <c r="K5" s="79">
        <v>6524075658</v>
      </c>
      <c r="L5" s="80">
        <v>379518807</v>
      </c>
      <c r="M5" s="65"/>
      <c r="N5" s="65"/>
      <c r="O5" s="65"/>
      <c r="P5" s="31"/>
    </row>
    <row r="6" spans="1:16" ht="52.5" customHeight="1">
      <c r="A6" s="238"/>
      <c r="B6" s="42"/>
      <c r="C6" s="42" t="s">
        <v>185</v>
      </c>
      <c r="D6" s="81">
        <v>0</v>
      </c>
      <c r="E6" s="79">
        <v>10234550</v>
      </c>
      <c r="F6" s="79">
        <v>210651</v>
      </c>
      <c r="G6" s="81">
        <v>0</v>
      </c>
      <c r="H6" s="79">
        <v>104973981</v>
      </c>
      <c r="I6" s="79">
        <v>1748818</v>
      </c>
      <c r="J6" s="81">
        <v>0</v>
      </c>
      <c r="K6" s="79">
        <v>115208531</v>
      </c>
      <c r="L6" s="80">
        <v>1959469</v>
      </c>
      <c r="M6" s="65"/>
      <c r="N6" s="65"/>
      <c r="O6" s="65"/>
      <c r="P6" s="31"/>
    </row>
    <row r="7" spans="1:16" s="4" customFormat="1" ht="52.5" customHeight="1">
      <c r="A7" s="238"/>
      <c r="B7" s="84"/>
      <c r="C7" s="84" t="s">
        <v>82</v>
      </c>
      <c r="D7" s="85">
        <v>0</v>
      </c>
      <c r="E7" s="85">
        <f aca="true" t="shared" si="0" ref="E7:L7">SUM(E5:E6)</f>
        <v>1728310917</v>
      </c>
      <c r="F7" s="85">
        <f t="shared" si="0"/>
        <v>71696565</v>
      </c>
      <c r="G7" s="85">
        <v>0</v>
      </c>
      <c r="H7" s="85">
        <f t="shared" si="0"/>
        <v>4910973272</v>
      </c>
      <c r="I7" s="85">
        <f t="shared" si="0"/>
        <v>309781711</v>
      </c>
      <c r="J7" s="85">
        <v>0</v>
      </c>
      <c r="K7" s="85">
        <v>6639284188</v>
      </c>
      <c r="L7" s="152">
        <f t="shared" si="0"/>
        <v>381478276</v>
      </c>
      <c r="M7" s="153"/>
      <c r="N7" s="88"/>
      <c r="O7" s="88"/>
      <c r="P7" s="89"/>
    </row>
    <row r="8" spans="1:16" ht="52.5" customHeight="1">
      <c r="A8" s="42"/>
      <c r="B8" s="42"/>
      <c r="C8" s="42"/>
      <c r="D8" s="81"/>
      <c r="E8" s="79"/>
      <c r="F8" s="79"/>
      <c r="G8" s="81"/>
      <c r="H8" s="79"/>
      <c r="I8" s="79"/>
      <c r="J8" s="81"/>
      <c r="K8" s="79"/>
      <c r="L8" s="80"/>
      <c r="M8" s="65"/>
      <c r="N8" s="65"/>
      <c r="O8" s="65"/>
      <c r="P8" s="31"/>
    </row>
    <row r="9" spans="1:16" ht="52.5" customHeight="1">
      <c r="A9" s="212" t="s">
        <v>8</v>
      </c>
      <c r="B9" s="212"/>
      <c r="C9" s="235"/>
      <c r="D9" s="79">
        <v>13969</v>
      </c>
      <c r="E9" s="79">
        <v>149475536</v>
      </c>
      <c r="F9" s="79">
        <v>3470446</v>
      </c>
      <c r="G9" s="79">
        <v>50957</v>
      </c>
      <c r="H9" s="79">
        <v>216393364</v>
      </c>
      <c r="I9" s="79">
        <v>6827347</v>
      </c>
      <c r="J9" s="79">
        <f>SUM(D9,G9)</f>
        <v>64926</v>
      </c>
      <c r="K9" s="79">
        <f>SUM(E9,H9)</f>
        <v>365868900</v>
      </c>
      <c r="L9" s="80">
        <f>SUM(F9,I9)</f>
        <v>10297793</v>
      </c>
      <c r="M9" s="65"/>
      <c r="N9" s="65"/>
      <c r="O9" s="65"/>
      <c r="P9" s="31"/>
    </row>
    <row r="10" spans="1:16" ht="52.5" customHeight="1">
      <c r="A10" s="236" t="s">
        <v>186</v>
      </c>
      <c r="B10" s="236"/>
      <c r="C10" s="237"/>
      <c r="D10" s="82">
        <v>0</v>
      </c>
      <c r="E10" s="82">
        <v>0</v>
      </c>
      <c r="F10" s="82">
        <v>0</v>
      </c>
      <c r="G10" s="82">
        <v>421</v>
      </c>
      <c r="H10" s="82">
        <v>0</v>
      </c>
      <c r="I10" s="82">
        <v>16393</v>
      </c>
      <c r="J10" s="82">
        <v>421</v>
      </c>
      <c r="K10" s="82">
        <v>0</v>
      </c>
      <c r="L10" s="83">
        <f>SUM(F10,I10)</f>
        <v>16393</v>
      </c>
      <c r="M10" s="65"/>
      <c r="N10" s="65"/>
      <c r="O10" s="65"/>
      <c r="P10" s="31"/>
    </row>
    <row r="11" spans="1:16" ht="22.5" customHeight="1">
      <c r="A11" s="234" t="s">
        <v>252</v>
      </c>
      <c r="B11" s="234"/>
      <c r="C11" s="234"/>
      <c r="D11" s="234"/>
      <c r="E11" s="234"/>
      <c r="F11" s="234"/>
      <c r="G11" s="234"/>
      <c r="H11" s="234"/>
      <c r="I11" s="234"/>
      <c r="J11" s="234"/>
      <c r="K11" s="234"/>
      <c r="L11" s="234"/>
      <c r="M11" s="65"/>
      <c r="N11" s="65"/>
      <c r="O11" s="65"/>
      <c r="P11" s="31"/>
    </row>
    <row r="12" spans="1:16" ht="22.5" customHeight="1">
      <c r="A12" s="65" t="s">
        <v>253</v>
      </c>
      <c r="B12" s="65"/>
      <c r="C12" s="65"/>
      <c r="D12" s="65"/>
      <c r="E12" s="65"/>
      <c r="F12" s="65"/>
      <c r="G12" s="65"/>
      <c r="H12" s="65"/>
      <c r="I12" s="65"/>
      <c r="J12" s="65"/>
      <c r="K12" s="65"/>
      <c r="L12" s="65"/>
      <c r="M12" s="65"/>
      <c r="N12" s="65"/>
      <c r="O12" s="65"/>
      <c r="P12" s="31"/>
    </row>
    <row r="13" spans="1:16" ht="22.5" customHeight="1">
      <c r="A13" s="65" t="s">
        <v>254</v>
      </c>
      <c r="B13" s="65"/>
      <c r="C13" s="65"/>
      <c r="D13" s="65"/>
      <c r="E13" s="65"/>
      <c r="F13" s="65"/>
      <c r="G13" s="65"/>
      <c r="H13" s="65"/>
      <c r="I13" s="65"/>
      <c r="J13" s="65"/>
      <c r="K13" s="65"/>
      <c r="L13" s="65"/>
      <c r="M13" s="65"/>
      <c r="N13" s="65"/>
      <c r="O13" s="65"/>
      <c r="P13" s="31"/>
    </row>
    <row r="14" spans="1:16" ht="22.5" customHeight="1">
      <c r="A14" s="65" t="s">
        <v>255</v>
      </c>
      <c r="B14" s="65"/>
      <c r="C14" s="65"/>
      <c r="D14" s="65"/>
      <c r="E14" s="65"/>
      <c r="F14" s="65"/>
      <c r="G14" s="65"/>
      <c r="H14" s="65"/>
      <c r="I14" s="65"/>
      <c r="J14" s="65"/>
      <c r="K14" s="65"/>
      <c r="L14" s="65"/>
      <c r="M14" s="65"/>
      <c r="N14" s="65"/>
      <c r="O14" s="65"/>
      <c r="P14" s="31"/>
    </row>
    <row r="15" spans="1:16" ht="22.5" customHeight="1">
      <c r="A15" s="65" t="s">
        <v>256</v>
      </c>
      <c r="B15" s="65"/>
      <c r="C15" s="65"/>
      <c r="D15" s="65"/>
      <c r="E15" s="65"/>
      <c r="F15" s="65"/>
      <c r="G15" s="65"/>
      <c r="H15" s="65"/>
      <c r="I15" s="65"/>
      <c r="J15" s="65"/>
      <c r="K15" s="65"/>
      <c r="L15" s="65"/>
      <c r="M15" s="65"/>
      <c r="N15" s="65"/>
      <c r="O15" s="65"/>
      <c r="P15" s="31"/>
    </row>
    <row r="16" spans="1:16" ht="22.5" customHeight="1">
      <c r="A16" s="65" t="s">
        <v>187</v>
      </c>
      <c r="B16" s="65"/>
      <c r="C16" s="65"/>
      <c r="D16" s="65"/>
      <c r="E16" s="65"/>
      <c r="F16" s="65"/>
      <c r="G16" s="65"/>
      <c r="H16" s="65"/>
      <c r="I16" s="65"/>
      <c r="J16" s="65"/>
      <c r="K16" s="65"/>
      <c r="L16" s="65"/>
      <c r="M16" s="65"/>
      <c r="N16" s="65"/>
      <c r="O16" s="65"/>
      <c r="P16" s="31"/>
    </row>
    <row r="17" spans="1:16" ht="22.5" customHeight="1">
      <c r="A17" s="65" t="s">
        <v>204</v>
      </c>
      <c r="B17" s="65"/>
      <c r="C17" s="65"/>
      <c r="D17" s="65"/>
      <c r="E17" s="65"/>
      <c r="F17" s="65"/>
      <c r="G17" s="65"/>
      <c r="H17" s="65"/>
      <c r="I17" s="65"/>
      <c r="J17" s="65"/>
      <c r="K17" s="65"/>
      <c r="L17" s="65"/>
      <c r="M17" s="65"/>
      <c r="N17" s="65"/>
      <c r="O17" s="65"/>
      <c r="P17" s="31"/>
    </row>
    <row r="18" spans="1:16" ht="22.5" customHeight="1">
      <c r="A18" s="65"/>
      <c r="B18" s="65"/>
      <c r="C18" s="65"/>
      <c r="D18" s="65"/>
      <c r="E18" s="65"/>
      <c r="F18" s="65"/>
      <c r="G18" s="65"/>
      <c r="H18" s="65"/>
      <c r="I18" s="65"/>
      <c r="J18" s="65"/>
      <c r="K18" s="65"/>
      <c r="L18" s="65"/>
      <c r="M18" s="65"/>
      <c r="N18" s="65"/>
      <c r="O18" s="65"/>
      <c r="P18" s="31"/>
    </row>
    <row r="19" spans="1:16" ht="13.5">
      <c r="A19" s="65"/>
      <c r="B19" s="65"/>
      <c r="C19" s="65"/>
      <c r="D19" s="65"/>
      <c r="E19" s="65"/>
      <c r="F19" s="65"/>
      <c r="G19" s="65"/>
      <c r="H19" s="65"/>
      <c r="I19" s="65"/>
      <c r="J19" s="65"/>
      <c r="K19" s="65"/>
      <c r="L19" s="65"/>
      <c r="M19" s="65"/>
      <c r="N19" s="65"/>
      <c r="O19" s="65"/>
      <c r="P19" s="31"/>
    </row>
    <row r="20" spans="1:16" ht="13.5">
      <c r="A20" s="65"/>
      <c r="B20" s="65"/>
      <c r="C20" s="65"/>
      <c r="D20" s="65"/>
      <c r="E20" s="65"/>
      <c r="F20" s="65"/>
      <c r="G20" s="65"/>
      <c r="H20" s="65"/>
      <c r="I20" s="65"/>
      <c r="J20" s="65"/>
      <c r="K20" s="65"/>
      <c r="L20" s="65"/>
      <c r="M20" s="65"/>
      <c r="N20" s="65"/>
      <c r="O20" s="65"/>
      <c r="P20" s="31"/>
    </row>
    <row r="21" spans="1:16" ht="13.5">
      <c r="A21" s="65"/>
      <c r="B21" s="65"/>
      <c r="C21" s="65"/>
      <c r="D21" s="65"/>
      <c r="E21" s="65"/>
      <c r="F21" s="65"/>
      <c r="G21" s="65"/>
      <c r="H21" s="65"/>
      <c r="I21" s="65"/>
      <c r="J21" s="65"/>
      <c r="K21" s="65"/>
      <c r="L21" s="65"/>
      <c r="M21" s="65"/>
      <c r="N21" s="65"/>
      <c r="O21" s="65"/>
      <c r="P21" s="31"/>
    </row>
    <row r="22" spans="1:16" ht="13.5">
      <c r="A22" s="65"/>
      <c r="B22" s="65"/>
      <c r="C22" s="65"/>
      <c r="D22" s="65"/>
      <c r="E22" s="65"/>
      <c r="F22" s="65"/>
      <c r="G22" s="65"/>
      <c r="H22" s="65"/>
      <c r="I22" s="65"/>
      <c r="J22" s="65"/>
      <c r="K22" s="65"/>
      <c r="L22" s="65"/>
      <c r="M22" s="65"/>
      <c r="N22" s="65"/>
      <c r="O22" s="65"/>
      <c r="P22" s="31"/>
    </row>
    <row r="23" spans="1:15" ht="13.5">
      <c r="A23" s="5"/>
      <c r="B23" s="5"/>
      <c r="C23" s="5"/>
      <c r="D23" s="5"/>
      <c r="E23" s="5"/>
      <c r="F23" s="5"/>
      <c r="G23" s="5"/>
      <c r="H23" s="5"/>
      <c r="I23" s="5"/>
      <c r="J23" s="5"/>
      <c r="K23" s="5"/>
      <c r="L23" s="5"/>
      <c r="M23" s="5"/>
      <c r="N23" s="5"/>
      <c r="O23" s="5"/>
    </row>
    <row r="24" spans="1:15" ht="13.5">
      <c r="A24" s="5"/>
      <c r="B24" s="5"/>
      <c r="C24" s="5"/>
      <c r="D24" s="5"/>
      <c r="E24" s="5"/>
      <c r="F24" s="5"/>
      <c r="G24" s="5"/>
      <c r="H24" s="5"/>
      <c r="I24" s="5"/>
      <c r="J24" s="5"/>
      <c r="K24" s="5"/>
      <c r="L24" s="5"/>
      <c r="M24" s="5"/>
      <c r="N24" s="5"/>
      <c r="O24" s="5"/>
    </row>
    <row r="25" spans="1:13" ht="13.5">
      <c r="A25" s="5"/>
      <c r="B25" s="5"/>
      <c r="C25" s="5"/>
      <c r="D25" s="5"/>
      <c r="E25" s="5"/>
      <c r="F25" s="5"/>
      <c r="G25" s="5"/>
      <c r="H25" s="5"/>
      <c r="I25" s="5"/>
      <c r="J25" s="5"/>
      <c r="K25" s="5"/>
      <c r="L25" s="5"/>
      <c r="M25" s="5"/>
    </row>
    <row r="26" spans="1:13" ht="13.5">
      <c r="A26" s="5"/>
      <c r="B26" s="5"/>
      <c r="C26" s="5"/>
      <c r="D26" s="5"/>
      <c r="E26" s="5"/>
      <c r="F26" s="5"/>
      <c r="G26" s="5"/>
      <c r="H26" s="5"/>
      <c r="I26" s="5"/>
      <c r="J26" s="5"/>
      <c r="K26" s="5"/>
      <c r="L26" s="5"/>
      <c r="M26" s="5"/>
    </row>
    <row r="27" spans="1:13" ht="13.5">
      <c r="A27" s="5"/>
      <c r="B27" s="5"/>
      <c r="C27" s="5"/>
      <c r="D27" s="5"/>
      <c r="E27" s="5"/>
      <c r="F27" s="5"/>
      <c r="G27" s="5"/>
      <c r="H27" s="5"/>
      <c r="I27" s="5"/>
      <c r="J27" s="5"/>
      <c r="K27" s="5"/>
      <c r="L27" s="5"/>
      <c r="M27" s="5"/>
    </row>
    <row r="28" spans="1:13" ht="13.5">
      <c r="A28" s="5"/>
      <c r="B28" s="5"/>
      <c r="C28" s="5"/>
      <c r="D28" s="5"/>
      <c r="E28" s="5"/>
      <c r="F28" s="5"/>
      <c r="G28" s="5"/>
      <c r="H28" s="5"/>
      <c r="I28" s="5"/>
      <c r="J28" s="5"/>
      <c r="K28" s="5"/>
      <c r="L28" s="5"/>
      <c r="M28" s="5"/>
    </row>
    <row r="29" spans="1:13" ht="13.5">
      <c r="A29" s="5"/>
      <c r="B29" s="5"/>
      <c r="C29" s="5"/>
      <c r="D29" s="5"/>
      <c r="E29" s="5"/>
      <c r="F29" s="5"/>
      <c r="G29" s="5"/>
      <c r="H29" s="5"/>
      <c r="I29" s="5"/>
      <c r="J29" s="5"/>
      <c r="K29" s="5"/>
      <c r="L29" s="5"/>
      <c r="M29" s="5"/>
    </row>
  </sheetData>
  <mergeCells count="8">
    <mergeCell ref="J2:L2"/>
    <mergeCell ref="A2:C3"/>
    <mergeCell ref="D2:F2"/>
    <mergeCell ref="G2:I2"/>
    <mergeCell ref="A11:L11"/>
    <mergeCell ref="A9:C9"/>
    <mergeCell ref="A10:C10"/>
    <mergeCell ref="A5:A7"/>
  </mergeCells>
  <printOptions/>
  <pageMargins left="1.02" right="0.4" top="1" bottom="1" header="0.512" footer="0.512"/>
  <pageSetup fitToHeight="1" fitToWidth="1" horizontalDpi="300" verticalDpi="300" orientation="landscape" paperSize="9" scale="74" r:id="rId2"/>
  <headerFooter alignWithMargins="0">
    <oddHeader>&amp;L&amp;"ＭＳ Ｐゴシック,太字"&amp;14源　泉　所　得　税
&amp;"ＭＳ Ｐゴシック,標準"&amp;12　3-1　課税状況</oddHeader>
  </headerFooter>
  <drawing r:id="rId1"/>
</worksheet>
</file>

<file path=xl/worksheets/sheet8.xml><?xml version="1.0" encoding="utf-8"?>
<worksheet xmlns="http://schemas.openxmlformats.org/spreadsheetml/2006/main" xmlns:r="http://schemas.openxmlformats.org/officeDocument/2006/relationships">
  <dimension ref="A1:G28"/>
  <sheetViews>
    <sheetView showGridLines="0" zoomScale="75" zoomScaleNormal="75" workbookViewId="0" topLeftCell="A1">
      <pane xSplit="3" ySplit="3" topLeftCell="D12" activePane="bottomRight" state="frozen"/>
      <selection pane="topLeft" activeCell="A1" sqref="A1"/>
      <selection pane="topRight" activeCell="D1" sqref="D1"/>
      <selection pane="bottomLeft" activeCell="A4" sqref="A4"/>
      <selection pane="bottomRight" activeCell="A22" sqref="A22:F22"/>
    </sheetView>
  </sheetViews>
  <sheetFormatPr defaultColWidth="9.00390625" defaultRowHeight="13.5"/>
  <cols>
    <col min="1" max="1" width="4.125" style="0" customWidth="1"/>
    <col min="2" max="2" width="3.375" style="0" customWidth="1"/>
    <col min="3" max="3" width="60.50390625" style="0" customWidth="1"/>
    <col min="4" max="4" width="22.50390625" style="0" customWidth="1"/>
    <col min="5" max="5" width="26.25390625" style="0" customWidth="1"/>
    <col min="6" max="6" width="23.75390625" style="0" customWidth="1"/>
  </cols>
  <sheetData>
    <row r="1" spans="1:6" ht="27" customHeight="1" thickBot="1">
      <c r="A1" s="139" t="s">
        <v>97</v>
      </c>
      <c r="B1" s="65"/>
      <c r="C1" s="65"/>
      <c r="D1" s="65"/>
      <c r="E1" s="65"/>
      <c r="F1" s="65"/>
    </row>
    <row r="2" spans="1:6" ht="30.75" customHeight="1" thickTop="1">
      <c r="A2" s="245" t="s">
        <v>188</v>
      </c>
      <c r="B2" s="253"/>
      <c r="C2" s="253"/>
      <c r="D2" s="122" t="s">
        <v>95</v>
      </c>
      <c r="E2" s="122" t="s">
        <v>70</v>
      </c>
      <c r="F2" s="132" t="s">
        <v>71</v>
      </c>
    </row>
    <row r="3" spans="1:6" s="1" customFormat="1" ht="15.75" customHeight="1">
      <c r="A3" s="65"/>
      <c r="B3" s="65"/>
      <c r="C3" s="65"/>
      <c r="D3" s="90" t="s">
        <v>96</v>
      </c>
      <c r="E3" s="90" t="s">
        <v>4</v>
      </c>
      <c r="F3" s="91" t="s">
        <v>4</v>
      </c>
    </row>
    <row r="4" spans="1:6" ht="30" customHeight="1">
      <c r="A4" s="42"/>
      <c r="B4" s="212"/>
      <c r="C4" s="42" t="s">
        <v>98</v>
      </c>
      <c r="D4" s="79">
        <v>179279</v>
      </c>
      <c r="E4" s="79">
        <v>18397657</v>
      </c>
      <c r="F4" s="80">
        <v>1917145</v>
      </c>
    </row>
    <row r="5" spans="1:6" ht="30" customHeight="1">
      <c r="A5" s="42" t="s">
        <v>99</v>
      </c>
      <c r="B5" s="212"/>
      <c r="C5" s="42" t="s">
        <v>100</v>
      </c>
      <c r="D5" s="79">
        <v>146339</v>
      </c>
      <c r="E5" s="79">
        <v>87570658</v>
      </c>
      <c r="F5" s="80">
        <v>9100768</v>
      </c>
    </row>
    <row r="6" spans="1:6" ht="30" customHeight="1">
      <c r="A6" s="42" t="s">
        <v>101</v>
      </c>
      <c r="B6" s="212"/>
      <c r="C6" s="42" t="s">
        <v>102</v>
      </c>
      <c r="D6" s="79">
        <v>7809</v>
      </c>
      <c r="E6" s="79">
        <v>139169549</v>
      </c>
      <c r="F6" s="80">
        <v>12236997</v>
      </c>
    </row>
    <row r="7" spans="1:6" ht="30" customHeight="1">
      <c r="A7" s="42">
        <v>204</v>
      </c>
      <c r="B7" s="212"/>
      <c r="C7" s="42" t="s">
        <v>103</v>
      </c>
      <c r="D7" s="79">
        <v>83233</v>
      </c>
      <c r="E7" s="79">
        <v>114478227</v>
      </c>
      <c r="F7" s="80">
        <v>5962361</v>
      </c>
    </row>
    <row r="8" spans="1:6" ht="30" customHeight="1">
      <c r="A8" s="42" t="s">
        <v>104</v>
      </c>
      <c r="B8" s="212"/>
      <c r="C8" s="42" t="s">
        <v>105</v>
      </c>
      <c r="D8" s="79">
        <v>4935</v>
      </c>
      <c r="E8" s="79">
        <v>4335056</v>
      </c>
      <c r="F8" s="80">
        <v>436530</v>
      </c>
    </row>
    <row r="9" spans="1:6" ht="30" customHeight="1">
      <c r="A9" s="42" t="s">
        <v>106</v>
      </c>
      <c r="B9" s="212"/>
      <c r="C9" s="42" t="s">
        <v>107</v>
      </c>
      <c r="D9" s="79">
        <v>11769</v>
      </c>
      <c r="E9" s="79">
        <v>17843781</v>
      </c>
      <c r="F9" s="80">
        <v>1208321</v>
      </c>
    </row>
    <row r="10" spans="1:6" ht="30" customHeight="1">
      <c r="A10" s="42" t="s">
        <v>108</v>
      </c>
      <c r="B10" s="212"/>
      <c r="C10" s="42" t="s">
        <v>109</v>
      </c>
      <c r="D10" s="79">
        <v>6483</v>
      </c>
      <c r="E10" s="79">
        <v>1632744</v>
      </c>
      <c r="F10" s="80">
        <v>77618</v>
      </c>
    </row>
    <row r="11" spans="1:6" ht="30" customHeight="1">
      <c r="A11" s="42"/>
      <c r="B11" s="42"/>
      <c r="C11" s="42"/>
      <c r="D11" s="79"/>
      <c r="E11" s="79"/>
      <c r="F11" s="80"/>
    </row>
    <row r="12" spans="1:7" s="4" customFormat="1" ht="30" customHeight="1">
      <c r="A12" s="84"/>
      <c r="B12" s="84"/>
      <c r="C12" s="84" t="s">
        <v>189</v>
      </c>
      <c r="D12" s="86">
        <f>SUM(D4:D10)</f>
        <v>439847</v>
      </c>
      <c r="E12" s="86">
        <f>SUM(E4:E10)</f>
        <v>383427672</v>
      </c>
      <c r="F12" s="87">
        <f>SUM(F4:F10)</f>
        <v>30939740</v>
      </c>
      <c r="G12" s="154"/>
    </row>
    <row r="13" spans="1:6" ht="30" customHeight="1">
      <c r="A13" s="42"/>
      <c r="B13" s="42"/>
      <c r="C13" s="42"/>
      <c r="D13" s="79"/>
      <c r="E13" s="79"/>
      <c r="F13" s="80"/>
    </row>
    <row r="14" spans="1:6" ht="30" customHeight="1">
      <c r="A14" s="212" t="s">
        <v>110</v>
      </c>
      <c r="B14" s="212"/>
      <c r="C14" s="212"/>
      <c r="D14" s="79">
        <v>68300</v>
      </c>
      <c r="E14" s="79">
        <v>85425728</v>
      </c>
      <c r="F14" s="80">
        <v>1394204</v>
      </c>
    </row>
    <row r="15" spans="1:6" ht="30" customHeight="1">
      <c r="A15" s="212" t="s">
        <v>111</v>
      </c>
      <c r="B15" s="212"/>
      <c r="C15" s="212"/>
      <c r="D15" s="79">
        <v>409523</v>
      </c>
      <c r="E15" s="79">
        <v>164534627</v>
      </c>
      <c r="F15" s="80">
        <v>535774</v>
      </c>
    </row>
    <row r="16" spans="1:6" ht="30" customHeight="1">
      <c r="A16" s="248" t="s">
        <v>233</v>
      </c>
      <c r="B16" s="248"/>
      <c r="C16" s="249"/>
      <c r="D16" s="79">
        <v>93</v>
      </c>
      <c r="E16" s="79">
        <v>327367</v>
      </c>
      <c r="F16" s="80">
        <v>31281</v>
      </c>
    </row>
    <row r="17" spans="1:6" s="4" customFormat="1" ht="30" customHeight="1">
      <c r="A17" s="250" t="s">
        <v>82</v>
      </c>
      <c r="B17" s="250"/>
      <c r="C17" s="250"/>
      <c r="D17" s="86">
        <f>SUM(D4:D10,D14:D16)</f>
        <v>917763</v>
      </c>
      <c r="E17" s="86">
        <f>SUM(E4:E10,E14:E16)</f>
        <v>633715394</v>
      </c>
      <c r="F17" s="87">
        <v>32901000</v>
      </c>
    </row>
    <row r="18" spans="1:6" ht="30" customHeight="1">
      <c r="A18" s="42"/>
      <c r="B18" s="42"/>
      <c r="C18" s="42"/>
      <c r="D18" s="79"/>
      <c r="E18" s="79"/>
      <c r="F18" s="80"/>
    </row>
    <row r="19" spans="1:6" ht="30" customHeight="1">
      <c r="A19" s="251" t="s">
        <v>112</v>
      </c>
      <c r="B19" s="252"/>
      <c r="C19" s="252"/>
      <c r="D19" s="82">
        <v>0</v>
      </c>
      <c r="E19" s="82">
        <v>0</v>
      </c>
      <c r="F19" s="83">
        <v>0</v>
      </c>
    </row>
    <row r="20" spans="1:6" ht="26.25" customHeight="1">
      <c r="A20" s="246" t="s">
        <v>218</v>
      </c>
      <c r="B20" s="246"/>
      <c r="C20" s="246"/>
      <c r="D20" s="246"/>
      <c r="E20" s="246"/>
      <c r="F20" s="246"/>
    </row>
    <row r="21" spans="1:6" ht="26.25" customHeight="1">
      <c r="A21" s="247" t="s">
        <v>219</v>
      </c>
      <c r="B21" s="247"/>
      <c r="C21" s="247"/>
      <c r="D21" s="247"/>
      <c r="E21" s="247"/>
      <c r="F21" s="247"/>
    </row>
    <row r="22" spans="1:6" ht="26.25" customHeight="1">
      <c r="A22" s="247" t="s">
        <v>205</v>
      </c>
      <c r="B22" s="247"/>
      <c r="C22" s="247"/>
      <c r="D22" s="247"/>
      <c r="E22" s="247"/>
      <c r="F22" s="247"/>
    </row>
    <row r="23" spans="1:6" ht="13.5">
      <c r="A23" s="5"/>
      <c r="B23" s="5"/>
      <c r="C23" s="5"/>
      <c r="D23" s="5"/>
      <c r="E23" s="5"/>
      <c r="F23" s="5"/>
    </row>
    <row r="24" spans="1:6" ht="13.5">
      <c r="A24" s="5"/>
      <c r="B24" s="5"/>
      <c r="C24" s="5"/>
      <c r="D24" s="5"/>
      <c r="E24" s="5"/>
      <c r="F24" s="5"/>
    </row>
    <row r="25" spans="1:6" ht="13.5">
      <c r="A25" s="5"/>
      <c r="B25" s="5"/>
      <c r="C25" s="5"/>
      <c r="D25" s="5"/>
      <c r="E25" s="5"/>
      <c r="F25" s="5"/>
    </row>
    <row r="26" spans="1:6" ht="13.5">
      <c r="A26" s="5"/>
      <c r="B26" s="5"/>
      <c r="C26" s="5"/>
      <c r="D26" s="5"/>
      <c r="E26" s="5"/>
      <c r="F26" s="5"/>
    </row>
    <row r="27" spans="1:6" ht="13.5">
      <c r="A27" s="5"/>
      <c r="B27" s="5"/>
      <c r="C27" s="5"/>
      <c r="D27" s="5"/>
      <c r="E27" s="5"/>
      <c r="F27" s="5"/>
    </row>
    <row r="28" spans="1:6" ht="13.5">
      <c r="A28" s="5"/>
      <c r="B28" s="5"/>
      <c r="C28" s="5"/>
      <c r="D28" s="5"/>
      <c r="E28" s="5"/>
      <c r="F28" s="5"/>
    </row>
  </sheetData>
  <mergeCells count="10">
    <mergeCell ref="A2:C2"/>
    <mergeCell ref="B4:B10"/>
    <mergeCell ref="A14:C14"/>
    <mergeCell ref="A15:C15"/>
    <mergeCell ref="A20:F20"/>
    <mergeCell ref="A21:F21"/>
    <mergeCell ref="A22:F22"/>
    <mergeCell ref="A16:C16"/>
    <mergeCell ref="A17:C17"/>
    <mergeCell ref="A19:C19"/>
  </mergeCells>
  <printOptions/>
  <pageMargins left="1.1" right="0.75" top="1" bottom="0.54" header="0.512" footer="0.512"/>
  <pageSetup horizontalDpi="300" verticalDpi="300" orientation="landscape" paperSize="9" scale="84" r:id="rId2"/>
  <headerFooter alignWithMargins="0">
    <oddHeader>&amp;L&amp;"ＭＳ Ｐゴシック,太字"&amp;14源　泉　所　得　税
&amp;"ＭＳ Ｐゴシック,標準"&amp;12　3-1　課税状況</oddHeader>
  </headerFooter>
  <drawing r:id="rId1"/>
</worksheet>
</file>

<file path=xl/worksheets/sheet9.xml><?xml version="1.0" encoding="utf-8"?>
<worksheet xmlns="http://schemas.openxmlformats.org/spreadsheetml/2006/main" xmlns:r="http://schemas.openxmlformats.org/officeDocument/2006/relationships">
  <dimension ref="A1:H27"/>
  <sheetViews>
    <sheetView showGridLines="0" zoomScale="80" zoomScaleNormal="80" workbookViewId="0" topLeftCell="A1">
      <pane xSplit="3" ySplit="4" topLeftCell="D5" activePane="bottomRight" state="frozen"/>
      <selection pane="topLeft" activeCell="A22" sqref="A22:F22"/>
      <selection pane="topRight" activeCell="A22" sqref="A22:F22"/>
      <selection pane="bottomLeft" activeCell="A22" sqref="A22:F22"/>
      <selection pane="bottomRight" activeCell="C41" sqref="C41"/>
    </sheetView>
  </sheetViews>
  <sheetFormatPr defaultColWidth="9.00390625" defaultRowHeight="13.5"/>
  <cols>
    <col min="1" max="1" width="21.75390625" style="0" customWidth="1"/>
    <col min="2" max="2" width="3.50390625" style="0" customWidth="1"/>
    <col min="3" max="3" width="23.875" style="0" customWidth="1"/>
    <col min="4" max="8" width="17.125" style="0" customWidth="1"/>
  </cols>
  <sheetData>
    <row r="1" spans="1:8" ht="18" customHeight="1" thickBot="1">
      <c r="A1" s="138" t="s">
        <v>113</v>
      </c>
      <c r="B1" s="5"/>
      <c r="C1" s="5"/>
      <c r="D1" s="5"/>
      <c r="E1" s="5"/>
      <c r="F1" s="5"/>
      <c r="G1" s="5"/>
      <c r="H1" s="5"/>
    </row>
    <row r="2" spans="1:8" ht="18.75" customHeight="1" thickTop="1">
      <c r="A2" s="186" t="s">
        <v>0</v>
      </c>
      <c r="B2" s="178"/>
      <c r="C2" s="178"/>
      <c r="D2" s="178" t="s">
        <v>95</v>
      </c>
      <c r="E2" s="196" t="s">
        <v>70</v>
      </c>
      <c r="F2" s="197"/>
      <c r="G2" s="197"/>
      <c r="H2" s="179" t="s">
        <v>71</v>
      </c>
    </row>
    <row r="3" spans="1:8" ht="18.75" customHeight="1">
      <c r="A3" s="187"/>
      <c r="B3" s="168"/>
      <c r="C3" s="168"/>
      <c r="D3" s="168"/>
      <c r="E3" s="126" t="s">
        <v>68</v>
      </c>
      <c r="F3" s="126" t="s">
        <v>114</v>
      </c>
      <c r="G3" s="130" t="s">
        <v>115</v>
      </c>
      <c r="H3" s="184"/>
    </row>
    <row r="4" spans="1:8" s="57" customFormat="1" ht="18.75" customHeight="1">
      <c r="A4" s="55"/>
      <c r="B4" s="55"/>
      <c r="C4" s="55"/>
      <c r="D4" s="20" t="s">
        <v>96</v>
      </c>
      <c r="E4" s="20" t="s">
        <v>4</v>
      </c>
      <c r="F4" s="20" t="s">
        <v>4</v>
      </c>
      <c r="G4" s="20" t="s">
        <v>4</v>
      </c>
      <c r="H4" s="21" t="s">
        <v>4</v>
      </c>
    </row>
    <row r="5" spans="1:8" ht="18.75" customHeight="1">
      <c r="A5" s="212" t="s">
        <v>116</v>
      </c>
      <c r="B5" s="212"/>
      <c r="C5" s="212"/>
      <c r="D5" s="81">
        <v>0</v>
      </c>
      <c r="E5" s="81">
        <v>338089</v>
      </c>
      <c r="F5" s="81">
        <v>0</v>
      </c>
      <c r="G5" s="81">
        <v>338089</v>
      </c>
      <c r="H5" s="93">
        <v>45072</v>
      </c>
    </row>
    <row r="6" spans="1:8" ht="66.75" customHeight="1">
      <c r="A6" s="254" t="s">
        <v>229</v>
      </c>
      <c r="B6" s="254"/>
      <c r="C6" s="255"/>
      <c r="D6" s="81">
        <v>4110</v>
      </c>
      <c r="E6" s="81">
        <v>3858456</v>
      </c>
      <c r="F6" s="81">
        <v>143839</v>
      </c>
      <c r="G6" s="81">
        <v>4002295</v>
      </c>
      <c r="H6" s="93">
        <v>350723</v>
      </c>
    </row>
    <row r="7" spans="1:8" ht="18.75" customHeight="1">
      <c r="A7" s="212" t="s">
        <v>117</v>
      </c>
      <c r="B7" s="212"/>
      <c r="C7" s="212"/>
      <c r="D7" s="81">
        <v>0</v>
      </c>
      <c r="E7" s="81">
        <v>718</v>
      </c>
      <c r="F7" s="81">
        <v>0</v>
      </c>
      <c r="G7" s="81">
        <v>718</v>
      </c>
      <c r="H7" s="93">
        <v>144</v>
      </c>
    </row>
    <row r="8" spans="1:8" ht="18.75" customHeight="1">
      <c r="A8" s="212" t="s">
        <v>222</v>
      </c>
      <c r="B8" s="212"/>
      <c r="C8" s="212"/>
      <c r="D8" s="81">
        <v>1650</v>
      </c>
      <c r="E8" s="81">
        <v>2000686</v>
      </c>
      <c r="F8" s="81">
        <v>750890</v>
      </c>
      <c r="G8" s="81">
        <v>2751576</v>
      </c>
      <c r="H8" s="93">
        <v>375448</v>
      </c>
    </row>
    <row r="9" spans="1:8" ht="18.75" customHeight="1">
      <c r="A9" s="212" t="s">
        <v>8</v>
      </c>
      <c r="B9" s="212"/>
      <c r="C9" s="212"/>
      <c r="D9" s="81">
        <v>0</v>
      </c>
      <c r="E9" s="81">
        <v>0</v>
      </c>
      <c r="F9" s="81">
        <v>0</v>
      </c>
      <c r="G9" s="81">
        <v>0</v>
      </c>
      <c r="H9" s="93">
        <v>0</v>
      </c>
    </row>
    <row r="10" spans="1:8" ht="18.75" customHeight="1">
      <c r="A10" s="212" t="s">
        <v>118</v>
      </c>
      <c r="B10" s="212"/>
      <c r="C10" s="212"/>
      <c r="D10" s="81">
        <v>987</v>
      </c>
      <c r="E10" s="81">
        <v>356128</v>
      </c>
      <c r="F10" s="81">
        <v>36445</v>
      </c>
      <c r="G10" s="81">
        <v>392573</v>
      </c>
      <c r="H10" s="93">
        <v>85557</v>
      </c>
    </row>
    <row r="11" spans="1:8" ht="18.75" customHeight="1">
      <c r="A11" s="248" t="s">
        <v>190</v>
      </c>
      <c r="B11" s="248"/>
      <c r="C11" s="248"/>
      <c r="D11" s="256">
        <v>748</v>
      </c>
      <c r="E11" s="256">
        <v>5114699</v>
      </c>
      <c r="F11" s="256">
        <v>909838</v>
      </c>
      <c r="G11" s="256">
        <v>6024537</v>
      </c>
      <c r="H11" s="164">
        <v>476427</v>
      </c>
    </row>
    <row r="12" spans="1:8" ht="18.75" customHeight="1">
      <c r="A12" s="248"/>
      <c r="B12" s="248"/>
      <c r="C12" s="248"/>
      <c r="D12" s="256"/>
      <c r="E12" s="256"/>
      <c r="F12" s="256"/>
      <c r="G12" s="256"/>
      <c r="H12" s="164"/>
    </row>
    <row r="13" spans="1:8" ht="18.75" customHeight="1">
      <c r="A13" s="212" t="s">
        <v>119</v>
      </c>
      <c r="B13" s="212"/>
      <c r="C13" s="212"/>
      <c r="D13" s="81">
        <v>77</v>
      </c>
      <c r="E13" s="81">
        <v>295824</v>
      </c>
      <c r="F13" s="81">
        <v>1044</v>
      </c>
      <c r="G13" s="81">
        <v>296868</v>
      </c>
      <c r="H13" s="93">
        <v>25827</v>
      </c>
    </row>
    <row r="14" spans="1:8" ht="18.75" customHeight="1">
      <c r="A14" s="212" t="s">
        <v>120</v>
      </c>
      <c r="B14" s="212"/>
      <c r="C14" s="212"/>
      <c r="D14" s="81">
        <v>0</v>
      </c>
      <c r="E14" s="81">
        <v>0</v>
      </c>
      <c r="F14" s="81">
        <v>0</v>
      </c>
      <c r="G14" s="81">
        <v>0</v>
      </c>
      <c r="H14" s="93">
        <v>66066</v>
      </c>
    </row>
    <row r="15" spans="1:8" ht="18.75" customHeight="1">
      <c r="A15" s="248" t="s">
        <v>230</v>
      </c>
      <c r="B15" s="248"/>
      <c r="C15" s="248"/>
      <c r="D15" s="256">
        <v>137</v>
      </c>
      <c r="E15" s="256">
        <v>211108</v>
      </c>
      <c r="F15" s="256">
        <v>8368</v>
      </c>
      <c r="G15" s="256">
        <v>219476</v>
      </c>
      <c r="H15" s="164">
        <v>38853</v>
      </c>
    </row>
    <row r="16" spans="1:8" ht="18.75" customHeight="1">
      <c r="A16" s="248"/>
      <c r="B16" s="248"/>
      <c r="C16" s="248"/>
      <c r="D16" s="256"/>
      <c r="E16" s="256"/>
      <c r="F16" s="256"/>
      <c r="G16" s="256"/>
      <c r="H16" s="164"/>
    </row>
    <row r="17" spans="1:8" ht="18.75" customHeight="1">
      <c r="A17" s="212" t="s">
        <v>121</v>
      </c>
      <c r="B17" s="212"/>
      <c r="C17" s="212"/>
      <c r="D17" s="81">
        <v>22</v>
      </c>
      <c r="E17" s="81">
        <v>10125</v>
      </c>
      <c r="F17" s="81">
        <v>2687</v>
      </c>
      <c r="G17" s="81">
        <v>12812</v>
      </c>
      <c r="H17" s="93">
        <v>1947</v>
      </c>
    </row>
    <row r="18" spans="1:8" ht="18.75" customHeight="1">
      <c r="A18" s="212" t="s">
        <v>122</v>
      </c>
      <c r="B18" s="212"/>
      <c r="C18" s="212"/>
      <c r="D18" s="81">
        <v>45</v>
      </c>
      <c r="E18" s="81">
        <v>762310</v>
      </c>
      <c r="F18" s="81">
        <v>0</v>
      </c>
      <c r="G18" s="81">
        <v>762310</v>
      </c>
      <c r="H18" s="93">
        <v>75985</v>
      </c>
    </row>
    <row r="19" spans="1:8" ht="18.75" customHeight="1">
      <c r="A19" s="212" t="s">
        <v>123</v>
      </c>
      <c r="B19" s="212"/>
      <c r="C19" s="212"/>
      <c r="D19" s="81">
        <v>622</v>
      </c>
      <c r="E19" s="81">
        <v>1237335</v>
      </c>
      <c r="F19" s="81">
        <v>74748</v>
      </c>
      <c r="G19" s="81">
        <v>1312083</v>
      </c>
      <c r="H19" s="93">
        <v>247468</v>
      </c>
    </row>
    <row r="20" spans="1:8" ht="18.75" customHeight="1">
      <c r="A20" s="212" t="s">
        <v>124</v>
      </c>
      <c r="B20" s="212"/>
      <c r="C20" s="212"/>
      <c r="D20" s="81">
        <v>0</v>
      </c>
      <c r="E20" s="81">
        <v>0</v>
      </c>
      <c r="F20" s="81">
        <v>0</v>
      </c>
      <c r="G20" s="81">
        <v>0</v>
      </c>
      <c r="H20" s="93">
        <v>0</v>
      </c>
    </row>
    <row r="21" spans="1:8" ht="18.75" customHeight="1">
      <c r="A21" s="212" t="s">
        <v>125</v>
      </c>
      <c r="B21" s="212"/>
      <c r="C21" s="212"/>
      <c r="D21" s="81">
        <v>1</v>
      </c>
      <c r="E21" s="81">
        <v>1815</v>
      </c>
      <c r="F21" s="81">
        <v>0</v>
      </c>
      <c r="G21" s="81">
        <v>1815</v>
      </c>
      <c r="H21" s="93">
        <v>359</v>
      </c>
    </row>
    <row r="22" spans="1:8" ht="18.75" customHeight="1">
      <c r="A22" s="65"/>
      <c r="B22" s="65"/>
      <c r="C22" s="65"/>
      <c r="D22" s="81"/>
      <c r="E22" s="81"/>
      <c r="F22" s="81"/>
      <c r="G22" s="81"/>
      <c r="H22" s="93"/>
    </row>
    <row r="23" spans="1:8" s="4" customFormat="1" ht="18.75" customHeight="1">
      <c r="A23" s="211" t="s">
        <v>3</v>
      </c>
      <c r="B23" s="211"/>
      <c r="C23" s="257"/>
      <c r="D23" s="95">
        <v>0</v>
      </c>
      <c r="E23" s="95">
        <v>14187293</v>
      </c>
      <c r="F23" s="95">
        <v>1927859</v>
      </c>
      <c r="G23" s="95">
        <v>16115152</v>
      </c>
      <c r="H23" s="96">
        <v>1789875</v>
      </c>
    </row>
    <row r="24" spans="1:8" ht="13.5">
      <c r="A24" s="258" t="s">
        <v>220</v>
      </c>
      <c r="B24" s="258"/>
      <c r="C24" s="258"/>
      <c r="D24" s="258"/>
      <c r="E24" s="258"/>
      <c r="F24" s="258"/>
      <c r="G24" s="258"/>
      <c r="H24" s="258"/>
    </row>
    <row r="25" spans="1:8" ht="13.5">
      <c r="A25" s="259" t="s">
        <v>231</v>
      </c>
      <c r="B25" s="171"/>
      <c r="C25" s="171"/>
      <c r="D25" s="171"/>
      <c r="E25" s="171"/>
      <c r="F25" s="171"/>
      <c r="G25" s="171"/>
      <c r="H25" s="171"/>
    </row>
    <row r="26" spans="1:8" ht="13.5">
      <c r="A26" s="171" t="s">
        <v>232</v>
      </c>
      <c r="B26" s="171"/>
      <c r="C26" s="171"/>
      <c r="D26" s="171"/>
      <c r="E26" s="171"/>
      <c r="F26" s="171"/>
      <c r="G26" s="171"/>
      <c r="H26" s="171"/>
    </row>
    <row r="27" spans="1:6" ht="13.5">
      <c r="A27" s="247" t="s">
        <v>205</v>
      </c>
      <c r="B27" s="247"/>
      <c r="C27" s="247"/>
      <c r="D27" s="247"/>
      <c r="E27" s="247"/>
      <c r="F27" s="247"/>
    </row>
  </sheetData>
  <mergeCells count="34">
    <mergeCell ref="H2:H3"/>
    <mergeCell ref="A26:H26"/>
    <mergeCell ref="A27:F27"/>
    <mergeCell ref="A21:C21"/>
    <mergeCell ref="A23:C23"/>
    <mergeCell ref="A24:H24"/>
    <mergeCell ref="A25:H25"/>
    <mergeCell ref="A17:C17"/>
    <mergeCell ref="A18:C18"/>
    <mergeCell ref="A19:C19"/>
    <mergeCell ref="A20:C20"/>
    <mergeCell ref="E15:E16"/>
    <mergeCell ref="F15:F16"/>
    <mergeCell ref="G15:G16"/>
    <mergeCell ref="A13:C13"/>
    <mergeCell ref="A14:C14"/>
    <mergeCell ref="A15:C16"/>
    <mergeCell ref="D15:D16"/>
    <mergeCell ref="F11:F12"/>
    <mergeCell ref="G11:G12"/>
    <mergeCell ref="H11:H12"/>
    <mergeCell ref="H15:H16"/>
    <mergeCell ref="A10:C10"/>
    <mergeCell ref="A11:C12"/>
    <mergeCell ref="D11:D12"/>
    <mergeCell ref="E11:E12"/>
    <mergeCell ref="A8:C8"/>
    <mergeCell ref="A6:C6"/>
    <mergeCell ref="A2:C3"/>
    <mergeCell ref="A9:C9"/>
    <mergeCell ref="D2:D3"/>
    <mergeCell ref="A5:C5"/>
    <mergeCell ref="E2:G2"/>
    <mergeCell ref="A7:C7"/>
  </mergeCells>
  <printOptions/>
  <pageMargins left="0.7874015748031497" right="0.5905511811023623" top="0.984251968503937" bottom="0.5511811023622047" header="0.5118110236220472" footer="0.5118110236220472"/>
  <pageSetup horizontalDpi="300" verticalDpi="300" orientation="landscape" paperSize="9" scale="97" r:id="rId2"/>
  <headerFooter alignWithMargins="0">
    <oddHeader>&amp;L&amp;"ＭＳ Ｐゴシック,太字"&amp;14源　泉　所　得　税
&amp;"ＭＳ Ｐゴシック,標準"&amp;12　3-1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user</cp:lastModifiedBy>
  <cp:lastPrinted>2006-07-12T06:21:10Z</cp:lastPrinted>
  <dcterms:created xsi:type="dcterms:W3CDTF">2002-06-21T09:40:47Z</dcterms:created>
  <dcterms:modified xsi:type="dcterms:W3CDTF">2006-07-12T06:24:12Z</dcterms:modified>
  <cp:category/>
  <cp:version/>
  <cp:contentType/>
  <cp:contentStatus/>
</cp:coreProperties>
</file>