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762" activeTab="1"/>
  </bookViews>
  <sheets>
    <sheet name="基本情報" sheetId="5" r:id="rId1"/>
    <sheet name="関係者きき酒会希望票" sheetId="8" r:id="rId2"/>
    <sheet name="出品チェックシート" sheetId="12" r:id="rId3"/>
    <sheet name="出品目録（吟醸酒の部）" sheetId="7" r:id="rId4"/>
    <sheet name="出品目録（純米酒の部）" sheetId="1" r:id="rId5"/>
    <sheet name="出品目録（本格焼酎の部）" sheetId="6" r:id="rId6"/>
    <sheet name="出品酒調査票（吟醸酒の部・純米酒の部）" sheetId="3" r:id="rId7"/>
    <sheet name="出品酒調査票（本格焼酎の部）" sheetId="4" r:id="rId8"/>
    <sheet name="定義" sheetId="2" state="hidden" r:id="rId9"/>
  </sheets>
  <definedNames>
    <definedName name="_xlnm.Print_Area" localSheetId="1">関係者きき酒会希望票!$A$1:$G$33</definedName>
    <definedName name="_xlnm.Print_Area" localSheetId="0">基本情報!$A$1:$E$35</definedName>
    <definedName name="_xlnm.Print_Area" localSheetId="2">出品チェックシート!$A$1:$D$24</definedName>
    <definedName name="_xlnm.Print_Area" localSheetId="6">'出品酒調査票（吟醸酒の部・純米酒の部）'!$A$1:$CP$14</definedName>
    <definedName name="_xlnm.Print_Area" localSheetId="3">'出品目録（吟醸酒の部）'!$A$1:$U$17</definedName>
    <definedName name="_xlnm.Print_Area" localSheetId="4">'出品目録（純米酒の部）'!$A$1:$T$15</definedName>
    <definedName name="_xlnm.Print_Area" localSheetId="5">'出品目録（本格焼酎の部）'!$A$1:$N$22</definedName>
    <definedName name="_xlnm.Print_Titles" localSheetId="6">'出品酒調査票（吟醸酒の部・純米酒の部）'!$A:$C</definedName>
    <definedName name="_xlnm.Print_Titles" localSheetId="7">'出品酒調査票（本格焼酎の部）'!$A:$B</definedName>
  </definedNames>
  <calcPr calcId="152511"/>
</workbook>
</file>

<file path=xl/calcChain.xml><?xml version="1.0" encoding="utf-8"?>
<calcChain xmlns="http://schemas.openxmlformats.org/spreadsheetml/2006/main">
  <c r="D22" i="8" l="1"/>
  <c r="E22" i="8"/>
  <c r="BW34" i="4" l="1"/>
  <c r="BW33" i="4"/>
  <c r="BW32" i="4"/>
  <c r="BW31" i="4"/>
  <c r="BW30" i="4"/>
  <c r="BW29" i="4"/>
  <c r="BW28" i="4"/>
  <c r="BW27" i="4"/>
  <c r="BW9" i="4"/>
  <c r="AY34" i="4"/>
  <c r="AX34" i="4"/>
  <c r="AY33" i="4"/>
  <c r="AX33" i="4"/>
  <c r="AY32" i="4"/>
  <c r="AX32" i="4"/>
  <c r="AY31" i="4"/>
  <c r="AX31" i="4"/>
  <c r="AY30" i="4"/>
  <c r="AX30" i="4"/>
  <c r="AY29" i="4"/>
  <c r="AX29" i="4"/>
  <c r="AY28" i="4"/>
  <c r="AX28" i="4"/>
  <c r="AY27" i="4"/>
  <c r="AX27" i="4"/>
  <c r="AZ27" i="4" s="1"/>
  <c r="AY16" i="4"/>
  <c r="AX16" i="4"/>
  <c r="AY15" i="4"/>
  <c r="AX15" i="4"/>
  <c r="AY14" i="4"/>
  <c r="AX14" i="4"/>
  <c r="AY13" i="4"/>
  <c r="AX13" i="4"/>
  <c r="AY12" i="4"/>
  <c r="AX12" i="4"/>
  <c r="AY11" i="4"/>
  <c r="AX11" i="4"/>
  <c r="AY10" i="4"/>
  <c r="AX10" i="4"/>
  <c r="AY9" i="4"/>
  <c r="AX9" i="4"/>
  <c r="AZ34" i="4" l="1"/>
  <c r="B34" i="4"/>
  <c r="AZ33" i="4"/>
  <c r="B33" i="4"/>
  <c r="AZ32" i="4"/>
  <c r="B32" i="4"/>
  <c r="AZ31" i="4"/>
  <c r="B31" i="4"/>
  <c r="AZ30" i="4"/>
  <c r="B30" i="4"/>
  <c r="AZ29" i="4"/>
  <c r="AZ28" i="4"/>
  <c r="CW27" i="3"/>
  <c r="CV27" i="3"/>
  <c r="CW26" i="3"/>
  <c r="CV26" i="3"/>
  <c r="CW25" i="3"/>
  <c r="CV25" i="3"/>
  <c r="CW24" i="3"/>
  <c r="CV24" i="3"/>
  <c r="CW23" i="3"/>
  <c r="CV23" i="3"/>
  <c r="CW22" i="3"/>
  <c r="CV22" i="3"/>
  <c r="CW14" i="3"/>
  <c r="CV14" i="3"/>
  <c r="CW13" i="3"/>
  <c r="CV13" i="3"/>
  <c r="CW12" i="3"/>
  <c r="CV12" i="3"/>
  <c r="CW11" i="3"/>
  <c r="CV11" i="3"/>
  <c r="CW10" i="3"/>
  <c r="CV10" i="3"/>
  <c r="CW9" i="3"/>
  <c r="CV9" i="3"/>
  <c r="B10" i="4" l="1"/>
  <c r="B11" i="4"/>
  <c r="B12" i="4"/>
  <c r="B13" i="4"/>
  <c r="B14" i="4"/>
  <c r="B15" i="4"/>
  <c r="B16" i="4"/>
  <c r="B9" i="4"/>
  <c r="C23" i="3"/>
  <c r="C24" i="3"/>
  <c r="C25" i="3"/>
  <c r="C26" i="3"/>
  <c r="C27" i="3"/>
  <c r="C22" i="3"/>
  <c r="AE27" i="3"/>
  <c r="AD27" i="3"/>
  <c r="AC27" i="3"/>
  <c r="AB27" i="3"/>
  <c r="T27" i="3"/>
  <c r="P27" i="3"/>
  <c r="L27" i="3"/>
  <c r="H27" i="3"/>
  <c r="D27" i="3"/>
  <c r="AE26" i="3"/>
  <c r="AD26" i="3"/>
  <c r="AC26" i="3"/>
  <c r="AB26" i="3"/>
  <c r="T26" i="3"/>
  <c r="P26" i="3"/>
  <c r="L26" i="3"/>
  <c r="H26" i="3"/>
  <c r="D26" i="3"/>
  <c r="CU26" i="3" s="1"/>
  <c r="AE25" i="3"/>
  <c r="AD25" i="3"/>
  <c r="AC25" i="3"/>
  <c r="AB25" i="3"/>
  <c r="AA25" i="3" s="1"/>
  <c r="CT25" i="3" s="1"/>
  <c r="T25" i="3"/>
  <c r="P25" i="3"/>
  <c r="L25" i="3"/>
  <c r="H25" i="3"/>
  <c r="D25" i="3"/>
  <c r="CU25" i="3" s="1"/>
  <c r="AE24" i="3"/>
  <c r="AD24" i="3"/>
  <c r="AC24" i="3"/>
  <c r="AA24" i="3" s="1"/>
  <c r="CT24" i="3" s="1"/>
  <c r="AB24" i="3"/>
  <c r="T24" i="3"/>
  <c r="P24" i="3"/>
  <c r="L24" i="3"/>
  <c r="H24" i="3"/>
  <c r="D24" i="3"/>
  <c r="CU24" i="3" s="1"/>
  <c r="AE23" i="3"/>
  <c r="AD23" i="3"/>
  <c r="AC23" i="3"/>
  <c r="AB23" i="3"/>
  <c r="T23" i="3"/>
  <c r="P23" i="3"/>
  <c r="L23" i="3"/>
  <c r="H23" i="3"/>
  <c r="D23" i="3"/>
  <c r="CU23" i="3" s="1"/>
  <c r="AE22" i="3"/>
  <c r="AD22" i="3"/>
  <c r="AC22" i="3"/>
  <c r="AB22" i="3"/>
  <c r="T22" i="3"/>
  <c r="P22" i="3"/>
  <c r="L22" i="3"/>
  <c r="H22" i="3"/>
  <c r="D22" i="3"/>
  <c r="C37" i="6"/>
  <c r="C38" i="6"/>
  <c r="C36" i="6"/>
  <c r="C35" i="6"/>
  <c r="C34" i="6"/>
  <c r="C33" i="6"/>
  <c r="C32" i="6"/>
  <c r="C31" i="6"/>
  <c r="A28" i="6"/>
  <c r="B25" i="6"/>
  <c r="A25" i="6"/>
  <c r="C25" i="1"/>
  <c r="C24" i="1"/>
  <c r="A21" i="1"/>
  <c r="A23" i="7"/>
  <c r="B18" i="1"/>
  <c r="A18" i="1"/>
  <c r="AA23" i="3" l="1"/>
  <c r="CT23" i="3" s="1"/>
  <c r="CS23" i="3"/>
  <c r="CS25" i="3"/>
  <c r="CS24" i="3"/>
  <c r="AA27" i="3"/>
  <c r="CU27" i="3"/>
  <c r="CU22" i="3"/>
  <c r="AA26" i="3"/>
  <c r="AA22" i="3"/>
  <c r="CS22" i="3" s="1"/>
  <c r="C27" i="7"/>
  <c r="C28" i="7"/>
  <c r="C29" i="7"/>
  <c r="C26" i="7"/>
  <c r="B20" i="7"/>
  <c r="A20" i="7"/>
  <c r="CS27" i="3" l="1"/>
  <c r="CT27" i="3"/>
  <c r="CT22" i="3"/>
  <c r="CT26" i="3"/>
  <c r="CS26" i="3"/>
  <c r="AE14" i="3"/>
  <c r="AD14" i="3"/>
  <c r="AC14" i="3"/>
  <c r="AB14" i="3"/>
  <c r="AA14" i="3" s="1"/>
  <c r="AE13" i="3"/>
  <c r="AD13" i="3"/>
  <c r="AC13" i="3"/>
  <c r="AB13" i="3"/>
  <c r="AA13" i="3" s="1"/>
  <c r="AE12" i="3"/>
  <c r="AD12" i="3"/>
  <c r="AC12" i="3"/>
  <c r="AB12" i="3"/>
  <c r="AA12" i="3" s="1"/>
  <c r="AE11" i="3"/>
  <c r="AD11" i="3"/>
  <c r="AC11" i="3"/>
  <c r="AB11" i="3"/>
  <c r="AA11" i="3" s="1"/>
  <c r="AE10" i="3"/>
  <c r="AD10" i="3"/>
  <c r="AC10" i="3"/>
  <c r="AB10" i="3"/>
  <c r="AA10" i="3" s="1"/>
  <c r="AD9" i="3"/>
  <c r="AE9" i="3"/>
  <c r="AC9" i="3"/>
  <c r="AB9" i="3"/>
  <c r="AA9" i="3" s="1"/>
  <c r="T14" i="3"/>
  <c r="T13" i="3"/>
  <c r="T12" i="3"/>
  <c r="T11" i="3"/>
  <c r="T10" i="3"/>
  <c r="T9" i="3"/>
  <c r="P14" i="3"/>
  <c r="P13" i="3"/>
  <c r="P12" i="3"/>
  <c r="P11" i="3"/>
  <c r="P10" i="3"/>
  <c r="P9" i="3"/>
  <c r="L14" i="3"/>
  <c r="L13" i="3"/>
  <c r="L12" i="3"/>
  <c r="L11" i="3"/>
  <c r="L10" i="3"/>
  <c r="L9" i="3"/>
  <c r="H14" i="3"/>
  <c r="H13" i="3"/>
  <c r="H12" i="3"/>
  <c r="H11" i="3"/>
  <c r="H10" i="3"/>
  <c r="H9" i="3"/>
  <c r="D14" i="3"/>
  <c r="D13" i="3"/>
  <c r="D12" i="3"/>
  <c r="D11" i="3"/>
  <c r="D10" i="3"/>
  <c r="D9" i="3"/>
  <c r="C14" i="3"/>
  <c r="C13" i="3"/>
  <c r="C12" i="3"/>
  <c r="C11" i="3"/>
  <c r="C10" i="3"/>
  <c r="C9" i="3"/>
  <c r="CT9" i="3" l="1"/>
  <c r="CU9" i="3"/>
  <c r="CU10" i="3"/>
  <c r="CT10" i="3"/>
  <c r="CU14" i="3"/>
  <c r="CT14" i="3"/>
  <c r="CU11" i="3"/>
  <c r="CT11" i="3"/>
  <c r="CU13" i="3"/>
  <c r="CT13" i="3"/>
  <c r="CU12" i="3"/>
  <c r="CT12" i="3"/>
  <c r="CS9" i="3"/>
  <c r="CS10" i="3"/>
  <c r="CS11" i="3"/>
  <c r="CS12" i="3"/>
  <c r="CS13" i="3"/>
  <c r="CS14" i="3"/>
  <c r="C17" i="6"/>
  <c r="C16" i="6"/>
  <c r="C15" i="6"/>
  <c r="C14" i="6"/>
  <c r="C13" i="6"/>
  <c r="C12" i="6"/>
  <c r="C11" i="6"/>
  <c r="C10" i="6"/>
  <c r="C11" i="1"/>
  <c r="C10" i="1"/>
  <c r="C13" i="7"/>
  <c r="C12" i="7"/>
  <c r="C11" i="7"/>
  <c r="C10" i="7"/>
  <c r="A7" i="6"/>
  <c r="B4" i="6"/>
  <c r="A4" i="6"/>
  <c r="A7" i="1"/>
  <c r="B4" i="1"/>
  <c r="A4" i="1"/>
  <c r="A4" i="7"/>
  <c r="B4" i="7"/>
  <c r="A7" i="7"/>
  <c r="B7" i="8" l="1"/>
  <c r="A7" i="8"/>
  <c r="A4" i="8"/>
  <c r="C7" i="8"/>
  <c r="E31" i="8"/>
  <c r="D31" i="8"/>
  <c r="AA13" i="7"/>
  <c r="Z13" i="7"/>
  <c r="Y13" i="7"/>
  <c r="X13" i="7"/>
  <c r="W13" i="7"/>
  <c r="V13" i="7"/>
  <c r="AA12" i="7"/>
  <c r="Z12" i="7"/>
  <c r="Y12" i="7"/>
  <c r="X12" i="7"/>
  <c r="W12" i="7"/>
  <c r="V12" i="7"/>
  <c r="AA11" i="7"/>
  <c r="Z11" i="7"/>
  <c r="Y11" i="7"/>
  <c r="X11" i="7"/>
  <c r="W11" i="7"/>
  <c r="V11" i="7"/>
  <c r="AA10" i="7"/>
  <c r="Z10" i="7"/>
  <c r="Y10" i="7"/>
  <c r="X10" i="7"/>
  <c r="W10" i="7"/>
  <c r="V10" i="7"/>
  <c r="BY10" i="4" l="1"/>
  <c r="BY11" i="4"/>
  <c r="BY12" i="4"/>
  <c r="BY13" i="4"/>
  <c r="BY14" i="4"/>
  <c r="BY15" i="4"/>
  <c r="BY16" i="4"/>
  <c r="BY9" i="4"/>
  <c r="BX10" i="4"/>
  <c r="BX11" i="4"/>
  <c r="BX12" i="4"/>
  <c r="BX13" i="4"/>
  <c r="BX14" i="4"/>
  <c r="BX15" i="4"/>
  <c r="BX16" i="4"/>
  <c r="BX9" i="4"/>
  <c r="BW10" i="4"/>
  <c r="BW11" i="4"/>
  <c r="BW12" i="4"/>
  <c r="BW13" i="4"/>
  <c r="BW14" i="4"/>
  <c r="BW15" i="4"/>
  <c r="BW16" i="4"/>
  <c r="T17" i="6" l="1"/>
  <c r="S17" i="6"/>
  <c r="R17" i="6"/>
  <c r="Q17" i="6"/>
  <c r="P17" i="6"/>
  <c r="O17" i="6"/>
  <c r="T16" i="6"/>
  <c r="S16" i="6"/>
  <c r="R16" i="6"/>
  <c r="Q16" i="6"/>
  <c r="P16" i="6"/>
  <c r="O16" i="6"/>
  <c r="T15" i="6"/>
  <c r="S15" i="6"/>
  <c r="R15" i="6"/>
  <c r="Q15" i="6"/>
  <c r="P15" i="6"/>
  <c r="O15" i="6"/>
  <c r="T14" i="6"/>
  <c r="S14" i="6"/>
  <c r="R14" i="6"/>
  <c r="Q14" i="6"/>
  <c r="P14" i="6"/>
  <c r="O14" i="6"/>
  <c r="T13" i="6"/>
  <c r="S13" i="6"/>
  <c r="R13" i="6"/>
  <c r="Q13" i="6"/>
  <c r="P13" i="6"/>
  <c r="O13" i="6"/>
  <c r="T12" i="6"/>
  <c r="S12" i="6"/>
  <c r="R12" i="6"/>
  <c r="Q12" i="6"/>
  <c r="P12" i="6"/>
  <c r="O12" i="6"/>
  <c r="T11" i="6"/>
  <c r="S11" i="6"/>
  <c r="R11" i="6"/>
  <c r="Q11" i="6"/>
  <c r="P11" i="6"/>
  <c r="O11" i="6"/>
  <c r="T10" i="6"/>
  <c r="S10" i="6"/>
  <c r="R10" i="6"/>
  <c r="Q10" i="6"/>
  <c r="P10" i="6"/>
  <c r="O10" i="6"/>
  <c r="AZ10" i="4" l="1"/>
  <c r="AZ11" i="4"/>
  <c r="AZ12" i="4"/>
  <c r="AZ13" i="4"/>
  <c r="AZ14" i="4"/>
  <c r="AZ15" i="4"/>
  <c r="AZ16" i="4"/>
  <c r="AZ9" i="4"/>
  <c r="CR14" i="3" l="1"/>
  <c r="CR13" i="3"/>
  <c r="CR12" i="3"/>
  <c r="CR11" i="3"/>
  <c r="CR10" i="3"/>
  <c r="CR9" i="3"/>
  <c r="CQ14" i="3"/>
  <c r="CQ13" i="3"/>
  <c r="CQ12" i="3"/>
  <c r="CQ11" i="3"/>
  <c r="CQ10" i="3"/>
  <c r="CQ9" i="3"/>
  <c r="Z11" i="1" l="1"/>
  <c r="Z10" i="1"/>
  <c r="Y11" i="1"/>
  <c r="Y10" i="1"/>
  <c r="X10" i="1"/>
  <c r="X11" i="1"/>
  <c r="V10" i="1"/>
  <c r="W10" i="1"/>
  <c r="V11" i="1"/>
  <c r="W11" i="1"/>
  <c r="U10" i="1"/>
  <c r="U11" i="1"/>
</calcChain>
</file>

<file path=xl/sharedStrings.xml><?xml version="1.0" encoding="utf-8"?>
<sst xmlns="http://schemas.openxmlformats.org/spreadsheetml/2006/main" count="1107" uniqueCount="516">
  <si>
    <t>所轄税務署名</t>
    <rPh sb="0" eb="2">
      <t>ショカツ</t>
    </rPh>
    <rPh sb="2" eb="5">
      <t>ゼイムショ</t>
    </rPh>
    <rPh sb="5" eb="6">
      <t>メイ</t>
    </rPh>
    <phoneticPr fontId="1"/>
  </si>
  <si>
    <t>製造場名</t>
    <rPh sb="0" eb="2">
      <t>セイゾウ</t>
    </rPh>
    <rPh sb="2" eb="3">
      <t>ジョウ</t>
    </rPh>
    <rPh sb="3" eb="4">
      <t>メイ</t>
    </rPh>
    <phoneticPr fontId="1"/>
  </si>
  <si>
    <t>製造場名（英語表記）</t>
    <rPh sb="0" eb="2">
      <t>セイゾウ</t>
    </rPh>
    <rPh sb="2" eb="3">
      <t>ジョウ</t>
    </rPh>
    <rPh sb="3" eb="4">
      <t>メイ</t>
    </rPh>
    <rPh sb="5" eb="7">
      <t>エイゴ</t>
    </rPh>
    <rPh sb="7" eb="9">
      <t>ヒョウキ</t>
    </rPh>
    <phoneticPr fontId="1"/>
  </si>
  <si>
    <t>吟醸酒の部</t>
    <rPh sb="0" eb="3">
      <t>ギンジョウシュ</t>
    </rPh>
    <rPh sb="4" eb="5">
      <t>ブ</t>
    </rPh>
    <phoneticPr fontId="1"/>
  </si>
  <si>
    <t>出品部門</t>
    <rPh sb="0" eb="2">
      <t>シュッピン</t>
    </rPh>
    <rPh sb="2" eb="4">
      <t>ブモン</t>
    </rPh>
    <phoneticPr fontId="1"/>
  </si>
  <si>
    <t>純米酒の部</t>
    <rPh sb="0" eb="3">
      <t>ジュンマイシュ</t>
    </rPh>
    <rPh sb="4" eb="5">
      <t>ブ</t>
    </rPh>
    <phoneticPr fontId="1"/>
  </si>
  <si>
    <t>本格焼酎の部</t>
    <rPh sb="0" eb="2">
      <t>ホンカク</t>
    </rPh>
    <rPh sb="2" eb="4">
      <t>ショウチュウ</t>
    </rPh>
    <rPh sb="5" eb="6">
      <t>ブ</t>
    </rPh>
    <phoneticPr fontId="1"/>
  </si>
  <si>
    <t>銘柄</t>
    <rPh sb="0" eb="2">
      <t>メイガラ</t>
    </rPh>
    <phoneticPr fontId="1"/>
  </si>
  <si>
    <t>銘柄（ふりがな）</t>
    <rPh sb="0" eb="2">
      <t>メイガラ</t>
    </rPh>
    <phoneticPr fontId="1"/>
  </si>
  <si>
    <t>銘柄（英語表記）</t>
    <rPh sb="0" eb="2">
      <t>メイガラ</t>
    </rPh>
    <rPh sb="3" eb="5">
      <t>エイゴ</t>
    </rPh>
    <rPh sb="5" eb="7">
      <t>ヒョウキ</t>
    </rPh>
    <phoneticPr fontId="1"/>
  </si>
  <si>
    <t>出品区分</t>
    <rPh sb="0" eb="2">
      <t>シュッピン</t>
    </rPh>
    <rPh sb="2" eb="4">
      <t>クブン</t>
    </rPh>
    <phoneticPr fontId="1"/>
  </si>
  <si>
    <t>容器番号</t>
    <rPh sb="0" eb="2">
      <t>ヨウキ</t>
    </rPh>
    <rPh sb="2" eb="4">
      <t>バンゴウ</t>
    </rPh>
    <phoneticPr fontId="1"/>
  </si>
  <si>
    <t>貯蔵数量（L）</t>
    <rPh sb="0" eb="2">
      <t>チョゾウ</t>
    </rPh>
    <rPh sb="2" eb="4">
      <t>スウリョウ</t>
    </rPh>
    <phoneticPr fontId="1"/>
  </si>
  <si>
    <t>日本酒度</t>
    <rPh sb="0" eb="3">
      <t>ニホンシュ</t>
    </rPh>
    <rPh sb="3" eb="4">
      <t>ド</t>
    </rPh>
    <phoneticPr fontId="1"/>
  </si>
  <si>
    <t>酸度</t>
    <rPh sb="0" eb="2">
      <t>サンド</t>
    </rPh>
    <phoneticPr fontId="1"/>
  </si>
  <si>
    <t>仕込番号</t>
    <rPh sb="0" eb="2">
      <t>シコ</t>
    </rPh>
    <rPh sb="2" eb="4">
      <t>バンゴウ</t>
    </rPh>
    <phoneticPr fontId="1"/>
  </si>
  <si>
    <t>製成年月日</t>
    <rPh sb="0" eb="1">
      <t>セイ</t>
    </rPh>
    <rPh sb="1" eb="3">
      <t>セイネン</t>
    </rPh>
    <rPh sb="3" eb="5">
      <t>ガッピ</t>
    </rPh>
    <phoneticPr fontId="1"/>
  </si>
  <si>
    <t>蒸留年月日</t>
    <rPh sb="0" eb="2">
      <t>ジョウリュウ</t>
    </rPh>
    <rPh sb="2" eb="5">
      <t>ネンガッピ</t>
    </rPh>
    <rPh sb="3" eb="5">
      <t>ガッピ</t>
    </rPh>
    <phoneticPr fontId="1"/>
  </si>
  <si>
    <t>古酒の該当</t>
    <rPh sb="0" eb="2">
      <t>コシュ</t>
    </rPh>
    <rPh sb="3" eb="5">
      <t>ガイトウ</t>
    </rPh>
    <phoneticPr fontId="1"/>
  </si>
  <si>
    <t>蒸留方法</t>
    <rPh sb="0" eb="2">
      <t>ジョウリュウ</t>
    </rPh>
    <rPh sb="2" eb="4">
      <t>ホウホウ</t>
    </rPh>
    <phoneticPr fontId="1"/>
  </si>
  <si>
    <t>連絡先電話番号</t>
    <rPh sb="0" eb="3">
      <t>レンラクサキ</t>
    </rPh>
    <rPh sb="3" eb="5">
      <t>デンワ</t>
    </rPh>
    <rPh sb="5" eb="7">
      <t>バンゴウ</t>
    </rPh>
    <phoneticPr fontId="1"/>
  </si>
  <si>
    <t>吟醸酒</t>
    <rPh sb="0" eb="3">
      <t>ギンジョウシュ</t>
    </rPh>
    <phoneticPr fontId="1"/>
  </si>
  <si>
    <t>純米吟醸酒</t>
    <rPh sb="0" eb="2">
      <t>ジュンマイ</t>
    </rPh>
    <rPh sb="2" eb="5">
      <t>ギンジョウシュ</t>
    </rPh>
    <phoneticPr fontId="1"/>
  </si>
  <si>
    <t>常温</t>
    <rPh sb="0" eb="2">
      <t>ジョウオン</t>
    </rPh>
    <phoneticPr fontId="1"/>
  </si>
  <si>
    <t>燗酒</t>
    <rPh sb="0" eb="1">
      <t>カン</t>
    </rPh>
    <rPh sb="1" eb="2">
      <t>サケ</t>
    </rPh>
    <phoneticPr fontId="1"/>
  </si>
  <si>
    <t>麦製</t>
    <rPh sb="0" eb="1">
      <t>ムギ</t>
    </rPh>
    <rPh sb="1" eb="2">
      <t>セイ</t>
    </rPh>
    <phoneticPr fontId="1"/>
  </si>
  <si>
    <t>米製</t>
    <rPh sb="0" eb="1">
      <t>コメ</t>
    </rPh>
    <rPh sb="1" eb="2">
      <t>セイ</t>
    </rPh>
    <phoneticPr fontId="1"/>
  </si>
  <si>
    <t>その他製</t>
    <rPh sb="2" eb="3">
      <t>ホカ</t>
    </rPh>
    <rPh sb="3" eb="4">
      <t>セイ</t>
    </rPh>
    <phoneticPr fontId="1"/>
  </si>
  <si>
    <t>長期貯蔵酒</t>
    <rPh sb="0" eb="2">
      <t>チョウキ</t>
    </rPh>
    <rPh sb="2" eb="4">
      <t>チョゾウ</t>
    </rPh>
    <rPh sb="4" eb="5">
      <t>サケ</t>
    </rPh>
    <phoneticPr fontId="1"/>
  </si>
  <si>
    <t>有無</t>
    <rPh sb="0" eb="2">
      <t>ウム</t>
    </rPh>
    <phoneticPr fontId="1"/>
  </si>
  <si>
    <t>有</t>
    <rPh sb="0" eb="1">
      <t>アリ</t>
    </rPh>
    <phoneticPr fontId="1"/>
  </si>
  <si>
    <t>無</t>
    <rPh sb="0" eb="1">
      <t>ナ</t>
    </rPh>
    <phoneticPr fontId="1"/>
  </si>
  <si>
    <t>古酒含む</t>
    <rPh sb="0" eb="2">
      <t>コシュ</t>
    </rPh>
    <rPh sb="2" eb="3">
      <t>フク</t>
    </rPh>
    <phoneticPr fontId="1"/>
  </si>
  <si>
    <t>新酒のみ</t>
    <rPh sb="0" eb="2">
      <t>シンシュ</t>
    </rPh>
    <phoneticPr fontId="1"/>
  </si>
  <si>
    <t>常圧</t>
    <rPh sb="0" eb="2">
      <t>ジョウアツ</t>
    </rPh>
    <phoneticPr fontId="1"/>
  </si>
  <si>
    <t>ブレンド</t>
    <phoneticPr fontId="1"/>
  </si>
  <si>
    <t>減圧</t>
    <rPh sb="0" eb="2">
      <t>ゲンアツ</t>
    </rPh>
    <phoneticPr fontId="1"/>
  </si>
  <si>
    <t>：入力する必要のない部分</t>
    <rPh sb="1" eb="3">
      <t>ニュウリョク</t>
    </rPh>
    <rPh sb="5" eb="7">
      <t>ヒツヨウ</t>
    </rPh>
    <rPh sb="10" eb="12">
      <t>ブブン</t>
    </rPh>
    <phoneticPr fontId="1"/>
  </si>
  <si>
    <t>：リストから選択して入力する部分</t>
    <rPh sb="6" eb="8">
      <t>センタク</t>
    </rPh>
    <rPh sb="10" eb="12">
      <t>ニュウリョク</t>
    </rPh>
    <rPh sb="14" eb="16">
      <t>ブブン</t>
    </rPh>
    <phoneticPr fontId="1"/>
  </si>
  <si>
    <t>税務署</t>
    <rPh sb="0" eb="3">
      <t>ゼイムショ</t>
    </rPh>
    <phoneticPr fontId="1"/>
  </si>
  <si>
    <t>門司</t>
    <rPh sb="0" eb="2">
      <t>モジ</t>
    </rPh>
    <phoneticPr fontId="1"/>
  </si>
  <si>
    <t>若松</t>
    <rPh sb="0" eb="2">
      <t>ワカマツ</t>
    </rPh>
    <phoneticPr fontId="1"/>
  </si>
  <si>
    <t>小倉</t>
    <rPh sb="0" eb="2">
      <t>コクラ</t>
    </rPh>
    <phoneticPr fontId="1"/>
  </si>
  <si>
    <t>八幡</t>
    <rPh sb="0" eb="2">
      <t>ヤハタ</t>
    </rPh>
    <phoneticPr fontId="1"/>
  </si>
  <si>
    <t>博多</t>
    <rPh sb="0" eb="2">
      <t>ハカタ</t>
    </rPh>
    <phoneticPr fontId="1"/>
  </si>
  <si>
    <t>香椎</t>
    <rPh sb="0" eb="2">
      <t>カシイ</t>
    </rPh>
    <phoneticPr fontId="1"/>
  </si>
  <si>
    <t>福岡</t>
    <rPh sb="0" eb="2">
      <t>フクオカ</t>
    </rPh>
    <phoneticPr fontId="1"/>
  </si>
  <si>
    <t>西福岡</t>
    <rPh sb="0" eb="1">
      <t>ニシ</t>
    </rPh>
    <rPh sb="1" eb="3">
      <t>フクオカ</t>
    </rPh>
    <phoneticPr fontId="1"/>
  </si>
  <si>
    <t>大牟田</t>
    <rPh sb="0" eb="3">
      <t>オオムタ</t>
    </rPh>
    <phoneticPr fontId="1"/>
  </si>
  <si>
    <t>久留米</t>
    <rPh sb="0" eb="3">
      <t>クルメ</t>
    </rPh>
    <phoneticPr fontId="1"/>
  </si>
  <si>
    <t>直方</t>
    <rPh sb="0" eb="2">
      <t>ノウガタ</t>
    </rPh>
    <phoneticPr fontId="1"/>
  </si>
  <si>
    <t>飯塚</t>
    <rPh sb="0" eb="2">
      <t>イイヅカ</t>
    </rPh>
    <phoneticPr fontId="1"/>
  </si>
  <si>
    <t>田川</t>
    <rPh sb="0" eb="2">
      <t>タガワ</t>
    </rPh>
    <phoneticPr fontId="1"/>
  </si>
  <si>
    <t>甘木</t>
    <rPh sb="0" eb="2">
      <t>アマギ</t>
    </rPh>
    <phoneticPr fontId="1"/>
  </si>
  <si>
    <t>八女</t>
    <rPh sb="0" eb="2">
      <t>ヤメ</t>
    </rPh>
    <phoneticPr fontId="1"/>
  </si>
  <si>
    <t>大川</t>
    <rPh sb="0" eb="2">
      <t>オオカワ</t>
    </rPh>
    <phoneticPr fontId="1"/>
  </si>
  <si>
    <t>行橋</t>
    <rPh sb="0" eb="2">
      <t>イクハシ</t>
    </rPh>
    <phoneticPr fontId="1"/>
  </si>
  <si>
    <t>筑紫</t>
    <rPh sb="0" eb="2">
      <t>チクシ</t>
    </rPh>
    <phoneticPr fontId="1"/>
  </si>
  <si>
    <t>佐賀</t>
    <rPh sb="0" eb="2">
      <t>サガ</t>
    </rPh>
    <phoneticPr fontId="1"/>
  </si>
  <si>
    <t>唐津</t>
    <rPh sb="0" eb="2">
      <t>カラツ</t>
    </rPh>
    <phoneticPr fontId="1"/>
  </si>
  <si>
    <t>鳥栖</t>
    <rPh sb="0" eb="2">
      <t>トス</t>
    </rPh>
    <phoneticPr fontId="1"/>
  </si>
  <si>
    <t>伊万里</t>
    <rPh sb="0" eb="3">
      <t>イマリ</t>
    </rPh>
    <phoneticPr fontId="1"/>
  </si>
  <si>
    <t>武雄</t>
    <rPh sb="0" eb="2">
      <t>タケオ</t>
    </rPh>
    <phoneticPr fontId="1"/>
  </si>
  <si>
    <t>長崎</t>
    <rPh sb="0" eb="2">
      <t>ナガサキ</t>
    </rPh>
    <phoneticPr fontId="1"/>
  </si>
  <si>
    <t>佐世保</t>
    <rPh sb="0" eb="3">
      <t>サセボ</t>
    </rPh>
    <phoneticPr fontId="1"/>
  </si>
  <si>
    <t>島原</t>
    <rPh sb="0" eb="2">
      <t>シマバラ</t>
    </rPh>
    <phoneticPr fontId="1"/>
  </si>
  <si>
    <t>諫早</t>
    <rPh sb="0" eb="2">
      <t>イサハヤ</t>
    </rPh>
    <phoneticPr fontId="1"/>
  </si>
  <si>
    <t>福江</t>
    <rPh sb="0" eb="2">
      <t>フクエ</t>
    </rPh>
    <phoneticPr fontId="1"/>
  </si>
  <si>
    <t>平戸</t>
    <rPh sb="0" eb="2">
      <t>ヒラド</t>
    </rPh>
    <phoneticPr fontId="1"/>
  </si>
  <si>
    <t>壱岐</t>
    <rPh sb="0" eb="2">
      <t>イキ</t>
    </rPh>
    <phoneticPr fontId="1"/>
  </si>
  <si>
    <t>厳原</t>
    <rPh sb="0" eb="2">
      <t>イヅハラ</t>
    </rPh>
    <phoneticPr fontId="1"/>
  </si>
  <si>
    <t>原料
(注１)</t>
    <rPh sb="0" eb="2">
      <t>ゲンリョウ</t>
    </rPh>
    <rPh sb="4" eb="5">
      <t>チュウ</t>
    </rPh>
    <phoneticPr fontId="1"/>
  </si>
  <si>
    <t>木製容器
への貯蔵
(注２)</t>
    <rPh sb="0" eb="2">
      <t>モクセイ</t>
    </rPh>
    <rPh sb="2" eb="4">
      <t>ヨウキ</t>
    </rPh>
    <rPh sb="7" eb="9">
      <t>チョゾウ</t>
    </rPh>
    <rPh sb="11" eb="12">
      <t>チュウ</t>
    </rPh>
    <phoneticPr fontId="1"/>
  </si>
  <si>
    <t>注１：出品区分が、その他製、又は長期貯蔵酒の場合に入力してください。</t>
    <rPh sb="0" eb="1">
      <t>チュウ</t>
    </rPh>
    <rPh sb="3" eb="5">
      <t>シュッピン</t>
    </rPh>
    <rPh sb="5" eb="7">
      <t>クブン</t>
    </rPh>
    <rPh sb="11" eb="12">
      <t>ホカ</t>
    </rPh>
    <rPh sb="12" eb="13">
      <t>セイ</t>
    </rPh>
    <rPh sb="14" eb="15">
      <t>マタ</t>
    </rPh>
    <rPh sb="16" eb="18">
      <t>チョウキ</t>
    </rPh>
    <rPh sb="18" eb="20">
      <t>チョゾウ</t>
    </rPh>
    <rPh sb="20" eb="21">
      <t>サケ</t>
    </rPh>
    <rPh sb="22" eb="24">
      <t>バアイ</t>
    </rPh>
    <rPh sb="25" eb="27">
      <t>ニュウリョク</t>
    </rPh>
    <phoneticPr fontId="1"/>
  </si>
  <si>
    <t>注２：出品区分が、長期貯蔵酒の場合に入力してください。</t>
    <rPh sb="0" eb="1">
      <t>チュウ</t>
    </rPh>
    <rPh sb="3" eb="5">
      <t>シュッピン</t>
    </rPh>
    <rPh sb="5" eb="7">
      <t>クブン</t>
    </rPh>
    <rPh sb="9" eb="11">
      <t>チョウキ</t>
    </rPh>
    <rPh sb="11" eb="13">
      <t>チョゾウ</t>
    </rPh>
    <rPh sb="13" eb="14">
      <t>サケ</t>
    </rPh>
    <rPh sb="15" eb="17">
      <t>バアイ</t>
    </rPh>
    <rPh sb="18" eb="20">
      <t>ニュウリョク</t>
    </rPh>
    <phoneticPr fontId="1"/>
  </si>
  <si>
    <t>杜氏氏名等</t>
    <rPh sb="0" eb="2">
      <t>トウジ</t>
    </rPh>
    <rPh sb="2" eb="4">
      <t>シメイ</t>
    </rPh>
    <rPh sb="4" eb="5">
      <t>ナド</t>
    </rPh>
    <phoneticPr fontId="1"/>
  </si>
  <si>
    <t>杜氏氏名等（ふりがな）</t>
    <rPh sb="0" eb="2">
      <t>トウジ</t>
    </rPh>
    <rPh sb="2" eb="4">
      <t>シメイ</t>
    </rPh>
    <rPh sb="4" eb="5">
      <t>ナド</t>
    </rPh>
    <phoneticPr fontId="1"/>
  </si>
  <si>
    <t>イオン
交換</t>
    <rPh sb="4" eb="6">
      <t>コウカン</t>
    </rPh>
    <phoneticPr fontId="1"/>
  </si>
  <si>
    <t>所轄
税務署名</t>
    <rPh sb="0" eb="2">
      <t>ショカツ</t>
    </rPh>
    <rPh sb="3" eb="6">
      <t>ゼイムショ</t>
    </rPh>
    <rPh sb="6" eb="7">
      <t>メイ</t>
    </rPh>
    <phoneticPr fontId="3"/>
  </si>
  <si>
    <t>製造場名</t>
    <rPh sb="0" eb="2">
      <t>セイゾウ</t>
    </rPh>
    <rPh sb="2" eb="3">
      <t>ジョウ</t>
    </rPh>
    <rPh sb="3" eb="4">
      <t>メイ</t>
    </rPh>
    <phoneticPr fontId="3"/>
  </si>
  <si>
    <t>酒母</t>
    <rPh sb="0" eb="1">
      <t>サケ</t>
    </rPh>
    <rPh sb="1" eb="2">
      <t>ハハ</t>
    </rPh>
    <phoneticPr fontId="1"/>
  </si>
  <si>
    <t>もろみ</t>
    <phoneticPr fontId="1"/>
  </si>
  <si>
    <t>上槽後管理</t>
    <rPh sb="0" eb="1">
      <t>ウエ</t>
    </rPh>
    <rPh sb="1" eb="2">
      <t>ソウ</t>
    </rPh>
    <rPh sb="2" eb="3">
      <t>ゴ</t>
    </rPh>
    <rPh sb="3" eb="5">
      <t>カンリ</t>
    </rPh>
    <phoneticPr fontId="1"/>
  </si>
  <si>
    <t>種付時</t>
    <rPh sb="0" eb="1">
      <t>タネ</t>
    </rPh>
    <rPh sb="1" eb="2">
      <t>ツ</t>
    </rPh>
    <rPh sb="2" eb="3">
      <t>ジ</t>
    </rPh>
    <phoneticPr fontId="1"/>
  </si>
  <si>
    <t>使用時の成分</t>
    <rPh sb="0" eb="3">
      <t>シヨウジ</t>
    </rPh>
    <rPh sb="4" eb="6">
      <t>セイブン</t>
    </rPh>
    <phoneticPr fontId="1"/>
  </si>
  <si>
    <t>温度(℃)</t>
    <rPh sb="0" eb="2">
      <t>オンド</t>
    </rPh>
    <phoneticPr fontId="1"/>
  </si>
  <si>
    <t>アル添（または上槽前）の状況</t>
    <rPh sb="2" eb="3">
      <t>テン</t>
    </rPh>
    <rPh sb="7" eb="8">
      <t>ウエ</t>
    </rPh>
    <rPh sb="9" eb="10">
      <t>マエ</t>
    </rPh>
    <rPh sb="12" eb="14">
      <t>ジョウキョウ</t>
    </rPh>
    <phoneticPr fontId="1"/>
  </si>
  <si>
    <t>活性炭の使用量(g/kL)</t>
    <rPh sb="0" eb="3">
      <t>カッセイタン</t>
    </rPh>
    <rPh sb="4" eb="7">
      <t>シヨウリョウ</t>
    </rPh>
    <phoneticPr fontId="1"/>
  </si>
  <si>
    <t>出品部門</t>
    <rPh sb="0" eb="2">
      <t>シュッピン</t>
    </rPh>
    <rPh sb="2" eb="4">
      <t>ブモン</t>
    </rPh>
    <phoneticPr fontId="3"/>
  </si>
  <si>
    <t>出品
番号</t>
    <rPh sb="0" eb="2">
      <t>シュッピン</t>
    </rPh>
    <rPh sb="3" eb="5">
      <t>バンゴウ</t>
    </rPh>
    <phoneticPr fontId="3"/>
  </si>
  <si>
    <t>出品
区分</t>
    <rPh sb="0" eb="2">
      <t>シュッピン</t>
    </rPh>
    <rPh sb="3" eb="5">
      <t>クブン</t>
    </rPh>
    <phoneticPr fontId="1"/>
  </si>
  <si>
    <t>品温(℃)</t>
    <rPh sb="0" eb="2">
      <t>ヒンオン</t>
    </rPh>
    <phoneticPr fontId="1"/>
  </si>
  <si>
    <t>最高
品温(℃)</t>
    <rPh sb="0" eb="2">
      <t>サイコウ</t>
    </rPh>
    <rPh sb="3" eb="5">
      <t>ヒンオン</t>
    </rPh>
    <phoneticPr fontId="1"/>
  </si>
  <si>
    <t>40℃以上
保持時間(時間)</t>
    <rPh sb="3" eb="5">
      <t>イジョウ</t>
    </rPh>
    <rPh sb="6" eb="8">
      <t>ホジ</t>
    </rPh>
    <rPh sb="8" eb="10">
      <t>ジカン</t>
    </rPh>
    <rPh sb="11" eb="13">
      <t>ジカン</t>
    </rPh>
    <phoneticPr fontId="1"/>
  </si>
  <si>
    <t>出麹
歩合(%)</t>
    <rPh sb="0" eb="1">
      <t>デ</t>
    </rPh>
    <rPh sb="1" eb="2">
      <t>コウジ</t>
    </rPh>
    <rPh sb="3" eb="5">
      <t>ブアイ</t>
    </rPh>
    <phoneticPr fontId="1"/>
  </si>
  <si>
    <t>酵素剤
使用</t>
    <rPh sb="0" eb="2">
      <t>コウソ</t>
    </rPh>
    <rPh sb="2" eb="3">
      <t>ザイ</t>
    </rPh>
    <rPh sb="4" eb="6">
      <t>シヨウ</t>
    </rPh>
    <phoneticPr fontId="1"/>
  </si>
  <si>
    <t>最高
ボーメ</t>
    <rPh sb="0" eb="2">
      <t>サイコウ</t>
    </rPh>
    <phoneticPr fontId="1"/>
  </si>
  <si>
    <t>枯らし
期間(日)</t>
    <rPh sb="0" eb="1">
      <t>カ</t>
    </rPh>
    <rPh sb="4" eb="6">
      <t>キカン</t>
    </rPh>
    <rPh sb="7" eb="8">
      <t>ニチ</t>
    </rPh>
    <phoneticPr fontId="1"/>
  </si>
  <si>
    <t>使用日
(日目)</t>
    <rPh sb="0" eb="2">
      <t>シヨウ</t>
    </rPh>
    <rPh sb="2" eb="3">
      <t>ビ</t>
    </rPh>
    <rPh sb="5" eb="6">
      <t>ニチ</t>
    </rPh>
    <rPh sb="6" eb="7">
      <t>メ</t>
    </rPh>
    <phoneticPr fontId="1"/>
  </si>
  <si>
    <t>アルコール
(%)</t>
    <phoneticPr fontId="1"/>
  </si>
  <si>
    <t>ボーメ</t>
    <phoneticPr fontId="1"/>
  </si>
  <si>
    <t>アミノ酸度</t>
    <rPh sb="3" eb="5">
      <t>サンド</t>
    </rPh>
    <phoneticPr fontId="1"/>
  </si>
  <si>
    <t>添
仕込</t>
    <rPh sb="0" eb="1">
      <t>ソ</t>
    </rPh>
    <rPh sb="2" eb="4">
      <t>シコ</t>
    </rPh>
    <phoneticPr fontId="1"/>
  </si>
  <si>
    <t>踊</t>
    <rPh sb="0" eb="1">
      <t>オド</t>
    </rPh>
    <phoneticPr fontId="1"/>
  </si>
  <si>
    <t>仲
仕込</t>
    <rPh sb="0" eb="1">
      <t>ナカ</t>
    </rPh>
    <rPh sb="2" eb="4">
      <t>シコ</t>
    </rPh>
    <phoneticPr fontId="1"/>
  </si>
  <si>
    <t>留
水麹</t>
    <rPh sb="0" eb="1">
      <t>トメ</t>
    </rPh>
    <rPh sb="2" eb="3">
      <t>ミズ</t>
    </rPh>
    <rPh sb="3" eb="4">
      <t>コウジ</t>
    </rPh>
    <phoneticPr fontId="1"/>
  </si>
  <si>
    <t>留
仕込</t>
    <rPh sb="0" eb="1">
      <t>トメ</t>
    </rPh>
    <rPh sb="2" eb="4">
      <t>シコ</t>
    </rPh>
    <phoneticPr fontId="1"/>
  </si>
  <si>
    <t>最高ボーメの到達日
(日目)</t>
    <rPh sb="0" eb="2">
      <t>サイコウ</t>
    </rPh>
    <rPh sb="6" eb="8">
      <t>トウタツ</t>
    </rPh>
    <rPh sb="8" eb="9">
      <t>ビ</t>
    </rPh>
    <rPh sb="11" eb="12">
      <t>ニチ</t>
    </rPh>
    <rPh sb="12" eb="13">
      <t>メ</t>
    </rPh>
    <phoneticPr fontId="1"/>
  </si>
  <si>
    <t>最高
BMD</t>
    <rPh sb="0" eb="2">
      <t>サイコウ</t>
    </rPh>
    <phoneticPr fontId="1"/>
  </si>
  <si>
    <t>最高ＢＭＤの到達日
(日目)</t>
    <rPh sb="0" eb="2">
      <t>サイコウ</t>
    </rPh>
    <rPh sb="6" eb="8">
      <t>トウタツ</t>
    </rPh>
    <rPh sb="8" eb="9">
      <t>ビ</t>
    </rPh>
    <rPh sb="11" eb="12">
      <t>ニチ</t>
    </rPh>
    <rPh sb="12" eb="13">
      <t>メ</t>
    </rPh>
    <phoneticPr fontId="1"/>
  </si>
  <si>
    <t>もろみ
日数(日)</t>
    <rPh sb="4" eb="6">
      <t>ニッスウ</t>
    </rPh>
    <rPh sb="7" eb="8">
      <t>ニチ</t>
    </rPh>
    <phoneticPr fontId="1"/>
  </si>
  <si>
    <t>粕歩合
(%)</t>
    <rPh sb="0" eb="1">
      <t>カス</t>
    </rPh>
    <rPh sb="1" eb="3">
      <t>ブアイ</t>
    </rPh>
    <phoneticPr fontId="1"/>
  </si>
  <si>
    <t>上槽日</t>
    <rPh sb="0" eb="1">
      <t>ウエ</t>
    </rPh>
    <rPh sb="1" eb="2">
      <t>ソウ</t>
    </rPh>
    <rPh sb="2" eb="3">
      <t>ヒ</t>
    </rPh>
    <phoneticPr fontId="1"/>
  </si>
  <si>
    <t>火入日</t>
    <rPh sb="0" eb="2">
      <t>ヒイ</t>
    </rPh>
    <rPh sb="2" eb="3">
      <t>ヒ</t>
    </rPh>
    <phoneticPr fontId="1"/>
  </si>
  <si>
    <t>生酒時</t>
    <rPh sb="0" eb="1">
      <t>ナマ</t>
    </rPh>
    <rPh sb="1" eb="2">
      <t>サケ</t>
    </rPh>
    <rPh sb="2" eb="3">
      <t>ジ</t>
    </rPh>
    <phoneticPr fontId="1"/>
  </si>
  <si>
    <t>火入時</t>
    <rPh sb="0" eb="2">
      <t>ヒイ</t>
    </rPh>
    <rPh sb="2" eb="3">
      <t>ジ</t>
    </rPh>
    <phoneticPr fontId="1"/>
  </si>
  <si>
    <t>出品時</t>
    <rPh sb="0" eb="2">
      <t>シュッピン</t>
    </rPh>
    <rPh sb="2" eb="3">
      <t>ジ</t>
    </rPh>
    <phoneticPr fontId="1"/>
  </si>
  <si>
    <t>吟醸酒の部</t>
    <rPh sb="0" eb="3">
      <t>ギンジョウシュ</t>
    </rPh>
    <rPh sb="4" eb="5">
      <t>ブ</t>
    </rPh>
    <phoneticPr fontId="3"/>
  </si>
  <si>
    <t>純米酒の部</t>
    <rPh sb="0" eb="3">
      <t>ジュンマイシュ</t>
    </rPh>
    <rPh sb="4" eb="5">
      <t>ブ</t>
    </rPh>
    <phoneticPr fontId="3"/>
  </si>
  <si>
    <t>出品
番号</t>
    <rPh sb="0" eb="2">
      <t>シュッピン</t>
    </rPh>
    <rPh sb="3" eb="5">
      <t>バンゴウ</t>
    </rPh>
    <phoneticPr fontId="1"/>
  </si>
  <si>
    <t>原料</t>
    <rPh sb="0" eb="2">
      <t>ゲンリョウ</t>
    </rPh>
    <phoneticPr fontId="1"/>
  </si>
  <si>
    <t>原料名</t>
    <rPh sb="0" eb="2">
      <t>ゲンリョウ</t>
    </rPh>
    <rPh sb="2" eb="3">
      <t>メイ</t>
    </rPh>
    <phoneticPr fontId="1"/>
  </si>
  <si>
    <t>原料産地</t>
    <rPh sb="0" eb="2">
      <t>ゲンリョウ</t>
    </rPh>
    <rPh sb="2" eb="4">
      <t>サンチ</t>
    </rPh>
    <phoneticPr fontId="1"/>
  </si>
  <si>
    <t>３種類
以上の
使用</t>
    <rPh sb="1" eb="3">
      <t>シュルイ</t>
    </rPh>
    <rPh sb="4" eb="6">
      <t>イジョウ</t>
    </rPh>
    <rPh sb="8" eb="10">
      <t>シヨウ</t>
    </rPh>
    <phoneticPr fontId="1"/>
  </si>
  <si>
    <t>麹原料</t>
    <rPh sb="0" eb="1">
      <t>コウジ</t>
    </rPh>
    <rPh sb="1" eb="3">
      <t>ゲンリョウ</t>
    </rPh>
    <phoneticPr fontId="1"/>
  </si>
  <si>
    <t>主原料</t>
    <rPh sb="0" eb="3">
      <t>シュゲンリョウ</t>
    </rPh>
    <phoneticPr fontId="1"/>
  </si>
  <si>
    <t>原料処理・製麹</t>
    <rPh sb="0" eb="2">
      <t>ゲンリョウ</t>
    </rPh>
    <rPh sb="2" eb="4">
      <t>ショリ</t>
    </rPh>
    <rPh sb="5" eb="7">
      <t>セイギク</t>
    </rPh>
    <phoneticPr fontId="1"/>
  </si>
  <si>
    <t>原料単価
(円/kg)</t>
    <rPh sb="0" eb="2">
      <t>ゲンリョウ</t>
    </rPh>
    <rPh sb="2" eb="4">
      <t>タンカ</t>
    </rPh>
    <rPh sb="6" eb="7">
      <t>エン</t>
    </rPh>
    <phoneticPr fontId="1"/>
  </si>
  <si>
    <t>種麹使用量
(g/100kg)</t>
    <rPh sb="0" eb="1">
      <t>タネ</t>
    </rPh>
    <rPh sb="1" eb="2">
      <t>コウジ</t>
    </rPh>
    <rPh sb="2" eb="5">
      <t>シヨウリョウ</t>
    </rPh>
    <phoneticPr fontId="1"/>
  </si>
  <si>
    <t>製麹時間
(時間)</t>
    <rPh sb="0" eb="1">
      <t>セイ</t>
    </rPh>
    <rPh sb="1" eb="2">
      <t>コウジ</t>
    </rPh>
    <rPh sb="2" eb="4">
      <t>ジカン</t>
    </rPh>
    <rPh sb="6" eb="8">
      <t>ジカン</t>
    </rPh>
    <phoneticPr fontId="1"/>
  </si>
  <si>
    <t>吸水歩合
(%)</t>
    <rPh sb="0" eb="2">
      <t>キュウスイ</t>
    </rPh>
    <rPh sb="2" eb="4">
      <t>ブアイ</t>
    </rPh>
    <phoneticPr fontId="1"/>
  </si>
  <si>
    <t>温度
(℃)</t>
    <rPh sb="0" eb="2">
      <t>オンド</t>
    </rPh>
    <phoneticPr fontId="1"/>
  </si>
  <si>
    <t>最高品温
(℃)</t>
    <rPh sb="0" eb="2">
      <t>サイコウ</t>
    </rPh>
    <rPh sb="2" eb="4">
      <t>ヒンオン</t>
    </rPh>
    <phoneticPr fontId="1"/>
  </si>
  <si>
    <t>出麹</t>
    <rPh sb="0" eb="1">
      <t>デ</t>
    </rPh>
    <rPh sb="1" eb="2">
      <t>コウジ</t>
    </rPh>
    <phoneticPr fontId="1"/>
  </si>
  <si>
    <t>品温
(℃)</t>
    <rPh sb="0" eb="2">
      <t>ヒンオン</t>
    </rPh>
    <phoneticPr fontId="1"/>
  </si>
  <si>
    <t>引き込み</t>
    <rPh sb="0" eb="1">
      <t>ヒ</t>
    </rPh>
    <rPh sb="2" eb="3">
      <t>コ</t>
    </rPh>
    <phoneticPr fontId="1"/>
  </si>
  <si>
    <t>仕込み
数量(kg)</t>
    <rPh sb="0" eb="2">
      <t>シコ</t>
    </rPh>
    <rPh sb="4" eb="6">
      <t>スウリョウ</t>
    </rPh>
    <phoneticPr fontId="1"/>
  </si>
  <si>
    <t>汲水量
(L)</t>
    <rPh sb="0" eb="1">
      <t>ク</t>
    </rPh>
    <rPh sb="1" eb="2">
      <t>ミズ</t>
    </rPh>
    <rPh sb="2" eb="3">
      <t>リョウ</t>
    </rPh>
    <phoneticPr fontId="1"/>
  </si>
  <si>
    <t>最高
温度(℃)</t>
    <rPh sb="0" eb="2">
      <t>サイコウ</t>
    </rPh>
    <rPh sb="3" eb="5">
      <t>オンド</t>
    </rPh>
    <phoneticPr fontId="1"/>
  </si>
  <si>
    <t>熟成時(試留)
アルコール
(%)</t>
    <rPh sb="0" eb="2">
      <t>ジュクセイ</t>
    </rPh>
    <rPh sb="2" eb="3">
      <t>ジ</t>
    </rPh>
    <rPh sb="4" eb="5">
      <t>タメシ</t>
    </rPh>
    <rPh sb="5" eb="6">
      <t>リュウ</t>
    </rPh>
    <phoneticPr fontId="1"/>
  </si>
  <si>
    <t>1仕込み
総原料
(kg)</t>
    <rPh sb="1" eb="3">
      <t>シコ</t>
    </rPh>
    <rPh sb="5" eb="6">
      <t>ソウ</t>
    </rPh>
    <rPh sb="6" eb="8">
      <t>ゲンリョウ</t>
    </rPh>
    <phoneticPr fontId="1"/>
  </si>
  <si>
    <t>総汲み水
歩合(%)</t>
    <rPh sb="0" eb="1">
      <t>ソウ</t>
    </rPh>
    <rPh sb="1" eb="2">
      <t>ク</t>
    </rPh>
    <rPh sb="3" eb="4">
      <t>ミズ</t>
    </rPh>
    <rPh sb="5" eb="7">
      <t>ブアイ</t>
    </rPh>
    <phoneticPr fontId="1"/>
  </si>
  <si>
    <t>一次もろみ
酸度
(3日目)</t>
    <rPh sb="0" eb="2">
      <t>イチジ</t>
    </rPh>
    <rPh sb="6" eb="8">
      <t>サンド</t>
    </rPh>
    <rPh sb="11" eb="12">
      <t>ニチ</t>
    </rPh>
    <rPh sb="12" eb="13">
      <t>メ</t>
    </rPh>
    <phoneticPr fontId="1"/>
  </si>
  <si>
    <t>使用
酵母名</t>
    <rPh sb="0" eb="2">
      <t>シヨウ</t>
    </rPh>
    <rPh sb="3" eb="5">
      <t>コウボ</t>
    </rPh>
    <rPh sb="5" eb="6">
      <t>メイ</t>
    </rPh>
    <phoneticPr fontId="1"/>
  </si>
  <si>
    <t>蒸留</t>
    <rPh sb="0" eb="2">
      <t>ジョウリュウ</t>
    </rPh>
    <phoneticPr fontId="1"/>
  </si>
  <si>
    <t>蒸留
方法</t>
    <rPh sb="0" eb="2">
      <t>ジョウリュウ</t>
    </rPh>
    <rPh sb="3" eb="5">
      <t>ホウホウ</t>
    </rPh>
    <phoneticPr fontId="1"/>
  </si>
  <si>
    <t>蒸留機の
種類</t>
    <rPh sb="0" eb="2">
      <t>ジョウリュウ</t>
    </rPh>
    <rPh sb="2" eb="3">
      <t>キ</t>
    </rPh>
    <rPh sb="5" eb="7">
      <t>シュルイ</t>
    </rPh>
    <phoneticPr fontId="1"/>
  </si>
  <si>
    <t>加熱方法</t>
    <rPh sb="0" eb="2">
      <t>カネツ</t>
    </rPh>
    <rPh sb="2" eb="4">
      <t>ホウホウ</t>
    </rPh>
    <phoneticPr fontId="1"/>
  </si>
  <si>
    <t>もろみ
張込み量
(L)</t>
    <rPh sb="4" eb="5">
      <t>ハ</t>
    </rPh>
    <rPh sb="5" eb="6">
      <t>コ</t>
    </rPh>
    <rPh sb="7" eb="8">
      <t>リョウ</t>
    </rPh>
    <phoneticPr fontId="1"/>
  </si>
  <si>
    <t>蒸留時間(分)</t>
    <rPh sb="0" eb="2">
      <t>ジョウリュウ</t>
    </rPh>
    <rPh sb="2" eb="4">
      <t>ジカン</t>
    </rPh>
    <rPh sb="5" eb="6">
      <t>フン</t>
    </rPh>
    <phoneticPr fontId="1"/>
  </si>
  <si>
    <t>吹き込み
～
初留</t>
    <rPh sb="0" eb="1">
      <t>フ</t>
    </rPh>
    <rPh sb="2" eb="3">
      <t>コ</t>
    </rPh>
    <rPh sb="7" eb="8">
      <t>ハジ</t>
    </rPh>
    <rPh sb="8" eb="9">
      <t>リュウ</t>
    </rPh>
    <phoneticPr fontId="1"/>
  </si>
  <si>
    <t>初留
～
終了</t>
    <rPh sb="0" eb="1">
      <t>ハジ</t>
    </rPh>
    <rPh sb="1" eb="2">
      <t>リュウ</t>
    </rPh>
    <rPh sb="5" eb="7">
      <t>シュウリョウ</t>
    </rPh>
    <phoneticPr fontId="1"/>
  </si>
  <si>
    <t>末ダレカット
度数(%)
(15℃補正)</t>
    <rPh sb="0" eb="1">
      <t>スエ</t>
    </rPh>
    <rPh sb="7" eb="9">
      <t>ドスウ</t>
    </rPh>
    <rPh sb="17" eb="19">
      <t>ホセイ</t>
    </rPh>
    <phoneticPr fontId="1"/>
  </si>
  <si>
    <t>検定時
アルコール
(%)</t>
    <rPh sb="0" eb="2">
      <t>ケンテイ</t>
    </rPh>
    <rPh sb="2" eb="3">
      <t>ジ</t>
    </rPh>
    <phoneticPr fontId="1"/>
  </si>
  <si>
    <t>純アルコール
取得量(L/t)</t>
    <rPh sb="0" eb="1">
      <t>ジュン</t>
    </rPh>
    <rPh sb="7" eb="9">
      <t>シュトク</t>
    </rPh>
    <rPh sb="9" eb="10">
      <t>リョウ</t>
    </rPh>
    <phoneticPr fontId="1"/>
  </si>
  <si>
    <t>1釜当り蒸留粕
発生数量(L)</t>
    <rPh sb="1" eb="2">
      <t>カマ</t>
    </rPh>
    <rPh sb="2" eb="3">
      <t>ア</t>
    </rPh>
    <rPh sb="4" eb="6">
      <t>ジョウリュウ</t>
    </rPh>
    <rPh sb="6" eb="7">
      <t>カス</t>
    </rPh>
    <rPh sb="8" eb="10">
      <t>ハッセイ</t>
    </rPh>
    <rPh sb="10" eb="12">
      <t>スウリョウ</t>
    </rPh>
    <phoneticPr fontId="1"/>
  </si>
  <si>
    <t>冷却ろ過</t>
    <rPh sb="0" eb="2">
      <t>レイキャク</t>
    </rPh>
    <rPh sb="3" eb="4">
      <t>カ</t>
    </rPh>
    <phoneticPr fontId="1"/>
  </si>
  <si>
    <t>ろ過
温度(℃)</t>
    <rPh sb="1" eb="2">
      <t>カ</t>
    </rPh>
    <rPh sb="3" eb="5">
      <t>オンド</t>
    </rPh>
    <phoneticPr fontId="1"/>
  </si>
  <si>
    <t>活性炭</t>
    <rPh sb="0" eb="3">
      <t>カッセイタン</t>
    </rPh>
    <phoneticPr fontId="1"/>
  </si>
  <si>
    <t>実施の
有無</t>
    <rPh sb="0" eb="2">
      <t>ジッシ</t>
    </rPh>
    <rPh sb="4" eb="6">
      <t>ウム</t>
    </rPh>
    <phoneticPr fontId="1"/>
  </si>
  <si>
    <t>使用の
有無</t>
    <rPh sb="0" eb="2">
      <t>シヨウ</t>
    </rPh>
    <rPh sb="4" eb="6">
      <t>ウム</t>
    </rPh>
    <phoneticPr fontId="1"/>
  </si>
  <si>
    <t>平均貯蔵
月数(月)</t>
    <rPh sb="0" eb="2">
      <t>ヘイキン</t>
    </rPh>
    <rPh sb="2" eb="4">
      <t>チョゾウ</t>
    </rPh>
    <rPh sb="5" eb="7">
      <t>ゲッスウ</t>
    </rPh>
    <rPh sb="8" eb="9">
      <t>ツキ</t>
    </rPh>
    <phoneticPr fontId="1"/>
  </si>
  <si>
    <t>ブレンドの
有無</t>
    <rPh sb="6" eb="8">
      <t>ウム</t>
    </rPh>
    <phoneticPr fontId="1"/>
  </si>
  <si>
    <t>精製・貯蔵</t>
    <rPh sb="0" eb="2">
      <t>セイセイ</t>
    </rPh>
    <rPh sb="3" eb="5">
      <t>チョゾウ</t>
    </rPh>
    <phoneticPr fontId="1"/>
  </si>
  <si>
    <t>出品酒の
アルコール
(%)</t>
    <rPh sb="0" eb="2">
      <t>シュッピン</t>
    </rPh>
    <rPh sb="2" eb="3">
      <t>サケ</t>
    </rPh>
    <phoneticPr fontId="1"/>
  </si>
  <si>
    <t>初留カットの
有無</t>
    <rPh sb="0" eb="1">
      <t>ハジ</t>
    </rPh>
    <rPh sb="1" eb="2">
      <t>リュウ</t>
    </rPh>
    <rPh sb="7" eb="9">
      <t>ウム</t>
    </rPh>
    <phoneticPr fontId="1"/>
  </si>
  <si>
    <t>検定～使用の
総使用量(g/kL)</t>
    <rPh sb="0" eb="2">
      <t>ケンテイ</t>
    </rPh>
    <rPh sb="3" eb="5">
      <t>シヨウ</t>
    </rPh>
    <rPh sb="7" eb="8">
      <t>ソウ</t>
    </rPh>
    <rPh sb="8" eb="11">
      <t>シヨウリョウ</t>
    </rPh>
    <phoneticPr fontId="1"/>
  </si>
  <si>
    <t>１次</t>
    <rPh sb="1" eb="2">
      <t>ジ</t>
    </rPh>
    <phoneticPr fontId="1"/>
  </si>
  <si>
    <t>2次</t>
    <rPh sb="1" eb="2">
      <t>ジ</t>
    </rPh>
    <phoneticPr fontId="1"/>
  </si>
  <si>
    <t>3次</t>
    <rPh sb="1" eb="2">
      <t>ジ</t>
    </rPh>
    <phoneticPr fontId="1"/>
  </si>
  <si>
    <t>4次</t>
    <rPh sb="1" eb="2">
      <t>ジ</t>
    </rPh>
    <phoneticPr fontId="1"/>
  </si>
  <si>
    <t>仕込み（もろみ）</t>
    <rPh sb="0" eb="2">
      <t>シコ</t>
    </rPh>
    <phoneticPr fontId="1"/>
  </si>
  <si>
    <t>酒母の種類</t>
    <rPh sb="0" eb="1">
      <t>サケ</t>
    </rPh>
    <rPh sb="1" eb="2">
      <t>ハハ</t>
    </rPh>
    <rPh sb="3" eb="5">
      <t>シュルイ</t>
    </rPh>
    <phoneticPr fontId="1"/>
  </si>
  <si>
    <t>高温糖化</t>
    <rPh sb="0" eb="2">
      <t>コウオン</t>
    </rPh>
    <rPh sb="2" eb="4">
      <t>トウカ</t>
    </rPh>
    <phoneticPr fontId="1"/>
  </si>
  <si>
    <t>中温速醸</t>
    <rPh sb="0" eb="2">
      <t>チュウオン</t>
    </rPh>
    <rPh sb="2" eb="3">
      <t>ハヤ</t>
    </rPh>
    <rPh sb="3" eb="4">
      <t>ジョウ</t>
    </rPh>
    <phoneticPr fontId="1"/>
  </si>
  <si>
    <t>速醸</t>
    <rPh sb="0" eb="1">
      <t>チュウソク</t>
    </rPh>
    <rPh sb="1" eb="2">
      <t>ジョウ</t>
    </rPh>
    <phoneticPr fontId="1"/>
  </si>
  <si>
    <t>アンプル</t>
    <phoneticPr fontId="1"/>
  </si>
  <si>
    <t>酵母仕込</t>
    <rPh sb="0" eb="2">
      <t>コウボ</t>
    </rPh>
    <rPh sb="2" eb="4">
      <t>シコ</t>
    </rPh>
    <phoneticPr fontId="1"/>
  </si>
  <si>
    <t>生もと</t>
    <rPh sb="0" eb="1">
      <t>イ</t>
    </rPh>
    <phoneticPr fontId="1"/>
  </si>
  <si>
    <t>山廃もと</t>
    <rPh sb="0" eb="1">
      <t>ヤマ</t>
    </rPh>
    <rPh sb="1" eb="2">
      <t>ハイ</t>
    </rPh>
    <phoneticPr fontId="1"/>
  </si>
  <si>
    <t>その他</t>
    <rPh sb="2" eb="3">
      <t>ホカ</t>
    </rPh>
    <phoneticPr fontId="1"/>
  </si>
  <si>
    <t>出品部門・番号</t>
    <rPh sb="0" eb="2">
      <t>シュッピン</t>
    </rPh>
    <rPh sb="2" eb="4">
      <t>ブモン</t>
    </rPh>
    <rPh sb="5" eb="7">
      <t>バンゴウ</t>
    </rPh>
    <phoneticPr fontId="1"/>
  </si>
  <si>
    <t>吟醸酒の部　　３</t>
    <rPh sb="0" eb="3">
      <t>ギンジョウシュ</t>
    </rPh>
    <rPh sb="4" eb="5">
      <t>ブ</t>
    </rPh>
    <phoneticPr fontId="1"/>
  </si>
  <si>
    <t>吟醸酒の部　　２</t>
    <rPh sb="0" eb="3">
      <t>ギンジョウシュ</t>
    </rPh>
    <rPh sb="4" eb="5">
      <t>ブ</t>
    </rPh>
    <phoneticPr fontId="1"/>
  </si>
  <si>
    <t>吟醸酒の部　　１</t>
    <rPh sb="0" eb="3">
      <t>ギンジョウシュ</t>
    </rPh>
    <rPh sb="4" eb="5">
      <t>ブ</t>
    </rPh>
    <phoneticPr fontId="1"/>
  </si>
  <si>
    <t>吟醸酒の部　　４</t>
    <rPh sb="0" eb="3">
      <t>ギンジョウシュ</t>
    </rPh>
    <rPh sb="4" eb="5">
      <t>ブ</t>
    </rPh>
    <phoneticPr fontId="1"/>
  </si>
  <si>
    <t>純米酒の部　　１</t>
    <rPh sb="0" eb="3">
      <t>ジュンマイシュ</t>
    </rPh>
    <rPh sb="4" eb="5">
      <t>ブ</t>
    </rPh>
    <phoneticPr fontId="1"/>
  </si>
  <si>
    <t>純米酒の部　　２</t>
    <rPh sb="0" eb="3">
      <t>ジュンマイシュ</t>
    </rPh>
    <rPh sb="4" eb="5">
      <t>ブ</t>
    </rPh>
    <phoneticPr fontId="1"/>
  </si>
  <si>
    <t>本格焼酎の部　１</t>
    <rPh sb="0" eb="2">
      <t>ホンカク</t>
    </rPh>
    <rPh sb="2" eb="4">
      <t>ショウチュウ</t>
    </rPh>
    <rPh sb="5" eb="6">
      <t>ブ</t>
    </rPh>
    <phoneticPr fontId="1"/>
  </si>
  <si>
    <t>本格焼酎の部　２</t>
    <rPh sb="0" eb="2">
      <t>ホンカク</t>
    </rPh>
    <rPh sb="2" eb="4">
      <t>ショウチュウ</t>
    </rPh>
    <rPh sb="5" eb="6">
      <t>ブ</t>
    </rPh>
    <phoneticPr fontId="1"/>
  </si>
  <si>
    <t>本格焼酎の部　３</t>
    <rPh sb="0" eb="2">
      <t>ホンカク</t>
    </rPh>
    <rPh sb="2" eb="4">
      <t>ショウチュウ</t>
    </rPh>
    <rPh sb="5" eb="6">
      <t>ブ</t>
    </rPh>
    <phoneticPr fontId="1"/>
  </si>
  <si>
    <t>本格焼酎の部　４</t>
    <rPh sb="0" eb="2">
      <t>ホンカク</t>
    </rPh>
    <rPh sb="2" eb="4">
      <t>ショウチュウ</t>
    </rPh>
    <rPh sb="5" eb="6">
      <t>ブ</t>
    </rPh>
    <phoneticPr fontId="1"/>
  </si>
  <si>
    <t>本格焼酎の部　５</t>
    <rPh sb="0" eb="2">
      <t>ホンカク</t>
    </rPh>
    <rPh sb="2" eb="4">
      <t>ショウチュウ</t>
    </rPh>
    <rPh sb="5" eb="6">
      <t>ブ</t>
    </rPh>
    <phoneticPr fontId="1"/>
  </si>
  <si>
    <t>本格焼酎の部　６</t>
    <rPh sb="0" eb="2">
      <t>ホンカク</t>
    </rPh>
    <rPh sb="2" eb="4">
      <t>ショウチュウ</t>
    </rPh>
    <rPh sb="5" eb="6">
      <t>ブ</t>
    </rPh>
    <phoneticPr fontId="1"/>
  </si>
  <si>
    <t>本格焼酎の部　７</t>
    <rPh sb="0" eb="2">
      <t>ホンカク</t>
    </rPh>
    <rPh sb="2" eb="4">
      <t>ショウチュウ</t>
    </rPh>
    <rPh sb="5" eb="6">
      <t>ブ</t>
    </rPh>
    <phoneticPr fontId="1"/>
  </si>
  <si>
    <t>本格焼酎の部　８</t>
    <rPh sb="0" eb="2">
      <t>ホンカク</t>
    </rPh>
    <rPh sb="2" eb="4">
      <t>ショウチュウ</t>
    </rPh>
    <rPh sb="5" eb="6">
      <t>ブ</t>
    </rPh>
    <phoneticPr fontId="1"/>
  </si>
  <si>
    <t>原料産地</t>
    <rPh sb="0" eb="2">
      <t>ゲンリョウ</t>
    </rPh>
    <rPh sb="2" eb="4">
      <t>サンチ</t>
    </rPh>
    <phoneticPr fontId="1"/>
  </si>
  <si>
    <t>国産</t>
    <rPh sb="0" eb="2">
      <t>コクサン</t>
    </rPh>
    <phoneticPr fontId="1"/>
  </si>
  <si>
    <t>外国産</t>
    <rPh sb="0" eb="3">
      <t>ガイコクサン</t>
    </rPh>
    <phoneticPr fontId="1"/>
  </si>
  <si>
    <t>使用
種麹(色)</t>
    <rPh sb="0" eb="2">
      <t>シヨウ</t>
    </rPh>
    <rPh sb="3" eb="4">
      <t>タネ</t>
    </rPh>
    <rPh sb="4" eb="5">
      <t>コウジ</t>
    </rPh>
    <rPh sb="6" eb="7">
      <t>イロ</t>
    </rPh>
    <phoneticPr fontId="1"/>
  </si>
  <si>
    <t>使用種麹(色)</t>
    <rPh sb="0" eb="2">
      <t>シヨウ</t>
    </rPh>
    <rPh sb="2" eb="3">
      <t>タネ</t>
    </rPh>
    <rPh sb="3" eb="4">
      <t>コウジ</t>
    </rPh>
    <rPh sb="5" eb="6">
      <t>イロ</t>
    </rPh>
    <phoneticPr fontId="1"/>
  </si>
  <si>
    <t>白麹</t>
    <rPh sb="0" eb="1">
      <t>シロ</t>
    </rPh>
    <rPh sb="1" eb="2">
      <t>コウジ</t>
    </rPh>
    <phoneticPr fontId="1"/>
  </si>
  <si>
    <t>黒麹</t>
    <rPh sb="0" eb="1">
      <t>クロ</t>
    </rPh>
    <rPh sb="1" eb="2">
      <t>コウジ</t>
    </rPh>
    <phoneticPr fontId="1"/>
  </si>
  <si>
    <t>黄麹</t>
    <rPh sb="0" eb="1">
      <t>キ</t>
    </rPh>
    <rPh sb="1" eb="2">
      <t>コウジ</t>
    </rPh>
    <phoneticPr fontId="1"/>
  </si>
  <si>
    <t>その他(混合等)</t>
    <rPh sb="2" eb="3">
      <t>ホカ</t>
    </rPh>
    <rPh sb="4" eb="6">
      <t>コンゴウ</t>
    </rPh>
    <rPh sb="6" eb="7">
      <t>ナド</t>
    </rPh>
    <phoneticPr fontId="1"/>
  </si>
  <si>
    <t>使用酵母名</t>
    <rPh sb="0" eb="2">
      <t>シヨウ</t>
    </rPh>
    <rPh sb="2" eb="4">
      <t>コウボ</t>
    </rPh>
    <rPh sb="4" eb="5">
      <t>メイ</t>
    </rPh>
    <phoneticPr fontId="1"/>
  </si>
  <si>
    <t>熊本県酵母  CAN1</t>
    <rPh sb="0" eb="3">
      <t>クマモトケン</t>
    </rPh>
    <rPh sb="3" eb="5">
      <t>コウボ</t>
    </rPh>
    <phoneticPr fontId="1"/>
  </si>
  <si>
    <t>熊本県酵母  KF1</t>
    <rPh sb="0" eb="3">
      <t>クマモトケン</t>
    </rPh>
    <rPh sb="3" eb="5">
      <t>コウボ</t>
    </rPh>
    <phoneticPr fontId="1"/>
  </si>
  <si>
    <t>熊本県酵母  KF3</t>
    <rPh sb="0" eb="3">
      <t>クマモトケン</t>
    </rPh>
    <rPh sb="3" eb="5">
      <t>コウボ</t>
    </rPh>
    <phoneticPr fontId="1"/>
  </si>
  <si>
    <t>宮崎酵母</t>
    <rPh sb="0" eb="2">
      <t>ミヤザキ</t>
    </rPh>
    <rPh sb="2" eb="4">
      <t>コウボ</t>
    </rPh>
    <phoneticPr fontId="1"/>
  </si>
  <si>
    <t>平成宮崎酵母</t>
    <rPh sb="0" eb="2">
      <t>ヘイセイ</t>
    </rPh>
    <rPh sb="2" eb="4">
      <t>ミヤザキ</t>
    </rPh>
    <rPh sb="4" eb="6">
      <t>コウボ</t>
    </rPh>
    <phoneticPr fontId="1"/>
  </si>
  <si>
    <t>鹿児島2号酵母</t>
    <rPh sb="0" eb="3">
      <t>カゴシマ</t>
    </rPh>
    <rPh sb="4" eb="5">
      <t>ゴウ</t>
    </rPh>
    <rPh sb="5" eb="7">
      <t>コウボ</t>
    </rPh>
    <phoneticPr fontId="1"/>
  </si>
  <si>
    <t>鹿児島4号酵母</t>
    <rPh sb="0" eb="3">
      <t>カゴシマ</t>
    </rPh>
    <rPh sb="4" eb="5">
      <t>ゴウ</t>
    </rPh>
    <rPh sb="5" eb="7">
      <t>コウボ</t>
    </rPh>
    <phoneticPr fontId="1"/>
  </si>
  <si>
    <t>鹿児島5号酵母</t>
    <rPh sb="0" eb="3">
      <t>カゴシマ</t>
    </rPh>
    <rPh sb="4" eb="5">
      <t>ゴウ</t>
    </rPh>
    <rPh sb="5" eb="7">
      <t>コウボ</t>
    </rPh>
    <phoneticPr fontId="1"/>
  </si>
  <si>
    <t>鹿児島6号酵母</t>
    <rPh sb="0" eb="3">
      <t>カゴシマ</t>
    </rPh>
    <rPh sb="4" eb="5">
      <t>ゴウ</t>
    </rPh>
    <rPh sb="5" eb="7">
      <t>コウボ</t>
    </rPh>
    <phoneticPr fontId="1"/>
  </si>
  <si>
    <t>協会焼酎2号</t>
    <rPh sb="0" eb="2">
      <t>キョウカイ</t>
    </rPh>
    <rPh sb="2" eb="4">
      <t>ショウチュウ</t>
    </rPh>
    <rPh sb="5" eb="6">
      <t>ゴウ</t>
    </rPh>
    <phoneticPr fontId="1"/>
  </si>
  <si>
    <t>協会焼酎3号</t>
    <rPh sb="0" eb="2">
      <t>キョウカイ</t>
    </rPh>
    <rPh sb="2" eb="4">
      <t>ショウチュウ</t>
    </rPh>
    <rPh sb="5" eb="6">
      <t>ゴウ</t>
    </rPh>
    <phoneticPr fontId="1"/>
  </si>
  <si>
    <t>協会7号・701号</t>
    <rPh sb="0" eb="2">
      <t>キョウカイ</t>
    </rPh>
    <rPh sb="3" eb="4">
      <t>ゴウ</t>
    </rPh>
    <rPh sb="8" eb="9">
      <t>ゴウ</t>
    </rPh>
    <phoneticPr fontId="1"/>
  </si>
  <si>
    <t>協会9号・901号</t>
    <rPh sb="0" eb="2">
      <t>キョウカイ</t>
    </rPh>
    <rPh sb="3" eb="4">
      <t>ゴウ</t>
    </rPh>
    <rPh sb="8" eb="9">
      <t>ゴウ</t>
    </rPh>
    <phoneticPr fontId="1"/>
  </si>
  <si>
    <t>自社酵母</t>
    <rPh sb="0" eb="2">
      <t>ジシャ</t>
    </rPh>
    <rPh sb="2" eb="4">
      <t>コウボ</t>
    </rPh>
    <phoneticPr fontId="1"/>
  </si>
  <si>
    <t>その他（）</t>
    <rPh sb="2" eb="3">
      <t>ホカ</t>
    </rPh>
    <phoneticPr fontId="1"/>
  </si>
  <si>
    <t>麹原料</t>
    <rPh sb="0" eb="1">
      <t>コウジ</t>
    </rPh>
    <rPh sb="1" eb="3">
      <t>ゲンリョウ</t>
    </rPh>
    <phoneticPr fontId="1"/>
  </si>
  <si>
    <t>米</t>
    <rPh sb="0" eb="1">
      <t>コメ</t>
    </rPh>
    <phoneticPr fontId="1"/>
  </si>
  <si>
    <t>麦</t>
    <rPh sb="0" eb="1">
      <t>ムギ</t>
    </rPh>
    <phoneticPr fontId="1"/>
  </si>
  <si>
    <t>甘藷</t>
    <rPh sb="0" eb="2">
      <t>カンショ</t>
    </rPh>
    <phoneticPr fontId="1"/>
  </si>
  <si>
    <t>とうもろこし</t>
    <phoneticPr fontId="1"/>
  </si>
  <si>
    <t>そば</t>
    <phoneticPr fontId="1"/>
  </si>
  <si>
    <t>主原料</t>
    <rPh sb="0" eb="3">
      <t>シュゲンリョウ</t>
    </rPh>
    <phoneticPr fontId="1"/>
  </si>
  <si>
    <t>酒かす</t>
    <rPh sb="0" eb="1">
      <t>サケ</t>
    </rPh>
    <phoneticPr fontId="1"/>
  </si>
  <si>
    <t>その他()</t>
    <rPh sb="2" eb="3">
      <t>ホカ</t>
    </rPh>
    <phoneticPr fontId="1"/>
  </si>
  <si>
    <t>蓋麹 箱麹 床麹 回転ドラム式自動製麹 通風製麹装置 円盤式自動製麹</t>
    <rPh sb="0" eb="1">
      <t>フタ</t>
    </rPh>
    <rPh sb="1" eb="2">
      <t>コウジ</t>
    </rPh>
    <rPh sb="3" eb="4">
      <t>ハコ</t>
    </rPh>
    <rPh sb="4" eb="5">
      <t>コウジ</t>
    </rPh>
    <rPh sb="6" eb="7">
      <t>トコ</t>
    </rPh>
    <rPh sb="7" eb="8">
      <t>コウジ</t>
    </rPh>
    <rPh sb="9" eb="11">
      <t>カイテン</t>
    </rPh>
    <rPh sb="14" eb="15">
      <t>シキ</t>
    </rPh>
    <rPh sb="15" eb="17">
      <t>ジドウ</t>
    </rPh>
    <rPh sb="17" eb="18">
      <t>セイ</t>
    </rPh>
    <rPh sb="18" eb="19">
      <t>コウジ</t>
    </rPh>
    <rPh sb="20" eb="22">
      <t>ツウフウ</t>
    </rPh>
    <rPh sb="22" eb="23">
      <t>セイ</t>
    </rPh>
    <rPh sb="23" eb="24">
      <t>コウジ</t>
    </rPh>
    <rPh sb="24" eb="26">
      <t>ソウチ</t>
    </rPh>
    <rPh sb="27" eb="29">
      <t>エンバン</t>
    </rPh>
    <rPh sb="29" eb="30">
      <t>シキ</t>
    </rPh>
    <rPh sb="30" eb="32">
      <t>ジドウ</t>
    </rPh>
    <rPh sb="32" eb="33">
      <t>セイ</t>
    </rPh>
    <rPh sb="33" eb="34">
      <t>コウジ</t>
    </rPh>
    <phoneticPr fontId="1"/>
  </si>
  <si>
    <t>製麹設備・器具(注)</t>
    <rPh sb="0" eb="1">
      <t>セイ</t>
    </rPh>
    <rPh sb="1" eb="2">
      <t>コウジ</t>
    </rPh>
    <rPh sb="2" eb="4">
      <t>セツビ</t>
    </rPh>
    <rPh sb="5" eb="7">
      <t>キグ</t>
    </rPh>
    <rPh sb="8" eb="9">
      <t>チュウ</t>
    </rPh>
    <phoneticPr fontId="1"/>
  </si>
  <si>
    <t>蒸留方法</t>
    <rPh sb="0" eb="2">
      <t>ジョウリュウ</t>
    </rPh>
    <rPh sb="2" eb="4">
      <t>ホウホウ</t>
    </rPh>
    <phoneticPr fontId="1"/>
  </si>
  <si>
    <t>常圧蒸留</t>
    <rPh sb="0" eb="2">
      <t>ジョウアツ</t>
    </rPh>
    <rPh sb="2" eb="4">
      <t>ジョウリュウ</t>
    </rPh>
    <phoneticPr fontId="1"/>
  </si>
  <si>
    <t>減圧蒸留</t>
    <rPh sb="0" eb="2">
      <t>ゲンアツ</t>
    </rPh>
    <rPh sb="2" eb="4">
      <t>ジョウリュウ</t>
    </rPh>
    <phoneticPr fontId="1"/>
  </si>
  <si>
    <t>蒸留機の種類</t>
    <rPh sb="0" eb="2">
      <t>ジョウリュウ</t>
    </rPh>
    <rPh sb="2" eb="3">
      <t>キ</t>
    </rPh>
    <rPh sb="4" eb="6">
      <t>シュルイ</t>
    </rPh>
    <phoneticPr fontId="1"/>
  </si>
  <si>
    <t>常圧専用</t>
    <rPh sb="0" eb="2">
      <t>ジョウアツ</t>
    </rPh>
    <rPh sb="2" eb="4">
      <t>センヨウ</t>
    </rPh>
    <phoneticPr fontId="1"/>
  </si>
  <si>
    <t>減圧専用</t>
    <rPh sb="0" eb="2">
      <t>ゲンアツ</t>
    </rPh>
    <rPh sb="2" eb="4">
      <t>センヨウ</t>
    </rPh>
    <phoneticPr fontId="1"/>
  </si>
  <si>
    <t>木樽蒸留機</t>
    <rPh sb="0" eb="2">
      <t>キダル</t>
    </rPh>
    <rPh sb="2" eb="4">
      <t>ジョウリュウ</t>
    </rPh>
    <rPh sb="4" eb="5">
      <t>キ</t>
    </rPh>
    <phoneticPr fontId="1"/>
  </si>
  <si>
    <t>加熱方法</t>
    <rPh sb="0" eb="2">
      <t>カネツ</t>
    </rPh>
    <rPh sb="2" eb="4">
      <t>ホウホウ</t>
    </rPh>
    <phoneticPr fontId="1"/>
  </si>
  <si>
    <t>直接</t>
    <rPh sb="0" eb="2">
      <t>チョクセツ</t>
    </rPh>
    <phoneticPr fontId="1"/>
  </si>
  <si>
    <t>間接</t>
    <rPh sb="0" eb="2">
      <t>カンセツ</t>
    </rPh>
    <phoneticPr fontId="1"/>
  </si>
  <si>
    <t>直接間接併用</t>
    <rPh sb="0" eb="2">
      <t>チョクセツ</t>
    </rPh>
    <rPh sb="2" eb="4">
      <t>カンセツ</t>
    </rPh>
    <rPh sb="4" eb="6">
      <t>ヘイヨウ</t>
    </rPh>
    <phoneticPr fontId="1"/>
  </si>
  <si>
    <t>常圧減圧兼用</t>
    <rPh sb="0" eb="2">
      <t>ジョウアツ</t>
    </rPh>
    <rPh sb="2" eb="4">
      <t>ゲンアツ</t>
    </rPh>
    <rPh sb="4" eb="6">
      <t>ケンヨウ</t>
    </rPh>
    <phoneticPr fontId="1"/>
  </si>
  <si>
    <t>注：製麹設備・器具は、使用していないものを消して、使用しているものを残してください</t>
    <rPh sb="0" eb="1">
      <t>チュウ</t>
    </rPh>
    <rPh sb="11" eb="13">
      <t>シヨウ</t>
    </rPh>
    <rPh sb="21" eb="22">
      <t>ケ</t>
    </rPh>
    <rPh sb="25" eb="27">
      <t>シヨウ</t>
    </rPh>
    <rPh sb="34" eb="35">
      <t>ノコ</t>
    </rPh>
    <phoneticPr fontId="1"/>
  </si>
  <si>
    <t>イオン交換
処理の
有無</t>
    <rPh sb="3" eb="5">
      <t>コウカン</t>
    </rPh>
    <rPh sb="6" eb="8">
      <t>ショリ</t>
    </rPh>
    <rPh sb="10" eb="12">
      <t>ウム</t>
    </rPh>
    <phoneticPr fontId="1"/>
  </si>
  <si>
    <t>測定方法</t>
    <rPh sb="0" eb="2">
      <t>ソクテイ</t>
    </rPh>
    <rPh sb="2" eb="4">
      <t>ホウホウ</t>
    </rPh>
    <phoneticPr fontId="1"/>
  </si>
  <si>
    <t>浮ひょう法</t>
    <rPh sb="0" eb="1">
      <t>ウキ</t>
    </rPh>
    <rPh sb="4" eb="5">
      <t>ホウ</t>
    </rPh>
    <phoneticPr fontId="1"/>
  </si>
  <si>
    <t>振動式密度計法</t>
    <rPh sb="0" eb="2">
      <t>シンドウ</t>
    </rPh>
    <rPh sb="2" eb="3">
      <t>シキ</t>
    </rPh>
    <rPh sb="3" eb="5">
      <t>ミツド</t>
    </rPh>
    <rPh sb="5" eb="6">
      <t>ケイ</t>
    </rPh>
    <rPh sb="6" eb="7">
      <t>ホウ</t>
    </rPh>
    <phoneticPr fontId="1"/>
  </si>
  <si>
    <t>実測無</t>
    <rPh sb="0" eb="2">
      <t>ジッソク</t>
    </rPh>
    <rPh sb="2" eb="3">
      <t>ナ</t>
    </rPh>
    <phoneticPr fontId="1"/>
  </si>
  <si>
    <t>リストから選択して入力する部分</t>
    <rPh sb="5" eb="7">
      <t>センタク</t>
    </rPh>
    <rPh sb="9" eb="11">
      <t>ニュウリョク</t>
    </rPh>
    <rPh sb="13" eb="15">
      <t>ブブン</t>
    </rPh>
    <phoneticPr fontId="1"/>
  </si>
  <si>
    <t>アルコール
分（%）</t>
    <rPh sb="6" eb="7">
      <t>ブン</t>
    </rPh>
    <phoneticPr fontId="1"/>
  </si>
  <si>
    <t>アル添量
（L/ｔ）</t>
    <rPh sb="2" eb="3">
      <t>テン</t>
    </rPh>
    <rPh sb="3" eb="4">
      <t>リョウ</t>
    </rPh>
    <phoneticPr fontId="1"/>
  </si>
  <si>
    <t>1仕込み
総汲み水
量(L)</t>
    <rPh sb="1" eb="3">
      <t>シコ</t>
    </rPh>
    <rPh sb="5" eb="6">
      <t>ソウ</t>
    </rPh>
    <rPh sb="6" eb="7">
      <t>ク</t>
    </rPh>
    <rPh sb="8" eb="9">
      <t>ミズ</t>
    </rPh>
    <rPh sb="10" eb="11">
      <t>リョウ</t>
    </rPh>
    <phoneticPr fontId="1"/>
  </si>
  <si>
    <t>ごま</t>
    <phoneticPr fontId="1"/>
  </si>
  <si>
    <t>くず</t>
    <phoneticPr fontId="1"/>
  </si>
  <si>
    <t>ひし</t>
    <phoneticPr fontId="1"/>
  </si>
  <si>
    <t>ブレンドの有無</t>
    <rPh sb="5" eb="7">
      <t>ウム</t>
    </rPh>
    <phoneticPr fontId="1"/>
  </si>
  <si>
    <t>常圧</t>
    <rPh sb="0" eb="2">
      <t>ジョウアツ</t>
    </rPh>
    <phoneticPr fontId="1"/>
  </si>
  <si>
    <t>減圧</t>
    <rPh sb="0" eb="2">
      <t>ゲンアツ</t>
    </rPh>
    <phoneticPr fontId="1"/>
  </si>
  <si>
    <t>無</t>
    <rPh sb="0" eb="1">
      <t>ナ</t>
    </rPh>
    <phoneticPr fontId="1"/>
  </si>
  <si>
    <t>醸造年度
古酒の該当</t>
    <rPh sb="0" eb="2">
      <t>ジョウゾウ</t>
    </rPh>
    <rPh sb="2" eb="4">
      <t>ネンド</t>
    </rPh>
    <rPh sb="5" eb="7">
      <t>コシュ</t>
    </rPh>
    <rPh sb="8" eb="10">
      <t>ガイトウ</t>
    </rPh>
    <phoneticPr fontId="1"/>
  </si>
  <si>
    <t>連絡先電子メール</t>
    <rPh sb="0" eb="3">
      <t>レンラクサキ</t>
    </rPh>
    <rPh sb="3" eb="5">
      <t>デンシ</t>
    </rPh>
    <phoneticPr fontId="1"/>
  </si>
  <si>
    <t>関係者きき酒会の出品目録への掲載を希望の有無（清酒のみ）</t>
    <rPh sb="0" eb="2">
      <t>カンケイ</t>
    </rPh>
    <rPh sb="2" eb="3">
      <t>シャ</t>
    </rPh>
    <rPh sb="5" eb="6">
      <t>サケ</t>
    </rPh>
    <rPh sb="6" eb="7">
      <t>カイ</t>
    </rPh>
    <rPh sb="8" eb="10">
      <t>シュッピン</t>
    </rPh>
    <rPh sb="10" eb="12">
      <t>モクロク</t>
    </rPh>
    <rPh sb="14" eb="16">
      <t>ケイサイ</t>
    </rPh>
    <rPh sb="17" eb="19">
      <t>キボウ</t>
    </rPh>
    <rPh sb="20" eb="22">
      <t>ウム</t>
    </rPh>
    <rPh sb="23" eb="25">
      <t>セイシュ</t>
    </rPh>
    <phoneticPr fontId="1"/>
  </si>
  <si>
    <t>新甘辛度</t>
    <rPh sb="0" eb="4">
      <t>シンアマカラド</t>
    </rPh>
    <phoneticPr fontId="1"/>
  </si>
  <si>
    <t>使用酵母</t>
    <rPh sb="0" eb="2">
      <t>シヨウ</t>
    </rPh>
    <rPh sb="2" eb="4">
      <t>コウボ</t>
    </rPh>
    <phoneticPr fontId="1"/>
  </si>
  <si>
    <t>・ 複数の部門に出品される場合でも、参加希望票の提出は製造場毎に１枚とします。</t>
    <phoneticPr fontId="1"/>
  </si>
  <si>
    <t>・ 参加希望の状況等によっては、希望された人数全員が参加できない場合があります。</t>
    <phoneticPr fontId="1"/>
  </si>
  <si>
    <t>・ 新型コロナウイルス感染症の状況等によっては、時間区分等が変更される可能性があります。</t>
    <phoneticPr fontId="1"/>
  </si>
  <si>
    <t>時間区分</t>
    <rPh sb="0" eb="2">
      <t>ジカン</t>
    </rPh>
    <rPh sb="2" eb="4">
      <t>クブン</t>
    </rPh>
    <phoneticPr fontId="1"/>
  </si>
  <si>
    <t>月日</t>
    <rPh sb="0" eb="2">
      <t>ガッピ</t>
    </rPh>
    <phoneticPr fontId="1"/>
  </si>
  <si>
    <t>10月27日（木）</t>
    <rPh sb="2" eb="3">
      <t>ガツ</t>
    </rPh>
    <rPh sb="5" eb="6">
      <t>ニチ</t>
    </rPh>
    <rPh sb="7" eb="8">
      <t>キ</t>
    </rPh>
    <phoneticPr fontId="1"/>
  </si>
  <si>
    <t>時間</t>
    <rPh sb="0" eb="2">
      <t>ジカン</t>
    </rPh>
    <phoneticPr fontId="1"/>
  </si>
  <si>
    <t>10月28日（金）</t>
    <rPh sb="2" eb="3">
      <t>ガツ</t>
    </rPh>
    <rPh sb="5" eb="6">
      <t>ニチ</t>
    </rPh>
    <rPh sb="7" eb="8">
      <t>キン</t>
    </rPh>
    <phoneticPr fontId="1"/>
  </si>
  <si>
    <t>第１希望</t>
    <rPh sb="0" eb="1">
      <t>ダイ</t>
    </rPh>
    <rPh sb="2" eb="4">
      <t>キボウ</t>
    </rPh>
    <phoneticPr fontId="1"/>
  </si>
  <si>
    <t>第２希望</t>
    <rPh sb="0" eb="1">
      <t>ダイ</t>
    </rPh>
    <rPh sb="2" eb="4">
      <t>キボウ</t>
    </rPh>
    <phoneticPr fontId="1"/>
  </si>
  <si>
    <t>自動で入力されます</t>
    <rPh sb="0" eb="2">
      <t>ジドウ</t>
    </rPh>
    <rPh sb="3" eb="5">
      <t>ニュウリョク</t>
    </rPh>
    <phoneticPr fontId="1"/>
  </si>
  <si>
    <t>＜記入例＞</t>
    <rPh sb="1" eb="3">
      <t>キニュウ</t>
    </rPh>
    <rPh sb="3" eb="4">
      <t>レイ</t>
    </rPh>
    <phoneticPr fontId="1"/>
  </si>
  <si>
    <t>チェック</t>
    <phoneticPr fontId="1"/>
  </si>
  <si>
    <t>チェックが×の場合は訂正してください。</t>
    <rPh sb="7" eb="9">
      <t>バアイ</t>
    </rPh>
    <rPh sb="10" eb="12">
      <t>テイセイ</t>
    </rPh>
    <phoneticPr fontId="1"/>
  </si>
  <si>
    <t>各希望別に最大５名まで</t>
    <rPh sb="0" eb="1">
      <t>カク</t>
    </rPh>
    <rPh sb="1" eb="3">
      <t>キボウ</t>
    </rPh>
    <rPh sb="3" eb="4">
      <t>ベツ</t>
    </rPh>
    <rPh sb="5" eb="7">
      <t>サイダイ</t>
    </rPh>
    <rPh sb="8" eb="9">
      <t>メイ</t>
    </rPh>
    <phoneticPr fontId="1"/>
  </si>
  <si>
    <t>(麹）
等級</t>
    <rPh sb="1" eb="2">
      <t>コウジ</t>
    </rPh>
    <rPh sb="4" eb="6">
      <t>トウキュウ</t>
    </rPh>
    <phoneticPr fontId="1"/>
  </si>
  <si>
    <t>（掛米）
等級</t>
    <rPh sb="1" eb="2">
      <t>カ</t>
    </rPh>
    <rPh sb="2" eb="3">
      <t>コメ</t>
    </rPh>
    <rPh sb="5" eb="7">
      <t>トウキュウ</t>
    </rPh>
    <phoneticPr fontId="1"/>
  </si>
  <si>
    <t>（掛米）
精米
歩合（%）</t>
    <rPh sb="1" eb="2">
      <t>カ</t>
    </rPh>
    <rPh sb="2" eb="3">
      <t>コメ</t>
    </rPh>
    <rPh sb="5" eb="7">
      <t>セイマイ</t>
    </rPh>
    <rPh sb="8" eb="10">
      <t>ブアイ</t>
    </rPh>
    <phoneticPr fontId="1"/>
  </si>
  <si>
    <t>(麹）
精米
歩合（%）</t>
    <rPh sb="1" eb="2">
      <t>コウジ</t>
    </rPh>
    <rPh sb="4" eb="6">
      <t>セイマイ</t>
    </rPh>
    <rPh sb="7" eb="9">
      <t>ブアイ</t>
    </rPh>
    <phoneticPr fontId="1"/>
  </si>
  <si>
    <t>連絡担当者名</t>
    <rPh sb="0" eb="2">
      <t>レンラク</t>
    </rPh>
    <rPh sb="2" eb="5">
      <t>タントウシャ</t>
    </rPh>
    <rPh sb="5" eb="6">
      <t>メイ</t>
    </rPh>
    <phoneticPr fontId="1"/>
  </si>
  <si>
    <t>連絡担当者名</t>
    <phoneticPr fontId="1"/>
  </si>
  <si>
    <t>杜氏氏名等</t>
    <rPh sb="0" eb="2">
      <t>トウジ</t>
    </rPh>
    <rPh sb="2" eb="4">
      <t>シメイ</t>
    </rPh>
    <rPh sb="4" eb="5">
      <t>トウ</t>
    </rPh>
    <phoneticPr fontId="1"/>
  </si>
  <si>
    <t>手書きの場合は記入してください。</t>
    <rPh sb="0" eb="2">
      <t>テガ</t>
    </rPh>
    <rPh sb="4" eb="6">
      <t>バアイ</t>
    </rPh>
    <rPh sb="7" eb="9">
      <t>キニュウ</t>
    </rPh>
    <phoneticPr fontId="1"/>
  </si>
  <si>
    <t>原料米
品種
（麹）</t>
    <rPh sb="0" eb="2">
      <t>ゲンリョウ</t>
    </rPh>
    <rPh sb="2" eb="3">
      <t>コメ</t>
    </rPh>
    <rPh sb="4" eb="6">
      <t>ヒンシュ</t>
    </rPh>
    <rPh sb="8" eb="9">
      <t>コウジ</t>
    </rPh>
    <phoneticPr fontId="1"/>
  </si>
  <si>
    <t>原料米
品種
（掛米）</t>
    <rPh sb="0" eb="2">
      <t>ゲンリョウ</t>
    </rPh>
    <rPh sb="2" eb="3">
      <t>コメ</t>
    </rPh>
    <rPh sb="4" eb="6">
      <t>ヒンシュ</t>
    </rPh>
    <rPh sb="8" eb="9">
      <t>カ</t>
    </rPh>
    <rPh sb="9" eb="10">
      <t>コメ</t>
    </rPh>
    <phoneticPr fontId="1"/>
  </si>
  <si>
    <t>原料米品種</t>
    <rPh sb="0" eb="2">
      <t>ゲンリョウ</t>
    </rPh>
    <rPh sb="2" eb="3">
      <t>コメ</t>
    </rPh>
    <rPh sb="3" eb="5">
      <t>ヒンシュ</t>
    </rPh>
    <phoneticPr fontId="1"/>
  </si>
  <si>
    <t>原料処理(留仕込）</t>
    <rPh sb="0" eb="2">
      <t>ゲンリョウ</t>
    </rPh>
    <rPh sb="2" eb="4">
      <t>ショリ</t>
    </rPh>
    <rPh sb="5" eb="6">
      <t>トメ</t>
    </rPh>
    <rPh sb="6" eb="8">
      <t>シコ</t>
    </rPh>
    <phoneticPr fontId="1"/>
  </si>
  <si>
    <t>仕込配合</t>
    <rPh sb="0" eb="2">
      <t>シコ</t>
    </rPh>
    <rPh sb="2" eb="4">
      <t>ハイゴウ</t>
    </rPh>
    <phoneticPr fontId="1"/>
  </si>
  <si>
    <t>種付時
吸水率(%)</t>
    <rPh sb="0" eb="1">
      <t>タネ</t>
    </rPh>
    <rPh sb="1" eb="2">
      <t>ツ</t>
    </rPh>
    <rPh sb="2" eb="3">
      <t>ジ</t>
    </rPh>
    <rPh sb="4" eb="6">
      <t>キュウスイ</t>
    </rPh>
    <rPh sb="6" eb="7">
      <t>リツ</t>
    </rPh>
    <phoneticPr fontId="1"/>
  </si>
  <si>
    <t>製麹（留仕込）</t>
    <rPh sb="0" eb="1">
      <t>セイ</t>
    </rPh>
    <rPh sb="1" eb="2">
      <t>コウジ</t>
    </rPh>
    <rPh sb="3" eb="4">
      <t>トメ</t>
    </rPh>
    <rPh sb="4" eb="6">
      <t>シコ</t>
    </rPh>
    <phoneticPr fontId="1"/>
  </si>
  <si>
    <t>種麹
メーカー</t>
    <rPh sb="0" eb="1">
      <t>タネ</t>
    </rPh>
    <rPh sb="1" eb="2">
      <t>コウジ</t>
    </rPh>
    <phoneticPr fontId="1"/>
  </si>
  <si>
    <t>種麹名</t>
    <rPh sb="0" eb="2">
      <t>タネコウジ</t>
    </rPh>
    <rPh sb="2" eb="3">
      <t>メイ</t>
    </rPh>
    <phoneticPr fontId="1"/>
  </si>
  <si>
    <t>製麹方法</t>
    <rPh sb="0" eb="1">
      <t>セイ</t>
    </rPh>
    <rPh sb="1" eb="2">
      <t>コウジ</t>
    </rPh>
    <rPh sb="2" eb="4">
      <t>ホウホウ</t>
    </rPh>
    <phoneticPr fontId="1"/>
  </si>
  <si>
    <t>製麹機のメーカー
及び機械名</t>
    <rPh sb="0" eb="1">
      <t>セイ</t>
    </rPh>
    <rPh sb="1" eb="2">
      <t>コウジ</t>
    </rPh>
    <rPh sb="2" eb="3">
      <t>キ</t>
    </rPh>
    <rPh sb="9" eb="10">
      <t>オヨ</t>
    </rPh>
    <rPh sb="11" eb="13">
      <t>キカイ</t>
    </rPh>
    <rPh sb="13" eb="14">
      <t>メイ</t>
    </rPh>
    <phoneticPr fontId="1"/>
  </si>
  <si>
    <t>酵母の
種類　１</t>
    <rPh sb="0" eb="2">
      <t>コウボ</t>
    </rPh>
    <rPh sb="4" eb="6">
      <t>シュルイ</t>
    </rPh>
    <phoneticPr fontId="1"/>
  </si>
  <si>
    <t>酵母の
種類　　２</t>
    <rPh sb="0" eb="2">
      <t>コウボ</t>
    </rPh>
    <rPh sb="4" eb="6">
      <t>シュルイ</t>
    </rPh>
    <phoneticPr fontId="1"/>
  </si>
  <si>
    <t>酒母の種類</t>
    <rPh sb="0" eb="2">
      <t>シュボ</t>
    </rPh>
    <rPh sb="3" eb="5">
      <t>シュルイ</t>
    </rPh>
    <phoneticPr fontId="1"/>
  </si>
  <si>
    <t>酒母の種類が
その他の詳細</t>
    <rPh sb="0" eb="1">
      <t>サケ</t>
    </rPh>
    <rPh sb="1" eb="2">
      <t>ハハ</t>
    </rPh>
    <rPh sb="3" eb="5">
      <t>シュルイ</t>
    </rPh>
    <rPh sb="9" eb="10">
      <t>タ</t>
    </rPh>
    <rPh sb="11" eb="13">
      <t>ショウサイ</t>
    </rPh>
    <phoneticPr fontId="1"/>
  </si>
  <si>
    <t>酒母の
水の
加工</t>
    <rPh sb="0" eb="1">
      <t>サケ</t>
    </rPh>
    <rPh sb="1" eb="2">
      <t>ハハ</t>
    </rPh>
    <rPh sb="4" eb="5">
      <t>ミズ</t>
    </rPh>
    <rPh sb="7" eb="9">
      <t>カコウ</t>
    </rPh>
    <phoneticPr fontId="1"/>
  </si>
  <si>
    <t>もろみの
水の
加工</t>
    <rPh sb="5" eb="6">
      <t>ミズ</t>
    </rPh>
    <rPh sb="8" eb="10">
      <t>カコウ</t>
    </rPh>
    <phoneticPr fontId="1"/>
  </si>
  <si>
    <t>踊の
酸度</t>
    <rPh sb="0" eb="1">
      <t>オド</t>
    </rPh>
    <rPh sb="3" eb="5">
      <t>サンド</t>
    </rPh>
    <phoneticPr fontId="1"/>
  </si>
  <si>
    <t>酒母（総米）
(ｋｇ)</t>
    <rPh sb="0" eb="1">
      <t>サケ</t>
    </rPh>
    <rPh sb="1" eb="2">
      <t>ハハ</t>
    </rPh>
    <rPh sb="3" eb="4">
      <t>ソウ</t>
    </rPh>
    <rPh sb="4" eb="5">
      <t>コメ</t>
    </rPh>
    <phoneticPr fontId="1"/>
  </si>
  <si>
    <t>酒母（掛米）
(ｋｇ)</t>
    <rPh sb="0" eb="1">
      <t>サケ</t>
    </rPh>
    <rPh sb="1" eb="2">
      <t>ハハ</t>
    </rPh>
    <rPh sb="3" eb="4">
      <t>カ</t>
    </rPh>
    <rPh sb="4" eb="5">
      <t>コメ</t>
    </rPh>
    <phoneticPr fontId="1"/>
  </si>
  <si>
    <t>酒母（麹米）
(ｋｇ)</t>
    <rPh sb="0" eb="1">
      <t>サケ</t>
    </rPh>
    <rPh sb="1" eb="2">
      <t>ハハ</t>
    </rPh>
    <rPh sb="3" eb="4">
      <t>コウジ</t>
    </rPh>
    <rPh sb="4" eb="5">
      <t>コメ</t>
    </rPh>
    <phoneticPr fontId="1"/>
  </si>
  <si>
    <t>酒母（汲水）
(L)</t>
    <rPh sb="0" eb="1">
      <t>サケ</t>
    </rPh>
    <rPh sb="1" eb="2">
      <t>ハハ</t>
    </rPh>
    <rPh sb="3" eb="4">
      <t>ク</t>
    </rPh>
    <rPh sb="4" eb="5">
      <t>ミズ</t>
    </rPh>
    <phoneticPr fontId="1"/>
  </si>
  <si>
    <t>添（総米）
(ｋｇ)</t>
    <rPh sb="2" eb="3">
      <t>ソウ</t>
    </rPh>
    <rPh sb="3" eb="4">
      <t>コメ</t>
    </rPh>
    <phoneticPr fontId="1"/>
  </si>
  <si>
    <t>仲（総米）
(ｋｇ)</t>
    <rPh sb="2" eb="3">
      <t>ソウ</t>
    </rPh>
    <rPh sb="3" eb="4">
      <t>コメ</t>
    </rPh>
    <phoneticPr fontId="1"/>
  </si>
  <si>
    <t>仲（掛米）
(ｋｇ)</t>
    <rPh sb="2" eb="3">
      <t>カ</t>
    </rPh>
    <rPh sb="3" eb="4">
      <t>コメ</t>
    </rPh>
    <phoneticPr fontId="1"/>
  </si>
  <si>
    <t>仲（麹米）
(ｋｇ)</t>
    <rPh sb="2" eb="3">
      <t>コウジ</t>
    </rPh>
    <rPh sb="3" eb="4">
      <t>コメ</t>
    </rPh>
    <phoneticPr fontId="1"/>
  </si>
  <si>
    <t>留（総米）
(ｋｇ)</t>
    <rPh sb="2" eb="3">
      <t>ソウ</t>
    </rPh>
    <rPh sb="3" eb="4">
      <t>コメ</t>
    </rPh>
    <phoneticPr fontId="1"/>
  </si>
  <si>
    <t>留（掛米）
(ｋｇ)</t>
    <rPh sb="2" eb="3">
      <t>カ</t>
    </rPh>
    <rPh sb="3" eb="4">
      <t>コメ</t>
    </rPh>
    <phoneticPr fontId="1"/>
  </si>
  <si>
    <t>留（麹米）
(ｋｇ)</t>
    <rPh sb="2" eb="3">
      <t>コウジ</t>
    </rPh>
    <rPh sb="3" eb="4">
      <t>コメ</t>
    </rPh>
    <phoneticPr fontId="1"/>
  </si>
  <si>
    <t>４段（総米）
(ｋｇ)</t>
    <rPh sb="3" eb="4">
      <t>ソウ</t>
    </rPh>
    <rPh sb="4" eb="5">
      <t>コメ</t>
    </rPh>
    <phoneticPr fontId="1"/>
  </si>
  <si>
    <t>４段（掛米）
(ｋｇ)</t>
    <rPh sb="3" eb="4">
      <t>カ</t>
    </rPh>
    <rPh sb="4" eb="5">
      <t>コメ</t>
    </rPh>
    <phoneticPr fontId="1"/>
  </si>
  <si>
    <t>４段（麹米）
(ｋｇ)</t>
    <rPh sb="3" eb="4">
      <t>コウジ</t>
    </rPh>
    <rPh sb="4" eb="5">
      <t>コメ</t>
    </rPh>
    <phoneticPr fontId="1"/>
  </si>
  <si>
    <t>乳酸使用量
(ml/100L)</t>
    <rPh sb="0" eb="2">
      <t>ニュウサン</t>
    </rPh>
    <rPh sb="2" eb="5">
      <t>シヨウリョウ</t>
    </rPh>
    <phoneticPr fontId="1"/>
  </si>
  <si>
    <t>追水
(L)</t>
    <rPh sb="0" eb="1">
      <t>オ</t>
    </rPh>
    <rPh sb="1" eb="2">
      <t>ミズ</t>
    </rPh>
    <phoneticPr fontId="1"/>
  </si>
  <si>
    <t>仲（汲水）
(L)</t>
    <rPh sb="2" eb="3">
      <t>ク</t>
    </rPh>
    <rPh sb="3" eb="4">
      <t>ミズ</t>
    </rPh>
    <phoneticPr fontId="1"/>
  </si>
  <si>
    <t>留（汲水）
(L)</t>
    <rPh sb="2" eb="3">
      <t>ク</t>
    </rPh>
    <rPh sb="3" eb="4">
      <t>ミズ</t>
    </rPh>
    <phoneticPr fontId="1"/>
  </si>
  <si>
    <t>４段（汲水）
(L)</t>
    <rPh sb="3" eb="4">
      <t>ク</t>
    </rPh>
    <rPh sb="4" eb="5">
      <t>ミズ</t>
    </rPh>
    <phoneticPr fontId="1"/>
  </si>
  <si>
    <t>純アルコール添加量
(L/ｔ)</t>
    <rPh sb="0" eb="1">
      <t>ジュン</t>
    </rPh>
    <rPh sb="6" eb="8">
      <t>テンカ</t>
    </rPh>
    <rPh sb="8" eb="9">
      <t>リョウ</t>
    </rPh>
    <phoneticPr fontId="1"/>
  </si>
  <si>
    <t>合計（総米）
(ｋｇ)</t>
    <rPh sb="0" eb="2">
      <t>ゴウケイ</t>
    </rPh>
    <rPh sb="3" eb="5">
      <t>ソウマイ</t>
    </rPh>
    <phoneticPr fontId="1"/>
  </si>
  <si>
    <t>合計（掛米）
(ｋｇ)</t>
    <rPh sb="0" eb="2">
      <t>ゴウケイ</t>
    </rPh>
    <rPh sb="3" eb="4">
      <t>カ</t>
    </rPh>
    <rPh sb="4" eb="5">
      <t>コメ</t>
    </rPh>
    <phoneticPr fontId="1"/>
  </si>
  <si>
    <t>合計（麹米）
(ｋｇ)</t>
    <rPh sb="0" eb="2">
      <t>ゴウケイ</t>
    </rPh>
    <rPh sb="3" eb="4">
      <t>コウジ</t>
    </rPh>
    <rPh sb="4" eb="5">
      <t>コメ</t>
    </rPh>
    <phoneticPr fontId="1"/>
  </si>
  <si>
    <r>
      <t xml:space="preserve">合計
</t>
    </r>
    <r>
      <rPr>
        <sz val="9"/>
        <rFont val="ＭＳ Ｐゴシック"/>
        <family val="3"/>
        <charset val="128"/>
        <scheme val="minor"/>
      </rPr>
      <t>（留まで汲水）</t>
    </r>
    <r>
      <rPr>
        <sz val="11"/>
        <rFont val="ＭＳ Ｐゴシック"/>
        <family val="2"/>
        <scheme val="minor"/>
      </rPr>
      <t xml:space="preserve">
(L)</t>
    </r>
    <rPh sb="0" eb="2">
      <t>ゴウケイ</t>
    </rPh>
    <rPh sb="4" eb="5">
      <t>トメ</t>
    </rPh>
    <rPh sb="7" eb="8">
      <t>ク</t>
    </rPh>
    <rPh sb="8" eb="9">
      <t>ミズ</t>
    </rPh>
    <phoneticPr fontId="1"/>
  </si>
  <si>
    <t>合計
（総汲水）
(L)</t>
    <rPh sb="0" eb="2">
      <t>ゴウケイ</t>
    </rPh>
    <rPh sb="4" eb="5">
      <t>ソウ</t>
    </rPh>
    <rPh sb="5" eb="7">
      <t>キュウスイ</t>
    </rPh>
    <phoneticPr fontId="1"/>
  </si>
  <si>
    <t>掛米
浸漬後吸水率
(%)</t>
    <rPh sb="0" eb="1">
      <t>カ</t>
    </rPh>
    <rPh sb="1" eb="2">
      <t>コメ</t>
    </rPh>
    <rPh sb="3" eb="5">
      <t>シンセキ</t>
    </rPh>
    <rPh sb="5" eb="6">
      <t>ゴ</t>
    </rPh>
    <rPh sb="6" eb="8">
      <t>キュウスイ</t>
    </rPh>
    <rPh sb="8" eb="9">
      <t>リツ</t>
    </rPh>
    <phoneticPr fontId="1"/>
  </si>
  <si>
    <t>掛米
蒸米吸水率
(%)</t>
    <rPh sb="0" eb="1">
      <t>カ</t>
    </rPh>
    <rPh sb="1" eb="2">
      <t>コメ</t>
    </rPh>
    <rPh sb="3" eb="4">
      <t>ム</t>
    </rPh>
    <rPh sb="4" eb="5">
      <t>コメ</t>
    </rPh>
    <rPh sb="5" eb="8">
      <t>キュウスイリツ</t>
    </rPh>
    <phoneticPr fontId="1"/>
  </si>
  <si>
    <t>麹
浸漬後吸水率
(%)</t>
    <rPh sb="2" eb="4">
      <t>シンセキ</t>
    </rPh>
    <rPh sb="4" eb="5">
      <t>ゴ</t>
    </rPh>
    <rPh sb="5" eb="7">
      <t>キュウスイ</t>
    </rPh>
    <rPh sb="7" eb="8">
      <t>リツ</t>
    </rPh>
    <phoneticPr fontId="1"/>
  </si>
  <si>
    <t>麹
蒸米吸水率
(%)</t>
    <rPh sb="2" eb="3">
      <t>ム</t>
    </rPh>
    <rPh sb="3" eb="4">
      <t>コメ</t>
    </rPh>
    <rPh sb="4" eb="7">
      <t>キュウスイリツ</t>
    </rPh>
    <phoneticPr fontId="1"/>
  </si>
  <si>
    <t>掛米
さらし
(時間)</t>
    <rPh sb="0" eb="1">
      <t>カ</t>
    </rPh>
    <rPh sb="1" eb="2">
      <t>コメ</t>
    </rPh>
    <rPh sb="8" eb="10">
      <t>ジカン</t>
    </rPh>
    <phoneticPr fontId="1"/>
  </si>
  <si>
    <t>火入温度
（℃)</t>
    <rPh sb="0" eb="2">
      <t>ヒイ</t>
    </rPh>
    <rPh sb="2" eb="4">
      <t>オンド</t>
    </rPh>
    <phoneticPr fontId="1"/>
  </si>
  <si>
    <t>複数の製成酒をブレンドしている場合は主とする製成酒について記載してください。</t>
    <rPh sb="0" eb="2">
      <t>フクスウ</t>
    </rPh>
    <rPh sb="3" eb="5">
      <t>セイナル</t>
    </rPh>
    <rPh sb="5" eb="6">
      <t>サケ</t>
    </rPh>
    <rPh sb="15" eb="17">
      <t>バアイ</t>
    </rPh>
    <rPh sb="18" eb="19">
      <t>シュ</t>
    </rPh>
    <rPh sb="22" eb="23">
      <t>セイ</t>
    </rPh>
    <rPh sb="23" eb="24">
      <t>ナ</t>
    </rPh>
    <rPh sb="24" eb="25">
      <t>サケ</t>
    </rPh>
    <rPh sb="29" eb="31">
      <t>キサイ</t>
    </rPh>
    <phoneticPr fontId="1"/>
  </si>
  <si>
    <t>アルコール収得量
(L/t)</t>
    <rPh sb="5" eb="8">
      <t>シュウトクリョウ</t>
    </rPh>
    <phoneticPr fontId="1"/>
  </si>
  <si>
    <t>微減圧</t>
    <rPh sb="0" eb="3">
      <t>ビゲンアツ</t>
    </rPh>
    <phoneticPr fontId="1"/>
  </si>
  <si>
    <t>初（掛米）
(ｋｇ)</t>
    <rPh sb="0" eb="1">
      <t>ハツ</t>
    </rPh>
    <rPh sb="2" eb="3">
      <t>カ</t>
    </rPh>
    <rPh sb="3" eb="4">
      <t>コメ</t>
    </rPh>
    <phoneticPr fontId="1"/>
  </si>
  <si>
    <t>初（麹米）
(ｋｇ)</t>
    <rPh sb="0" eb="1">
      <t>ハツ</t>
    </rPh>
    <rPh sb="2" eb="3">
      <t>コウジ</t>
    </rPh>
    <rPh sb="3" eb="4">
      <t>コメ</t>
    </rPh>
    <phoneticPr fontId="1"/>
  </si>
  <si>
    <t>初（汲水）
(L)</t>
    <rPh sb="0" eb="1">
      <t>ハツ</t>
    </rPh>
    <rPh sb="2" eb="3">
      <t>ク</t>
    </rPh>
    <rPh sb="3" eb="4">
      <t>ミズ</t>
    </rPh>
    <phoneticPr fontId="1"/>
  </si>
  <si>
    <t>揉み上げ～
盛(時間）</t>
    <rPh sb="0" eb="1">
      <t>モ</t>
    </rPh>
    <rPh sb="2" eb="3">
      <t>ア</t>
    </rPh>
    <rPh sb="6" eb="7">
      <t>モリ</t>
    </rPh>
    <rPh sb="8" eb="10">
      <t>ジカン</t>
    </rPh>
    <phoneticPr fontId="1"/>
  </si>
  <si>
    <t>盛～
仕舞(時間）</t>
    <rPh sb="0" eb="1">
      <t>モリ</t>
    </rPh>
    <rPh sb="3" eb="5">
      <t>シマイ</t>
    </rPh>
    <rPh sb="6" eb="8">
      <t>ジカン</t>
    </rPh>
    <phoneticPr fontId="1"/>
  </si>
  <si>
    <t>仕舞
温度
(℃)</t>
    <rPh sb="0" eb="2">
      <t>シマイ</t>
    </rPh>
    <rPh sb="3" eb="5">
      <t>オンド</t>
    </rPh>
    <phoneticPr fontId="1"/>
  </si>
  <si>
    <t>仕舞
～出麹
(時間）</t>
    <rPh sb="0" eb="2">
      <t>シマイ</t>
    </rPh>
    <rPh sb="4" eb="6">
      <t>デコウジ</t>
    </rPh>
    <rPh sb="8" eb="10">
      <t>ジカン</t>
    </rPh>
    <phoneticPr fontId="1"/>
  </si>
  <si>
    <t>出麹前
最高
品温(℃)</t>
    <rPh sb="0" eb="2">
      <t>デコウジ</t>
    </rPh>
    <rPh sb="2" eb="3">
      <t>マエ</t>
    </rPh>
    <rPh sb="4" eb="6">
      <t>サイコウ</t>
    </rPh>
    <rPh sb="7" eb="9">
      <t>ヒンオン</t>
    </rPh>
    <phoneticPr fontId="1"/>
  </si>
  <si>
    <t>揉み上げまでの時間(時間）</t>
    <rPh sb="0" eb="1">
      <t>モ</t>
    </rPh>
    <rPh sb="2" eb="3">
      <t>ア</t>
    </rPh>
    <rPh sb="7" eb="9">
      <t>ジカン</t>
    </rPh>
    <rPh sb="10" eb="12">
      <t>ジカン</t>
    </rPh>
    <phoneticPr fontId="1"/>
  </si>
  <si>
    <t>日本酒度</t>
    <rPh sb="0" eb="2">
      <t>ニホン</t>
    </rPh>
    <rPh sb="2" eb="3">
      <t>サケ</t>
    </rPh>
    <rPh sb="3" eb="4">
      <t>ド</t>
    </rPh>
    <phoneticPr fontId="1"/>
  </si>
  <si>
    <t>品温（℃)
[上槽～火入]</t>
    <rPh sb="0" eb="2">
      <t>ヒンオン</t>
    </rPh>
    <rPh sb="7" eb="8">
      <t>ウエ</t>
    </rPh>
    <rPh sb="10" eb="12">
      <t>ヒイ</t>
    </rPh>
    <phoneticPr fontId="1"/>
  </si>
  <si>
    <t>品温（℃)
[火入～出品]</t>
    <rPh sb="0" eb="2">
      <t>ヒンオン</t>
    </rPh>
    <rPh sb="7" eb="9">
      <t>ヒイ</t>
    </rPh>
    <rPh sb="10" eb="12">
      <t>シュッピン</t>
    </rPh>
    <phoneticPr fontId="1"/>
  </si>
  <si>
    <t>微減圧</t>
    <rPh sb="0" eb="2">
      <t>ビゲン</t>
    </rPh>
    <rPh sb="2" eb="3">
      <t>アツ</t>
    </rPh>
    <phoneticPr fontId="1"/>
  </si>
  <si>
    <t>アミノ酸度</t>
    <rPh sb="3" eb="5">
      <t>サンド</t>
    </rPh>
    <phoneticPr fontId="1"/>
  </si>
  <si>
    <t>令和４年酒類鑑評会出品チェックシート</t>
    <phoneticPr fontId="1"/>
  </si>
  <si>
    <t>確認事項</t>
    <rPh sb="0" eb="2">
      <t>カクニン</t>
    </rPh>
    <rPh sb="2" eb="4">
      <t>ジコウ</t>
    </rPh>
    <phoneticPr fontId="1"/>
  </si>
  <si>
    <t>　出品の準備が完了したら、以下の事項を再度確認して確認済み等を入力し、確認日、製造場名及び確認者名を記入してください。（以下の事項に不備があると、審査対象外となる場合があります。）</t>
    <rPh sb="25" eb="27">
      <t>カクニン</t>
    </rPh>
    <rPh sb="27" eb="28">
      <t>ズ</t>
    </rPh>
    <rPh sb="29" eb="30">
      <t>トウ</t>
    </rPh>
    <rPh sb="31" eb="33">
      <t>ニュウリョク</t>
    </rPh>
    <phoneticPr fontId="1"/>
  </si>
  <si>
    <t>確認等</t>
    <rPh sb="0" eb="2">
      <t>カクニン</t>
    </rPh>
    <rPh sb="2" eb="3">
      <t>トウ</t>
    </rPh>
    <phoneticPr fontId="1"/>
  </si>
  <si>
    <t>共通</t>
    <phoneticPr fontId="1"/>
  </si>
  <si>
    <t>過去３年間に国税に関する滞納処分を受けていない</t>
    <phoneticPr fontId="1"/>
  </si>
  <si>
    <t>過去３年間に国税に関する法律、食品衛生法及び食品表示法に違反し処分を受けていない</t>
    <phoneticPr fontId="1"/>
  </si>
  <si>
    <t>関係者きき酒会の参加希望を提出した</t>
    <phoneticPr fontId="1"/>
  </si>
  <si>
    <t>吟醸酒の部</t>
    <phoneticPr fontId="1"/>
  </si>
  <si>
    <t>各出品区分の出品点数は適正である
（吟醸酒、純米吟醸酒の区分でそれぞれ２点まで）</t>
    <phoneticPr fontId="1"/>
  </si>
  <si>
    <t>出品区分を正しく選択した（常温または燗酒）</t>
    <phoneticPr fontId="1"/>
  </si>
  <si>
    <t>精米歩合は60％以上である</t>
    <phoneticPr fontId="1"/>
  </si>
  <si>
    <t>出品酒は、過去に福岡局酒類鑑評会で受賞歴はない</t>
    <phoneticPr fontId="1"/>
  </si>
  <si>
    <t>純米酒の部</t>
    <phoneticPr fontId="1"/>
  </si>
  <si>
    <t>各出品区分の出品点数は適正である
（麦製、米製、その他製、長期貯蔵酒の区分でそれぞれ２点まで）</t>
    <phoneticPr fontId="1"/>
  </si>
  <si>
    <t>「酒税の保全及び酒類業組合等に関する法律施行規則」に定める、「本格焼酎」の表示が可能な焼酎である</t>
    <phoneticPr fontId="1"/>
  </si>
  <si>
    <t>アルコール分は25度程度である</t>
    <phoneticPr fontId="1"/>
  </si>
  <si>
    <t>蒸留方法及びイオン交換の有無を適正に選択し出品目録に記入している</t>
    <phoneticPr fontId="1"/>
  </si>
  <si>
    <t>長期貯蔵酒の出品酒は、過去に福岡局酒類鑑評会の長期貯蔵酒区分で受賞歴はない</t>
    <phoneticPr fontId="1"/>
  </si>
  <si>
    <t>木製容器に貯蔵した長期貯蔵酒は、着色度が規定値（0.080）以下である</t>
    <phoneticPr fontId="1"/>
  </si>
  <si>
    <t>・</t>
    <phoneticPr fontId="1"/>
  </si>
  <si>
    <t>本格焼酎の部</t>
    <phoneticPr fontId="1"/>
  </si>
  <si>
    <t>以上の内容を確認しました。</t>
  </si>
  <si>
    <t>確認日</t>
    <rPh sb="0" eb="2">
      <t>カクニン</t>
    </rPh>
    <rPh sb="2" eb="3">
      <t>ビ</t>
    </rPh>
    <phoneticPr fontId="1"/>
  </si>
  <si>
    <t>製造場名</t>
    <rPh sb="0" eb="4">
      <t>セイゾウジョウメイ</t>
    </rPh>
    <phoneticPr fontId="1"/>
  </si>
  <si>
    <t>確認者名</t>
    <rPh sb="0" eb="2">
      <t>カクニン</t>
    </rPh>
    <rPh sb="2" eb="3">
      <t>シャ</t>
    </rPh>
    <rPh sb="3" eb="4">
      <t>メイ</t>
    </rPh>
    <phoneticPr fontId="1"/>
  </si>
  <si>
    <t>令和　　　　年　　　　月　　　　日</t>
    <rPh sb="0" eb="2">
      <t>レイワ</t>
    </rPh>
    <rPh sb="6" eb="7">
      <t>ネン</t>
    </rPh>
    <rPh sb="11" eb="12">
      <t>ガツ</t>
    </rPh>
    <rPh sb="16" eb="17">
      <t>ニチ</t>
    </rPh>
    <phoneticPr fontId="1"/>
  </si>
  <si>
    <t>出品する全部門の出品酒及び提出書類（ファイル）を準備した</t>
    <rPh sb="8" eb="10">
      <t>シュッピン</t>
    </rPh>
    <rPh sb="10" eb="11">
      <t>サケ</t>
    </rPh>
    <rPh sb="11" eb="12">
      <t>オヨ</t>
    </rPh>
    <rPh sb="13" eb="15">
      <t>テイシュツ</t>
    </rPh>
    <rPh sb="15" eb="17">
      <t>ショルイ</t>
    </rPh>
    <rPh sb="24" eb="26">
      <t>ジュンビ</t>
    </rPh>
    <phoneticPr fontId="1"/>
  </si>
  <si>
    <t>福岡博多酒造株式会社</t>
    <phoneticPr fontId="1"/>
  </si>
  <si>
    <t>FUKUOKAHAKATASHUZO　CO.,LTD.</t>
    <phoneticPr fontId="1"/>
  </si>
  <si>
    <t>福岡　太郎</t>
    <phoneticPr fontId="1"/>
  </si>
  <si>
    <t>092-411-0031</t>
    <phoneticPr fontId="1"/>
  </si>
  <si>
    <t>○○○○＠△△.ne.jp</t>
    <phoneticPr fontId="1"/>
  </si>
  <si>
    <t>福岡　太郎</t>
    <rPh sb="0" eb="2">
      <t>フクオカ</t>
    </rPh>
    <rPh sb="3" eb="5">
      <t>タロウ</t>
    </rPh>
    <phoneticPr fontId="1"/>
  </si>
  <si>
    <t>FUKUOKA　TARO</t>
    <phoneticPr fontId="1"/>
  </si>
  <si>
    <t>希望する</t>
  </si>
  <si>
    <t>純米吟醸　福岡の城</t>
    <phoneticPr fontId="1"/>
  </si>
  <si>
    <t>じゅんまいぎんじょう　ふくおかのしろ</t>
    <phoneticPr fontId="1"/>
  </si>
  <si>
    <t>JUNMAIGINJO　FUKUOKANOSHIRO</t>
    <phoneticPr fontId="1"/>
  </si>
  <si>
    <t>11</t>
    <phoneticPr fontId="1"/>
  </si>
  <si>
    <t>101</t>
    <phoneticPr fontId="1"/>
  </si>
  <si>
    <t>山田錦</t>
    <rPh sb="0" eb="3">
      <t>ヤマダニシキ</t>
    </rPh>
    <phoneticPr fontId="1"/>
  </si>
  <si>
    <t>一等</t>
  </si>
  <si>
    <t>令和４年３月１日</t>
    <phoneticPr fontId="1"/>
  </si>
  <si>
    <t>福岡博多正宗</t>
    <phoneticPr fontId="1"/>
  </si>
  <si>
    <t>ふくおかはかたまさむね</t>
    <phoneticPr fontId="1"/>
  </si>
  <si>
    <t>FUKUOKAHAKATAMASAMUNE</t>
    <phoneticPr fontId="1"/>
  </si>
  <si>
    <t>13</t>
    <phoneticPr fontId="1"/>
  </si>
  <si>
    <t>吟のさと</t>
    <rPh sb="0" eb="1">
      <t>ギン</t>
    </rPh>
    <phoneticPr fontId="1"/>
  </si>
  <si>
    <t>瓶貯蔵
（R4.3.20）</t>
    <phoneticPr fontId="1"/>
  </si>
  <si>
    <t>特等</t>
  </si>
  <si>
    <t>令和４年３月15日</t>
    <rPh sb="8" eb="9">
      <t>ニチ</t>
    </rPh>
    <phoneticPr fontId="1"/>
  </si>
  <si>
    <t>令和４年酒類鑑評会 出品目録（吟醸酒の部）</t>
    <rPh sb="0" eb="2">
      <t>レイワ</t>
    </rPh>
    <rPh sb="3" eb="4">
      <t>ネン</t>
    </rPh>
    <rPh sb="4" eb="6">
      <t>シュルイ</t>
    </rPh>
    <rPh sb="6" eb="9">
      <t>カンピョウカイ</t>
    </rPh>
    <rPh sb="10" eb="12">
      <t>シュッピン</t>
    </rPh>
    <rPh sb="12" eb="14">
      <t>モクロク</t>
    </rPh>
    <rPh sb="15" eb="18">
      <t>ギンジョウシュ</t>
    </rPh>
    <rPh sb="19" eb="20">
      <t>ブ</t>
    </rPh>
    <phoneticPr fontId="1"/>
  </si>
  <si>
    <t>令和４年酒類鑑評会 出品目録（純米酒の部）</t>
    <rPh sb="0" eb="2">
      <t>レイワ</t>
    </rPh>
    <rPh sb="3" eb="4">
      <t>ネン</t>
    </rPh>
    <rPh sb="4" eb="6">
      <t>シュルイ</t>
    </rPh>
    <rPh sb="6" eb="9">
      <t>カンピョウカイ</t>
    </rPh>
    <rPh sb="10" eb="12">
      <t>シュッピン</t>
    </rPh>
    <rPh sb="12" eb="14">
      <t>モクロク</t>
    </rPh>
    <rPh sb="15" eb="18">
      <t>ジュンマイシュ</t>
    </rPh>
    <rPh sb="19" eb="20">
      <t>ブ</t>
    </rPh>
    <phoneticPr fontId="1"/>
  </si>
  <si>
    <t>関係者きき酒会希望票</t>
    <phoneticPr fontId="1"/>
  </si>
  <si>
    <t>佐賀　次郎</t>
    <rPh sb="0" eb="2">
      <t>サガ</t>
    </rPh>
    <rPh sb="3" eb="5">
      <t>ジロウ</t>
    </rPh>
    <phoneticPr fontId="1"/>
  </si>
  <si>
    <t>SAGA　JIRO</t>
    <phoneticPr fontId="1"/>
  </si>
  <si>
    <t>長崎　花子</t>
    <rPh sb="0" eb="2">
      <t>ナガサキ</t>
    </rPh>
    <rPh sb="3" eb="5">
      <t>ハナコ</t>
    </rPh>
    <phoneticPr fontId="1"/>
  </si>
  <si>
    <t>NAGASAKI　HANAKO</t>
    <phoneticPr fontId="1"/>
  </si>
  <si>
    <t>21</t>
    <phoneticPr fontId="1"/>
  </si>
  <si>
    <t>瓶貯蔵(R3.3.11)</t>
    <phoneticPr fontId="1"/>
  </si>
  <si>
    <t>さがの華</t>
    <rPh sb="3" eb="4">
      <t>ハナ</t>
    </rPh>
    <phoneticPr fontId="1"/>
  </si>
  <si>
    <t>令和４年２月20日</t>
    <rPh sb="0" eb="2">
      <t>レイワ</t>
    </rPh>
    <rPh sb="3" eb="4">
      <t>ネン</t>
    </rPh>
    <rPh sb="5" eb="6">
      <t>ガツ</t>
    </rPh>
    <rPh sb="8" eb="9">
      <t>ニチ</t>
    </rPh>
    <phoneticPr fontId="1"/>
  </si>
  <si>
    <t>特別純米　佐賀誉</t>
    <rPh sb="0" eb="2">
      <t>トクベツ</t>
    </rPh>
    <phoneticPr fontId="1"/>
  </si>
  <si>
    <t>純米　新佐賀誉</t>
    <phoneticPr fontId="1"/>
  </si>
  <si>
    <t>とくべつじゅんまい　さがほまれ</t>
    <phoneticPr fontId="1"/>
  </si>
  <si>
    <t>JUNMAI　SHINNSAGAHOMARE</t>
    <phoneticPr fontId="1"/>
  </si>
  <si>
    <t>TOKUBETSUJUNMAI　SAGAHOMARE</t>
    <phoneticPr fontId="1"/>
  </si>
  <si>
    <t>じゅんまい　しんさがほまれ</t>
    <phoneticPr fontId="1"/>
  </si>
  <si>
    <t>19</t>
    <phoneticPr fontId="1"/>
  </si>
  <si>
    <t>202</t>
    <phoneticPr fontId="1"/>
  </si>
  <si>
    <t>五百万石</t>
    <rPh sb="0" eb="4">
      <t>ゴヒャクマンゴク</t>
    </rPh>
    <phoneticPr fontId="1"/>
  </si>
  <si>
    <t>二等</t>
  </si>
  <si>
    <t>山田錦</t>
    <rPh sb="0" eb="2">
      <t>ヤマダ</t>
    </rPh>
    <rPh sb="2" eb="3">
      <t>ニシキ</t>
    </rPh>
    <phoneticPr fontId="1"/>
  </si>
  <si>
    <t>令和３年３月10日</t>
    <rPh sb="0" eb="2">
      <t>レイワ</t>
    </rPh>
    <rPh sb="3" eb="4">
      <t>ネン</t>
    </rPh>
    <rPh sb="5" eb="6">
      <t>ガツ</t>
    </rPh>
    <rPh sb="8" eb="9">
      <t>ニチ</t>
    </rPh>
    <phoneticPr fontId="1"/>
  </si>
  <si>
    <t>令和４年酒類鑑評会 出品目録（本格焼酎の部）</t>
    <rPh sb="0" eb="2">
      <t>レイワ</t>
    </rPh>
    <rPh sb="3" eb="4">
      <t>ネン</t>
    </rPh>
    <rPh sb="4" eb="6">
      <t>シュルイ</t>
    </rPh>
    <rPh sb="6" eb="9">
      <t>カンピョウカイ</t>
    </rPh>
    <rPh sb="10" eb="12">
      <t>シュッピン</t>
    </rPh>
    <rPh sb="12" eb="14">
      <t>モクロク</t>
    </rPh>
    <rPh sb="15" eb="17">
      <t>ホンカク</t>
    </rPh>
    <rPh sb="17" eb="19">
      <t>ショウチュウ</t>
    </rPh>
    <rPh sb="20" eb="21">
      <t>ブ</t>
    </rPh>
    <phoneticPr fontId="1"/>
  </si>
  <si>
    <t>長崎の舞</t>
    <phoneticPr fontId="1"/>
  </si>
  <si>
    <t>ながさきのまい</t>
    <phoneticPr fontId="1"/>
  </si>
  <si>
    <t>NAGASAKINOMAI</t>
    <phoneticPr fontId="1"/>
  </si>
  <si>
    <t>令和４年２月24日、令和４年２月25日</t>
    <rPh sb="0" eb="2">
      <t>レイワ</t>
    </rPh>
    <rPh sb="3" eb="4">
      <t>ネン</t>
    </rPh>
    <rPh sb="5" eb="6">
      <t>ガツ</t>
    </rPh>
    <rPh sb="8" eb="9">
      <t>ニチ</t>
    </rPh>
    <rPh sb="10" eb="12">
      <t>レイワ</t>
    </rPh>
    <rPh sb="13" eb="14">
      <t>ネン</t>
    </rPh>
    <rPh sb="15" eb="16">
      <t>ガツ</t>
    </rPh>
    <rPh sb="18" eb="19">
      <t>ニチ</t>
    </rPh>
    <phoneticPr fontId="1"/>
  </si>
  <si>
    <t>301</t>
    <phoneticPr fontId="1"/>
  </si>
  <si>
    <t>長崎の露</t>
    <phoneticPr fontId="1"/>
  </si>
  <si>
    <t>ながさきのつゆ</t>
    <phoneticPr fontId="1"/>
  </si>
  <si>
    <t>NAGASAKINOTSUYU</t>
    <phoneticPr fontId="1"/>
  </si>
  <si>
    <t>酒粕</t>
    <rPh sb="0" eb="2">
      <t>サケカス</t>
    </rPh>
    <phoneticPr fontId="1"/>
  </si>
  <si>
    <t>令和４年３月28日</t>
    <rPh sb="0" eb="2">
      <t>レイワ</t>
    </rPh>
    <rPh sb="3" eb="4">
      <t>ネン</t>
    </rPh>
    <rPh sb="5" eb="6">
      <t>ガツ</t>
    </rPh>
    <rPh sb="8" eb="9">
      <t>ニチ</t>
    </rPh>
    <phoneticPr fontId="1"/>
  </si>
  <si>
    <t>302</t>
    <phoneticPr fontId="1"/>
  </si>
  <si>
    <t>琥珀　長崎</t>
    <rPh sb="0" eb="2">
      <t>コハク</t>
    </rPh>
    <rPh sb="3" eb="5">
      <t>ナガサキ</t>
    </rPh>
    <phoneticPr fontId="1"/>
  </si>
  <si>
    <t>こはく　ながさき</t>
    <phoneticPr fontId="1"/>
  </si>
  <si>
    <t>KOHAKU　NAGASAKI</t>
    <phoneticPr fontId="1"/>
  </si>
  <si>
    <t>米</t>
    <rPh sb="0" eb="1">
      <t>コメ</t>
    </rPh>
    <phoneticPr fontId="1"/>
  </si>
  <si>
    <t>平成30年10月５日、令和元年４月17日</t>
    <rPh sb="0" eb="2">
      <t>ヘイセイ</t>
    </rPh>
    <rPh sb="4" eb="5">
      <t>ネン</t>
    </rPh>
    <rPh sb="7" eb="8">
      <t>ガツ</t>
    </rPh>
    <rPh sb="9" eb="10">
      <t>ニチ</t>
    </rPh>
    <rPh sb="11" eb="13">
      <t>レイワ</t>
    </rPh>
    <rPh sb="13" eb="15">
      <t>ガンネン</t>
    </rPh>
    <rPh sb="16" eb="17">
      <t>ガツ</t>
    </rPh>
    <rPh sb="19" eb="20">
      <t>ニチ</t>
    </rPh>
    <phoneticPr fontId="1"/>
  </si>
  <si>
    <t>303</t>
    <phoneticPr fontId="1"/>
  </si>
  <si>
    <t>令和４年酒類鑑評会 出品酒調査票（吟醸酒の部・純米酒の部）</t>
    <rPh sb="0" eb="2">
      <t>レイワ</t>
    </rPh>
    <rPh sb="3" eb="4">
      <t>ネン</t>
    </rPh>
    <rPh sb="4" eb="6">
      <t>シュルイ</t>
    </rPh>
    <rPh sb="6" eb="9">
      <t>カンピョウカイ</t>
    </rPh>
    <rPh sb="10" eb="12">
      <t>シュッピン</t>
    </rPh>
    <rPh sb="12" eb="13">
      <t>サケ</t>
    </rPh>
    <rPh sb="13" eb="15">
      <t>チョウサ</t>
    </rPh>
    <rPh sb="15" eb="16">
      <t>ヒョウ</t>
    </rPh>
    <rPh sb="17" eb="20">
      <t>ギンジョウシュ</t>
    </rPh>
    <rPh sb="21" eb="22">
      <t>ブ</t>
    </rPh>
    <rPh sb="23" eb="26">
      <t>ジュンマイシュ</t>
    </rPh>
    <rPh sb="27" eb="28">
      <t>ブ</t>
    </rPh>
    <phoneticPr fontId="1"/>
  </si>
  <si>
    <t>回答者数が少なく集計が難しい場合は、個々の製造場に対する製造技術相談の目的にのみ使用いたします。</t>
    <phoneticPr fontId="1"/>
  </si>
  <si>
    <t>令和４年酒類鑑評会調査票（本格焼酎の部）</t>
    <rPh sb="0" eb="2">
      <t>レイワ</t>
    </rPh>
    <rPh sb="3" eb="4">
      <t>ネン</t>
    </rPh>
    <rPh sb="4" eb="6">
      <t>シュルイ</t>
    </rPh>
    <rPh sb="6" eb="9">
      <t>カンピョウカイ</t>
    </rPh>
    <rPh sb="9" eb="12">
      <t>チョウサヒョウ</t>
    </rPh>
    <rPh sb="13" eb="15">
      <t>ホンカク</t>
    </rPh>
    <rPh sb="15" eb="17">
      <t>ショウチュウ</t>
    </rPh>
    <rPh sb="18" eb="19">
      <t>ブ</t>
    </rPh>
    <phoneticPr fontId="1"/>
  </si>
  <si>
    <t>箱(木）</t>
  </si>
  <si>
    <t>きょうかい1801号</t>
  </si>
  <si>
    <t>県頒布酵母</t>
  </si>
  <si>
    <t>熊本酵母</t>
  </si>
  <si>
    <t>高温糖化</t>
  </si>
  <si>
    <t>中温速醸</t>
  </si>
  <si>
    <t>令和４年３月１日</t>
  </si>
  <si>
    <t>令和４年３月６日</t>
    <rPh sb="0" eb="2">
      <t>レイワ</t>
    </rPh>
    <rPh sb="3" eb="4">
      <t>ネン</t>
    </rPh>
    <rPh sb="5" eb="6">
      <t>ガツ</t>
    </rPh>
    <rPh sb="7" eb="8">
      <t>ニチ</t>
    </rPh>
    <phoneticPr fontId="1"/>
  </si>
  <si>
    <t>65</t>
    <phoneticPr fontId="1"/>
  </si>
  <si>
    <t>樋口松之助商店</t>
    <phoneticPr fontId="1"/>
  </si>
  <si>
    <t>吟醸用　ハイ・G</t>
    <phoneticPr fontId="1"/>
  </si>
  <si>
    <t>機械</t>
  </si>
  <si>
    <t>ハクヨー５段</t>
    <rPh sb="5" eb="6">
      <t>ダン</t>
    </rPh>
    <phoneticPr fontId="1"/>
  </si>
  <si>
    <t>菱六</t>
    <rPh sb="0" eb="2">
      <t>ヒシロク</t>
    </rPh>
    <phoneticPr fontId="1"/>
  </si>
  <si>
    <t>白夜</t>
    <rPh sb="0" eb="2">
      <t>ビャクヤ</t>
    </rPh>
    <phoneticPr fontId="1"/>
  </si>
  <si>
    <t>盛前温度
(℃)</t>
    <rPh sb="0" eb="1">
      <t>モリ</t>
    </rPh>
    <rPh sb="1" eb="2">
      <t>マエ</t>
    </rPh>
    <rPh sb="2" eb="4">
      <t>オンド</t>
    </rPh>
    <phoneticPr fontId="1"/>
  </si>
  <si>
    <t>F44</t>
    <phoneticPr fontId="1"/>
  </si>
  <si>
    <t>きょうかい1401号</t>
  </si>
  <si>
    <t>令和４年３月19日</t>
    <rPh sb="0" eb="2">
      <t>レイワ</t>
    </rPh>
    <rPh sb="3" eb="4">
      <t>ネン</t>
    </rPh>
    <rPh sb="5" eb="6">
      <t>ガツ</t>
    </rPh>
    <rPh sb="8" eb="9">
      <t>ニチ</t>
    </rPh>
    <phoneticPr fontId="1"/>
  </si>
  <si>
    <t>65</t>
    <phoneticPr fontId="1"/>
  </si>
  <si>
    <t>麹歩合
(%)</t>
    <rPh sb="0" eb="1">
      <t>コウジ</t>
    </rPh>
    <rPh sb="1" eb="3">
      <t>ブアイ</t>
    </rPh>
    <phoneticPr fontId="1"/>
  </si>
  <si>
    <t>酒母歩合
(%)</t>
    <rPh sb="0" eb="1">
      <t>サケ</t>
    </rPh>
    <rPh sb="1" eb="2">
      <t>ハハ</t>
    </rPh>
    <rPh sb="2" eb="4">
      <t>ブアイ</t>
    </rPh>
    <phoneticPr fontId="1"/>
  </si>
  <si>
    <t>酒母
汲水歩合
(%)</t>
    <rPh sb="0" eb="1">
      <t>サケ</t>
    </rPh>
    <rPh sb="1" eb="2">
      <t>ハハ</t>
    </rPh>
    <rPh sb="3" eb="4">
      <t>ク</t>
    </rPh>
    <rPh sb="4" eb="5">
      <t>ミズ</t>
    </rPh>
    <rPh sb="5" eb="7">
      <t>ブアイ</t>
    </rPh>
    <phoneticPr fontId="1"/>
  </si>
  <si>
    <t>留まで
汲水歩合
(%)</t>
    <rPh sb="0" eb="1">
      <t>トメ</t>
    </rPh>
    <rPh sb="4" eb="5">
      <t>ク</t>
    </rPh>
    <rPh sb="5" eb="6">
      <t>ミズ</t>
    </rPh>
    <rPh sb="6" eb="8">
      <t>ブアイ</t>
    </rPh>
    <phoneticPr fontId="1"/>
  </si>
  <si>
    <t>総水
歩合(%)</t>
    <rPh sb="0" eb="1">
      <t>ソウ</t>
    </rPh>
    <rPh sb="1" eb="2">
      <t>ミズ</t>
    </rPh>
    <rPh sb="3" eb="5">
      <t>ブアイ</t>
    </rPh>
    <phoneticPr fontId="1"/>
  </si>
  <si>
    <t>ビオック</t>
    <phoneticPr fontId="1"/>
  </si>
  <si>
    <t>純米吟醸</t>
    <rPh sb="0" eb="2">
      <t>ジュンマイ</t>
    </rPh>
    <rPh sb="2" eb="4">
      <t>ギンジョウ</t>
    </rPh>
    <phoneticPr fontId="1"/>
  </si>
  <si>
    <t>令和４年２月20日</t>
    <phoneticPr fontId="1"/>
  </si>
  <si>
    <t>令和４年３月５日</t>
    <rPh sb="0" eb="2">
      <t>レイワ</t>
    </rPh>
    <rPh sb="3" eb="4">
      <t>ネン</t>
    </rPh>
    <rPh sb="5" eb="6">
      <t>ガツ</t>
    </rPh>
    <rPh sb="7" eb="8">
      <t>ニチ</t>
    </rPh>
    <phoneticPr fontId="1"/>
  </si>
  <si>
    <t>65</t>
    <phoneticPr fontId="1"/>
  </si>
  <si>
    <t>65</t>
    <phoneticPr fontId="1"/>
  </si>
  <si>
    <t>令和３年３月10日</t>
    <phoneticPr fontId="1"/>
  </si>
  <si>
    <t>令和３年３月31日</t>
    <phoneticPr fontId="1"/>
  </si>
  <si>
    <t>酵母仕込</t>
  </si>
  <si>
    <t>きょうかい601号</t>
  </si>
  <si>
    <t>秋田今野商店</t>
    <rPh sb="0" eb="2">
      <t>アキタ</t>
    </rPh>
    <rPh sb="2" eb="4">
      <t>コンノ</t>
    </rPh>
    <rPh sb="4" eb="6">
      <t>ショウテン</t>
    </rPh>
    <phoneticPr fontId="1"/>
  </si>
  <si>
    <t>吟味</t>
    <rPh sb="0" eb="2">
      <t>ギンアジ</t>
    </rPh>
    <phoneticPr fontId="1"/>
  </si>
  <si>
    <t>ヴィサ</t>
    <phoneticPr fontId="1"/>
  </si>
  <si>
    <t>麦製</t>
  </si>
  <si>
    <t>その他製</t>
  </si>
  <si>
    <t>長期貯蔵酒</t>
  </si>
  <si>
    <t>通風製麹装置</t>
    <rPh sb="0" eb="2">
      <t>ツウフウ</t>
    </rPh>
    <rPh sb="2" eb="3">
      <t>セイ</t>
    </rPh>
    <rPh sb="3" eb="4">
      <t>コウジ</t>
    </rPh>
    <rPh sb="4" eb="6">
      <t>ソウチ</t>
    </rPh>
    <phoneticPr fontId="1"/>
  </si>
  <si>
    <t xml:space="preserve">回転ドラム式自動製麹 </t>
    <rPh sb="0" eb="2">
      <t>カイテン</t>
    </rPh>
    <rPh sb="5" eb="6">
      <t>シキ</t>
    </rPh>
    <rPh sb="6" eb="8">
      <t>ジドウ</t>
    </rPh>
    <rPh sb="8" eb="9">
      <t>セイ</t>
    </rPh>
    <rPh sb="9" eb="10">
      <t>コウジ</t>
    </rPh>
    <phoneticPr fontId="1"/>
  </si>
  <si>
    <t>協会焼酎4号</t>
    <rPh sb="0" eb="2">
      <t>キョウカイ</t>
    </rPh>
    <rPh sb="2" eb="4">
      <t>ショウチュウ</t>
    </rPh>
    <rPh sb="5" eb="6">
      <t>ゴウ</t>
    </rPh>
    <phoneticPr fontId="1"/>
  </si>
  <si>
    <t>その他（1801）</t>
    <rPh sb="2" eb="3">
      <t>ホカ</t>
    </rPh>
    <phoneticPr fontId="1"/>
  </si>
  <si>
    <t>令和４年酒類鑑評会 基本情報</t>
    <rPh sb="0" eb="2">
      <t>レイワ</t>
    </rPh>
    <rPh sb="3" eb="4">
      <t>ネン</t>
    </rPh>
    <rPh sb="4" eb="6">
      <t>シュルイ</t>
    </rPh>
    <rPh sb="6" eb="9">
      <t>カンピョウカイ</t>
    </rPh>
    <rPh sb="10" eb="14">
      <t>キホンジョウホウ</t>
    </rPh>
    <phoneticPr fontId="1"/>
  </si>
  <si>
    <t>1</t>
    <phoneticPr fontId="1"/>
  </si>
  <si>
    <t>2</t>
    <phoneticPr fontId="1"/>
  </si>
  <si>
    <t>3</t>
    <phoneticPr fontId="1"/>
  </si>
  <si>
    <t>4</t>
    <phoneticPr fontId="1"/>
  </si>
  <si>
    <t>・ 抽選がある場合を考慮して、可能な限り第２希望までの記入をお願いします。</t>
    <rPh sb="7" eb="9">
      <t>バアイ</t>
    </rPh>
    <rPh sb="10" eb="12">
      <t>コウリョ</t>
    </rPh>
    <phoneticPr fontId="1"/>
  </si>
  <si>
    <t>・ 下の記入例を参考にして、参加希望別（第１希望、第２希望）に、参加を希望する人数（最大５名まで）を記入してください。</t>
    <rPh sb="2" eb="3">
      <t>シタ</t>
    </rPh>
    <rPh sb="16" eb="18">
      <t>キボウ</t>
    </rPh>
    <rPh sb="18" eb="19">
      <t>ベツ</t>
    </rPh>
    <rPh sb="20" eb="21">
      <t>ダイ</t>
    </rPh>
    <rPh sb="22" eb="24">
      <t>キボウ</t>
    </rPh>
    <rPh sb="25" eb="26">
      <t>ダイ</t>
    </rPh>
    <rPh sb="27" eb="29">
      <t>キボウ</t>
    </rPh>
    <phoneticPr fontId="1"/>
  </si>
  <si>
    <t>製造責任者氏名</t>
    <rPh sb="0" eb="5">
      <t>セイゾウセキニンシャ</t>
    </rPh>
    <rPh sb="5" eb="7">
      <t>シメイ</t>
    </rPh>
    <rPh sb="6" eb="7">
      <t>トウジ</t>
    </rPh>
    <phoneticPr fontId="1"/>
  </si>
  <si>
    <t>製造責任者氏名（ふりがな）</t>
    <rPh sb="0" eb="2">
      <t>セイゾウ</t>
    </rPh>
    <rPh sb="2" eb="4">
      <t>セキニン</t>
    </rPh>
    <rPh sb="4" eb="5">
      <t>シャ</t>
    </rPh>
    <rPh sb="5" eb="7">
      <t>シメイ</t>
    </rPh>
    <phoneticPr fontId="1"/>
  </si>
  <si>
    <t>収集したデータは個者が特定できないよう集計した上で公表します。</t>
    <phoneticPr fontId="1"/>
  </si>
  <si>
    <t>収集したデータは個者が特定できないよう集計した上で公表します。</t>
    <phoneticPr fontId="1"/>
  </si>
  <si>
    <t>減圧度(mmHg)</t>
    <rPh sb="0" eb="3">
      <t>ゲンアツド</t>
    </rPh>
    <phoneticPr fontId="1"/>
  </si>
  <si>
    <t>自動で入力されます。</t>
    <rPh sb="0" eb="2">
      <t>ジドウ</t>
    </rPh>
    <rPh sb="3" eb="5">
      <t>ニュウリョク</t>
    </rPh>
    <phoneticPr fontId="1"/>
  </si>
  <si>
    <t>酵母の種類　１
県頒布酵母、その他の詳細</t>
    <rPh sb="0" eb="2">
      <t>コウボ</t>
    </rPh>
    <rPh sb="3" eb="5">
      <t>シュルイ</t>
    </rPh>
    <rPh sb="8" eb="9">
      <t>ケン</t>
    </rPh>
    <rPh sb="9" eb="11">
      <t>ハンプ</t>
    </rPh>
    <rPh sb="11" eb="13">
      <t>コウボ</t>
    </rPh>
    <rPh sb="16" eb="17">
      <t>タ</t>
    </rPh>
    <rPh sb="18" eb="20">
      <t>ショウサイ</t>
    </rPh>
    <phoneticPr fontId="1"/>
  </si>
  <si>
    <t>酵母の種類　２
県頒布酵母、その他の詳細</t>
    <rPh sb="0" eb="2">
      <t>コウボ</t>
    </rPh>
    <rPh sb="3" eb="5">
      <t>シュルイ</t>
    </rPh>
    <rPh sb="8" eb="9">
      <t>ケン</t>
    </rPh>
    <rPh sb="9" eb="11">
      <t>ハンプ</t>
    </rPh>
    <rPh sb="11" eb="13">
      <t>コウボ</t>
    </rPh>
    <rPh sb="16" eb="17">
      <t>タ</t>
    </rPh>
    <rPh sb="18" eb="20">
      <t>ショウサイ</t>
    </rPh>
    <phoneticPr fontId="1"/>
  </si>
  <si>
    <t>１２：００　-　１４：２０</t>
    <phoneticPr fontId="1"/>
  </si>
  <si>
    <t>１４：３０　-　１６：５０</t>
    <phoneticPr fontId="1"/>
  </si>
  <si>
    <r>
      <rPr>
        <sz val="14"/>
        <color theme="1"/>
        <rFont val="ＭＳ Ｐゴシック"/>
        <family val="3"/>
        <charset val="128"/>
        <scheme val="minor"/>
      </rPr>
      <t>　</t>
    </r>
    <r>
      <rPr>
        <sz val="11"/>
        <color theme="1"/>
        <rFont val="ＭＳ Ｐゴシック"/>
        <family val="2"/>
        <scheme val="minor"/>
      </rPr>
      <t>９：３０　-　１１：５０</t>
    </r>
    <phoneticPr fontId="1"/>
  </si>
  <si>
    <t>　９：３０　-　１１：５０</t>
    <phoneticPr fontId="1"/>
  </si>
  <si>
    <t>１３：４０　-　１６：００</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</si>
</sst>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Red]\(0\)"/>
    <numFmt numFmtId="178" formatCode="0.0_);[Red]\(0.0\)"/>
    <numFmt numFmtId="179" formatCode="#,##0_ "/>
    <numFmt numFmtId="180" formatCode="0_ "/>
  </numFmts>
  <fonts count="1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1"/>
      <color theme="1"/>
      <name val="ＭＳ ゴシック"/>
      <family val="3"/>
      <charset val="128"/>
    </font>
    <font>
      <sz val="12"/>
      <color theme="1"/>
      <name val="ＭＳ Ｐゴシック"/>
      <family val="3"/>
      <charset val="128"/>
    </font>
    <font>
      <b/>
      <sz val="11"/>
      <color theme="1"/>
      <name val="ＭＳ Ｐゴシック"/>
      <family val="3"/>
      <charset val="128"/>
      <scheme val="minor"/>
    </font>
    <font>
      <sz val="14"/>
      <color theme="1"/>
      <name val="ＭＳ Ｐゴシック"/>
      <family val="2"/>
      <scheme val="minor"/>
    </font>
    <font>
      <sz val="11"/>
      <name val="ＭＳ Ｐゴシック"/>
      <family val="2"/>
      <scheme val="minor"/>
    </font>
    <font>
      <sz val="9"/>
      <name val="ＭＳ Ｐゴシック"/>
      <family val="3"/>
      <charset val="128"/>
      <scheme val="minor"/>
    </font>
    <font>
      <sz val="10.5"/>
      <color theme="1"/>
      <name val="ＭＳ ゴシック"/>
      <family val="3"/>
      <charset val="128"/>
    </font>
    <font>
      <b/>
      <sz val="16"/>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double">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double">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ck">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auto="1"/>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ck">
        <color indexed="64"/>
      </top>
      <bottom style="thick">
        <color indexed="64"/>
      </bottom>
      <diagonal/>
    </border>
    <border>
      <left/>
      <right style="thick">
        <color indexed="64"/>
      </right>
      <top/>
      <bottom/>
      <diagonal/>
    </border>
    <border>
      <left style="thick">
        <color indexed="64"/>
      </left>
      <right style="medium">
        <color indexed="64"/>
      </right>
      <top style="thick">
        <color indexed="64"/>
      </top>
      <bottom style="thick">
        <color indexed="64"/>
      </bottom>
      <diagonal/>
    </border>
    <border>
      <left/>
      <right/>
      <top style="thick">
        <color indexed="64"/>
      </top>
      <bottom/>
      <diagonal/>
    </border>
  </borders>
  <cellStyleXfs count="1">
    <xf numFmtId="0" fontId="0" fillId="0" borderId="0"/>
  </cellStyleXfs>
  <cellXfs count="353">
    <xf numFmtId="0" fontId="0" fillId="0" borderId="0" xfId="0"/>
    <xf numFmtId="0" fontId="0" fillId="0" borderId="0" xfId="0" applyFont="1" applyAlignment="1">
      <alignment vertical="center"/>
    </xf>
    <xf numFmtId="0" fontId="0" fillId="0" borderId="2" xfId="0" applyBorder="1"/>
    <xf numFmtId="0" fontId="0" fillId="0" borderId="3" xfId="0" applyBorder="1"/>
    <xf numFmtId="0" fontId="0" fillId="0" borderId="4" xfId="0" applyBorder="1"/>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2" borderId="1" xfId="0" applyFont="1" applyFill="1" applyBorder="1" applyAlignment="1">
      <alignment horizontal="center" vertical="center" wrapText="1"/>
    </xf>
    <xf numFmtId="49" fontId="2" fillId="0" borderId="1" xfId="0" applyNumberFormat="1" applyFont="1" applyBorder="1" applyAlignment="1">
      <alignment vertical="center" wrapText="1"/>
    </xf>
    <xf numFmtId="176" fontId="2" fillId="0" borderId="1" xfId="0" applyNumberFormat="1" applyFont="1" applyBorder="1" applyAlignment="1">
      <alignment vertical="center" wrapText="1"/>
    </xf>
    <xf numFmtId="49"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49" fontId="2" fillId="0" borderId="9" xfId="0" applyNumberFormat="1" applyFont="1" applyBorder="1" applyAlignment="1">
      <alignment vertical="center" wrapText="1"/>
    </xf>
    <xf numFmtId="49" fontId="2" fillId="0" borderId="10" xfId="0" applyNumberFormat="1" applyFont="1" applyBorder="1" applyAlignment="1">
      <alignment vertical="center" wrapText="1"/>
    </xf>
    <xf numFmtId="49" fontId="2" fillId="2" borderId="10" xfId="0" applyNumberFormat="1" applyFont="1" applyFill="1" applyBorder="1" applyAlignment="1">
      <alignment horizontal="center" vertical="center" wrapText="1"/>
    </xf>
    <xf numFmtId="176" fontId="2" fillId="0" borderId="10" xfId="0" applyNumberFormat="1" applyFont="1" applyBorder="1" applyAlignment="1">
      <alignment vertical="center" wrapText="1"/>
    </xf>
    <xf numFmtId="49" fontId="2" fillId="0" borderId="12"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vertical="center" wrapText="1"/>
    </xf>
    <xf numFmtId="49" fontId="2" fillId="2" borderId="19" xfId="0" applyNumberFormat="1" applyFont="1" applyFill="1" applyBorder="1" applyAlignment="1">
      <alignment horizontal="center" vertical="center" wrapText="1"/>
    </xf>
    <xf numFmtId="176" fontId="2" fillId="0" borderId="19" xfId="0" applyNumberFormat="1" applyFont="1" applyBorder="1" applyAlignment="1">
      <alignment vertical="center" wrapText="1"/>
    </xf>
    <xf numFmtId="49" fontId="2" fillId="0" borderId="19" xfId="0" applyNumberFormat="1" applyFont="1" applyFill="1" applyBorder="1" applyAlignment="1">
      <alignment vertical="center" wrapText="1"/>
    </xf>
    <xf numFmtId="49" fontId="2" fillId="0" borderId="11" xfId="0" applyNumberFormat="1" applyFont="1" applyBorder="1" applyAlignment="1">
      <alignment vertical="center" wrapText="1"/>
    </xf>
    <xf numFmtId="49" fontId="2" fillId="0" borderId="13" xfId="0" applyNumberFormat="1" applyFont="1" applyBorder="1" applyAlignment="1">
      <alignment vertical="center" wrapText="1"/>
    </xf>
    <xf numFmtId="49" fontId="2" fillId="0" borderId="20" xfId="0" applyNumberFormat="1" applyFont="1" applyBorder="1" applyAlignment="1">
      <alignment vertical="center" wrapText="1"/>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49" fontId="2" fillId="0" borderId="1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0" fillId="0" borderId="0" xfId="0" applyAlignment="1">
      <alignment horizontal="center" vertical="center"/>
    </xf>
    <xf numFmtId="177" fontId="0" fillId="0" borderId="1" xfId="0" applyNumberFormat="1" applyBorder="1" applyAlignment="1">
      <alignment vertical="center" wrapText="1"/>
    </xf>
    <xf numFmtId="177" fontId="0" fillId="2" borderId="1" xfId="0" applyNumberFormat="1" applyFill="1" applyBorder="1" applyAlignment="1">
      <alignment vertical="center" wrapText="1"/>
    </xf>
    <xf numFmtId="49" fontId="0" fillId="0" borderId="1" xfId="0" applyNumberFormat="1" applyBorder="1" applyAlignment="1">
      <alignment vertical="center" wrapText="1"/>
    </xf>
    <xf numFmtId="177" fontId="0" fillId="0" borderId="10" xfId="0" applyNumberFormat="1" applyBorder="1" applyAlignment="1">
      <alignment vertical="center" wrapText="1"/>
    </xf>
    <xf numFmtId="177" fontId="0" fillId="2" borderId="10" xfId="0" applyNumberFormat="1" applyFill="1" applyBorder="1" applyAlignment="1">
      <alignment vertical="center" wrapText="1"/>
    </xf>
    <xf numFmtId="49" fontId="0" fillId="0" borderId="10" xfId="0" applyNumberFormat="1" applyBorder="1" applyAlignment="1">
      <alignment vertical="center" wrapText="1"/>
    </xf>
    <xf numFmtId="177" fontId="0" fillId="0" borderId="11" xfId="0" applyNumberFormat="1" applyBorder="1" applyAlignment="1">
      <alignment vertical="center" wrapText="1"/>
    </xf>
    <xf numFmtId="177" fontId="0" fillId="0" borderId="13" xfId="0" applyNumberFormat="1" applyBorder="1" applyAlignment="1">
      <alignment vertical="center" wrapText="1"/>
    </xf>
    <xf numFmtId="177" fontId="0" fillId="0" borderId="19" xfId="0" applyNumberFormat="1" applyBorder="1" applyAlignment="1">
      <alignment vertical="center" wrapText="1"/>
    </xf>
    <xf numFmtId="177" fontId="0" fillId="2" borderId="19" xfId="0" applyNumberFormat="1" applyFill="1" applyBorder="1" applyAlignment="1">
      <alignment vertical="center" wrapText="1"/>
    </xf>
    <xf numFmtId="49" fontId="0" fillId="0" borderId="19" xfId="0" applyNumberFormat="1" applyBorder="1" applyAlignment="1">
      <alignment vertical="center" wrapText="1"/>
    </xf>
    <xf numFmtId="177" fontId="0" fillId="0" borderId="20" xfId="0" applyNumberFormat="1" applyBorder="1" applyAlignment="1">
      <alignment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vertical="center"/>
    </xf>
    <xf numFmtId="0" fontId="2" fillId="3" borderId="2" xfId="0" applyFont="1" applyFill="1" applyBorder="1" applyAlignment="1">
      <alignment horizontal="center" vertical="center" wrapText="1"/>
    </xf>
    <xf numFmtId="0" fontId="2" fillId="3" borderId="1" xfId="0" applyFont="1" applyFill="1" applyBorder="1" applyAlignment="1">
      <alignment vertical="center"/>
    </xf>
    <xf numFmtId="0" fontId="2" fillId="3" borderId="5" xfId="0" applyFont="1" applyFill="1" applyBorder="1" applyAlignment="1">
      <alignment vertical="center"/>
    </xf>
    <xf numFmtId="0" fontId="2" fillId="3" borderId="3" xfId="0" applyFont="1" applyFill="1" applyBorder="1" applyAlignment="1">
      <alignment vertical="center"/>
    </xf>
    <xf numFmtId="0" fontId="2" fillId="4" borderId="1" xfId="0" applyFont="1" applyFill="1" applyBorder="1" applyAlignment="1">
      <alignment vertical="center" wrapText="1"/>
    </xf>
    <xf numFmtId="49" fontId="2" fillId="3" borderId="1" xfId="0" applyNumberFormat="1" applyFont="1" applyFill="1" applyBorder="1" applyAlignment="1">
      <alignment vertical="center"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0" fillId="3" borderId="25" xfId="0" applyFill="1" applyBorder="1" applyAlignment="1">
      <alignment vertical="center"/>
    </xf>
    <xf numFmtId="0" fontId="0" fillId="3" borderId="26" xfId="0" applyFill="1" applyBorder="1" applyAlignment="1">
      <alignment vertical="center"/>
    </xf>
    <xf numFmtId="0" fontId="0" fillId="3" borderId="27" xfId="0" applyFill="1" applyBorder="1" applyAlignment="1">
      <alignment vertical="center"/>
    </xf>
    <xf numFmtId="0" fontId="0" fillId="3" borderId="8" xfId="0" applyFill="1" applyBorder="1" applyAlignment="1">
      <alignment vertical="center"/>
    </xf>
    <xf numFmtId="0" fontId="0" fillId="3" borderId="6" xfId="0" applyFill="1" applyBorder="1" applyAlignment="1">
      <alignment horizontal="centerContinuous" vertical="center"/>
    </xf>
    <xf numFmtId="0" fontId="0" fillId="3" borderId="28" xfId="0" applyFill="1" applyBorder="1" applyAlignment="1">
      <alignment horizontal="centerContinuous" vertical="center"/>
    </xf>
    <xf numFmtId="0" fontId="0" fillId="3" borderId="29" xfId="0" applyFill="1" applyBorder="1" applyAlignment="1">
      <alignment vertical="center"/>
    </xf>
    <xf numFmtId="0" fontId="0" fillId="3" borderId="30" xfId="0" applyFill="1" applyBorder="1" applyAlignment="1">
      <alignment vertical="center"/>
    </xf>
    <xf numFmtId="0" fontId="0" fillId="3" borderId="24" xfId="0" applyFill="1" applyBorder="1" applyAlignment="1">
      <alignment horizontal="centerContinuous" vertical="center"/>
    </xf>
    <xf numFmtId="0" fontId="0" fillId="3" borderId="0" xfId="0" applyFill="1" applyBorder="1" applyAlignment="1">
      <alignment vertical="center"/>
    </xf>
    <xf numFmtId="0" fontId="0" fillId="3" borderId="25" xfId="0" applyFill="1" applyBorder="1" applyAlignment="1">
      <alignment horizontal="centerContinuous" vertical="center"/>
    </xf>
    <xf numFmtId="0" fontId="0" fillId="3" borderId="26" xfId="0" applyFill="1" applyBorder="1" applyAlignment="1">
      <alignment horizontal="centerContinuous" vertical="center"/>
    </xf>
    <xf numFmtId="0" fontId="0" fillId="3" borderId="27" xfId="0" applyFill="1" applyBorder="1" applyAlignment="1">
      <alignment horizontal="centerContinuous" vertical="center"/>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 xfId="0" applyFill="1" applyBorder="1" applyAlignment="1">
      <alignment vertical="center"/>
    </xf>
    <xf numFmtId="0" fontId="0" fillId="3" borderId="3" xfId="0" applyFill="1" applyBorder="1" applyAlignment="1">
      <alignment vertical="center"/>
    </xf>
    <xf numFmtId="0" fontId="0" fillId="3" borderId="27" xfId="0" applyFill="1" applyBorder="1" applyAlignment="1">
      <alignment horizontal="center" vertical="center" wrapText="1"/>
    </xf>
    <xf numFmtId="0" fontId="2" fillId="0" borderId="0" xfId="0" applyFont="1" applyFill="1" applyBorder="1" applyAlignment="1">
      <alignment vertical="center" wrapText="1"/>
    </xf>
    <xf numFmtId="49" fontId="0" fillId="3" borderId="28" xfId="0" applyNumberFormat="1" applyFill="1" applyBorder="1" applyAlignment="1">
      <alignment vertical="center" shrinkToFit="1"/>
    </xf>
    <xf numFmtId="49" fontId="0" fillId="3" borderId="1" xfId="0" applyNumberFormat="1" applyFill="1" applyBorder="1" applyAlignment="1">
      <alignment vertical="center" shrinkToFit="1"/>
    </xf>
    <xf numFmtId="0" fontId="0" fillId="3" borderId="3" xfId="0" applyFill="1" applyBorder="1" applyAlignment="1">
      <alignment vertical="center" wrapText="1"/>
    </xf>
    <xf numFmtId="177" fontId="0" fillId="0" borderId="3" xfId="0" applyNumberFormat="1" applyBorder="1" applyAlignment="1">
      <alignment vertical="center" wrapText="1"/>
    </xf>
    <xf numFmtId="177" fontId="0" fillId="2" borderId="3" xfId="0" applyNumberFormat="1" applyFill="1" applyBorder="1" applyAlignment="1">
      <alignment vertical="center" wrapText="1"/>
    </xf>
    <xf numFmtId="49" fontId="0" fillId="0" borderId="3" xfId="0" applyNumberFormat="1" applyBorder="1" applyAlignment="1">
      <alignment vertical="center" wrapText="1"/>
    </xf>
    <xf numFmtId="177" fontId="0" fillId="0" borderId="17" xfId="0" applyNumberFormat="1" applyBorder="1" applyAlignment="1">
      <alignment vertical="center" wrapText="1"/>
    </xf>
    <xf numFmtId="49" fontId="0" fillId="3" borderId="30" xfId="0" applyNumberFormat="1" applyFill="1" applyBorder="1" applyAlignment="1">
      <alignment vertical="center" shrinkToFit="1"/>
    </xf>
    <xf numFmtId="49" fontId="0" fillId="3" borderId="3" xfId="0" applyNumberFormat="1" applyFill="1" applyBorder="1" applyAlignment="1">
      <alignment vertical="center" shrinkToFit="1"/>
    </xf>
    <xf numFmtId="0" fontId="0" fillId="3" borderId="5" xfId="0" applyFill="1" applyBorder="1" applyAlignment="1">
      <alignment vertical="center" wrapText="1"/>
    </xf>
    <xf numFmtId="177" fontId="0" fillId="0" borderId="5" xfId="0" applyNumberFormat="1" applyBorder="1" applyAlignment="1">
      <alignment vertical="center" wrapText="1"/>
    </xf>
    <xf numFmtId="177" fontId="0" fillId="2" borderId="5" xfId="0" applyNumberFormat="1" applyFill="1" applyBorder="1" applyAlignment="1">
      <alignment vertical="center" wrapText="1"/>
    </xf>
    <xf numFmtId="49" fontId="0" fillId="0" borderId="5" xfId="0" applyNumberFormat="1" applyBorder="1" applyAlignment="1">
      <alignment vertical="center" wrapText="1"/>
    </xf>
    <xf numFmtId="177" fontId="0" fillId="0" borderId="15" xfId="0" applyNumberFormat="1" applyBorder="1" applyAlignment="1">
      <alignment vertical="center" wrapText="1"/>
    </xf>
    <xf numFmtId="49" fontId="0" fillId="3" borderId="34" xfId="0" applyNumberFormat="1" applyFill="1" applyBorder="1" applyAlignment="1">
      <alignment vertical="center" shrinkToFit="1"/>
    </xf>
    <xf numFmtId="49" fontId="0" fillId="3" borderId="5" xfId="0" applyNumberFormat="1" applyFill="1" applyBorder="1" applyAlignment="1">
      <alignment vertical="center" shrinkToFi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49" fontId="2" fillId="2" borderId="35" xfId="0" applyNumberFormat="1" applyFont="1" applyFill="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37" xfId="0" applyNumberFormat="1" applyFont="1" applyFill="1" applyBorder="1" applyAlignment="1">
      <alignment horizontal="center" vertical="center" wrapText="1"/>
    </xf>
    <xf numFmtId="49" fontId="2" fillId="2" borderId="38" xfId="0" applyNumberFormat="1" applyFont="1" applyFill="1" applyBorder="1" applyAlignment="1">
      <alignment horizontal="center" vertical="center" wrapText="1"/>
    </xf>
    <xf numFmtId="49" fontId="2" fillId="2" borderId="39" xfId="0" applyNumberFormat="1" applyFont="1" applyFill="1" applyBorder="1" applyAlignment="1">
      <alignment horizontal="center" vertical="center" wrapText="1"/>
    </xf>
    <xf numFmtId="49" fontId="2" fillId="0" borderId="10" xfId="0" applyNumberFormat="1" applyFont="1" applyFill="1" applyBorder="1" applyAlignment="1">
      <alignment vertical="center" wrapText="1"/>
    </xf>
    <xf numFmtId="49" fontId="0" fillId="2" borderId="9" xfId="0" applyNumberFormat="1" applyFill="1" applyBorder="1" applyAlignment="1">
      <alignment vertical="center" wrapText="1"/>
    </xf>
    <xf numFmtId="49" fontId="0" fillId="2" borderId="10" xfId="0" applyNumberFormat="1" applyFill="1" applyBorder="1" applyAlignment="1">
      <alignment vertical="center" wrapText="1"/>
    </xf>
    <xf numFmtId="49" fontId="0" fillId="0" borderId="10" xfId="0" applyNumberFormat="1" applyFill="1" applyBorder="1" applyAlignment="1">
      <alignment vertical="center" wrapText="1"/>
    </xf>
    <xf numFmtId="49" fontId="0" fillId="2" borderId="10" xfId="0" applyNumberFormat="1" applyFill="1" applyBorder="1" applyAlignment="1">
      <alignment vertical="center"/>
    </xf>
    <xf numFmtId="49" fontId="0" fillId="2" borderId="11" xfId="0" applyNumberFormat="1" applyFill="1" applyBorder="1" applyAlignment="1">
      <alignment vertical="center"/>
    </xf>
    <xf numFmtId="49" fontId="0" fillId="2" borderId="12" xfId="0" applyNumberFormat="1" applyFill="1" applyBorder="1" applyAlignment="1">
      <alignment vertical="center" wrapText="1"/>
    </xf>
    <xf numFmtId="49" fontId="0" fillId="2" borderId="1" xfId="0" applyNumberFormat="1" applyFill="1" applyBorder="1" applyAlignment="1">
      <alignment vertical="center" wrapText="1"/>
    </xf>
    <xf numFmtId="49" fontId="0" fillId="0" borderId="1" xfId="0" applyNumberFormat="1" applyFill="1" applyBorder="1" applyAlignment="1">
      <alignment vertical="center" wrapText="1"/>
    </xf>
    <xf numFmtId="49" fontId="0" fillId="2" borderId="1" xfId="0" applyNumberFormat="1" applyFill="1" applyBorder="1" applyAlignment="1">
      <alignment vertical="center"/>
    </xf>
    <xf numFmtId="49" fontId="0" fillId="2" borderId="13" xfId="0" applyNumberFormat="1" applyFill="1" applyBorder="1" applyAlignment="1">
      <alignment vertical="center"/>
    </xf>
    <xf numFmtId="49" fontId="0" fillId="2" borderId="18" xfId="0" applyNumberFormat="1" applyFill="1" applyBorder="1" applyAlignment="1">
      <alignment vertical="center" wrapText="1"/>
    </xf>
    <xf numFmtId="49" fontId="0" fillId="2" borderId="19" xfId="0" applyNumberFormat="1" applyFill="1" applyBorder="1" applyAlignment="1">
      <alignment vertical="center" wrapText="1"/>
    </xf>
    <xf numFmtId="49" fontId="0" fillId="0" borderId="19" xfId="0" applyNumberFormat="1" applyFill="1" applyBorder="1" applyAlignment="1">
      <alignment vertical="center" wrapText="1"/>
    </xf>
    <xf numFmtId="49" fontId="0" fillId="2" borderId="19" xfId="0" applyNumberFormat="1" applyFill="1" applyBorder="1" applyAlignment="1">
      <alignment vertical="center"/>
    </xf>
    <xf numFmtId="49" fontId="0" fillId="2" borderId="20" xfId="0" applyNumberFormat="1" applyFill="1" applyBorder="1" applyAlignment="1">
      <alignment vertical="center"/>
    </xf>
    <xf numFmtId="178" fontId="0" fillId="0" borderId="10" xfId="0" applyNumberFormat="1" applyBorder="1" applyAlignment="1">
      <alignment vertical="center" wrapText="1"/>
    </xf>
    <xf numFmtId="178" fontId="0" fillId="0" borderId="1" xfId="0" applyNumberFormat="1" applyBorder="1" applyAlignment="1">
      <alignment vertical="center" wrapText="1"/>
    </xf>
    <xf numFmtId="178" fontId="0" fillId="0" borderId="19" xfId="0" applyNumberFormat="1" applyBorder="1" applyAlignment="1">
      <alignment vertical="center" wrapText="1"/>
    </xf>
    <xf numFmtId="178" fontId="0" fillId="4" borderId="10" xfId="0" applyNumberFormat="1" applyFill="1" applyBorder="1" applyAlignment="1">
      <alignment vertical="center" wrapText="1"/>
    </xf>
    <xf numFmtId="178" fontId="0" fillId="4" borderId="1" xfId="0" applyNumberFormat="1" applyFill="1" applyBorder="1" applyAlignment="1">
      <alignment vertical="center" wrapText="1"/>
    </xf>
    <xf numFmtId="178" fontId="0" fillId="4" borderId="19" xfId="0" applyNumberFormat="1" applyFill="1" applyBorder="1" applyAlignment="1">
      <alignment vertical="center" wrapText="1"/>
    </xf>
    <xf numFmtId="178" fontId="0" fillId="0" borderId="10" xfId="0" applyNumberFormat="1" applyBorder="1" applyAlignment="1">
      <alignment vertical="center"/>
    </xf>
    <xf numFmtId="178" fontId="0" fillId="0" borderId="1" xfId="0" applyNumberFormat="1" applyBorder="1" applyAlignment="1">
      <alignment vertical="center"/>
    </xf>
    <xf numFmtId="178" fontId="0" fillId="0" borderId="19" xfId="0" applyNumberFormat="1" applyBorder="1" applyAlignment="1">
      <alignment vertical="center"/>
    </xf>
    <xf numFmtId="178" fontId="0" fillId="3" borderId="28" xfId="0" applyNumberFormat="1" applyFill="1" applyBorder="1" applyAlignment="1">
      <alignment vertical="center"/>
    </xf>
    <xf numFmtId="178" fontId="0" fillId="0" borderId="5" xfId="0" applyNumberFormat="1" applyBorder="1" applyAlignment="1">
      <alignment vertical="center" wrapText="1"/>
    </xf>
    <xf numFmtId="178" fontId="0" fillId="0" borderId="3" xfId="0" applyNumberFormat="1" applyBorder="1" applyAlignment="1">
      <alignment vertical="center" wrapText="1"/>
    </xf>
    <xf numFmtId="177" fontId="0" fillId="0" borderId="10" xfId="0" applyNumberFormat="1" applyBorder="1" applyAlignment="1">
      <alignment vertical="center"/>
    </xf>
    <xf numFmtId="177" fontId="0" fillId="0" borderId="1" xfId="0" applyNumberFormat="1" applyBorder="1" applyAlignment="1">
      <alignment vertical="center"/>
    </xf>
    <xf numFmtId="177" fontId="0" fillId="0" borderId="19" xfId="0" applyNumberFormat="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0" fillId="3" borderId="0" xfId="0" applyFill="1"/>
    <xf numFmtId="49" fontId="0" fillId="0" borderId="1" xfId="0" applyNumberFormat="1" applyBorder="1" applyAlignment="1">
      <alignment horizontal="center" vertical="center"/>
    </xf>
    <xf numFmtId="58" fontId="0" fillId="0" borderId="1" xfId="0" applyNumberForma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6" xfId="0" applyFill="1" applyBorder="1" applyAlignment="1">
      <alignment horizontal="center" vertical="center"/>
    </xf>
    <xf numFmtId="0" fontId="0" fillId="0" borderId="0" xfId="0" applyFill="1"/>
    <xf numFmtId="0" fontId="6" fillId="5" borderId="0" xfId="0" applyFont="1" applyFill="1"/>
    <xf numFmtId="0" fontId="0" fillId="5" borderId="0" xfId="0" applyFill="1"/>
    <xf numFmtId="0" fontId="5" fillId="5" borderId="1" xfId="0" applyFont="1" applyFill="1" applyBorder="1" applyAlignment="1">
      <alignment horizontal="center" vertical="center"/>
    </xf>
    <xf numFmtId="0" fontId="0" fillId="5" borderId="26" xfId="0" applyFill="1" applyBorder="1" applyAlignment="1">
      <alignment horizontal="center" vertical="center"/>
    </xf>
    <xf numFmtId="0" fontId="0" fillId="5" borderId="0" xfId="0" applyFill="1" applyBorder="1" applyAlignment="1">
      <alignment horizontal="center"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8" xfId="0" applyFont="1" applyFill="1" applyBorder="1" applyAlignment="1">
      <alignment horizontal="center" vertical="center" wrapText="1"/>
    </xf>
    <xf numFmtId="179" fontId="2" fillId="0" borderId="10" xfId="0" applyNumberFormat="1" applyFont="1" applyBorder="1" applyAlignment="1">
      <alignment vertical="center" wrapText="1"/>
    </xf>
    <xf numFmtId="179" fontId="2" fillId="0" borderId="1" xfId="0" applyNumberFormat="1" applyFont="1" applyBorder="1" applyAlignment="1">
      <alignment vertical="center" wrapText="1"/>
    </xf>
    <xf numFmtId="176" fontId="2" fillId="0" borderId="10" xfId="0" applyNumberFormat="1" applyFont="1" applyFill="1" applyBorder="1" applyAlignment="1">
      <alignment vertical="center" wrapText="1"/>
    </xf>
    <xf numFmtId="176" fontId="2" fillId="0" borderId="1" xfId="0" applyNumberFormat="1" applyFont="1" applyFill="1" applyBorder="1" applyAlignment="1">
      <alignment vertical="center" wrapText="1"/>
    </xf>
    <xf numFmtId="49" fontId="2" fillId="3" borderId="28" xfId="0" applyNumberFormat="1" applyFont="1" applyFill="1" applyBorder="1" applyAlignment="1">
      <alignment vertical="center" shrinkToFit="1"/>
    </xf>
    <xf numFmtId="0" fontId="2" fillId="0" borderId="4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Fill="1" applyBorder="1" applyAlignment="1">
      <alignment horizontal="center" vertical="center" wrapText="1"/>
    </xf>
    <xf numFmtId="179" fontId="2" fillId="0" borderId="19" xfId="0" applyNumberFormat="1" applyFont="1" applyBorder="1" applyAlignment="1">
      <alignment vertical="center" wrapText="1"/>
    </xf>
    <xf numFmtId="0" fontId="2" fillId="0" borderId="4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0" borderId="19" xfId="0" applyFont="1" applyFill="1" applyBorder="1" applyAlignment="1">
      <alignment horizontal="center" vertical="center" wrapText="1"/>
    </xf>
    <xf numFmtId="176" fontId="2" fillId="0" borderId="19" xfId="0" applyNumberFormat="1" applyFont="1" applyFill="1" applyBorder="1" applyAlignment="1">
      <alignment vertical="center" wrapText="1"/>
    </xf>
    <xf numFmtId="0" fontId="2" fillId="2" borderId="46" xfId="0" applyFont="1" applyFill="1" applyBorder="1" applyAlignment="1">
      <alignment horizontal="center" vertical="center" wrapText="1"/>
    </xf>
    <xf numFmtId="179" fontId="2" fillId="0" borderId="32" xfId="0" applyNumberFormat="1" applyFont="1" applyBorder="1" applyAlignment="1">
      <alignment vertical="center" wrapText="1"/>
    </xf>
    <xf numFmtId="179" fontId="2" fillId="0" borderId="33" xfId="0" applyNumberFormat="1" applyFont="1" applyBorder="1" applyAlignment="1">
      <alignment vertical="center" wrapText="1"/>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5" borderId="21" xfId="0" applyNumberFormat="1" applyFont="1" applyFill="1" applyBorder="1" applyAlignment="1">
      <alignment horizontal="center" vertical="center"/>
    </xf>
    <xf numFmtId="0" fontId="2" fillId="5" borderId="3" xfId="0" applyNumberFormat="1" applyFont="1" applyFill="1" applyBorder="1" applyAlignment="1">
      <alignment vertical="center" wrapText="1"/>
    </xf>
    <xf numFmtId="0" fontId="2" fillId="5" borderId="1" xfId="0" applyNumberFormat="1" applyFont="1" applyFill="1" applyBorder="1" applyAlignment="1">
      <alignment vertical="center" wrapText="1"/>
    </xf>
    <xf numFmtId="0" fontId="2" fillId="5" borderId="5" xfId="0" applyNumberFormat="1" applyFont="1" applyFill="1" applyBorder="1" applyAlignment="1">
      <alignment vertical="center" wrapText="1"/>
    </xf>
    <xf numFmtId="0" fontId="2" fillId="5" borderId="13" xfId="0" applyNumberFormat="1" applyFont="1" applyFill="1" applyBorder="1" applyAlignment="1">
      <alignment vertical="center" wrapText="1"/>
    </xf>
    <xf numFmtId="0" fontId="0" fillId="3" borderId="6" xfId="0" applyNumberFormat="1" applyFill="1" applyBorder="1" applyAlignment="1">
      <alignment vertical="center" wrapText="1"/>
    </xf>
    <xf numFmtId="0" fontId="0" fillId="3" borderId="7" xfId="0" applyNumberFormat="1" applyFill="1" applyBorder="1" applyAlignment="1">
      <alignment vertical="center" wrapText="1"/>
    </xf>
    <xf numFmtId="0" fontId="0" fillId="3" borderId="8" xfId="0" applyNumberFormat="1" applyFill="1" applyBorder="1" applyAlignment="1">
      <alignment vertical="center" wrapText="1"/>
    </xf>
    <xf numFmtId="0" fontId="8" fillId="0" borderId="2" xfId="0" applyFont="1" applyFill="1" applyBorder="1" applyAlignment="1">
      <alignment horizontal="center" vertical="center" wrapText="1"/>
    </xf>
    <xf numFmtId="0" fontId="0" fillId="3" borderId="6" xfId="0" applyFill="1" applyBorder="1" applyAlignment="1">
      <alignment horizontal="center" vertical="center" wrapText="1"/>
    </xf>
    <xf numFmtId="0" fontId="8" fillId="0" borderId="3" xfId="0" applyNumberFormat="1" applyFont="1" applyFill="1" applyBorder="1" applyAlignment="1">
      <alignment vertical="center" wrapText="1"/>
    </xf>
    <xf numFmtId="0" fontId="8" fillId="0" borderId="8"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8" fillId="0" borderId="6" xfId="0" applyNumberFormat="1" applyFont="1" applyFill="1" applyBorder="1" applyAlignment="1">
      <alignment vertical="center" wrapText="1"/>
    </xf>
    <xf numFmtId="0" fontId="8" fillId="0" borderId="5" xfId="0" applyNumberFormat="1" applyFont="1" applyFill="1" applyBorder="1" applyAlignment="1">
      <alignment vertical="center" wrapText="1"/>
    </xf>
    <xf numFmtId="0" fontId="8" fillId="0" borderId="7" xfId="0" applyNumberFormat="1" applyFont="1" applyFill="1" applyBorder="1" applyAlignment="1">
      <alignment vertical="center" wrapText="1"/>
    </xf>
    <xf numFmtId="49" fontId="0" fillId="0" borderId="44" xfId="0" applyNumberFormat="1" applyBorder="1" applyAlignment="1">
      <alignment vertical="center" wrapText="1"/>
    </xf>
    <xf numFmtId="49" fontId="0" fillId="0" borderId="28" xfId="0" applyNumberFormat="1" applyBorder="1" applyAlignment="1">
      <alignment vertical="center" wrapText="1"/>
    </xf>
    <xf numFmtId="49" fontId="0" fillId="0" borderId="34" xfId="0" applyNumberFormat="1" applyBorder="1" applyAlignment="1">
      <alignment vertical="center" wrapText="1"/>
    </xf>
    <xf numFmtId="49" fontId="0" fillId="0" borderId="30" xfId="0" applyNumberFormat="1" applyBorder="1" applyAlignment="1">
      <alignment vertical="center" wrapText="1"/>
    </xf>
    <xf numFmtId="49" fontId="0" fillId="0" borderId="45" xfId="0" applyNumberFormat="1" applyBorder="1" applyAlignment="1">
      <alignment vertical="center" wrapText="1"/>
    </xf>
    <xf numFmtId="0" fontId="0" fillId="2" borderId="10" xfId="0" applyNumberFormat="1" applyFill="1" applyBorder="1" applyAlignment="1">
      <alignment vertical="center" wrapText="1"/>
    </xf>
    <xf numFmtId="0" fontId="0" fillId="2" borderId="1" xfId="0" applyNumberFormat="1" applyFill="1" applyBorder="1" applyAlignment="1">
      <alignment vertical="center" wrapText="1"/>
    </xf>
    <xf numFmtId="0" fontId="0" fillId="2" borderId="5" xfId="0" applyNumberFormat="1" applyFill="1" applyBorder="1" applyAlignment="1">
      <alignment vertical="center" wrapText="1"/>
    </xf>
    <xf numFmtId="0" fontId="0" fillId="2" borderId="51" xfId="0" applyNumberFormat="1" applyFill="1" applyBorder="1" applyAlignment="1">
      <alignment vertical="center" wrapText="1"/>
    </xf>
    <xf numFmtId="0" fontId="0" fillId="2" borderId="19" xfId="0" applyNumberFormat="1" applyFill="1" applyBorder="1" applyAlignment="1">
      <alignment vertical="center" wrapText="1"/>
    </xf>
    <xf numFmtId="177" fontId="0" fillId="0" borderId="32" xfId="0" applyNumberFormat="1" applyBorder="1" applyAlignment="1">
      <alignment vertical="center" wrapText="1"/>
    </xf>
    <xf numFmtId="177" fontId="0" fillId="0" borderId="6" xfId="0" applyNumberFormat="1" applyBorder="1" applyAlignment="1">
      <alignment vertical="center" wrapText="1"/>
    </xf>
    <xf numFmtId="177" fontId="0" fillId="0" borderId="7" xfId="0" applyNumberFormat="1" applyBorder="1" applyAlignment="1">
      <alignment vertical="center" wrapText="1"/>
    </xf>
    <xf numFmtId="177" fontId="0" fillId="0" borderId="8" xfId="0" applyNumberFormat="1" applyBorder="1" applyAlignment="1">
      <alignment vertical="center" wrapText="1"/>
    </xf>
    <xf numFmtId="177" fontId="0" fillId="0" borderId="33" xfId="0" applyNumberFormat="1" applyBorder="1" applyAlignment="1">
      <alignment vertical="center" wrapText="1"/>
    </xf>
    <xf numFmtId="0" fontId="8" fillId="0" borderId="10" xfId="0" applyNumberFormat="1" applyFont="1" applyFill="1" applyBorder="1" applyAlignment="1">
      <alignment vertical="center" wrapText="1"/>
    </xf>
    <xf numFmtId="0" fontId="8" fillId="0" borderId="32" xfId="0" applyNumberFormat="1" applyFont="1" applyFill="1" applyBorder="1" applyAlignment="1">
      <alignment vertical="center" wrapText="1"/>
    </xf>
    <xf numFmtId="0" fontId="8" fillId="0" borderId="19" xfId="0" applyNumberFormat="1" applyFont="1" applyFill="1" applyBorder="1" applyAlignment="1">
      <alignment vertical="center" wrapText="1"/>
    </xf>
    <xf numFmtId="0" fontId="8" fillId="0" borderId="33" xfId="0" applyNumberFormat="1" applyFont="1" applyFill="1" applyBorder="1" applyAlignment="1">
      <alignment vertical="center" wrapText="1"/>
    </xf>
    <xf numFmtId="0" fontId="0" fillId="3" borderId="0" xfId="0" applyFill="1" applyAlignment="1">
      <alignment vertical="center"/>
    </xf>
    <xf numFmtId="0" fontId="0" fillId="3" borderId="8" xfId="0" applyFill="1" applyBorder="1" applyAlignment="1">
      <alignment horizontal="centerContinuous" vertical="center"/>
    </xf>
    <xf numFmtId="0" fontId="0" fillId="0" borderId="3" xfId="0" applyFill="1" applyBorder="1"/>
    <xf numFmtId="0" fontId="0" fillId="3" borderId="29" xfId="0" applyFill="1" applyBorder="1" applyAlignment="1">
      <alignment horizontal="centerContinuous" vertical="center"/>
    </xf>
    <xf numFmtId="0" fontId="0" fillId="3" borderId="6" xfId="0" applyFill="1" applyBorder="1" applyAlignment="1">
      <alignment horizontal="center" vertical="center"/>
    </xf>
    <xf numFmtId="177" fontId="0" fillId="2" borderId="51" xfId="0" applyNumberFormat="1" applyFill="1" applyBorder="1" applyAlignment="1">
      <alignment vertical="center" wrapText="1"/>
    </xf>
    <xf numFmtId="0" fontId="0" fillId="0" borderId="0" xfId="0" applyBorder="1" applyAlignment="1">
      <alignment horizontal="center" vertical="center"/>
    </xf>
    <xf numFmtId="0" fontId="8" fillId="0" borderId="44" xfId="0" applyNumberFormat="1" applyFont="1" applyFill="1" applyBorder="1" applyAlignment="1">
      <alignment vertical="center" wrapText="1"/>
    </xf>
    <xf numFmtId="0" fontId="8" fillId="0" borderId="28" xfId="0" applyNumberFormat="1" applyFont="1" applyFill="1" applyBorder="1" applyAlignment="1">
      <alignment vertical="center" wrapText="1"/>
    </xf>
    <xf numFmtId="0" fontId="8" fillId="0" borderId="34" xfId="0" applyNumberFormat="1" applyFont="1" applyFill="1" applyBorder="1" applyAlignment="1">
      <alignment vertical="center" wrapText="1"/>
    </xf>
    <xf numFmtId="0" fontId="8" fillId="0" borderId="30" xfId="0" applyNumberFormat="1" applyFont="1" applyFill="1" applyBorder="1" applyAlignment="1">
      <alignment vertical="center" wrapText="1"/>
    </xf>
    <xf numFmtId="0" fontId="8" fillId="0" borderId="45" xfId="0" applyNumberFormat="1" applyFont="1" applyFill="1" applyBorder="1" applyAlignment="1">
      <alignment vertical="center" wrapText="1"/>
    </xf>
    <xf numFmtId="0" fontId="2" fillId="3" borderId="25" xfId="0" applyFont="1" applyFill="1" applyBorder="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wrapText="1"/>
    </xf>
    <xf numFmtId="0" fontId="0" fillId="0" borderId="31" xfId="0" applyBorder="1" applyAlignment="1">
      <alignment horizontal="center" vertical="center"/>
    </xf>
    <xf numFmtId="0" fontId="0" fillId="0" borderId="53" xfId="0" applyBorder="1" applyAlignment="1">
      <alignment horizontal="center" vertical="center"/>
    </xf>
    <xf numFmtId="0" fontId="0" fillId="0" borderId="53" xfId="0" applyBorder="1" applyAlignment="1">
      <alignment horizontal="left" vertical="center" wrapText="1"/>
    </xf>
    <xf numFmtId="0" fontId="0" fillId="0" borderId="56" xfId="0" applyBorder="1" applyAlignment="1">
      <alignment horizontal="center" vertical="center"/>
    </xf>
    <xf numFmtId="0" fontId="0" fillId="0" borderId="59" xfId="0" applyBorder="1" applyAlignment="1">
      <alignment horizontal="center" vertical="center"/>
    </xf>
    <xf numFmtId="0" fontId="0" fillId="0" borderId="26" xfId="0" applyBorder="1" applyAlignment="1">
      <alignment horizontal="center" vertical="center"/>
    </xf>
    <xf numFmtId="0" fontId="0" fillId="0" borderId="56" xfId="0" applyBorder="1" applyAlignment="1">
      <alignment horizontal="left" vertical="center" wrapText="1"/>
    </xf>
    <xf numFmtId="0" fontId="0" fillId="0" borderId="25" xfId="0" applyBorder="1" applyAlignment="1">
      <alignment horizontal="center" vertical="center"/>
    </xf>
    <xf numFmtId="0" fontId="0" fillId="0" borderId="2" xfId="0" applyBorder="1" applyAlignment="1">
      <alignment horizontal="center" vertical="center"/>
    </xf>
    <xf numFmtId="0" fontId="0" fillId="0" borderId="59" xfId="0" applyBorder="1" applyAlignment="1">
      <alignment horizontal="left" vertical="center" wrapText="1"/>
    </xf>
    <xf numFmtId="0" fontId="0" fillId="0" borderId="61" xfId="0" applyBorder="1"/>
    <xf numFmtId="0" fontId="0" fillId="0" borderId="61" xfId="0" applyBorder="1" applyAlignment="1">
      <alignment horizontal="center" vertical="center"/>
    </xf>
    <xf numFmtId="0" fontId="0" fillId="0" borderId="61" xfId="0" applyBorder="1" applyAlignment="1">
      <alignment horizontal="left" vertical="center"/>
    </xf>
    <xf numFmtId="0" fontId="0" fillId="0" borderId="61" xfId="0" applyBorder="1" applyAlignment="1">
      <alignment horizontal="left"/>
    </xf>
    <xf numFmtId="0" fontId="0" fillId="2" borderId="54" xfId="0" applyFill="1" applyBorder="1" applyAlignment="1">
      <alignment horizontal="center" vertical="center"/>
    </xf>
    <xf numFmtId="0" fontId="0" fillId="2" borderId="57" xfId="0" applyFill="1" applyBorder="1" applyAlignment="1">
      <alignment horizontal="center" vertical="center"/>
    </xf>
    <xf numFmtId="0" fontId="0" fillId="2" borderId="60" xfId="0" applyFill="1" applyBorder="1" applyAlignment="1">
      <alignment horizontal="center" vertical="center"/>
    </xf>
    <xf numFmtId="0" fontId="0" fillId="2" borderId="4" xfId="0" applyFill="1" applyBorder="1" applyAlignment="1">
      <alignment horizontal="center" vertical="center"/>
    </xf>
    <xf numFmtId="0" fontId="0" fillId="0" borderId="61" xfId="0" applyBorder="1" applyAlignment="1">
      <alignment horizontal="left" vertical="center" wrapText="1"/>
    </xf>
    <xf numFmtId="0" fontId="0" fillId="2" borderId="62" xfId="0" applyFill="1" applyBorder="1" applyAlignment="1">
      <alignment horizontal="center" vertical="center"/>
    </xf>
    <xf numFmtId="49" fontId="2"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20" xfId="0" applyNumberFormat="1" applyFont="1" applyBorder="1" applyAlignment="1">
      <alignment horizontal="center" vertical="center" wrapText="1"/>
    </xf>
    <xf numFmtId="0" fontId="0" fillId="2" borderId="40" xfId="0" applyFill="1" applyBorder="1" applyAlignment="1">
      <alignment horizontal="center"/>
    </xf>
    <xf numFmtId="0" fontId="0" fillId="2" borderId="41" xfId="0" applyFill="1" applyBorder="1" applyAlignment="1">
      <alignment horizontal="center"/>
    </xf>
    <xf numFmtId="0" fontId="0" fillId="2" borderId="42" xfId="0" applyFill="1" applyBorder="1" applyAlignment="1">
      <alignment horizontal="center"/>
    </xf>
    <xf numFmtId="0" fontId="12" fillId="0" borderId="0" xfId="0" applyFont="1"/>
    <xf numFmtId="0" fontId="2" fillId="0" borderId="3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2" fillId="5" borderId="1" xfId="0" applyNumberFormat="1" applyFont="1" applyFill="1" applyBorder="1" applyAlignment="1">
      <alignment horizontal="center" vertical="center" wrapText="1"/>
    </xf>
    <xf numFmtId="49" fontId="2" fillId="0" borderId="0" xfId="0" applyNumberFormat="1" applyFont="1" applyFill="1" applyBorder="1" applyAlignment="1">
      <alignment vertical="center" shrinkToFit="1"/>
    </xf>
    <xf numFmtId="0" fontId="2" fillId="3" borderId="19" xfId="0" applyFont="1" applyFill="1" applyBorder="1" applyAlignment="1">
      <alignment horizontal="center" vertical="center"/>
    </xf>
    <xf numFmtId="177" fontId="2" fillId="0" borderId="11" xfId="0" applyNumberFormat="1" applyFont="1" applyBorder="1" applyAlignment="1">
      <alignment vertical="center" wrapText="1"/>
    </xf>
    <xf numFmtId="177" fontId="2" fillId="0" borderId="13" xfId="0" applyNumberFormat="1" applyFont="1" applyBorder="1" applyAlignment="1">
      <alignment vertical="center" wrapText="1"/>
    </xf>
    <xf numFmtId="177" fontId="2" fillId="0" borderId="20" xfId="0" applyNumberFormat="1" applyFont="1" applyBorder="1" applyAlignment="1">
      <alignment vertical="center" wrapText="1"/>
    </xf>
    <xf numFmtId="0" fontId="7" fillId="0" borderId="0" xfId="0" applyFont="1" applyAlignment="1">
      <alignment vertical="center"/>
    </xf>
    <xf numFmtId="0" fontId="13" fillId="0" borderId="0" xfId="0" applyFont="1" applyAlignment="1">
      <alignment vertical="center"/>
    </xf>
    <xf numFmtId="176" fontId="0" fillId="0" borderId="10" xfId="0" applyNumberFormat="1" applyBorder="1" applyAlignment="1">
      <alignment vertical="center" wrapText="1"/>
    </xf>
    <xf numFmtId="176" fontId="0" fillId="0" borderId="1" xfId="0" applyNumberFormat="1" applyBorder="1" applyAlignment="1">
      <alignment vertical="center" wrapText="1"/>
    </xf>
    <xf numFmtId="176" fontId="0" fillId="0" borderId="5" xfId="0" applyNumberFormat="1" applyBorder="1" applyAlignment="1">
      <alignment vertical="center" wrapText="1"/>
    </xf>
    <xf numFmtId="176" fontId="0" fillId="0" borderId="3" xfId="0" applyNumberFormat="1" applyBorder="1" applyAlignment="1">
      <alignment vertical="center" wrapText="1"/>
    </xf>
    <xf numFmtId="176" fontId="0" fillId="0" borderId="19" xfId="0" applyNumberFormat="1" applyBorder="1" applyAlignment="1">
      <alignment vertical="center" wrapText="1"/>
    </xf>
    <xf numFmtId="0" fontId="0" fillId="0" borderId="4" xfId="0" applyFill="1" applyBorder="1"/>
    <xf numFmtId="0" fontId="8" fillId="4" borderId="9" xfId="0" applyNumberFormat="1" applyFont="1" applyFill="1" applyBorder="1" applyAlignment="1">
      <alignment vertical="center" wrapText="1"/>
    </xf>
    <xf numFmtId="0" fontId="8" fillId="4" borderId="12" xfId="0" applyNumberFormat="1" applyFont="1" applyFill="1" applyBorder="1" applyAlignment="1">
      <alignment vertical="center" wrapText="1"/>
    </xf>
    <xf numFmtId="0" fontId="8" fillId="4" borderId="14" xfId="0" applyNumberFormat="1" applyFont="1" applyFill="1" applyBorder="1" applyAlignment="1">
      <alignment vertical="center" wrapText="1"/>
    </xf>
    <xf numFmtId="0" fontId="8" fillId="4" borderId="16" xfId="0" applyNumberFormat="1" applyFont="1" applyFill="1" applyBorder="1" applyAlignment="1">
      <alignment vertical="center" wrapText="1"/>
    </xf>
    <xf numFmtId="0" fontId="8" fillId="4" borderId="18" xfId="0" applyNumberFormat="1" applyFont="1" applyFill="1" applyBorder="1" applyAlignment="1">
      <alignment vertical="center" wrapText="1"/>
    </xf>
    <xf numFmtId="0" fontId="8" fillId="4" borderId="10" xfId="0" applyNumberFormat="1" applyFont="1" applyFill="1" applyBorder="1" applyAlignment="1">
      <alignment vertical="center" wrapText="1"/>
    </xf>
    <xf numFmtId="0" fontId="8" fillId="4" borderId="1" xfId="0" applyNumberFormat="1" applyFont="1" applyFill="1" applyBorder="1" applyAlignment="1">
      <alignment vertical="center" wrapText="1"/>
    </xf>
    <xf numFmtId="0" fontId="8" fillId="4" borderId="5" xfId="0" applyNumberFormat="1" applyFont="1" applyFill="1" applyBorder="1" applyAlignment="1">
      <alignment vertical="center" wrapText="1"/>
    </xf>
    <xf numFmtId="0" fontId="8" fillId="4" borderId="3" xfId="0" applyNumberFormat="1" applyFont="1" applyFill="1" applyBorder="1" applyAlignment="1">
      <alignment vertical="center" wrapText="1"/>
    </xf>
    <xf numFmtId="0" fontId="8" fillId="4" borderId="19" xfId="0" applyNumberFormat="1" applyFont="1" applyFill="1" applyBorder="1" applyAlignment="1">
      <alignment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49" fontId="0" fillId="4" borderId="28" xfId="0" applyNumberFormat="1" applyFill="1" applyBorder="1" applyAlignment="1">
      <alignment vertical="center" shrinkToFit="1"/>
    </xf>
    <xf numFmtId="49" fontId="0" fillId="4" borderId="1" xfId="0" applyNumberFormat="1" applyFill="1" applyBorder="1" applyAlignment="1">
      <alignment vertical="center" shrinkToFit="1"/>
    </xf>
    <xf numFmtId="176" fontId="0" fillId="4" borderId="1" xfId="0" applyNumberFormat="1" applyFill="1" applyBorder="1" applyAlignment="1">
      <alignment vertical="center"/>
    </xf>
    <xf numFmtId="49" fontId="0" fillId="4" borderId="34" xfId="0" applyNumberFormat="1" applyFill="1" applyBorder="1" applyAlignment="1">
      <alignment vertical="center" shrinkToFit="1"/>
    </xf>
    <xf numFmtId="49" fontId="0" fillId="4" borderId="5" xfId="0" applyNumberFormat="1" applyFill="1" applyBorder="1" applyAlignment="1">
      <alignment vertical="center" shrinkToFit="1"/>
    </xf>
    <xf numFmtId="176" fontId="0" fillId="4" borderId="2" xfId="0" applyNumberFormat="1" applyFill="1" applyBorder="1" applyAlignment="1">
      <alignment vertical="center"/>
    </xf>
    <xf numFmtId="49" fontId="0" fillId="4" borderId="30" xfId="0" applyNumberFormat="1" applyFill="1" applyBorder="1" applyAlignment="1">
      <alignment vertical="center" shrinkToFit="1"/>
    </xf>
    <xf numFmtId="49" fontId="0" fillId="4" borderId="3" xfId="0" applyNumberFormat="1" applyFill="1" applyBorder="1" applyAlignment="1">
      <alignment vertical="center" shrinkToFit="1"/>
    </xf>
    <xf numFmtId="176" fontId="0" fillId="4" borderId="51" xfId="0" applyNumberFormat="1" applyFill="1" applyBorder="1" applyAlignment="1">
      <alignment vertical="center"/>
    </xf>
    <xf numFmtId="0" fontId="0" fillId="0" borderId="3" xfId="0" applyBorder="1" applyAlignment="1">
      <alignment horizontal="center" vertical="center"/>
    </xf>
    <xf numFmtId="0" fontId="7" fillId="6" borderId="63" xfId="0" applyFont="1" applyFill="1" applyBorder="1" applyAlignment="1">
      <alignment horizontal="center" vertical="center"/>
    </xf>
    <xf numFmtId="0" fontId="7" fillId="6" borderId="64" xfId="0" applyFont="1" applyFill="1" applyBorder="1" applyAlignment="1">
      <alignment horizontal="center" vertical="center"/>
    </xf>
    <xf numFmtId="0" fontId="7" fillId="6" borderId="65" xfId="0" applyFont="1" applyFill="1" applyBorder="1" applyAlignment="1">
      <alignment horizontal="center" vertical="center"/>
    </xf>
    <xf numFmtId="0" fontId="7" fillId="6" borderId="66" xfId="0" applyFont="1" applyFill="1" applyBorder="1" applyAlignment="1">
      <alignment horizontal="center" vertical="center"/>
    </xf>
    <xf numFmtId="0" fontId="7" fillId="6" borderId="67" xfId="0" applyFont="1" applyFill="1" applyBorder="1" applyAlignment="1">
      <alignment horizontal="center" vertical="center"/>
    </xf>
    <xf numFmtId="0" fontId="7" fillId="6" borderId="68" xfId="0" applyFont="1" applyFill="1" applyBorder="1" applyAlignment="1">
      <alignment horizontal="center" vertical="center"/>
    </xf>
    <xf numFmtId="0" fontId="0" fillId="5" borderId="3" xfId="0" applyFill="1" applyBorder="1" applyAlignment="1">
      <alignment horizontal="center" vertical="center"/>
    </xf>
    <xf numFmtId="0" fontId="7" fillId="5" borderId="63" xfId="0" applyFont="1" applyFill="1" applyBorder="1" applyAlignment="1">
      <alignment horizontal="center" vertical="center"/>
    </xf>
    <xf numFmtId="0" fontId="7" fillId="5" borderId="64" xfId="0" applyFont="1" applyFill="1" applyBorder="1" applyAlignment="1">
      <alignment horizontal="center" vertical="center"/>
    </xf>
    <xf numFmtId="0" fontId="7" fillId="5" borderId="65" xfId="0" applyFont="1" applyFill="1" applyBorder="1" applyAlignment="1">
      <alignment horizontal="center" vertical="center"/>
    </xf>
    <xf numFmtId="0" fontId="7" fillId="5" borderId="66" xfId="0" applyFont="1" applyFill="1" applyBorder="1" applyAlignment="1">
      <alignment horizontal="center" vertical="center"/>
    </xf>
    <xf numFmtId="0" fontId="7" fillId="5" borderId="67" xfId="0" applyFont="1" applyFill="1" applyBorder="1" applyAlignment="1">
      <alignment horizontal="center" vertical="center"/>
    </xf>
    <xf numFmtId="0" fontId="7" fillId="5" borderId="68" xfId="0" applyFont="1" applyFill="1" applyBorder="1" applyAlignment="1">
      <alignment horizontal="center" vertical="center"/>
    </xf>
    <xf numFmtId="180" fontId="0" fillId="0" borderId="10" xfId="0" applyNumberFormat="1" applyBorder="1" applyAlignment="1">
      <alignment vertical="center" wrapText="1"/>
    </xf>
    <xf numFmtId="180" fontId="0" fillId="0" borderId="1" xfId="0" applyNumberFormat="1" applyBorder="1" applyAlignment="1">
      <alignment vertical="center" wrapText="1"/>
    </xf>
    <xf numFmtId="49" fontId="14" fillId="0" borderId="10" xfId="0" applyNumberFormat="1" applyFont="1" applyFill="1" applyBorder="1" applyAlignment="1">
      <alignment vertical="center" wrapText="1"/>
    </xf>
    <xf numFmtId="49" fontId="14" fillId="0" borderId="1" xfId="0" applyNumberFormat="1" applyFont="1" applyFill="1" applyBorder="1" applyAlignment="1">
      <alignment vertical="center" wrapText="1"/>
    </xf>
    <xf numFmtId="0" fontId="0" fillId="0" borderId="29" xfId="0" applyBorder="1" applyAlignment="1">
      <alignment vertical="center"/>
    </xf>
    <xf numFmtId="0" fontId="12" fillId="0" borderId="0" xfId="0" applyFont="1" applyAlignment="1">
      <alignment vertical="center"/>
    </xf>
    <xf numFmtId="49" fontId="2" fillId="0" borderId="49" xfId="0" applyNumberFormat="1" applyFont="1" applyFill="1" applyBorder="1" applyAlignment="1">
      <alignment horizontal="center" vertical="center" wrapText="1"/>
    </xf>
    <xf numFmtId="49" fontId="2" fillId="0" borderId="69" xfId="0" applyNumberFormat="1" applyFont="1" applyFill="1" applyBorder="1" applyAlignment="1">
      <alignment horizontal="center" vertical="center" wrapText="1"/>
    </xf>
    <xf numFmtId="0" fontId="0" fillId="0" borderId="70" xfId="0" applyBorder="1"/>
    <xf numFmtId="49" fontId="2" fillId="0" borderId="71" xfId="0" applyNumberFormat="1" applyFont="1" applyFill="1" applyBorder="1" applyAlignment="1">
      <alignment horizontal="center" vertical="center" wrapText="1"/>
    </xf>
    <xf numFmtId="49" fontId="2" fillId="0" borderId="21" xfId="0" applyNumberFormat="1" applyFont="1" applyFill="1" applyBorder="1" applyAlignment="1">
      <alignment horizontal="center" vertical="center" wrapText="1"/>
    </xf>
    <xf numFmtId="0" fontId="2" fillId="0" borderId="29" xfId="0" applyFont="1" applyBorder="1" applyAlignment="1">
      <alignment vertical="center"/>
    </xf>
    <xf numFmtId="0" fontId="2" fillId="0" borderId="72" xfId="0" applyFont="1" applyBorder="1" applyAlignment="1">
      <alignment vertical="center"/>
    </xf>
    <xf numFmtId="0" fontId="2" fillId="0" borderId="6" xfId="0" applyFont="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4" fillId="0" borderId="0" xfId="0" applyFont="1" applyAlignment="1">
      <alignment horizontal="justify" vertical="center"/>
    </xf>
    <xf numFmtId="0" fontId="0" fillId="0" borderId="0" xfId="0" applyFont="1" applyAlignment="1"/>
    <xf numFmtId="0" fontId="0" fillId="0" borderId="25" xfId="0" applyBorder="1" applyAlignment="1">
      <alignment horizontal="center" vertical="center"/>
    </xf>
    <xf numFmtId="0" fontId="0" fillId="0" borderId="31" xfId="0" applyBorder="1" applyAlignment="1">
      <alignment horizontal="center" vertical="center"/>
    </xf>
    <xf numFmtId="0" fontId="10" fillId="0" borderId="0" xfId="0" applyFont="1" applyAlignment="1">
      <alignment horizontal="justify" vertical="center"/>
    </xf>
    <xf numFmtId="0" fontId="0" fillId="0" borderId="0" xfId="0" applyAlignment="1"/>
    <xf numFmtId="0" fontId="11" fillId="0" borderId="0" xfId="0" applyFont="1" applyAlignment="1">
      <alignment horizontal="center" vertical="center"/>
    </xf>
    <xf numFmtId="0" fontId="0" fillId="0" borderId="52" xfId="0" applyBorder="1" applyAlignment="1">
      <alignment horizontal="center" vertical="center"/>
    </xf>
    <xf numFmtId="0" fontId="0" fillId="0" borderId="55" xfId="0" applyBorder="1" applyAlignment="1">
      <alignment horizontal="center" vertical="center"/>
    </xf>
    <xf numFmtId="0" fontId="0" fillId="0" borderId="58" xfId="0" applyBorder="1" applyAlignment="1">
      <alignment horizontal="center" vertical="center"/>
    </xf>
    <xf numFmtId="0" fontId="2" fillId="5" borderId="47" xfId="0" applyNumberFormat="1" applyFont="1" applyFill="1" applyBorder="1" applyAlignment="1">
      <alignment horizontal="center" vertical="center" wrapText="1"/>
    </xf>
    <xf numFmtId="0" fontId="2" fillId="5" borderId="48" xfId="0" applyNumberFormat="1" applyFont="1" applyFill="1" applyBorder="1" applyAlignment="1">
      <alignment horizontal="center" vertical="center" wrapText="1"/>
    </xf>
    <xf numFmtId="0" fontId="2" fillId="5" borderId="49" xfId="0" applyNumberFormat="1"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5" borderId="50" xfId="0" applyNumberFormat="1" applyFont="1" applyFill="1" applyBorder="1" applyAlignment="1">
      <alignment horizontal="center" vertical="center" wrapText="1"/>
    </xf>
    <xf numFmtId="0" fontId="0" fillId="3" borderId="6" xfId="0" applyFill="1" applyBorder="1" applyAlignment="1">
      <alignment horizontal="center" vertical="center"/>
    </xf>
    <xf numFmtId="0" fontId="0" fillId="3" borderId="28" xfId="0" applyFill="1" applyBorder="1" applyAlignment="1">
      <alignment horizontal="center" vertical="center"/>
    </xf>
    <xf numFmtId="0" fontId="8" fillId="0" borderId="6"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571500</xdr:colOff>
      <xdr:row>15</xdr:row>
      <xdr:rowOff>133350</xdr:rowOff>
    </xdr:from>
    <xdr:to>
      <xdr:col>3</xdr:col>
      <xdr:colOff>2381251</xdr:colOff>
      <xdr:row>17</xdr:row>
      <xdr:rowOff>90488</xdr:rowOff>
    </xdr:to>
    <xdr:sp macro="" textlink="">
      <xdr:nvSpPr>
        <xdr:cNvPr id="2" name="テキスト ボックス 1"/>
        <xdr:cNvSpPr txBox="1"/>
      </xdr:nvSpPr>
      <xdr:spPr>
        <a:xfrm>
          <a:off x="4276725" y="3248025"/>
          <a:ext cx="4591051" cy="528638"/>
        </a:xfrm>
        <a:prstGeom prst="rect">
          <a:avLst/>
        </a:prstGeom>
        <a:ln>
          <a:prstDash val="solid"/>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太枠内の該当する部分に入力をお願いします。</a:t>
          </a:r>
        </a:p>
      </xdr:txBody>
    </xdr:sp>
    <xdr:clientData/>
  </xdr:twoCellAnchor>
  <xdr:twoCellAnchor>
    <xdr:from>
      <xdr:col>8</xdr:col>
      <xdr:colOff>571500</xdr:colOff>
      <xdr:row>15</xdr:row>
      <xdr:rowOff>133350</xdr:rowOff>
    </xdr:from>
    <xdr:to>
      <xdr:col>9</xdr:col>
      <xdr:colOff>2381251</xdr:colOff>
      <xdr:row>17</xdr:row>
      <xdr:rowOff>90488</xdr:rowOff>
    </xdr:to>
    <xdr:sp macro="" textlink="">
      <xdr:nvSpPr>
        <xdr:cNvPr id="3" name="テキスト ボックス 2"/>
        <xdr:cNvSpPr txBox="1"/>
      </xdr:nvSpPr>
      <xdr:spPr>
        <a:xfrm>
          <a:off x="4276725" y="4057650"/>
          <a:ext cx="4600576" cy="528638"/>
        </a:xfrm>
        <a:prstGeom prst="rect">
          <a:avLst/>
        </a:prstGeom>
        <a:ln>
          <a:prstDash val="solid"/>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太枠内の該当する部分に入力をお願いします。</a:t>
          </a:r>
        </a:p>
      </xdr:txBody>
    </xdr:sp>
    <xdr:clientData/>
  </xdr:twoCellAnchor>
  <xdr:twoCellAnchor>
    <xdr:from>
      <xdr:col>5</xdr:col>
      <xdr:colOff>85725</xdr:colOff>
      <xdr:row>0</xdr:row>
      <xdr:rowOff>123825</xdr:rowOff>
    </xdr:from>
    <xdr:to>
      <xdr:col>5</xdr:col>
      <xdr:colOff>800100</xdr:colOff>
      <xdr:row>9</xdr:row>
      <xdr:rowOff>161925</xdr:rowOff>
    </xdr:to>
    <xdr:sp macro="" textlink="">
      <xdr:nvSpPr>
        <xdr:cNvPr id="4" name="角丸四角形 3"/>
        <xdr:cNvSpPr/>
      </xdr:nvSpPr>
      <xdr:spPr>
        <a:xfrm>
          <a:off x="10248900" y="123825"/>
          <a:ext cx="714375" cy="20002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ctr" anchorCtr="1"/>
        <a:lstStyle/>
        <a:p>
          <a:pPr algn="l"/>
          <a:r>
            <a:rPr kumimoji="1" lang="ja-JP" altLang="en-US" sz="2000"/>
            <a:t>記入例</a:t>
          </a:r>
        </a:p>
      </xdr:txBody>
    </xdr:sp>
    <xdr:clientData/>
  </xdr:twoCellAnchor>
  <xdr:twoCellAnchor>
    <xdr:from>
      <xdr:col>9</xdr:col>
      <xdr:colOff>523875</xdr:colOff>
      <xdr:row>0</xdr:row>
      <xdr:rowOff>9525</xdr:rowOff>
    </xdr:from>
    <xdr:to>
      <xdr:col>9</xdr:col>
      <xdr:colOff>1829435</xdr:colOff>
      <xdr:row>3</xdr:row>
      <xdr:rowOff>15240</xdr:rowOff>
    </xdr:to>
    <xdr:sp macro="" textlink="">
      <xdr:nvSpPr>
        <xdr:cNvPr id="5" name="AutoShape 235"/>
        <xdr:cNvSpPr>
          <a:spLocks noChangeArrowheads="1"/>
        </xdr:cNvSpPr>
      </xdr:nvSpPr>
      <xdr:spPr bwMode="auto">
        <a:xfrm>
          <a:off x="17183100" y="9525"/>
          <a:ext cx="1305560" cy="348615"/>
        </a:xfrm>
        <a:prstGeom prst="wedgeRectCallout">
          <a:avLst>
            <a:gd name="adj1" fmla="val -105449"/>
            <a:gd name="adj2" fmla="val 15164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900" kern="100">
              <a:effectLst/>
              <a:latin typeface="+mn-ea"/>
              <a:ea typeface="+mn-ea"/>
              <a:cs typeface="Century" panose="02040604050505020304" pitchFamily="18" charset="0"/>
            </a:rPr>
            <a:t>左詰め。スペースは１字空ける。</a:t>
          </a:r>
          <a:endParaRPr lang="ja-JP" sz="1050" kern="100">
            <a:effectLst/>
            <a:latin typeface="+mn-ea"/>
            <a:ea typeface="+mn-ea"/>
            <a:cs typeface="Century" panose="02040604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13266</xdr:colOff>
      <xdr:row>6</xdr:row>
      <xdr:rowOff>54428</xdr:rowOff>
    </xdr:from>
    <xdr:to>
      <xdr:col>11</xdr:col>
      <xdr:colOff>655866</xdr:colOff>
      <xdr:row>7</xdr:row>
      <xdr:rowOff>93889</xdr:rowOff>
    </xdr:to>
    <xdr:sp macro="" textlink="">
      <xdr:nvSpPr>
        <xdr:cNvPr id="2" name="テキスト ボックス 1"/>
        <xdr:cNvSpPr txBox="1"/>
      </xdr:nvSpPr>
      <xdr:spPr>
        <a:xfrm>
          <a:off x="7429159" y="1333499"/>
          <a:ext cx="4575064" cy="488497"/>
        </a:xfrm>
        <a:prstGeom prst="rect">
          <a:avLst/>
        </a:prstGeom>
        <a:ln>
          <a:prstDash val="solid"/>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太枠内の該当する部分に入力をお願いします。</a:t>
          </a:r>
        </a:p>
      </xdr:txBody>
    </xdr:sp>
    <xdr:clientData/>
  </xdr:twoCellAnchor>
  <xdr:twoCellAnchor>
    <xdr:from>
      <xdr:col>0</xdr:col>
      <xdr:colOff>163286</xdr:colOff>
      <xdr:row>14</xdr:row>
      <xdr:rowOff>68036</xdr:rowOff>
    </xdr:from>
    <xdr:to>
      <xdr:col>2</xdr:col>
      <xdr:colOff>476250</xdr:colOff>
      <xdr:row>17</xdr:row>
      <xdr:rowOff>0</xdr:rowOff>
    </xdr:to>
    <xdr:sp macro="" textlink="">
      <xdr:nvSpPr>
        <xdr:cNvPr id="3" name="角丸四角形 2"/>
        <xdr:cNvSpPr/>
      </xdr:nvSpPr>
      <xdr:spPr>
        <a:xfrm>
          <a:off x="163286" y="4245429"/>
          <a:ext cx="1768928" cy="54428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2400"/>
            <a:t>記入例</a:t>
          </a:r>
        </a:p>
      </xdr:txBody>
    </xdr:sp>
    <xdr:clientData/>
  </xdr:twoCellAnchor>
  <xdr:twoCellAnchor>
    <xdr:from>
      <xdr:col>17</xdr:col>
      <xdr:colOff>285750</xdr:colOff>
      <xdr:row>27</xdr:row>
      <xdr:rowOff>136070</xdr:rowOff>
    </xdr:from>
    <xdr:to>
      <xdr:col>19</xdr:col>
      <xdr:colOff>148953</xdr:colOff>
      <xdr:row>28</xdr:row>
      <xdr:rowOff>103685</xdr:rowOff>
    </xdr:to>
    <xdr:sp macro="" textlink="">
      <xdr:nvSpPr>
        <xdr:cNvPr id="4" name="AutoShape 238"/>
        <xdr:cNvSpPr>
          <a:spLocks noChangeArrowheads="1"/>
        </xdr:cNvSpPr>
      </xdr:nvSpPr>
      <xdr:spPr bwMode="auto">
        <a:xfrm>
          <a:off x="16396607" y="8123463"/>
          <a:ext cx="1305560" cy="348615"/>
        </a:xfrm>
        <a:prstGeom prst="wedgeRectCallout">
          <a:avLst>
            <a:gd name="adj1" fmla="val 59435"/>
            <a:gd name="adj2" fmla="val -88799"/>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900" kern="0">
              <a:solidFill>
                <a:srgbClr val="000000"/>
              </a:solidFill>
              <a:effectLst/>
              <a:latin typeface="Century" panose="02040604050505020304" pitchFamily="18" charset="0"/>
              <a:ea typeface="ＭＳ 明朝" panose="02020609040205080304" pitchFamily="17" charset="-128"/>
              <a:cs typeface="ＭＳ 明朝" panose="02020609040205080304" pitchFamily="17" charset="-128"/>
            </a:rPr>
            <a:t>白米１トン当たりの純アル換算</a:t>
          </a:r>
          <a:endParaRPr lang="ja-JP" sz="1050" kern="100">
            <a:effectLst/>
            <a:latin typeface="Century" panose="02040604050505020304" pitchFamily="18" charset="0"/>
            <a:ea typeface="ＭＳ 明朝" panose="02020609040205080304" pitchFamily="17" charset="-128"/>
            <a:cs typeface="Century" panose="02040604050505020304" pitchFamily="18" charset="0"/>
          </a:endParaRPr>
        </a:p>
      </xdr:txBody>
    </xdr:sp>
    <xdr:clientData/>
  </xdr:twoCellAnchor>
  <xdr:twoCellAnchor>
    <xdr:from>
      <xdr:col>6</xdr:col>
      <xdr:colOff>204107</xdr:colOff>
      <xdr:row>28</xdr:row>
      <xdr:rowOff>340179</xdr:rowOff>
    </xdr:from>
    <xdr:to>
      <xdr:col>8</xdr:col>
      <xdr:colOff>557893</xdr:colOff>
      <xdr:row>31</xdr:row>
      <xdr:rowOff>103415</xdr:rowOff>
    </xdr:to>
    <xdr:sp macro="" textlink="">
      <xdr:nvSpPr>
        <xdr:cNvPr id="5" name="AutoShape 238"/>
        <xdr:cNvSpPr>
          <a:spLocks noChangeArrowheads="1"/>
        </xdr:cNvSpPr>
      </xdr:nvSpPr>
      <xdr:spPr bwMode="auto">
        <a:xfrm>
          <a:off x="7620000" y="8708572"/>
          <a:ext cx="1714500" cy="552450"/>
        </a:xfrm>
        <a:prstGeom prst="wedgeRectCallout">
          <a:avLst>
            <a:gd name="adj1" fmla="val 2212"/>
            <a:gd name="adj2" fmla="val -169833"/>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900" kern="100">
              <a:effectLst/>
              <a:latin typeface="Century" panose="02040604050505020304" pitchFamily="18" charset="0"/>
              <a:ea typeface="ＭＳ 明朝" panose="02020609040205080304" pitchFamily="17" charset="-128"/>
              <a:cs typeface="Century" panose="02040604050505020304" pitchFamily="18" charset="0"/>
            </a:rPr>
            <a:t>瓶貯蔵の場合は、容器番号に瓶詰日を記載し、貯蔵数量は同一ロットの数量を記載する。</a:t>
          </a:r>
          <a:endParaRPr lang="ja-JP" sz="1050" kern="100">
            <a:effectLst/>
            <a:latin typeface="Century" panose="02040604050505020304" pitchFamily="18" charset="0"/>
            <a:ea typeface="ＭＳ 明朝" panose="02020609040205080304" pitchFamily="17" charset="-128"/>
            <a:cs typeface="Century" panose="020406040505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40480</xdr:colOff>
      <xdr:row>3</xdr:row>
      <xdr:rowOff>353785</xdr:rowOff>
    </xdr:from>
    <xdr:to>
      <xdr:col>14</xdr:col>
      <xdr:colOff>506187</xdr:colOff>
      <xdr:row>5</xdr:row>
      <xdr:rowOff>189139</xdr:rowOff>
    </xdr:to>
    <xdr:sp macro="" textlink="">
      <xdr:nvSpPr>
        <xdr:cNvPr id="2" name="テキスト ボックス 1"/>
        <xdr:cNvSpPr txBox="1"/>
      </xdr:nvSpPr>
      <xdr:spPr>
        <a:xfrm>
          <a:off x="9755980" y="966106"/>
          <a:ext cx="4575064" cy="488497"/>
        </a:xfrm>
        <a:prstGeom prst="rect">
          <a:avLst/>
        </a:prstGeom>
        <a:ln>
          <a:prstDash val="solid"/>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太枠内の該当する部分に入力をお願いします。</a:t>
          </a:r>
        </a:p>
      </xdr:txBody>
    </xdr:sp>
    <xdr:clientData/>
  </xdr:twoCellAnchor>
  <xdr:twoCellAnchor>
    <xdr:from>
      <xdr:col>0</xdr:col>
      <xdr:colOff>40823</xdr:colOff>
      <xdr:row>13</xdr:row>
      <xdr:rowOff>68035</xdr:rowOff>
    </xdr:from>
    <xdr:to>
      <xdr:col>2</xdr:col>
      <xdr:colOff>149679</xdr:colOff>
      <xdr:row>15</xdr:row>
      <xdr:rowOff>136072</xdr:rowOff>
    </xdr:to>
    <xdr:sp macro="" textlink="">
      <xdr:nvSpPr>
        <xdr:cNvPr id="3" name="角丸四角形 2"/>
        <xdr:cNvSpPr/>
      </xdr:nvSpPr>
      <xdr:spPr>
        <a:xfrm>
          <a:off x="40823" y="3878035"/>
          <a:ext cx="1564820" cy="4762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2400"/>
            <a:t>記入例</a:t>
          </a:r>
        </a:p>
      </xdr:txBody>
    </xdr:sp>
    <xdr:clientData/>
  </xdr:twoCellAnchor>
  <xdr:twoCellAnchor>
    <xdr:from>
      <xdr:col>5</xdr:col>
      <xdr:colOff>1592036</xdr:colOff>
      <xdr:row>26</xdr:row>
      <xdr:rowOff>122464</xdr:rowOff>
    </xdr:from>
    <xdr:to>
      <xdr:col>8</xdr:col>
      <xdr:colOff>421822</xdr:colOff>
      <xdr:row>29</xdr:row>
      <xdr:rowOff>190501</xdr:rowOff>
    </xdr:to>
    <xdr:sp macro="" textlink="">
      <xdr:nvSpPr>
        <xdr:cNvPr id="4" name="AutoShape 238"/>
        <xdr:cNvSpPr>
          <a:spLocks noChangeArrowheads="1"/>
        </xdr:cNvSpPr>
      </xdr:nvSpPr>
      <xdr:spPr bwMode="auto">
        <a:xfrm>
          <a:off x="7293429" y="7837714"/>
          <a:ext cx="1905000" cy="680358"/>
        </a:xfrm>
        <a:prstGeom prst="wedgeRectCallout">
          <a:avLst>
            <a:gd name="adj1" fmla="val -1121"/>
            <a:gd name="adj2" fmla="val -154316"/>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sz="900" kern="100">
              <a:effectLst/>
              <a:latin typeface="Century" panose="02040604050505020304" pitchFamily="18" charset="0"/>
              <a:ea typeface="ＭＳ 明朝" panose="02020609040205080304" pitchFamily="17" charset="-128"/>
              <a:cs typeface="Century" panose="02040604050505020304" pitchFamily="18" charset="0"/>
            </a:rPr>
            <a:t>瓶貯蔵の場合は、容器番号に瓶詰日を記載し、貯蔵数量は同一ロットの数量を記載する。</a:t>
          </a:r>
          <a:endParaRPr lang="ja-JP" sz="1050" kern="100">
            <a:effectLst/>
            <a:latin typeface="Century" panose="02040604050505020304" pitchFamily="18" charset="0"/>
            <a:ea typeface="ＭＳ 明朝" panose="02020609040205080304" pitchFamily="17" charset="-128"/>
            <a:cs typeface="Century" panose="020406040505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950796</xdr:colOff>
      <xdr:row>6</xdr:row>
      <xdr:rowOff>28575</xdr:rowOff>
    </xdr:from>
    <xdr:to>
      <xdr:col>6</xdr:col>
      <xdr:colOff>10885</xdr:colOff>
      <xdr:row>7</xdr:row>
      <xdr:rowOff>97291</xdr:rowOff>
    </xdr:to>
    <xdr:sp macro="" textlink="">
      <xdr:nvSpPr>
        <xdr:cNvPr id="2" name="テキスト ボックス 1"/>
        <xdr:cNvSpPr txBox="1"/>
      </xdr:nvSpPr>
      <xdr:spPr>
        <a:xfrm>
          <a:off x="3223189" y="1307646"/>
          <a:ext cx="4203589" cy="517752"/>
        </a:xfrm>
        <a:prstGeom prst="rect">
          <a:avLst/>
        </a:prstGeom>
        <a:ln>
          <a:prstDash val="solid"/>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太枠内の該当する部分に入力をお願いします。</a:t>
          </a:r>
        </a:p>
      </xdr:txBody>
    </xdr:sp>
    <xdr:clientData/>
  </xdr:twoCellAnchor>
  <xdr:twoCellAnchor>
    <xdr:from>
      <xdr:col>0</xdr:col>
      <xdr:colOff>163287</xdr:colOff>
      <xdr:row>19</xdr:row>
      <xdr:rowOff>13607</xdr:rowOff>
    </xdr:from>
    <xdr:to>
      <xdr:col>2</xdr:col>
      <xdr:colOff>272143</xdr:colOff>
      <xdr:row>21</xdr:row>
      <xdr:rowOff>81644</xdr:rowOff>
    </xdr:to>
    <xdr:sp macro="" textlink="">
      <xdr:nvSpPr>
        <xdr:cNvPr id="3" name="角丸四角形 2"/>
        <xdr:cNvSpPr/>
      </xdr:nvSpPr>
      <xdr:spPr>
        <a:xfrm>
          <a:off x="163287" y="5905500"/>
          <a:ext cx="1564820" cy="4762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2400"/>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1</xdr:row>
      <xdr:rowOff>142875</xdr:rowOff>
    </xdr:from>
    <xdr:to>
      <xdr:col>5</xdr:col>
      <xdr:colOff>738187</xdr:colOff>
      <xdr:row>4</xdr:row>
      <xdr:rowOff>59532</xdr:rowOff>
    </xdr:to>
    <xdr:sp macro="" textlink="">
      <xdr:nvSpPr>
        <xdr:cNvPr id="2" name="テキスト ボックス 1"/>
        <xdr:cNvSpPr txBox="1"/>
      </xdr:nvSpPr>
      <xdr:spPr>
        <a:xfrm>
          <a:off x="704850" y="309563"/>
          <a:ext cx="3890962" cy="416719"/>
        </a:xfrm>
        <a:prstGeom prst="rect">
          <a:avLst/>
        </a:prstGeom>
        <a:ln>
          <a:prstDash val="solid"/>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太枠内の該当する部分に入力をお願いします。</a:t>
          </a:r>
        </a:p>
      </xdr:txBody>
    </xdr:sp>
    <xdr:clientData/>
  </xdr:twoCellAnchor>
  <xdr:twoCellAnchor>
    <xdr:from>
      <xdr:col>0</xdr:col>
      <xdr:colOff>226219</xdr:colOff>
      <xdr:row>15</xdr:row>
      <xdr:rowOff>71437</xdr:rowOff>
    </xdr:from>
    <xdr:to>
      <xdr:col>2</xdr:col>
      <xdr:colOff>552789</xdr:colOff>
      <xdr:row>18</xdr:row>
      <xdr:rowOff>47626</xdr:rowOff>
    </xdr:to>
    <xdr:sp macro="" textlink="">
      <xdr:nvSpPr>
        <xdr:cNvPr id="3" name="角丸四角形 2"/>
        <xdr:cNvSpPr/>
      </xdr:nvSpPr>
      <xdr:spPr>
        <a:xfrm>
          <a:off x="226219" y="4250531"/>
          <a:ext cx="1564820" cy="4762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2400"/>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123824</xdr:colOff>
      <xdr:row>1</xdr:row>
      <xdr:rowOff>95251</xdr:rowOff>
    </xdr:from>
    <xdr:to>
      <xdr:col>6</xdr:col>
      <xdr:colOff>-1</xdr:colOff>
      <xdr:row>3</xdr:row>
      <xdr:rowOff>68036</xdr:rowOff>
    </xdr:to>
    <xdr:sp macro="" textlink="">
      <xdr:nvSpPr>
        <xdr:cNvPr id="3" name="テキスト ボックス 2"/>
        <xdr:cNvSpPr txBox="1"/>
      </xdr:nvSpPr>
      <xdr:spPr>
        <a:xfrm>
          <a:off x="123824" y="367394"/>
          <a:ext cx="3849461" cy="449035"/>
        </a:xfrm>
        <a:prstGeom prst="rect">
          <a:avLst/>
        </a:prstGeom>
        <a:ln>
          <a:prstDash val="solid"/>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太枠内の該当する部分に入力をお願いします。</a:t>
          </a:r>
        </a:p>
      </xdr:txBody>
    </xdr:sp>
    <xdr:clientData/>
  </xdr:twoCellAnchor>
  <xdr:twoCellAnchor>
    <xdr:from>
      <xdr:col>0</xdr:col>
      <xdr:colOff>367393</xdr:colOff>
      <xdr:row>17</xdr:row>
      <xdr:rowOff>122465</xdr:rowOff>
    </xdr:from>
    <xdr:to>
      <xdr:col>2</xdr:col>
      <xdr:colOff>680356</xdr:colOff>
      <xdr:row>20</xdr:row>
      <xdr:rowOff>98653</xdr:rowOff>
    </xdr:to>
    <xdr:sp macro="" textlink="">
      <xdr:nvSpPr>
        <xdr:cNvPr id="4" name="角丸四角形 3"/>
        <xdr:cNvSpPr/>
      </xdr:nvSpPr>
      <xdr:spPr>
        <a:xfrm>
          <a:off x="367393" y="5306786"/>
          <a:ext cx="1564820" cy="50686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24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41"/>
  <sheetViews>
    <sheetView workbookViewId="0">
      <selection activeCell="A7" sqref="A7"/>
    </sheetView>
  </sheetViews>
  <sheetFormatPr defaultRowHeight="13.5" x14ac:dyDescent="0.15"/>
  <cols>
    <col min="1" max="1" width="18.375" customWidth="1"/>
    <col min="2" max="2" width="30.25" customWidth="1"/>
    <col min="3" max="3" width="36.625" customWidth="1"/>
    <col min="4" max="4" width="36.5" customWidth="1"/>
    <col min="5" max="6" width="11.625" customWidth="1"/>
    <col min="7" max="7" width="18.375" customWidth="1"/>
    <col min="8" max="8" width="30.25" customWidth="1"/>
    <col min="9" max="9" width="36.625" customWidth="1"/>
    <col min="10" max="10" width="36.5" customWidth="1"/>
  </cols>
  <sheetData>
    <row r="1" spans="1:10" ht="24.75" customHeight="1" x14ac:dyDescent="0.15">
      <c r="A1" s="322" t="s">
        <v>496</v>
      </c>
      <c r="G1" s="322" t="s">
        <v>496</v>
      </c>
    </row>
    <row r="2" spans="1:10" ht="6.75" customHeight="1" x14ac:dyDescent="0.15"/>
    <row r="3" spans="1:10" ht="6.75" customHeight="1" x14ac:dyDescent="0.15"/>
    <row r="4" spans="1:10" ht="14.25" thickBot="1" x14ac:dyDescent="0.2">
      <c r="A4" s="48" t="s">
        <v>0</v>
      </c>
      <c r="B4" s="48" t="s">
        <v>1</v>
      </c>
      <c r="C4" s="48" t="s">
        <v>2</v>
      </c>
      <c r="G4" s="48" t="s">
        <v>0</v>
      </c>
      <c r="H4" s="48" t="s">
        <v>1</v>
      </c>
      <c r="I4" s="48" t="s">
        <v>2</v>
      </c>
    </row>
    <row r="5" spans="1:10" ht="35.25" customHeight="1" thickTop="1" thickBot="1" x14ac:dyDescent="0.2">
      <c r="A5" s="179"/>
      <c r="B5" s="180"/>
      <c r="C5" s="181"/>
      <c r="G5" s="179" t="s">
        <v>44</v>
      </c>
      <c r="H5" s="180" t="s">
        <v>383</v>
      </c>
      <c r="I5" s="181" t="s">
        <v>384</v>
      </c>
    </row>
    <row r="6" spans="1:10" ht="14.25" thickTop="1" x14ac:dyDescent="0.15">
      <c r="A6" s="5"/>
      <c r="B6" s="5"/>
      <c r="C6" s="5"/>
      <c r="D6" s="5"/>
      <c r="G6" s="5"/>
      <c r="H6" s="5"/>
      <c r="I6" s="5"/>
      <c r="J6" s="5"/>
    </row>
    <row r="7" spans="1:10" ht="15.75" customHeight="1" thickBot="1" x14ac:dyDescent="0.2">
      <c r="A7" s="270" t="s">
        <v>285</v>
      </c>
      <c r="B7" s="48" t="s">
        <v>20</v>
      </c>
      <c r="C7" s="48" t="s">
        <v>262</v>
      </c>
      <c r="D7" s="5"/>
      <c r="G7" s="270" t="s">
        <v>285</v>
      </c>
      <c r="H7" s="48" t="s">
        <v>20</v>
      </c>
      <c r="I7" s="48" t="s">
        <v>262</v>
      </c>
      <c r="J7" s="5"/>
    </row>
    <row r="8" spans="1:10" ht="35.25" customHeight="1" thickTop="1" thickBot="1" x14ac:dyDescent="0.2">
      <c r="A8" s="327"/>
      <c r="B8" s="324"/>
      <c r="C8" s="323"/>
      <c r="D8" s="5"/>
      <c r="F8" s="325"/>
      <c r="G8" s="326" t="s">
        <v>385</v>
      </c>
      <c r="H8" s="323" t="s">
        <v>386</v>
      </c>
      <c r="I8" s="182" t="s">
        <v>387</v>
      </c>
      <c r="J8" s="5"/>
    </row>
    <row r="9" spans="1:10" ht="14.25" thickTop="1" x14ac:dyDescent="0.15">
      <c r="A9" s="329"/>
      <c r="B9" s="5"/>
      <c r="C9" s="5"/>
      <c r="D9" s="5"/>
      <c r="G9" s="5"/>
      <c r="H9" s="5"/>
      <c r="I9" s="5"/>
      <c r="J9" s="5"/>
    </row>
    <row r="10" spans="1:10" x14ac:dyDescent="0.15">
      <c r="A10" s="328"/>
      <c r="B10" s="5"/>
      <c r="C10" s="5"/>
      <c r="D10" s="5"/>
      <c r="G10" s="5"/>
      <c r="H10" s="5"/>
      <c r="I10" s="5"/>
      <c r="J10" s="5"/>
    </row>
    <row r="11" spans="1:10" ht="14.25" thickBot="1" x14ac:dyDescent="0.2">
      <c r="A11" s="49" t="s">
        <v>4</v>
      </c>
      <c r="B11" s="48" t="s">
        <v>503</v>
      </c>
      <c r="C11" s="48" t="s">
        <v>504</v>
      </c>
      <c r="D11" s="7"/>
      <c r="G11" s="49" t="s">
        <v>4</v>
      </c>
      <c r="H11" s="48" t="s">
        <v>503</v>
      </c>
      <c r="I11" s="48" t="s">
        <v>504</v>
      </c>
      <c r="J11" s="7"/>
    </row>
    <row r="12" spans="1:10" ht="37.5" customHeight="1" thickTop="1" x14ac:dyDescent="0.15">
      <c r="A12" s="50" t="s">
        <v>3</v>
      </c>
      <c r="B12" s="253"/>
      <c r="C12" s="254"/>
      <c r="D12" s="8"/>
      <c r="G12" s="50" t="s">
        <v>3</v>
      </c>
      <c r="H12" s="253" t="s">
        <v>388</v>
      </c>
      <c r="I12" s="254" t="s">
        <v>389</v>
      </c>
      <c r="J12" s="8"/>
    </row>
    <row r="13" spans="1:10" ht="37.5" customHeight="1" x14ac:dyDescent="0.15">
      <c r="A13" s="50" t="s">
        <v>5</v>
      </c>
      <c r="B13" s="255"/>
      <c r="C13" s="256"/>
      <c r="D13" s="8"/>
      <c r="G13" s="50" t="s">
        <v>5</v>
      </c>
      <c r="H13" s="255" t="s">
        <v>410</v>
      </c>
      <c r="I13" s="256" t="s">
        <v>411</v>
      </c>
      <c r="J13" s="8"/>
    </row>
    <row r="14" spans="1:10" ht="37.5" customHeight="1" thickBot="1" x14ac:dyDescent="0.2">
      <c r="A14" s="50" t="s">
        <v>6</v>
      </c>
      <c r="B14" s="257"/>
      <c r="C14" s="258"/>
      <c r="D14" s="8"/>
      <c r="G14" s="50" t="s">
        <v>6</v>
      </c>
      <c r="H14" s="257" t="s">
        <v>412</v>
      </c>
      <c r="I14" s="258" t="s">
        <v>413</v>
      </c>
      <c r="J14" s="8"/>
    </row>
    <row r="15" spans="1:10" ht="14.25" thickTop="1" x14ac:dyDescent="0.15"/>
    <row r="16" spans="1:10" ht="22.5" customHeight="1" thickBot="1" x14ac:dyDescent="0.2">
      <c r="A16" s="101" t="s">
        <v>181</v>
      </c>
      <c r="B16" s="48" t="s">
        <v>10</v>
      </c>
      <c r="G16" s="101" t="s">
        <v>181</v>
      </c>
      <c r="H16" s="48" t="s">
        <v>10</v>
      </c>
    </row>
    <row r="17" spans="1:10" ht="22.5" customHeight="1" thickTop="1" x14ac:dyDescent="0.15">
      <c r="A17" s="102" t="s">
        <v>184</v>
      </c>
      <c r="B17" s="105"/>
      <c r="G17" s="102" t="s">
        <v>184</v>
      </c>
      <c r="H17" s="105" t="s">
        <v>22</v>
      </c>
    </row>
    <row r="18" spans="1:10" ht="22.5" customHeight="1" x14ac:dyDescent="0.15">
      <c r="A18" s="102" t="s">
        <v>183</v>
      </c>
      <c r="B18" s="106"/>
      <c r="G18" s="102" t="s">
        <v>183</v>
      </c>
      <c r="H18" s="106" t="s">
        <v>21</v>
      </c>
    </row>
    <row r="19" spans="1:10" ht="22.5" customHeight="1" x14ac:dyDescent="0.15">
      <c r="A19" s="102" t="s">
        <v>182</v>
      </c>
      <c r="B19" s="106"/>
      <c r="D19" s="9"/>
      <c r="G19" s="102" t="s">
        <v>182</v>
      </c>
      <c r="H19" s="106"/>
      <c r="J19" s="9"/>
    </row>
    <row r="20" spans="1:10" ht="22.5" customHeight="1" thickBot="1" x14ac:dyDescent="0.2">
      <c r="A20" s="103" t="s">
        <v>185</v>
      </c>
      <c r="B20" s="107"/>
      <c r="D20" s="6" t="s">
        <v>250</v>
      </c>
      <c r="G20" s="103" t="s">
        <v>185</v>
      </c>
      <c r="H20" s="107"/>
      <c r="J20" s="6" t="s">
        <v>250</v>
      </c>
    </row>
    <row r="21" spans="1:10" ht="22.5" customHeight="1" thickTop="1" x14ac:dyDescent="0.15">
      <c r="A21" s="104" t="s">
        <v>186</v>
      </c>
      <c r="B21" s="108"/>
      <c r="G21" s="104" t="s">
        <v>186</v>
      </c>
      <c r="H21" s="108" t="s">
        <v>23</v>
      </c>
    </row>
    <row r="22" spans="1:10" ht="22.5" customHeight="1" thickBot="1" x14ac:dyDescent="0.2">
      <c r="A22" s="103" t="s">
        <v>187</v>
      </c>
      <c r="B22" s="107"/>
      <c r="G22" s="103" t="s">
        <v>187</v>
      </c>
      <c r="H22" s="107" t="s">
        <v>24</v>
      </c>
    </row>
    <row r="23" spans="1:10" ht="22.5" customHeight="1" thickTop="1" x14ac:dyDescent="0.15">
      <c r="A23" s="104" t="s">
        <v>188</v>
      </c>
      <c r="B23" s="108"/>
      <c r="G23" s="104" t="s">
        <v>188</v>
      </c>
      <c r="H23" s="108" t="s">
        <v>25</v>
      </c>
    </row>
    <row r="24" spans="1:10" ht="22.5" customHeight="1" x14ac:dyDescent="0.15">
      <c r="A24" s="102" t="s">
        <v>189</v>
      </c>
      <c r="B24" s="106"/>
      <c r="G24" s="102" t="s">
        <v>189</v>
      </c>
      <c r="H24" s="106" t="s">
        <v>27</v>
      </c>
    </row>
    <row r="25" spans="1:10" ht="22.5" customHeight="1" x14ac:dyDescent="0.15">
      <c r="A25" s="102" t="s">
        <v>190</v>
      </c>
      <c r="B25" s="106"/>
      <c r="G25" s="102" t="s">
        <v>190</v>
      </c>
      <c r="H25" s="106" t="s">
        <v>28</v>
      </c>
    </row>
    <row r="26" spans="1:10" ht="22.5" customHeight="1" x14ac:dyDescent="0.15">
      <c r="A26" s="102" t="s">
        <v>191</v>
      </c>
      <c r="B26" s="106"/>
      <c r="G26" s="102" t="s">
        <v>191</v>
      </c>
      <c r="H26" s="106"/>
    </row>
    <row r="27" spans="1:10" ht="22.5" customHeight="1" x14ac:dyDescent="0.15">
      <c r="A27" s="102" t="s">
        <v>192</v>
      </c>
      <c r="B27" s="106"/>
      <c r="G27" s="102" t="s">
        <v>192</v>
      </c>
      <c r="H27" s="106"/>
    </row>
    <row r="28" spans="1:10" ht="22.5" customHeight="1" x14ac:dyDescent="0.15">
      <c r="A28" s="102" t="s">
        <v>193</v>
      </c>
      <c r="B28" s="106"/>
      <c r="G28" s="102" t="s">
        <v>193</v>
      </c>
      <c r="H28" s="106"/>
    </row>
    <row r="29" spans="1:10" ht="22.5" customHeight="1" x14ac:dyDescent="0.15">
      <c r="A29" s="102" t="s">
        <v>194</v>
      </c>
      <c r="B29" s="106"/>
      <c r="G29" s="102" t="s">
        <v>194</v>
      </c>
      <c r="H29" s="106"/>
    </row>
    <row r="30" spans="1:10" ht="22.5" customHeight="1" thickBot="1" x14ac:dyDescent="0.2">
      <c r="A30" s="102" t="s">
        <v>195</v>
      </c>
      <c r="B30" s="109"/>
      <c r="G30" s="102" t="s">
        <v>195</v>
      </c>
      <c r="H30" s="109"/>
    </row>
    <row r="31" spans="1:10" ht="14.25" thickTop="1" x14ac:dyDescent="0.15"/>
    <row r="32" spans="1:10" ht="22.5" customHeight="1" thickBot="1" x14ac:dyDescent="0.2">
      <c r="A32" s="141" t="s">
        <v>263</v>
      </c>
      <c r="G32" s="141" t="s">
        <v>263</v>
      </c>
    </row>
    <row r="33" spans="1:8" ht="22.5" customHeight="1" x14ac:dyDescent="0.15">
      <c r="A33" s="102" t="s">
        <v>291</v>
      </c>
      <c r="B33" s="259"/>
      <c r="G33" s="102" t="s">
        <v>291</v>
      </c>
      <c r="H33" s="259" t="s">
        <v>390</v>
      </c>
    </row>
    <row r="34" spans="1:8" ht="22.5" customHeight="1" x14ac:dyDescent="0.15">
      <c r="A34" s="102" t="s">
        <v>264</v>
      </c>
      <c r="B34" s="260"/>
      <c r="G34" s="102" t="s">
        <v>264</v>
      </c>
      <c r="H34" s="260" t="s">
        <v>390</v>
      </c>
    </row>
    <row r="35" spans="1:8" ht="22.5" customHeight="1" thickBot="1" x14ac:dyDescent="0.2">
      <c r="A35" s="102" t="s">
        <v>265</v>
      </c>
      <c r="B35" s="261"/>
      <c r="G35" s="102" t="s">
        <v>265</v>
      </c>
      <c r="H35" s="261" t="s">
        <v>390</v>
      </c>
    </row>
    <row r="36" spans="1:8" ht="22.5" customHeight="1" x14ac:dyDescent="0.15"/>
    <row r="37" spans="1:8" ht="22.5" customHeight="1" x14ac:dyDescent="0.15">
      <c r="A37" s="142"/>
      <c r="G37" s="142"/>
    </row>
    <row r="38" spans="1:8" ht="22.5" customHeight="1" x14ac:dyDescent="0.15"/>
    <row r="39" spans="1:8" ht="22.5" customHeight="1" x14ac:dyDescent="0.15"/>
    <row r="40" spans="1:8" ht="22.5" customHeight="1" x14ac:dyDescent="0.15"/>
    <row r="41" spans="1:8" ht="22.5" customHeight="1" x14ac:dyDescent="0.15"/>
  </sheetData>
  <phoneticPr fontId="1"/>
  <dataValidations count="1">
    <dataValidation type="list" allowBlank="1" showInputMessage="1" showErrorMessage="1" sqref="B33:B35 H33:H35">
      <formula1>"希望する,希望しない"</formula1>
    </dataValidation>
  </dataValidations>
  <pageMargins left="0.7" right="0.32" top="0.75" bottom="0.41" header="0.3" footer="0.3"/>
  <pageSetup paperSize="9" scale="70" fitToHeight="0"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x14:formula1>
            <xm:f>定義!$A$3:$A$33</xm:f>
          </x14:formula1>
          <xm:sqref>A5 G5</xm:sqref>
        </x14:dataValidation>
        <x14:dataValidation type="list" allowBlank="1" showInputMessage="1" showErrorMessage="1">
          <x14:formula1>
            <xm:f>定義!$C$11:$C$14</xm:f>
          </x14:formula1>
          <xm:sqref>B23:B30 H23:H30</xm:sqref>
        </x14:dataValidation>
        <x14:dataValidation type="list" allowBlank="1" showInputMessage="1" showErrorMessage="1">
          <x14:formula1>
            <xm:f>定義!$C$7:$C$8</xm:f>
          </x14:formula1>
          <xm:sqref>B21:B22 H21:H22</xm:sqref>
        </x14:dataValidation>
        <x14:dataValidation type="list" allowBlank="1" showInputMessage="1" showErrorMessage="1">
          <x14:formula1>
            <xm:f>定義!$C$3:$C$4</xm:f>
          </x14:formula1>
          <xm:sqref>B17:B20 H17:H20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3"/>
  <sheetViews>
    <sheetView tabSelected="1" workbookViewId="0">
      <selection activeCell="C27" sqref="C27"/>
    </sheetView>
  </sheetViews>
  <sheetFormatPr defaultRowHeight="13.5" x14ac:dyDescent="0.15"/>
  <cols>
    <col min="1" max="1" width="18.375" customWidth="1"/>
    <col min="2" max="2" width="30.25" customWidth="1"/>
    <col min="3" max="3" width="25.625" customWidth="1"/>
    <col min="4" max="6" width="9.375" customWidth="1"/>
  </cols>
  <sheetData>
    <row r="1" spans="1:6" ht="24.75" customHeight="1" x14ac:dyDescent="0.2">
      <c r="A1" s="262" t="s">
        <v>409</v>
      </c>
    </row>
    <row r="3" spans="1:6" x14ac:dyDescent="0.15">
      <c r="A3" s="49" t="s">
        <v>0</v>
      </c>
      <c r="B3" s="49" t="s">
        <v>1</v>
      </c>
    </row>
    <row r="4" spans="1:6" ht="35.25" customHeight="1" x14ac:dyDescent="0.15">
      <c r="A4" s="177" t="str">
        <f>IF(基本情報!A5="","",基本情報!A5)</f>
        <v/>
      </c>
      <c r="B4" s="178"/>
      <c r="E4" s="146"/>
      <c r="F4" t="s">
        <v>276</v>
      </c>
    </row>
    <row r="6" spans="1:6" x14ac:dyDescent="0.15">
      <c r="A6" s="49" t="s">
        <v>286</v>
      </c>
      <c r="B6" s="49" t="s">
        <v>20</v>
      </c>
      <c r="C6" s="49" t="s">
        <v>262</v>
      </c>
    </row>
    <row r="7" spans="1:6" ht="35.25" customHeight="1" x14ac:dyDescent="0.15">
      <c r="A7" s="178" t="str">
        <f>IF(基本情報!A8="","",基本情報!A8)</f>
        <v/>
      </c>
      <c r="B7" s="178" t="str">
        <f>IF(基本情報!B8="","",基本情報!B8)</f>
        <v/>
      </c>
      <c r="C7" s="178" t="str">
        <f>IF(基本情報!C8="","",基本情報!C8)</f>
        <v/>
      </c>
    </row>
    <row r="10" spans="1:6" ht="24" customHeight="1" x14ac:dyDescent="0.15">
      <c r="A10" s="143" t="s">
        <v>266</v>
      </c>
    </row>
    <row r="11" spans="1:6" ht="24" customHeight="1" x14ac:dyDescent="0.15">
      <c r="A11" s="143" t="s">
        <v>502</v>
      </c>
    </row>
    <row r="12" spans="1:6" ht="24" customHeight="1" x14ac:dyDescent="0.15">
      <c r="A12" s="143" t="s">
        <v>501</v>
      </c>
    </row>
    <row r="13" spans="1:6" ht="24" customHeight="1" x14ac:dyDescent="0.15">
      <c r="A13" s="143" t="s">
        <v>267</v>
      </c>
    </row>
    <row r="14" spans="1:6" ht="24" customHeight="1" x14ac:dyDescent="0.15">
      <c r="A14" s="143" t="s">
        <v>268</v>
      </c>
    </row>
    <row r="16" spans="1:6" ht="27.75" customHeight="1" x14ac:dyDescent="0.15">
      <c r="D16" s="153" t="s">
        <v>280</v>
      </c>
    </row>
    <row r="17" spans="1:6" ht="24.95" customHeight="1" thickBot="1" x14ac:dyDescent="0.2">
      <c r="A17" s="144" t="s">
        <v>269</v>
      </c>
      <c r="B17" s="150" t="s">
        <v>270</v>
      </c>
      <c r="C17" s="150" t="s">
        <v>272</v>
      </c>
      <c r="D17" s="241" t="s">
        <v>274</v>
      </c>
      <c r="E17" s="241" t="s">
        <v>275</v>
      </c>
    </row>
    <row r="18" spans="1:6" ht="24.95" customHeight="1" x14ac:dyDescent="0.15">
      <c r="A18" s="147" t="s">
        <v>497</v>
      </c>
      <c r="B18" s="148" t="s">
        <v>271</v>
      </c>
      <c r="C18" s="352" t="s">
        <v>515</v>
      </c>
      <c r="D18" s="304"/>
      <c r="E18" s="305"/>
    </row>
    <row r="19" spans="1:6" ht="24.95" customHeight="1" x14ac:dyDescent="0.15">
      <c r="A19" s="147" t="s">
        <v>498</v>
      </c>
      <c r="B19" s="150" t="s">
        <v>273</v>
      </c>
      <c r="C19" s="330" t="s">
        <v>513</v>
      </c>
      <c r="D19" s="306"/>
      <c r="E19" s="307"/>
    </row>
    <row r="20" spans="1:6" ht="24.95" customHeight="1" x14ac:dyDescent="0.15">
      <c r="A20" s="147" t="s">
        <v>499</v>
      </c>
      <c r="B20" s="150" t="s">
        <v>273</v>
      </c>
      <c r="C20" s="149" t="s">
        <v>511</v>
      </c>
      <c r="D20" s="306"/>
      <c r="E20" s="307"/>
    </row>
    <row r="21" spans="1:6" ht="24.95" customHeight="1" thickBot="1" x14ac:dyDescent="0.2">
      <c r="A21" s="147" t="s">
        <v>500</v>
      </c>
      <c r="B21" s="150" t="s">
        <v>273</v>
      </c>
      <c r="C21" s="149" t="s">
        <v>512</v>
      </c>
      <c r="D21" s="308"/>
      <c r="E21" s="309"/>
    </row>
    <row r="22" spans="1:6" ht="24.95" customHeight="1" x14ac:dyDescent="0.15">
      <c r="A22" s="145"/>
      <c r="B22" s="33"/>
      <c r="C22" s="151" t="s">
        <v>278</v>
      </c>
      <c r="D22" s="303" t="str">
        <f>IF(SUM(D18:D21)&lt;6,"○","×")</f>
        <v>○</v>
      </c>
      <c r="E22" s="303" t="str">
        <f>IF(SUM(E18:E21)&lt;6,"○","×")</f>
        <v>○</v>
      </c>
    </row>
    <row r="23" spans="1:6" ht="24.95" customHeight="1" x14ac:dyDescent="0.15"/>
    <row r="24" spans="1:6" ht="24.95" customHeight="1" x14ac:dyDescent="0.15">
      <c r="A24" s="153" t="s">
        <v>277</v>
      </c>
      <c r="B24" s="154"/>
      <c r="C24" s="154"/>
      <c r="D24" s="154"/>
      <c r="E24" s="154"/>
    </row>
    <row r="25" spans="1:6" ht="17.25" customHeight="1" x14ac:dyDescent="0.15">
      <c r="A25" s="154"/>
      <c r="B25" s="154"/>
      <c r="C25" s="154"/>
      <c r="D25" s="153" t="s">
        <v>280</v>
      </c>
      <c r="E25" s="154"/>
    </row>
    <row r="26" spans="1:6" ht="24.95" customHeight="1" thickBot="1" x14ac:dyDescent="0.2">
      <c r="A26" s="155" t="s">
        <v>269</v>
      </c>
      <c r="B26" s="331" t="s">
        <v>270</v>
      </c>
      <c r="C26" s="331" t="s">
        <v>272</v>
      </c>
      <c r="D26" s="332" t="s">
        <v>274</v>
      </c>
      <c r="E26" s="332" t="s">
        <v>275</v>
      </c>
    </row>
    <row r="27" spans="1:6" ht="24.95" customHeight="1" x14ac:dyDescent="0.15">
      <c r="A27" s="147" t="s">
        <v>497</v>
      </c>
      <c r="B27" s="148" t="s">
        <v>271</v>
      </c>
      <c r="C27" s="352" t="s">
        <v>515</v>
      </c>
      <c r="D27" s="311">
        <v>2</v>
      </c>
      <c r="E27" s="312"/>
    </row>
    <row r="28" spans="1:6" ht="24.95" customHeight="1" x14ac:dyDescent="0.15">
      <c r="A28" s="147" t="s">
        <v>498</v>
      </c>
      <c r="B28" s="150" t="s">
        <v>273</v>
      </c>
      <c r="C28" s="149" t="s">
        <v>514</v>
      </c>
      <c r="D28" s="313">
        <v>2</v>
      </c>
      <c r="E28" s="314">
        <v>5</v>
      </c>
    </row>
    <row r="29" spans="1:6" ht="24.95" customHeight="1" x14ac:dyDescent="0.15">
      <c r="A29" s="147" t="s">
        <v>499</v>
      </c>
      <c r="B29" s="150" t="s">
        <v>273</v>
      </c>
      <c r="C29" s="149" t="s">
        <v>511</v>
      </c>
      <c r="D29" s="313"/>
      <c r="E29" s="314"/>
    </row>
    <row r="30" spans="1:6" ht="24.95" customHeight="1" thickBot="1" x14ac:dyDescent="0.2">
      <c r="A30" s="147" t="s">
        <v>500</v>
      </c>
      <c r="B30" s="150" t="s">
        <v>273</v>
      </c>
      <c r="C30" s="149" t="s">
        <v>512</v>
      </c>
      <c r="D30" s="315"/>
      <c r="E30" s="316"/>
    </row>
    <row r="31" spans="1:6" ht="27" customHeight="1" x14ac:dyDescent="0.15">
      <c r="A31" s="154"/>
      <c r="B31" s="154"/>
      <c r="C31" s="156" t="s">
        <v>278</v>
      </c>
      <c r="D31" s="310" t="str">
        <f>IF(SUM(D27:D30)&lt;6,"○","×")</f>
        <v>○</v>
      </c>
      <c r="E31" s="310" t="str">
        <f>IF(SUM(E27:E30)&lt;6,"○","×")</f>
        <v>○</v>
      </c>
    </row>
    <row r="32" spans="1:6" x14ac:dyDescent="0.15">
      <c r="A32" s="154"/>
      <c r="B32" s="154"/>
      <c r="C32" s="154"/>
      <c r="D32" s="154"/>
      <c r="E32" s="154"/>
      <c r="F32" s="154"/>
    </row>
    <row r="33" spans="1:6" x14ac:dyDescent="0.15">
      <c r="A33" s="154"/>
      <c r="B33" s="154"/>
      <c r="C33" s="157" t="s">
        <v>279</v>
      </c>
      <c r="D33" s="154"/>
      <c r="E33" s="154"/>
      <c r="F33" s="154"/>
    </row>
  </sheetData>
  <phoneticPr fontId="1"/>
  <pageMargins left="0.7" right="0.7" top="0.68" bottom="0.21" header="0.3" footer="0.17"/>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D66"/>
  <sheetViews>
    <sheetView topLeftCell="A7" workbookViewId="0">
      <selection activeCell="E7" sqref="E7"/>
    </sheetView>
  </sheetViews>
  <sheetFormatPr defaultRowHeight="13.5" x14ac:dyDescent="0.15"/>
  <cols>
    <col min="1" max="1" width="13" bestFit="1" customWidth="1"/>
    <col min="2" max="2" width="3.875" customWidth="1"/>
    <col min="3" max="3" width="70.125" customWidth="1"/>
    <col min="4" max="4" width="9" style="29"/>
  </cols>
  <sheetData>
    <row r="1" spans="1:4" ht="37.5" customHeight="1" x14ac:dyDescent="0.15">
      <c r="A1" s="339" t="s">
        <v>355</v>
      </c>
      <c r="B1" s="339"/>
      <c r="C1" s="339"/>
      <c r="D1" s="339"/>
    </row>
    <row r="2" spans="1:4" ht="48" customHeight="1" x14ac:dyDescent="0.15">
      <c r="A2" s="337" t="s">
        <v>357</v>
      </c>
      <c r="B2" s="337"/>
      <c r="C2" s="338"/>
      <c r="D2" s="338"/>
    </row>
    <row r="4" spans="1:4" ht="21" customHeight="1" x14ac:dyDescent="0.15">
      <c r="A4" s="240" t="s">
        <v>4</v>
      </c>
      <c r="B4" s="238"/>
      <c r="C4" s="238" t="s">
        <v>356</v>
      </c>
      <c r="D4" s="241" t="s">
        <v>358</v>
      </c>
    </row>
    <row r="5" spans="1:4" ht="45" customHeight="1" x14ac:dyDescent="0.15">
      <c r="A5" s="340" t="s">
        <v>359</v>
      </c>
      <c r="B5" s="234" t="s">
        <v>375</v>
      </c>
      <c r="C5" s="235" t="s">
        <v>361</v>
      </c>
      <c r="D5" s="247"/>
    </row>
    <row r="6" spans="1:4" ht="45" customHeight="1" x14ac:dyDescent="0.15">
      <c r="A6" s="341"/>
      <c r="B6" s="236" t="s">
        <v>375</v>
      </c>
      <c r="C6" s="239" t="s">
        <v>360</v>
      </c>
      <c r="D6" s="248"/>
    </row>
    <row r="7" spans="1:4" ht="45" customHeight="1" x14ac:dyDescent="0.15">
      <c r="A7" s="341"/>
      <c r="B7" s="236" t="s">
        <v>375</v>
      </c>
      <c r="C7" s="239" t="s">
        <v>382</v>
      </c>
      <c r="D7" s="248"/>
    </row>
    <row r="8" spans="1:4" ht="45" customHeight="1" x14ac:dyDescent="0.15">
      <c r="A8" s="342"/>
      <c r="B8" s="237" t="s">
        <v>375</v>
      </c>
      <c r="C8" s="242" t="s">
        <v>362</v>
      </c>
      <c r="D8" s="249"/>
    </row>
    <row r="9" spans="1:4" ht="45" customHeight="1" x14ac:dyDescent="0.15">
      <c r="A9" s="233" t="s">
        <v>363</v>
      </c>
      <c r="B9" s="224" t="s">
        <v>375</v>
      </c>
      <c r="C9" s="232" t="s">
        <v>364</v>
      </c>
      <c r="D9" s="250"/>
    </row>
    <row r="10" spans="1:4" ht="45" customHeight="1" x14ac:dyDescent="0.15">
      <c r="A10" s="335" t="s">
        <v>368</v>
      </c>
      <c r="B10" s="234" t="s">
        <v>375</v>
      </c>
      <c r="C10" s="235" t="s">
        <v>365</v>
      </c>
      <c r="D10" s="247"/>
    </row>
    <row r="11" spans="1:4" ht="45" customHeight="1" x14ac:dyDescent="0.15">
      <c r="A11" s="336"/>
      <c r="B11" s="236" t="s">
        <v>375</v>
      </c>
      <c r="C11" s="239" t="s">
        <v>366</v>
      </c>
      <c r="D11" s="248"/>
    </row>
    <row r="12" spans="1:4" ht="45" customHeight="1" x14ac:dyDescent="0.15">
      <c r="A12" s="336"/>
      <c r="B12" s="244" t="s">
        <v>375</v>
      </c>
      <c r="C12" s="251" t="s">
        <v>367</v>
      </c>
      <c r="D12" s="252"/>
    </row>
    <row r="13" spans="1:4" ht="45" customHeight="1" x14ac:dyDescent="0.15">
      <c r="A13" s="340" t="s">
        <v>376</v>
      </c>
      <c r="B13" s="234" t="s">
        <v>375</v>
      </c>
      <c r="C13" s="235" t="s">
        <v>369</v>
      </c>
      <c r="D13" s="247"/>
    </row>
    <row r="14" spans="1:4" ht="45" customHeight="1" x14ac:dyDescent="0.15">
      <c r="A14" s="341"/>
      <c r="B14" s="236" t="s">
        <v>375</v>
      </c>
      <c r="C14" s="239" t="s">
        <v>370</v>
      </c>
      <c r="D14" s="248"/>
    </row>
    <row r="15" spans="1:4" ht="45" customHeight="1" x14ac:dyDescent="0.15">
      <c r="A15" s="341"/>
      <c r="B15" s="236" t="s">
        <v>375</v>
      </c>
      <c r="C15" s="239" t="s">
        <v>371</v>
      </c>
      <c r="D15" s="248"/>
    </row>
    <row r="16" spans="1:4" ht="45" customHeight="1" x14ac:dyDescent="0.15">
      <c r="A16" s="341"/>
      <c r="B16" s="236" t="s">
        <v>375</v>
      </c>
      <c r="C16" s="239" t="s">
        <v>372</v>
      </c>
      <c r="D16" s="248"/>
    </row>
    <row r="17" spans="1:4" ht="45" customHeight="1" x14ac:dyDescent="0.15">
      <c r="A17" s="341"/>
      <c r="B17" s="236" t="s">
        <v>375</v>
      </c>
      <c r="C17" s="239" t="s">
        <v>373</v>
      </c>
      <c r="D17" s="248"/>
    </row>
    <row r="18" spans="1:4" ht="45" customHeight="1" x14ac:dyDescent="0.15">
      <c r="A18" s="342"/>
      <c r="B18" s="237" t="s">
        <v>375</v>
      </c>
      <c r="C18" s="242" t="s">
        <v>374</v>
      </c>
      <c r="D18" s="249"/>
    </row>
    <row r="19" spans="1:4" ht="6" customHeight="1" x14ac:dyDescent="0.15">
      <c r="B19" s="35"/>
      <c r="C19" s="231"/>
    </row>
    <row r="20" spans="1:4" ht="20.25" customHeight="1" x14ac:dyDescent="0.15">
      <c r="A20" s="333" t="s">
        <v>377</v>
      </c>
      <c r="B20" s="334"/>
      <c r="C20" s="334"/>
      <c r="D20" s="334"/>
    </row>
    <row r="21" spans="1:4" ht="5.25" customHeight="1" x14ac:dyDescent="0.15">
      <c r="B21" s="35"/>
      <c r="C21" s="231"/>
    </row>
    <row r="22" spans="1:4" ht="39.950000000000003" customHeight="1" x14ac:dyDescent="0.15">
      <c r="A22" s="243" t="s">
        <v>378</v>
      </c>
      <c r="B22" s="244"/>
      <c r="C22" s="246" t="s">
        <v>381</v>
      </c>
    </row>
    <row r="23" spans="1:4" ht="39.950000000000003" customHeight="1" x14ac:dyDescent="0.15">
      <c r="A23" s="243" t="s">
        <v>379</v>
      </c>
      <c r="B23" s="244"/>
      <c r="C23" s="245"/>
    </row>
    <row r="24" spans="1:4" ht="39.950000000000003" customHeight="1" x14ac:dyDescent="0.15">
      <c r="A24" s="243" t="s">
        <v>380</v>
      </c>
      <c r="B24" s="244"/>
      <c r="C24" s="245"/>
    </row>
    <row r="25" spans="1:4" x14ac:dyDescent="0.15">
      <c r="B25" s="35"/>
      <c r="C25" s="231"/>
    </row>
    <row r="26" spans="1:4" x14ac:dyDescent="0.15">
      <c r="B26" s="35"/>
      <c r="C26" s="231"/>
    </row>
    <row r="27" spans="1:4" x14ac:dyDescent="0.15">
      <c r="B27" s="35"/>
      <c r="C27" s="231"/>
    </row>
    <row r="28" spans="1:4" x14ac:dyDescent="0.15">
      <c r="B28" s="35"/>
      <c r="C28" s="231"/>
    </row>
    <row r="29" spans="1:4" x14ac:dyDescent="0.15">
      <c r="B29" s="35"/>
      <c r="C29" s="231"/>
    </row>
    <row r="30" spans="1:4" x14ac:dyDescent="0.15">
      <c r="B30" s="35"/>
      <c r="C30" s="231"/>
    </row>
    <row r="31" spans="1:4" x14ac:dyDescent="0.15">
      <c r="B31" s="35"/>
      <c r="C31" s="231"/>
    </row>
    <row r="32" spans="1:4" x14ac:dyDescent="0.15">
      <c r="B32" s="35"/>
      <c r="C32" s="231"/>
    </row>
    <row r="33" spans="2:3" x14ac:dyDescent="0.15">
      <c r="B33" s="35"/>
      <c r="C33" s="231"/>
    </row>
    <row r="34" spans="2:3" x14ac:dyDescent="0.15">
      <c r="B34" s="35"/>
      <c r="C34" s="231"/>
    </row>
    <row r="35" spans="2:3" x14ac:dyDescent="0.15">
      <c r="B35" s="35"/>
      <c r="C35" s="231"/>
    </row>
    <row r="36" spans="2:3" x14ac:dyDescent="0.15">
      <c r="B36" s="35"/>
      <c r="C36" s="231"/>
    </row>
    <row r="37" spans="2:3" x14ac:dyDescent="0.15">
      <c r="B37" s="35"/>
      <c r="C37" s="231"/>
    </row>
    <row r="38" spans="2:3" x14ac:dyDescent="0.15">
      <c r="B38" s="35"/>
      <c r="C38" s="231"/>
    </row>
    <row r="39" spans="2:3" x14ac:dyDescent="0.15">
      <c r="B39" s="35"/>
      <c r="C39" s="231"/>
    </row>
    <row r="40" spans="2:3" x14ac:dyDescent="0.15">
      <c r="B40" s="35"/>
      <c r="C40" s="231"/>
    </row>
    <row r="41" spans="2:3" x14ac:dyDescent="0.15">
      <c r="B41" s="35"/>
      <c r="C41" s="231"/>
    </row>
    <row r="42" spans="2:3" x14ac:dyDescent="0.15">
      <c r="B42" s="35"/>
      <c r="C42" s="231"/>
    </row>
    <row r="43" spans="2:3" x14ac:dyDescent="0.15">
      <c r="B43" s="35"/>
      <c r="C43" s="231"/>
    </row>
    <row r="44" spans="2:3" x14ac:dyDescent="0.15">
      <c r="B44" s="35"/>
      <c r="C44" s="231"/>
    </row>
    <row r="45" spans="2:3" x14ac:dyDescent="0.15">
      <c r="B45" s="35"/>
      <c r="C45" s="231"/>
    </row>
    <row r="46" spans="2:3" x14ac:dyDescent="0.15">
      <c r="B46" s="35"/>
      <c r="C46" s="231"/>
    </row>
    <row r="47" spans="2:3" x14ac:dyDescent="0.15">
      <c r="B47" s="35"/>
      <c r="C47" s="231"/>
    </row>
    <row r="48" spans="2:3" x14ac:dyDescent="0.15">
      <c r="B48" s="35"/>
      <c r="C48" s="231"/>
    </row>
    <row r="49" spans="2:3" x14ac:dyDescent="0.15">
      <c r="B49" s="35"/>
      <c r="C49" s="231"/>
    </row>
    <row r="50" spans="2:3" x14ac:dyDescent="0.15">
      <c r="B50" s="35"/>
      <c r="C50" s="231"/>
    </row>
    <row r="51" spans="2:3" x14ac:dyDescent="0.15">
      <c r="B51" s="35"/>
      <c r="C51" s="231"/>
    </row>
    <row r="52" spans="2:3" x14ac:dyDescent="0.15">
      <c r="B52" s="35"/>
      <c r="C52" s="231"/>
    </row>
    <row r="53" spans="2:3" x14ac:dyDescent="0.15">
      <c r="B53" s="35"/>
      <c r="C53" s="231"/>
    </row>
    <row r="54" spans="2:3" x14ac:dyDescent="0.15">
      <c r="B54" s="35"/>
      <c r="C54" s="231"/>
    </row>
    <row r="55" spans="2:3" x14ac:dyDescent="0.15">
      <c r="B55" s="35"/>
      <c r="C55" s="231"/>
    </row>
    <row r="56" spans="2:3" x14ac:dyDescent="0.15">
      <c r="B56" s="35"/>
      <c r="C56" s="231"/>
    </row>
    <row r="57" spans="2:3" x14ac:dyDescent="0.15">
      <c r="B57" s="35"/>
      <c r="C57" s="231"/>
    </row>
    <row r="58" spans="2:3" x14ac:dyDescent="0.15">
      <c r="B58" s="35"/>
      <c r="C58" s="231"/>
    </row>
    <row r="59" spans="2:3" x14ac:dyDescent="0.15">
      <c r="B59" s="35"/>
      <c r="C59" s="231"/>
    </row>
    <row r="60" spans="2:3" x14ac:dyDescent="0.15">
      <c r="B60" s="35"/>
      <c r="C60" s="231"/>
    </row>
    <row r="61" spans="2:3" x14ac:dyDescent="0.15">
      <c r="C61" s="231"/>
    </row>
    <row r="62" spans="2:3" x14ac:dyDescent="0.15">
      <c r="C62" s="231"/>
    </row>
    <row r="63" spans="2:3" x14ac:dyDescent="0.15">
      <c r="C63" s="231"/>
    </row>
    <row r="64" spans="2:3" x14ac:dyDescent="0.15">
      <c r="C64" s="231"/>
    </row>
    <row r="65" spans="3:3" x14ac:dyDescent="0.15">
      <c r="C65" s="231"/>
    </row>
    <row r="66" spans="3:3" x14ac:dyDescent="0.15">
      <c r="C66" s="231"/>
    </row>
  </sheetData>
  <mergeCells count="6">
    <mergeCell ref="A20:D20"/>
    <mergeCell ref="A10:A12"/>
    <mergeCell ref="A2:D2"/>
    <mergeCell ref="A1:D1"/>
    <mergeCell ref="A5:A8"/>
    <mergeCell ref="A13:A18"/>
  </mergeCells>
  <phoneticPr fontId="1"/>
  <dataValidations count="2">
    <dataValidation type="list" allowBlank="1" showInputMessage="1" showErrorMessage="1" sqref="D5:D7 D9:D18">
      <formula1>"済, "</formula1>
    </dataValidation>
    <dataValidation type="list" allowBlank="1" showInputMessage="1" showErrorMessage="1" sqref="D8">
      <formula1>"済,参加なし,"</formula1>
    </dataValidation>
  </dataValidations>
  <pageMargins left="0.7" right="0.34" top="0.75" bottom="0.49"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
  <sheetViews>
    <sheetView zoomScale="70" zoomScaleNormal="70" zoomScaleSheetLayoutView="100" workbookViewId="0">
      <pane xSplit="3" ySplit="9" topLeftCell="N21" activePane="bottomRight" state="frozen"/>
      <selection pane="topRight" activeCell="D1" sqref="D1"/>
      <selection pane="bottomLeft" activeCell="A5" sqref="A5"/>
      <selection pane="bottomRight" sqref="A1:AA30"/>
    </sheetView>
  </sheetViews>
  <sheetFormatPr defaultRowHeight="16.5" customHeight="1" x14ac:dyDescent="0.15"/>
  <cols>
    <col min="1" max="1" width="13.875" style="5" customWidth="1"/>
    <col min="2" max="2" width="5.25" style="5" bestFit="1" customWidth="1"/>
    <col min="3" max="3" width="10.625" style="5" customWidth="1"/>
    <col min="4" max="6" width="22.5" style="5" customWidth="1"/>
    <col min="7" max="8" width="9" style="5" bestFit="1" customWidth="1"/>
    <col min="9" max="9" width="12.25" style="5" bestFit="1" customWidth="1"/>
    <col min="10" max="15" width="10.625" style="5" customWidth="1"/>
    <col min="16" max="16" width="10.125" style="5" bestFit="1" customWidth="1"/>
    <col min="17" max="19" width="9.375" style="5" customWidth="1"/>
    <col min="20" max="20" width="8.75" style="5" bestFit="1" customWidth="1"/>
    <col min="21" max="21" width="16.25" style="5" customWidth="1"/>
    <col min="22" max="22" width="13" style="5" bestFit="1" customWidth="1"/>
    <col min="23" max="23" width="17.25" style="5" bestFit="1" customWidth="1"/>
    <col min="24" max="24" width="20" style="5" bestFit="1" customWidth="1"/>
    <col min="25" max="25" width="15.125" style="5" bestFit="1" customWidth="1"/>
    <col min="26" max="26" width="11" style="5" bestFit="1" customWidth="1"/>
    <col min="27" max="27" width="20.75" style="5" bestFit="1" customWidth="1"/>
    <col min="28" max="16384" width="9" style="5"/>
  </cols>
  <sheetData>
    <row r="1" spans="1:27" ht="16.5" customHeight="1" x14ac:dyDescent="0.15">
      <c r="A1" s="1" t="s">
        <v>407</v>
      </c>
    </row>
    <row r="2" spans="1:27" ht="9" customHeight="1" x14ac:dyDescent="0.15">
      <c r="A2" s="1"/>
    </row>
    <row r="3" spans="1:27" ht="16.5" customHeight="1" thickBot="1" x14ac:dyDescent="0.2">
      <c r="A3" s="48" t="s">
        <v>0</v>
      </c>
      <c r="B3" s="346" t="s">
        <v>1</v>
      </c>
      <c r="C3" s="347"/>
      <c r="D3" s="348"/>
      <c r="E3"/>
      <c r="F3"/>
      <c r="G3"/>
    </row>
    <row r="4" spans="1:27" ht="35.25" customHeight="1" thickTop="1" thickBot="1" x14ac:dyDescent="0.2">
      <c r="A4" s="183" t="str">
        <f>IF(基本情報!A5="","",基本情報!A5)</f>
        <v/>
      </c>
      <c r="B4" s="343" t="str">
        <f>IF(基本情報!B5="","",基本情報!B5)</f>
        <v/>
      </c>
      <c r="C4" s="344"/>
      <c r="D4" s="345"/>
      <c r="E4" s="152"/>
      <c r="F4"/>
      <c r="G4" s="154"/>
      <c r="H4" t="s">
        <v>508</v>
      </c>
    </row>
    <row r="5" spans="1:27" ht="9" customHeight="1" thickTop="1" x14ac:dyDescent="0.15">
      <c r="A5"/>
      <c r="B5"/>
      <c r="C5"/>
      <c r="D5"/>
      <c r="E5"/>
      <c r="F5"/>
    </row>
    <row r="6" spans="1:27" ht="16.5" customHeight="1" thickBot="1" x14ac:dyDescent="0.2">
      <c r="A6" s="346" t="s">
        <v>287</v>
      </c>
      <c r="B6" s="347"/>
      <c r="C6" s="348"/>
      <c r="D6" s="263"/>
      <c r="E6" s="264"/>
      <c r="F6"/>
      <c r="G6" t="s">
        <v>288</v>
      </c>
    </row>
    <row r="7" spans="1:27" ht="35.25" customHeight="1" thickTop="1" thickBot="1" x14ac:dyDescent="0.2">
      <c r="A7" s="349" t="str">
        <f>IF(基本情報!B12="","",基本情報!B12)</f>
        <v/>
      </c>
      <c r="B7" s="344"/>
      <c r="C7" s="345"/>
      <c r="D7" s="266"/>
      <c r="E7" s="266"/>
      <c r="F7"/>
    </row>
    <row r="8" spans="1:27" ht="20.100000000000001" customHeight="1" thickTop="1" x14ac:dyDescent="0.15"/>
    <row r="9" spans="1:27" ht="45" customHeight="1" thickBot="1" x14ac:dyDescent="0.2">
      <c r="A9" s="49" t="s">
        <v>4</v>
      </c>
      <c r="B9" s="100" t="s">
        <v>119</v>
      </c>
      <c r="C9" s="49" t="s">
        <v>10</v>
      </c>
      <c r="D9" s="48" t="s">
        <v>7</v>
      </c>
      <c r="E9" s="48" t="s">
        <v>8</v>
      </c>
      <c r="F9" s="48" t="s">
        <v>9</v>
      </c>
      <c r="G9" s="48" t="s">
        <v>15</v>
      </c>
      <c r="H9" s="48" t="s">
        <v>11</v>
      </c>
      <c r="I9" s="48" t="s">
        <v>12</v>
      </c>
      <c r="J9" s="51" t="s">
        <v>289</v>
      </c>
      <c r="K9" s="51" t="s">
        <v>281</v>
      </c>
      <c r="L9" s="51" t="s">
        <v>284</v>
      </c>
      <c r="M9" s="51" t="s">
        <v>290</v>
      </c>
      <c r="N9" s="51" t="s">
        <v>282</v>
      </c>
      <c r="O9" s="51" t="s">
        <v>283</v>
      </c>
      <c r="P9" s="51" t="s">
        <v>251</v>
      </c>
      <c r="Q9" s="48" t="s">
        <v>13</v>
      </c>
      <c r="R9" s="48" t="s">
        <v>14</v>
      </c>
      <c r="S9" s="48" t="s">
        <v>354</v>
      </c>
      <c r="T9" s="51" t="s">
        <v>252</v>
      </c>
      <c r="U9" s="48" t="s">
        <v>16</v>
      </c>
      <c r="V9" s="49" t="s">
        <v>0</v>
      </c>
      <c r="W9" s="49" t="s">
        <v>1</v>
      </c>
      <c r="X9" s="49" t="s">
        <v>2</v>
      </c>
      <c r="Y9" s="49" t="s">
        <v>20</v>
      </c>
      <c r="Z9" s="49" t="s">
        <v>75</v>
      </c>
      <c r="AA9" s="49" t="s">
        <v>76</v>
      </c>
    </row>
    <row r="10" spans="1:27" ht="30" customHeight="1" thickTop="1" x14ac:dyDescent="0.15">
      <c r="A10" s="52" t="s">
        <v>3</v>
      </c>
      <c r="B10" s="57">
        <v>1</v>
      </c>
      <c r="C10" s="184" t="str">
        <f>IF(基本情報!B17="","",基本情報!B17)</f>
        <v/>
      </c>
      <c r="D10" s="14"/>
      <c r="E10" s="15"/>
      <c r="F10" s="15"/>
      <c r="G10" s="30"/>
      <c r="H10" s="30"/>
      <c r="I10" s="161"/>
      <c r="J10" s="166"/>
      <c r="K10" s="167"/>
      <c r="L10" s="168"/>
      <c r="M10" s="168"/>
      <c r="N10" s="167"/>
      <c r="O10" s="168"/>
      <c r="P10" s="17"/>
      <c r="Q10" s="163"/>
      <c r="R10" s="17"/>
      <c r="S10" s="17"/>
      <c r="T10" s="17"/>
      <c r="U10" s="24"/>
      <c r="V10" s="165">
        <f>基本情報!A$5</f>
        <v>0</v>
      </c>
      <c r="W10" s="56">
        <f>基本情報!B$5</f>
        <v>0</v>
      </c>
      <c r="X10" s="56">
        <f>基本情報!C$5</f>
        <v>0</v>
      </c>
      <c r="Y10" s="56">
        <f>基本情報!B$8</f>
        <v>0</v>
      </c>
      <c r="Z10" s="56">
        <f>基本情報!B$12</f>
        <v>0</v>
      </c>
      <c r="AA10" s="56">
        <f>基本情報!C$12</f>
        <v>0</v>
      </c>
    </row>
    <row r="11" spans="1:27" ht="30" customHeight="1" x14ac:dyDescent="0.15">
      <c r="A11" s="52" t="s">
        <v>3</v>
      </c>
      <c r="B11" s="57">
        <v>2</v>
      </c>
      <c r="C11" s="185" t="str">
        <f>IF(基本情報!B18="","",基本情報!B18)</f>
        <v/>
      </c>
      <c r="D11" s="18"/>
      <c r="E11" s="10"/>
      <c r="F11" s="10"/>
      <c r="G11" s="31"/>
      <c r="H11" s="31"/>
      <c r="I11" s="162"/>
      <c r="J11" s="160"/>
      <c r="K11" s="9"/>
      <c r="L11" s="159"/>
      <c r="M11" s="159"/>
      <c r="N11" s="9"/>
      <c r="O11" s="159"/>
      <c r="P11" s="11"/>
      <c r="Q11" s="164"/>
      <c r="R11" s="11"/>
      <c r="S11" s="11"/>
      <c r="T11" s="11"/>
      <c r="U11" s="25"/>
      <c r="V11" s="165">
        <f>基本情報!A$5</f>
        <v>0</v>
      </c>
      <c r="W11" s="56">
        <f>基本情報!B$5</f>
        <v>0</v>
      </c>
      <c r="X11" s="56">
        <f>基本情報!C$5</f>
        <v>0</v>
      </c>
      <c r="Y11" s="56">
        <f>基本情報!B$8</f>
        <v>0</v>
      </c>
      <c r="Z11" s="56">
        <f>基本情報!B$12</f>
        <v>0</v>
      </c>
      <c r="AA11" s="56">
        <f>基本情報!C$12</f>
        <v>0</v>
      </c>
    </row>
    <row r="12" spans="1:27" ht="30" customHeight="1" x14ac:dyDescent="0.15">
      <c r="A12" s="52" t="s">
        <v>3</v>
      </c>
      <c r="B12" s="57">
        <v>3</v>
      </c>
      <c r="C12" s="185" t="str">
        <f>IF(基本情報!B19="","",基本情報!B19)</f>
        <v/>
      </c>
      <c r="D12" s="18"/>
      <c r="E12" s="10"/>
      <c r="F12" s="10"/>
      <c r="G12" s="31"/>
      <c r="H12" s="31"/>
      <c r="I12" s="162"/>
      <c r="J12" s="160"/>
      <c r="K12" s="9"/>
      <c r="L12" s="159"/>
      <c r="M12" s="159"/>
      <c r="N12" s="9"/>
      <c r="O12" s="159"/>
      <c r="P12" s="11"/>
      <c r="Q12" s="164"/>
      <c r="R12" s="11"/>
      <c r="S12" s="11"/>
      <c r="T12" s="11"/>
      <c r="U12" s="25"/>
      <c r="V12" s="165">
        <f>基本情報!A$5</f>
        <v>0</v>
      </c>
      <c r="W12" s="56">
        <f>基本情報!B$5</f>
        <v>0</v>
      </c>
      <c r="X12" s="56">
        <f>基本情報!C$5</f>
        <v>0</v>
      </c>
      <c r="Y12" s="56">
        <f>基本情報!B$8</f>
        <v>0</v>
      </c>
      <c r="Z12" s="56">
        <f>基本情報!B$12</f>
        <v>0</v>
      </c>
      <c r="AA12" s="56">
        <f>基本情報!C$12</f>
        <v>0</v>
      </c>
    </row>
    <row r="13" spans="1:27" ht="30" customHeight="1" thickBot="1" x14ac:dyDescent="0.2">
      <c r="A13" s="53" t="s">
        <v>3</v>
      </c>
      <c r="B13" s="58">
        <v>4</v>
      </c>
      <c r="C13" s="186" t="str">
        <f>IF(基本情報!B20="","",基本情報!B20)</f>
        <v/>
      </c>
      <c r="D13" s="19"/>
      <c r="E13" s="20"/>
      <c r="F13" s="20"/>
      <c r="G13" s="32"/>
      <c r="H13" s="32"/>
      <c r="I13" s="169"/>
      <c r="J13" s="170"/>
      <c r="K13" s="171"/>
      <c r="L13" s="172"/>
      <c r="M13" s="172"/>
      <c r="N13" s="171"/>
      <c r="O13" s="172"/>
      <c r="P13" s="22"/>
      <c r="Q13" s="173"/>
      <c r="R13" s="22"/>
      <c r="S13" s="22"/>
      <c r="T13" s="22"/>
      <c r="U13" s="26"/>
      <c r="V13" s="165">
        <f>基本情報!A$5</f>
        <v>0</v>
      </c>
      <c r="W13" s="56">
        <f>基本情報!B$5</f>
        <v>0</v>
      </c>
      <c r="X13" s="56">
        <f>基本情報!C$5</f>
        <v>0</v>
      </c>
      <c r="Y13" s="56">
        <f>基本情報!B$8</f>
        <v>0</v>
      </c>
      <c r="Z13" s="56">
        <f>基本情報!B$12</f>
        <v>0</v>
      </c>
      <c r="AA13" s="56">
        <f>基本情報!C$12</f>
        <v>0</v>
      </c>
    </row>
    <row r="14" spans="1:27" ht="8.25" customHeight="1" thickTop="1" x14ac:dyDescent="0.15"/>
    <row r="15" spans="1:27" ht="16.5" customHeight="1" x14ac:dyDescent="0.15">
      <c r="J15" s="9"/>
      <c r="K15" s="5" t="s">
        <v>38</v>
      </c>
      <c r="L15" s="83"/>
      <c r="M15" s="83"/>
      <c r="N15" s="83"/>
    </row>
    <row r="16" spans="1:27" ht="16.5" customHeight="1" x14ac:dyDescent="0.15">
      <c r="L16" s="158"/>
      <c r="M16" s="158"/>
      <c r="N16" s="158"/>
    </row>
    <row r="19" spans="1:27" ht="16.5" customHeight="1" thickBot="1" x14ac:dyDescent="0.2">
      <c r="A19" s="48" t="s">
        <v>0</v>
      </c>
      <c r="B19" s="346" t="s">
        <v>1</v>
      </c>
      <c r="C19" s="347"/>
      <c r="D19" s="348"/>
      <c r="E19"/>
      <c r="F19"/>
      <c r="G19"/>
    </row>
    <row r="20" spans="1:27" ht="35.25" customHeight="1" thickTop="1" thickBot="1" x14ac:dyDescent="0.2">
      <c r="A20" s="183" t="str">
        <f>IF(基本情報!G5="","",基本情報!G5)</f>
        <v>博多</v>
      </c>
      <c r="B20" s="343" t="str">
        <f>IF(基本情報!H5="","",基本情報!H5)</f>
        <v>福岡博多酒造株式会社</v>
      </c>
      <c r="C20" s="344"/>
      <c r="D20" s="345"/>
      <c r="E20" s="152"/>
      <c r="F20"/>
      <c r="G20" s="154"/>
      <c r="H20" t="s">
        <v>508</v>
      </c>
    </row>
    <row r="21" spans="1:27" ht="9" customHeight="1" thickTop="1" x14ac:dyDescent="0.15">
      <c r="A21"/>
      <c r="B21"/>
      <c r="C21"/>
      <c r="D21"/>
      <c r="E21"/>
      <c r="F21"/>
    </row>
    <row r="22" spans="1:27" ht="16.5" customHeight="1" thickBot="1" x14ac:dyDescent="0.2">
      <c r="A22" s="346" t="s">
        <v>287</v>
      </c>
      <c r="B22" s="347"/>
      <c r="C22" s="348"/>
      <c r="D22" s="263"/>
      <c r="E22" s="264"/>
      <c r="F22"/>
      <c r="G22" t="s">
        <v>288</v>
      </c>
    </row>
    <row r="23" spans="1:27" ht="35.25" customHeight="1" thickTop="1" thickBot="1" x14ac:dyDescent="0.2">
      <c r="A23" s="349" t="str">
        <f>IF(基本情報!H12="","",基本情報!H12)</f>
        <v>福岡　太郎</v>
      </c>
      <c r="B23" s="344"/>
      <c r="C23" s="345"/>
      <c r="D23" s="265"/>
      <c r="E23" s="266"/>
      <c r="F23"/>
    </row>
    <row r="24" spans="1:27" ht="20.100000000000001" customHeight="1" thickTop="1" x14ac:dyDescent="0.15"/>
    <row r="25" spans="1:27" ht="45" customHeight="1" thickBot="1" x14ac:dyDescent="0.2">
      <c r="A25" s="49" t="s">
        <v>4</v>
      </c>
      <c r="B25" s="100" t="s">
        <v>119</v>
      </c>
      <c r="C25" s="49" t="s">
        <v>10</v>
      </c>
      <c r="D25" s="48" t="s">
        <v>7</v>
      </c>
      <c r="E25" s="48" t="s">
        <v>8</v>
      </c>
      <c r="F25" s="48" t="s">
        <v>9</v>
      </c>
      <c r="G25" s="48" t="s">
        <v>15</v>
      </c>
      <c r="H25" s="48" t="s">
        <v>11</v>
      </c>
      <c r="I25" s="48" t="s">
        <v>12</v>
      </c>
      <c r="J25" s="51" t="s">
        <v>289</v>
      </c>
      <c r="K25" s="51" t="s">
        <v>281</v>
      </c>
      <c r="L25" s="51" t="s">
        <v>284</v>
      </c>
      <c r="M25" s="51" t="s">
        <v>290</v>
      </c>
      <c r="N25" s="51" t="s">
        <v>282</v>
      </c>
      <c r="O25" s="51" t="s">
        <v>283</v>
      </c>
      <c r="P25" s="51" t="s">
        <v>251</v>
      </c>
      <c r="Q25" s="48" t="s">
        <v>13</v>
      </c>
      <c r="R25" s="48" t="s">
        <v>14</v>
      </c>
      <c r="S25" s="48" t="s">
        <v>101</v>
      </c>
      <c r="T25" s="51" t="s">
        <v>252</v>
      </c>
      <c r="U25" s="48" t="s">
        <v>16</v>
      </c>
      <c r="V25" s="49"/>
      <c r="W25" s="49"/>
      <c r="X25" s="49"/>
      <c r="Y25" s="49"/>
      <c r="Z25" s="49"/>
      <c r="AA25" s="49"/>
    </row>
    <row r="26" spans="1:27" ht="30" customHeight="1" thickTop="1" x14ac:dyDescent="0.15">
      <c r="A26" s="52" t="s">
        <v>3</v>
      </c>
      <c r="B26" s="57">
        <v>1</v>
      </c>
      <c r="C26" s="184" t="str">
        <f>IF(基本情報!H17="","",基本情報!H17)</f>
        <v>純米吟醸酒</v>
      </c>
      <c r="D26" s="14" t="s">
        <v>391</v>
      </c>
      <c r="E26" s="15" t="s">
        <v>392</v>
      </c>
      <c r="F26" s="15" t="s">
        <v>393</v>
      </c>
      <c r="G26" s="30" t="s">
        <v>394</v>
      </c>
      <c r="H26" s="30" t="s">
        <v>395</v>
      </c>
      <c r="I26" s="161">
        <v>1200</v>
      </c>
      <c r="J26" s="166" t="s">
        <v>403</v>
      </c>
      <c r="K26" s="167" t="s">
        <v>397</v>
      </c>
      <c r="L26" s="168">
        <v>40</v>
      </c>
      <c r="M26" s="168" t="s">
        <v>403</v>
      </c>
      <c r="N26" s="167" t="s">
        <v>397</v>
      </c>
      <c r="O26" s="168">
        <v>40</v>
      </c>
      <c r="P26" s="17">
        <v>16.5</v>
      </c>
      <c r="Q26" s="163">
        <v>0</v>
      </c>
      <c r="R26" s="17">
        <v>1.6</v>
      </c>
      <c r="S26" s="17">
        <v>1</v>
      </c>
      <c r="T26" s="17">
        <v>0</v>
      </c>
      <c r="U26" s="24" t="s">
        <v>398</v>
      </c>
      <c r="V26" s="165"/>
      <c r="W26" s="56"/>
      <c r="X26" s="56"/>
      <c r="Y26" s="56"/>
      <c r="Z26" s="56"/>
      <c r="AA26" s="56"/>
    </row>
    <row r="27" spans="1:27" ht="30" customHeight="1" x14ac:dyDescent="0.15">
      <c r="A27" s="52" t="s">
        <v>3</v>
      </c>
      <c r="B27" s="57">
        <v>2</v>
      </c>
      <c r="C27" s="184" t="str">
        <f>IF(基本情報!H18="","",基本情報!H18)</f>
        <v>吟醸酒</v>
      </c>
      <c r="D27" s="18" t="s">
        <v>399</v>
      </c>
      <c r="E27" s="10" t="s">
        <v>400</v>
      </c>
      <c r="F27" s="10" t="s">
        <v>401</v>
      </c>
      <c r="G27" s="31" t="s">
        <v>402</v>
      </c>
      <c r="H27" s="31" t="s">
        <v>404</v>
      </c>
      <c r="I27" s="162">
        <v>540</v>
      </c>
      <c r="J27" s="160" t="s">
        <v>396</v>
      </c>
      <c r="K27" s="9" t="s">
        <v>405</v>
      </c>
      <c r="L27" s="159">
        <v>35</v>
      </c>
      <c r="M27" s="159" t="s">
        <v>396</v>
      </c>
      <c r="N27" s="9" t="s">
        <v>405</v>
      </c>
      <c r="O27" s="159">
        <v>35</v>
      </c>
      <c r="P27" s="11">
        <v>17.5</v>
      </c>
      <c r="Q27" s="164">
        <v>2</v>
      </c>
      <c r="R27" s="11">
        <v>1.3</v>
      </c>
      <c r="S27" s="11">
        <v>0.9</v>
      </c>
      <c r="T27" s="11">
        <v>110</v>
      </c>
      <c r="U27" s="25" t="s">
        <v>406</v>
      </c>
      <c r="V27" s="165"/>
      <c r="W27" s="56"/>
      <c r="X27" s="56"/>
      <c r="Y27" s="56"/>
      <c r="Z27" s="56"/>
      <c r="AA27" s="56"/>
    </row>
    <row r="28" spans="1:27" ht="30" customHeight="1" x14ac:dyDescent="0.15">
      <c r="A28" s="52" t="s">
        <v>3</v>
      </c>
      <c r="B28" s="57">
        <v>3</v>
      </c>
      <c r="C28" s="184" t="str">
        <f>IF(基本情報!H19="","",基本情報!H19)</f>
        <v/>
      </c>
      <c r="D28" s="18"/>
      <c r="E28" s="10"/>
      <c r="F28" s="10"/>
      <c r="G28" s="31"/>
      <c r="H28" s="31"/>
      <c r="I28" s="162"/>
      <c r="J28" s="160"/>
      <c r="K28" s="9"/>
      <c r="L28" s="159"/>
      <c r="M28" s="159"/>
      <c r="N28" s="9"/>
      <c r="O28" s="159"/>
      <c r="P28" s="11"/>
      <c r="Q28" s="164"/>
      <c r="R28" s="11"/>
      <c r="S28" s="11"/>
      <c r="T28" s="11"/>
      <c r="U28" s="25"/>
      <c r="V28" s="165"/>
      <c r="W28" s="56"/>
      <c r="X28" s="56"/>
      <c r="Y28" s="56"/>
      <c r="Z28" s="56"/>
      <c r="AA28" s="56"/>
    </row>
    <row r="29" spans="1:27" ht="30" customHeight="1" thickBot="1" x14ac:dyDescent="0.2">
      <c r="A29" s="52" t="s">
        <v>3</v>
      </c>
      <c r="B29" s="57">
        <v>4</v>
      </c>
      <c r="C29" s="187" t="str">
        <f>IF(基本情報!H20="","",基本情報!H20)</f>
        <v/>
      </c>
      <c r="D29" s="19"/>
      <c r="E29" s="20"/>
      <c r="F29" s="20"/>
      <c r="G29" s="32"/>
      <c r="H29" s="32"/>
      <c r="I29" s="169"/>
      <c r="J29" s="170"/>
      <c r="K29" s="171"/>
      <c r="L29" s="172"/>
      <c r="M29" s="172"/>
      <c r="N29" s="171"/>
      <c r="O29" s="172"/>
      <c r="P29" s="22"/>
      <c r="Q29" s="173"/>
      <c r="R29" s="22"/>
      <c r="S29" s="22"/>
      <c r="T29" s="22"/>
      <c r="U29" s="26"/>
      <c r="V29" s="165"/>
      <c r="W29" s="56"/>
      <c r="X29" s="56"/>
      <c r="Y29" s="56"/>
      <c r="Z29" s="56"/>
      <c r="AA29" s="56"/>
    </row>
    <row r="30" spans="1:27" ht="16.5" customHeight="1" thickTop="1" x14ac:dyDescent="0.15"/>
  </sheetData>
  <mergeCells count="8">
    <mergeCell ref="B20:D20"/>
    <mergeCell ref="A22:C22"/>
    <mergeCell ref="A23:C23"/>
    <mergeCell ref="B3:D3"/>
    <mergeCell ref="B4:D4"/>
    <mergeCell ref="A6:C6"/>
    <mergeCell ref="A7:C7"/>
    <mergeCell ref="B19:D19"/>
  </mergeCells>
  <phoneticPr fontId="1"/>
  <dataValidations count="1">
    <dataValidation type="list" allowBlank="1" showInputMessage="1" showErrorMessage="1" sqref="N10:N13 K10:K13 N26:N29 K26:K29">
      <formula1>"特上,特等,一等,二等,三等"</formula1>
    </dataValidation>
  </dataValidations>
  <pageMargins left="0.19685039370078741" right="0.19685039370078741" top="0.78740157480314965" bottom="0.78740157480314965" header="0.31496062992125984" footer="0.31496062992125984"/>
  <pageSetup paperSize="8" scale="82"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6"/>
  <sheetViews>
    <sheetView zoomScale="70" zoomScaleNormal="70" zoomScaleSheetLayoutView="100" workbookViewId="0">
      <pane xSplit="3" ySplit="9" topLeftCell="N29" activePane="bottomRight" state="frozen"/>
      <selection pane="topRight" activeCell="D1" sqref="D1"/>
      <selection pane="bottomLeft" activeCell="A5" sqref="A5"/>
      <selection pane="bottomRight" sqref="A1:AA32"/>
    </sheetView>
  </sheetViews>
  <sheetFormatPr defaultRowHeight="16.5" customHeight="1" x14ac:dyDescent="0.15"/>
  <cols>
    <col min="1" max="1" width="13.875" style="5" customWidth="1"/>
    <col min="2" max="2" width="5.25" style="5" bestFit="1" customWidth="1"/>
    <col min="3" max="3" width="10.625" style="5" customWidth="1"/>
    <col min="4" max="6" width="22.5" style="5" customWidth="1"/>
    <col min="7" max="8" width="9" style="5" bestFit="1" customWidth="1"/>
    <col min="9" max="9" width="12.25" style="5" bestFit="1" customWidth="1"/>
    <col min="10" max="10" width="11" style="5" bestFit="1" customWidth="1"/>
    <col min="11" max="16" width="10.625" style="5" customWidth="1"/>
    <col min="17" max="17" width="10.125" style="5" bestFit="1" customWidth="1"/>
    <col min="18" max="19" width="9.375" style="5" customWidth="1"/>
    <col min="20" max="20" width="16.25" style="5" customWidth="1"/>
    <col min="21" max="21" width="13" style="5" bestFit="1" customWidth="1"/>
    <col min="22" max="22" width="17.25" style="5" bestFit="1" customWidth="1"/>
    <col min="23" max="23" width="20" style="5" bestFit="1" customWidth="1"/>
    <col min="24" max="24" width="15.125" style="5" bestFit="1" customWidth="1"/>
    <col min="25" max="25" width="11" style="5" bestFit="1" customWidth="1"/>
    <col min="26" max="26" width="20.75" style="5" bestFit="1" customWidth="1"/>
    <col min="27" max="16384" width="9" style="5"/>
  </cols>
  <sheetData>
    <row r="1" spans="1:26" ht="16.5" customHeight="1" x14ac:dyDescent="0.15">
      <c r="A1" s="1" t="s">
        <v>408</v>
      </c>
    </row>
    <row r="2" spans="1:26" ht="16.5" customHeight="1" x14ac:dyDescent="0.15">
      <c r="A2" s="1"/>
    </row>
    <row r="3" spans="1:26" ht="16.5" customHeight="1" thickBot="1" x14ac:dyDescent="0.2">
      <c r="A3" s="48" t="s">
        <v>0</v>
      </c>
      <c r="B3" s="346" t="s">
        <v>1</v>
      </c>
      <c r="C3" s="347"/>
      <c r="D3" s="348"/>
    </row>
    <row r="4" spans="1:26" ht="35.25" customHeight="1" thickTop="1" thickBot="1" x14ac:dyDescent="0.2">
      <c r="A4" s="183" t="str">
        <f>IF(基本情報!A5="","",基本情報!A5)</f>
        <v/>
      </c>
      <c r="B4" s="343" t="str">
        <f>IF(基本情報!B5="","",基本情報!B5)</f>
        <v/>
      </c>
      <c r="C4" s="344"/>
      <c r="D4" s="345"/>
      <c r="G4" s="154"/>
      <c r="H4" t="s">
        <v>508</v>
      </c>
    </row>
    <row r="5" spans="1:26" ht="16.5" customHeight="1" thickTop="1" x14ac:dyDescent="0.15">
      <c r="A5" s="1"/>
    </row>
    <row r="6" spans="1:26" ht="16.5" customHeight="1" thickBot="1" x14ac:dyDescent="0.2">
      <c r="A6" s="346" t="s">
        <v>287</v>
      </c>
      <c r="B6" s="347"/>
      <c r="C6" s="348"/>
      <c r="D6" s="263"/>
      <c r="E6" s="264"/>
      <c r="G6" t="s">
        <v>288</v>
      </c>
    </row>
    <row r="7" spans="1:26" ht="35.25" customHeight="1" thickTop="1" thickBot="1" x14ac:dyDescent="0.2">
      <c r="A7" s="349" t="str">
        <f>IF(基本情報!B13="","",基本情報!B13)</f>
        <v/>
      </c>
      <c r="B7" s="344"/>
      <c r="C7" s="345"/>
      <c r="D7" s="266"/>
      <c r="E7" s="266"/>
      <c r="G7" s="5" t="s">
        <v>338</v>
      </c>
    </row>
    <row r="8" spans="1:26" ht="20.100000000000001" customHeight="1" thickTop="1" x14ac:dyDescent="0.15">
      <c r="A8" s="1"/>
    </row>
    <row r="9" spans="1:26" ht="45" customHeight="1" thickBot="1" x14ac:dyDescent="0.2">
      <c r="A9" s="49" t="s">
        <v>4</v>
      </c>
      <c r="B9" s="100" t="s">
        <v>119</v>
      </c>
      <c r="C9" s="49" t="s">
        <v>10</v>
      </c>
      <c r="D9" s="48" t="s">
        <v>7</v>
      </c>
      <c r="E9" s="48" t="s">
        <v>8</v>
      </c>
      <c r="F9" s="48" t="s">
        <v>9</v>
      </c>
      <c r="G9" s="48" t="s">
        <v>15</v>
      </c>
      <c r="H9" s="48" t="s">
        <v>11</v>
      </c>
      <c r="I9" s="48" t="s">
        <v>12</v>
      </c>
      <c r="J9" s="51" t="s">
        <v>261</v>
      </c>
      <c r="K9" s="51" t="s">
        <v>289</v>
      </c>
      <c r="L9" s="51" t="s">
        <v>281</v>
      </c>
      <c r="M9" s="51" t="s">
        <v>284</v>
      </c>
      <c r="N9" s="51" t="s">
        <v>290</v>
      </c>
      <c r="O9" s="51" t="s">
        <v>282</v>
      </c>
      <c r="P9" s="51" t="s">
        <v>283</v>
      </c>
      <c r="Q9" s="51" t="s">
        <v>251</v>
      </c>
      <c r="R9" s="48" t="s">
        <v>13</v>
      </c>
      <c r="S9" s="48" t="s">
        <v>14</v>
      </c>
      <c r="T9" s="48" t="s">
        <v>16</v>
      </c>
      <c r="U9" s="49" t="s">
        <v>0</v>
      </c>
      <c r="V9" s="49" t="s">
        <v>1</v>
      </c>
      <c r="W9" s="49" t="s">
        <v>2</v>
      </c>
      <c r="X9" s="49" t="s">
        <v>20</v>
      </c>
      <c r="Y9" s="49" t="s">
        <v>75</v>
      </c>
      <c r="Z9" s="49" t="s">
        <v>76</v>
      </c>
    </row>
    <row r="10" spans="1:26" ht="30" customHeight="1" thickTop="1" x14ac:dyDescent="0.15">
      <c r="A10" s="54" t="s">
        <v>5</v>
      </c>
      <c r="B10" s="59">
        <v>1</v>
      </c>
      <c r="C10" s="267" t="str">
        <f>IF(基本情報!B21="","",基本情報!B21)</f>
        <v/>
      </c>
      <c r="D10" s="14"/>
      <c r="E10" s="15"/>
      <c r="F10" s="15"/>
      <c r="G10" s="30"/>
      <c r="H10" s="30"/>
      <c r="I10" s="175"/>
      <c r="J10" s="16"/>
      <c r="K10" s="166"/>
      <c r="L10" s="167"/>
      <c r="M10" s="168"/>
      <c r="N10" s="168"/>
      <c r="O10" s="167"/>
      <c r="P10" s="168"/>
      <c r="Q10" s="17"/>
      <c r="R10" s="17"/>
      <c r="S10" s="17"/>
      <c r="T10" s="24"/>
      <c r="U10" s="165">
        <f>基本情報!A$5</f>
        <v>0</v>
      </c>
      <c r="V10" s="56">
        <f>基本情報!B$5</f>
        <v>0</v>
      </c>
      <c r="W10" s="56">
        <f>基本情報!C$5</f>
        <v>0</v>
      </c>
      <c r="X10" s="56">
        <f>基本情報!B$8</f>
        <v>0</v>
      </c>
      <c r="Y10" s="56">
        <f>基本情報!B$13</f>
        <v>0</v>
      </c>
      <c r="Z10" s="56">
        <f>基本情報!C$13</f>
        <v>0</v>
      </c>
    </row>
    <row r="11" spans="1:26" ht="30" customHeight="1" thickBot="1" x14ac:dyDescent="0.2">
      <c r="A11" s="52" t="s">
        <v>5</v>
      </c>
      <c r="B11" s="57">
        <v>2</v>
      </c>
      <c r="C11" s="268" t="str">
        <f>IF(基本情報!B22="","",基本情報!B22)</f>
        <v/>
      </c>
      <c r="D11" s="19"/>
      <c r="E11" s="20"/>
      <c r="F11" s="20"/>
      <c r="G11" s="32"/>
      <c r="H11" s="32"/>
      <c r="I11" s="176"/>
      <c r="J11" s="21"/>
      <c r="K11" s="170"/>
      <c r="L11" s="174"/>
      <c r="M11" s="172"/>
      <c r="N11" s="172"/>
      <c r="O11" s="174"/>
      <c r="P11" s="172"/>
      <c r="Q11" s="22"/>
      <c r="R11" s="22"/>
      <c r="S11" s="22"/>
      <c r="T11" s="26"/>
      <c r="U11" s="165">
        <f>基本情報!A$5</f>
        <v>0</v>
      </c>
      <c r="V11" s="56">
        <f>基本情報!B$5</f>
        <v>0</v>
      </c>
      <c r="W11" s="56">
        <f>基本情報!C$5</f>
        <v>0</v>
      </c>
      <c r="X11" s="56">
        <f>基本情報!B$8</f>
        <v>0</v>
      </c>
      <c r="Y11" s="56">
        <f>基本情報!B$13</f>
        <v>0</v>
      </c>
      <c r="Z11" s="56">
        <f>基本情報!C$13</f>
        <v>0</v>
      </c>
    </row>
    <row r="12" spans="1:26" ht="8.25" customHeight="1" thickTop="1" x14ac:dyDescent="0.15"/>
    <row r="13" spans="1:26" ht="16.5" customHeight="1" x14ac:dyDescent="0.15">
      <c r="K13" s="9"/>
      <c r="L13" s="5" t="s">
        <v>38</v>
      </c>
      <c r="M13" s="83"/>
      <c r="N13" s="83"/>
      <c r="O13" s="83"/>
    </row>
    <row r="14" spans="1:26" ht="16.5" customHeight="1" x14ac:dyDescent="0.15">
      <c r="M14" s="158"/>
      <c r="N14" s="158"/>
      <c r="O14" s="158"/>
    </row>
    <row r="17" spans="1:26" ht="16.5" customHeight="1" thickBot="1" x14ac:dyDescent="0.2">
      <c r="A17" s="48" t="s">
        <v>0</v>
      </c>
      <c r="B17" s="346" t="s">
        <v>1</v>
      </c>
      <c r="C17" s="347"/>
      <c r="D17" s="348"/>
    </row>
    <row r="18" spans="1:26" ht="35.25" customHeight="1" thickTop="1" thickBot="1" x14ac:dyDescent="0.2">
      <c r="A18" s="183" t="str">
        <f>IF(基本情報!G5="","",基本情報!G5)</f>
        <v>博多</v>
      </c>
      <c r="B18" s="343" t="str">
        <f>IF(基本情報!H5="","",基本情報!H5)</f>
        <v>福岡博多酒造株式会社</v>
      </c>
      <c r="C18" s="344"/>
      <c r="D18" s="345"/>
      <c r="G18" s="154"/>
      <c r="H18" t="s">
        <v>508</v>
      </c>
    </row>
    <row r="19" spans="1:26" ht="16.5" customHeight="1" thickTop="1" x14ac:dyDescent="0.15">
      <c r="A19" s="1"/>
    </row>
    <row r="20" spans="1:26" ht="16.5" customHeight="1" thickBot="1" x14ac:dyDescent="0.2">
      <c r="A20" s="346" t="s">
        <v>287</v>
      </c>
      <c r="B20" s="347"/>
      <c r="C20" s="348"/>
      <c r="D20" s="263"/>
      <c r="E20" s="264"/>
      <c r="G20" t="s">
        <v>288</v>
      </c>
    </row>
    <row r="21" spans="1:26" ht="35.25" customHeight="1" thickTop="1" thickBot="1" x14ac:dyDescent="0.2">
      <c r="A21" s="349" t="str">
        <f>IF(基本情報!H13="","",基本情報!H13)</f>
        <v>佐賀　次郎</v>
      </c>
      <c r="B21" s="344"/>
      <c r="C21" s="345"/>
      <c r="D21" s="266"/>
      <c r="E21" s="266"/>
      <c r="G21" s="5" t="s">
        <v>338</v>
      </c>
    </row>
    <row r="22" spans="1:26" ht="20.100000000000001" customHeight="1" thickTop="1" x14ac:dyDescent="0.15">
      <c r="A22" s="1"/>
    </row>
    <row r="23" spans="1:26" ht="45" customHeight="1" thickBot="1" x14ac:dyDescent="0.2">
      <c r="A23" s="49" t="s">
        <v>4</v>
      </c>
      <c r="B23" s="100" t="s">
        <v>119</v>
      </c>
      <c r="C23" s="49" t="s">
        <v>10</v>
      </c>
      <c r="D23" s="48" t="s">
        <v>7</v>
      </c>
      <c r="E23" s="48" t="s">
        <v>8</v>
      </c>
      <c r="F23" s="48" t="s">
        <v>9</v>
      </c>
      <c r="G23" s="48" t="s">
        <v>15</v>
      </c>
      <c r="H23" s="48" t="s">
        <v>11</v>
      </c>
      <c r="I23" s="48" t="s">
        <v>12</v>
      </c>
      <c r="J23" s="51" t="s">
        <v>261</v>
      </c>
      <c r="K23" s="51" t="s">
        <v>289</v>
      </c>
      <c r="L23" s="51" t="s">
        <v>281</v>
      </c>
      <c r="M23" s="51" t="s">
        <v>284</v>
      </c>
      <c r="N23" s="51" t="s">
        <v>290</v>
      </c>
      <c r="O23" s="51" t="s">
        <v>282</v>
      </c>
      <c r="P23" s="51" t="s">
        <v>283</v>
      </c>
      <c r="Q23" s="51" t="s">
        <v>251</v>
      </c>
      <c r="R23" s="48" t="s">
        <v>13</v>
      </c>
      <c r="S23" s="48" t="s">
        <v>14</v>
      </c>
      <c r="T23" s="270" t="s">
        <v>16</v>
      </c>
      <c r="U23" s="264"/>
      <c r="V23" s="264"/>
      <c r="W23" s="264"/>
      <c r="X23" s="264"/>
      <c r="Y23" s="264"/>
      <c r="Z23" s="264"/>
    </row>
    <row r="24" spans="1:26" ht="30" customHeight="1" thickTop="1" x14ac:dyDescent="0.15">
      <c r="A24" s="54" t="s">
        <v>5</v>
      </c>
      <c r="B24" s="59">
        <v>1</v>
      </c>
      <c r="C24" s="267" t="str">
        <f>IF(基本情報!H21="","",基本情報!H21)</f>
        <v>常温</v>
      </c>
      <c r="D24" s="14" t="s">
        <v>418</v>
      </c>
      <c r="E24" s="15" t="s">
        <v>420</v>
      </c>
      <c r="F24" s="15" t="s">
        <v>422</v>
      </c>
      <c r="G24" s="30" t="s">
        <v>414</v>
      </c>
      <c r="H24" s="30" t="s">
        <v>415</v>
      </c>
      <c r="I24" s="175">
        <v>900</v>
      </c>
      <c r="J24" s="16" t="s">
        <v>33</v>
      </c>
      <c r="K24" s="166" t="s">
        <v>416</v>
      </c>
      <c r="L24" s="167" t="s">
        <v>397</v>
      </c>
      <c r="M24" s="168">
        <v>60</v>
      </c>
      <c r="N24" s="168" t="s">
        <v>416</v>
      </c>
      <c r="O24" s="167" t="s">
        <v>397</v>
      </c>
      <c r="P24" s="168">
        <v>60</v>
      </c>
      <c r="Q24" s="17">
        <v>17.5</v>
      </c>
      <c r="R24" s="17">
        <v>1.5</v>
      </c>
      <c r="S24" s="17">
        <v>1.6</v>
      </c>
      <c r="T24" s="24" t="s">
        <v>417</v>
      </c>
      <c r="U24" s="269"/>
      <c r="V24" s="269"/>
      <c r="W24" s="269"/>
      <c r="X24" s="269"/>
      <c r="Y24" s="269"/>
      <c r="Z24" s="269"/>
    </row>
    <row r="25" spans="1:26" ht="30" customHeight="1" thickBot="1" x14ac:dyDescent="0.2">
      <c r="A25" s="52" t="s">
        <v>5</v>
      </c>
      <c r="B25" s="57">
        <v>2</v>
      </c>
      <c r="C25" s="268" t="str">
        <f>IF(基本情報!H22="","",基本情報!H22)</f>
        <v>燗酒</v>
      </c>
      <c r="D25" s="19" t="s">
        <v>419</v>
      </c>
      <c r="E25" s="20" t="s">
        <v>423</v>
      </c>
      <c r="F25" s="20" t="s">
        <v>421</v>
      </c>
      <c r="G25" s="32" t="s">
        <v>424</v>
      </c>
      <c r="H25" s="32" t="s">
        <v>425</v>
      </c>
      <c r="I25" s="176">
        <v>1300</v>
      </c>
      <c r="J25" s="21" t="s">
        <v>32</v>
      </c>
      <c r="K25" s="170" t="s">
        <v>428</v>
      </c>
      <c r="L25" s="174" t="s">
        <v>427</v>
      </c>
      <c r="M25" s="172">
        <v>65</v>
      </c>
      <c r="N25" s="172" t="s">
        <v>426</v>
      </c>
      <c r="O25" s="174" t="s">
        <v>397</v>
      </c>
      <c r="P25" s="172">
        <v>65</v>
      </c>
      <c r="Q25" s="22">
        <v>17.8</v>
      </c>
      <c r="R25" s="22">
        <v>5</v>
      </c>
      <c r="S25" s="22">
        <v>1.7</v>
      </c>
      <c r="T25" s="26" t="s">
        <v>429</v>
      </c>
      <c r="U25" s="269"/>
      <c r="V25" s="269"/>
      <c r="W25" s="269"/>
      <c r="X25" s="269"/>
      <c r="Y25" s="269"/>
      <c r="Z25" s="269"/>
    </row>
    <row r="26" spans="1:26" ht="16.5" customHeight="1" thickTop="1" x14ac:dyDescent="0.15"/>
  </sheetData>
  <mergeCells count="8">
    <mergeCell ref="B18:D18"/>
    <mergeCell ref="A20:C20"/>
    <mergeCell ref="A21:C21"/>
    <mergeCell ref="B3:D3"/>
    <mergeCell ref="B4:D4"/>
    <mergeCell ref="A6:C6"/>
    <mergeCell ref="A7:C7"/>
    <mergeCell ref="B17:D17"/>
  </mergeCells>
  <phoneticPr fontId="1"/>
  <dataValidations count="1">
    <dataValidation type="list" allowBlank="1" showInputMessage="1" showErrorMessage="1" sqref="L10:L11 O10:O11 L24:L25 O24:O25">
      <formula1>"特上,特等,一等,二等,三等"</formula1>
    </dataValidation>
  </dataValidations>
  <pageMargins left="0.19685039370078741" right="0.19685039370078741" top="0.78740157480314965" bottom="0.78740157480314965" header="0.31496062992125984" footer="0.31496062992125984"/>
  <pageSetup paperSize="8" scale="85"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定義!$G$3:$G$4</xm:f>
          </x14:formula1>
          <xm:sqref>J10:J11 J24:J25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zoomScale="70" zoomScaleNormal="70" zoomScaleSheetLayoutView="100" workbookViewId="0">
      <pane xSplit="3" ySplit="9" topLeftCell="D25" activePane="bottomRight" state="frozen"/>
      <selection pane="topRight" activeCell="D1" sqref="D1"/>
      <selection pane="bottomLeft" activeCell="A5" sqref="A5"/>
      <selection pane="bottomRight" activeCell="L33" sqref="L33"/>
    </sheetView>
  </sheetViews>
  <sheetFormatPr defaultRowHeight="16.5" customHeight="1" x14ac:dyDescent="0.15"/>
  <cols>
    <col min="1" max="1" width="13.875" style="5" customWidth="1"/>
    <col min="2" max="2" width="5.25" style="5" bestFit="1" customWidth="1"/>
    <col min="3" max="3" width="10.625" style="5" customWidth="1"/>
    <col min="4" max="6" width="22.5" style="5" customWidth="1"/>
    <col min="7" max="7" width="11.75" style="5" customWidth="1"/>
    <col min="8" max="8" width="9" style="5" bestFit="1" customWidth="1"/>
    <col min="9" max="9" width="9.625" style="5" customWidth="1"/>
    <col min="10" max="10" width="9" style="5" bestFit="1" customWidth="1"/>
    <col min="11" max="11" width="7.125" style="5" bestFit="1" customWidth="1"/>
    <col min="12" max="12" width="16.25" style="5" customWidth="1"/>
    <col min="13" max="13" width="9" style="5" bestFit="1" customWidth="1"/>
    <col min="14" max="14" width="12.25" style="5" bestFit="1" customWidth="1"/>
    <col min="15" max="15" width="13" style="5" bestFit="1" customWidth="1"/>
    <col min="16" max="16" width="17.25" style="5" bestFit="1" customWidth="1"/>
    <col min="17" max="17" width="20" style="5" bestFit="1" customWidth="1"/>
    <col min="18" max="18" width="15.125" style="5" bestFit="1" customWidth="1"/>
    <col min="19" max="19" width="11" style="5" bestFit="1" customWidth="1"/>
    <col min="20" max="20" width="20.75" style="5" bestFit="1" customWidth="1"/>
    <col min="21" max="16384" width="9" style="5"/>
  </cols>
  <sheetData>
    <row r="1" spans="1:20" ht="16.5" customHeight="1" x14ac:dyDescent="0.15">
      <c r="A1" s="1" t="s">
        <v>430</v>
      </c>
    </row>
    <row r="2" spans="1:20" ht="9" customHeight="1" x14ac:dyDescent="0.15">
      <c r="A2" s="1"/>
    </row>
    <row r="3" spans="1:20" ht="16.5" customHeight="1" thickBot="1" x14ac:dyDescent="0.2">
      <c r="A3" s="48" t="s">
        <v>0</v>
      </c>
      <c r="B3" s="346" t="s">
        <v>1</v>
      </c>
      <c r="C3" s="347"/>
      <c r="D3" s="348"/>
    </row>
    <row r="4" spans="1:20" ht="35.25" customHeight="1" thickTop="1" thickBot="1" x14ac:dyDescent="0.2">
      <c r="A4" s="183" t="str">
        <f>IF(基本情報!A5="","",基本情報!A5)</f>
        <v/>
      </c>
      <c r="B4" s="343" t="str">
        <f>IF(基本情報!B5="","",基本情報!B5)</f>
        <v/>
      </c>
      <c r="C4" s="344"/>
      <c r="D4" s="345"/>
      <c r="G4" s="154"/>
      <c r="H4" t="s">
        <v>508</v>
      </c>
    </row>
    <row r="5" spans="1:20" ht="9" customHeight="1" thickTop="1" x14ac:dyDescent="0.15">
      <c r="A5" s="1"/>
    </row>
    <row r="6" spans="1:20" ht="16.5" customHeight="1" thickBot="1" x14ac:dyDescent="0.2">
      <c r="A6" s="346" t="s">
        <v>287</v>
      </c>
      <c r="B6" s="347"/>
      <c r="C6" s="348"/>
      <c r="D6" s="266"/>
      <c r="E6" s="266"/>
      <c r="G6" t="s">
        <v>288</v>
      </c>
    </row>
    <row r="7" spans="1:20" ht="35.25" customHeight="1" thickTop="1" thickBot="1" x14ac:dyDescent="0.2">
      <c r="A7" s="349" t="str">
        <f>IF(基本情報!B14="","",基本情報!B14)</f>
        <v/>
      </c>
      <c r="B7" s="344"/>
      <c r="C7" s="345"/>
      <c r="D7" s="266"/>
      <c r="E7" s="266"/>
    </row>
    <row r="8" spans="1:20" ht="20.100000000000001" customHeight="1" thickTop="1" x14ac:dyDescent="0.15"/>
    <row r="9" spans="1:20" ht="45" customHeight="1" thickBot="1" x14ac:dyDescent="0.2">
      <c r="A9" s="49" t="s">
        <v>4</v>
      </c>
      <c r="B9" s="100" t="s">
        <v>119</v>
      </c>
      <c r="C9" s="49" t="s">
        <v>10</v>
      </c>
      <c r="D9" s="48" t="s">
        <v>7</v>
      </c>
      <c r="E9" s="48" t="s">
        <v>8</v>
      </c>
      <c r="F9" s="48" t="s">
        <v>9</v>
      </c>
      <c r="G9" s="51" t="s">
        <v>71</v>
      </c>
      <c r="H9" s="51" t="s">
        <v>72</v>
      </c>
      <c r="I9" s="51" t="s">
        <v>251</v>
      </c>
      <c r="J9" s="48" t="s">
        <v>19</v>
      </c>
      <c r="K9" s="51" t="s">
        <v>77</v>
      </c>
      <c r="L9" s="48" t="s">
        <v>17</v>
      </c>
      <c r="M9" s="48" t="s">
        <v>11</v>
      </c>
      <c r="N9" s="48" t="s">
        <v>12</v>
      </c>
      <c r="O9" s="49" t="s">
        <v>0</v>
      </c>
      <c r="P9" s="49" t="s">
        <v>1</v>
      </c>
      <c r="Q9" s="49" t="s">
        <v>2</v>
      </c>
      <c r="R9" s="49" t="s">
        <v>20</v>
      </c>
      <c r="S9" s="49" t="s">
        <v>75</v>
      </c>
      <c r="T9" s="49" t="s">
        <v>76</v>
      </c>
    </row>
    <row r="10" spans="1:20" ht="30" customHeight="1" thickTop="1" x14ac:dyDescent="0.15">
      <c r="A10" s="54" t="s">
        <v>6</v>
      </c>
      <c r="B10" s="59">
        <v>1</v>
      </c>
      <c r="C10" s="184" t="str">
        <f>IF(基本情報!B23="","",基本情報!B23)</f>
        <v/>
      </c>
      <c r="D10" s="14"/>
      <c r="E10" s="15"/>
      <c r="F10" s="15"/>
      <c r="G10" s="15"/>
      <c r="H10" s="16"/>
      <c r="I10" s="17"/>
      <c r="J10" s="16"/>
      <c r="K10" s="16"/>
      <c r="L10" s="110"/>
      <c r="M10" s="30"/>
      <c r="N10" s="271"/>
      <c r="O10" s="56">
        <f>基本情報!A$5</f>
        <v>0</v>
      </c>
      <c r="P10" s="56">
        <f>基本情報!B$5</f>
        <v>0</v>
      </c>
      <c r="Q10" s="56">
        <f>基本情報!C$5</f>
        <v>0</v>
      </c>
      <c r="R10" s="56">
        <f>基本情報!B$8</f>
        <v>0</v>
      </c>
      <c r="S10" s="56">
        <f>基本情報!B$14</f>
        <v>0</v>
      </c>
      <c r="T10" s="56">
        <f>基本情報!C$14</f>
        <v>0</v>
      </c>
    </row>
    <row r="11" spans="1:20" ht="30" customHeight="1" x14ac:dyDescent="0.15">
      <c r="A11" s="52" t="s">
        <v>6</v>
      </c>
      <c r="B11" s="57">
        <v>2</v>
      </c>
      <c r="C11" s="185" t="str">
        <f>IF(基本情報!B24="","",基本情報!B24)</f>
        <v/>
      </c>
      <c r="D11" s="18"/>
      <c r="E11" s="10"/>
      <c r="F11" s="10"/>
      <c r="G11" s="10"/>
      <c r="H11" s="12"/>
      <c r="I11" s="11"/>
      <c r="J11" s="12"/>
      <c r="K11" s="12"/>
      <c r="L11" s="13"/>
      <c r="M11" s="31"/>
      <c r="N11" s="272"/>
      <c r="O11" s="56">
        <f>基本情報!A$5</f>
        <v>0</v>
      </c>
      <c r="P11" s="56">
        <f>基本情報!B$5</f>
        <v>0</v>
      </c>
      <c r="Q11" s="56">
        <f>基本情報!C$5</f>
        <v>0</v>
      </c>
      <c r="R11" s="56">
        <f>基本情報!B$8</f>
        <v>0</v>
      </c>
      <c r="S11" s="56">
        <f>基本情報!B$14</f>
        <v>0</v>
      </c>
      <c r="T11" s="56">
        <f>基本情報!C$14</f>
        <v>0</v>
      </c>
    </row>
    <row r="12" spans="1:20" ht="30" customHeight="1" x14ac:dyDescent="0.15">
      <c r="A12" s="52" t="s">
        <v>6</v>
      </c>
      <c r="B12" s="57">
        <v>3</v>
      </c>
      <c r="C12" s="185" t="str">
        <f>IF(基本情報!B25="","",基本情報!B25)</f>
        <v/>
      </c>
      <c r="D12" s="18"/>
      <c r="E12" s="10"/>
      <c r="F12" s="10"/>
      <c r="G12" s="10"/>
      <c r="H12" s="12"/>
      <c r="I12" s="11"/>
      <c r="J12" s="12"/>
      <c r="K12" s="12"/>
      <c r="L12" s="13"/>
      <c r="M12" s="31"/>
      <c r="N12" s="272"/>
      <c r="O12" s="56">
        <f>基本情報!A$5</f>
        <v>0</v>
      </c>
      <c r="P12" s="56">
        <f>基本情報!B$5</f>
        <v>0</v>
      </c>
      <c r="Q12" s="56">
        <f>基本情報!C$5</f>
        <v>0</v>
      </c>
      <c r="R12" s="56">
        <f>基本情報!B$8</f>
        <v>0</v>
      </c>
      <c r="S12" s="56">
        <f>基本情報!B$14</f>
        <v>0</v>
      </c>
      <c r="T12" s="56">
        <f>基本情報!C$14</f>
        <v>0</v>
      </c>
    </row>
    <row r="13" spans="1:20" ht="30" customHeight="1" x14ac:dyDescent="0.15">
      <c r="A13" s="52" t="s">
        <v>6</v>
      </c>
      <c r="B13" s="57">
        <v>4</v>
      </c>
      <c r="C13" s="185" t="str">
        <f>IF(基本情報!B26="","",基本情報!B26)</f>
        <v/>
      </c>
      <c r="D13" s="18"/>
      <c r="E13" s="10"/>
      <c r="F13" s="10"/>
      <c r="G13" s="10"/>
      <c r="H13" s="12"/>
      <c r="I13" s="11"/>
      <c r="J13" s="12"/>
      <c r="K13" s="12"/>
      <c r="L13" s="13"/>
      <c r="M13" s="31"/>
      <c r="N13" s="272"/>
      <c r="O13" s="56">
        <f>基本情報!A$5</f>
        <v>0</v>
      </c>
      <c r="P13" s="56">
        <f>基本情報!B$5</f>
        <v>0</v>
      </c>
      <c r="Q13" s="56">
        <f>基本情報!C$5</f>
        <v>0</v>
      </c>
      <c r="R13" s="56">
        <f>基本情報!B$8</f>
        <v>0</v>
      </c>
      <c r="S13" s="56">
        <f>基本情報!B$14</f>
        <v>0</v>
      </c>
      <c r="T13" s="56">
        <f>基本情報!C$14</f>
        <v>0</v>
      </c>
    </row>
    <row r="14" spans="1:20" ht="30" customHeight="1" x14ac:dyDescent="0.15">
      <c r="A14" s="52" t="s">
        <v>6</v>
      </c>
      <c r="B14" s="57">
        <v>5</v>
      </c>
      <c r="C14" s="185" t="str">
        <f>IF(基本情報!B27="","",基本情報!B27)</f>
        <v/>
      </c>
      <c r="D14" s="18"/>
      <c r="E14" s="10"/>
      <c r="F14" s="10"/>
      <c r="G14" s="10"/>
      <c r="H14" s="12"/>
      <c r="I14" s="11"/>
      <c r="J14" s="12"/>
      <c r="K14" s="12"/>
      <c r="L14" s="13"/>
      <c r="M14" s="31"/>
      <c r="N14" s="272"/>
      <c r="O14" s="56">
        <f>基本情報!A$5</f>
        <v>0</v>
      </c>
      <c r="P14" s="56">
        <f>基本情報!B$5</f>
        <v>0</v>
      </c>
      <c r="Q14" s="56">
        <f>基本情報!C$5</f>
        <v>0</v>
      </c>
      <c r="R14" s="56">
        <f>基本情報!B$8</f>
        <v>0</v>
      </c>
      <c r="S14" s="56">
        <f>基本情報!B$14</f>
        <v>0</v>
      </c>
      <c r="T14" s="56">
        <f>基本情報!C$14</f>
        <v>0</v>
      </c>
    </row>
    <row r="15" spans="1:20" ht="30" customHeight="1" x14ac:dyDescent="0.15">
      <c r="A15" s="52" t="s">
        <v>6</v>
      </c>
      <c r="B15" s="57">
        <v>6</v>
      </c>
      <c r="C15" s="185" t="str">
        <f>IF(基本情報!B28="","",基本情報!B28)</f>
        <v/>
      </c>
      <c r="D15" s="18"/>
      <c r="E15" s="10"/>
      <c r="F15" s="10"/>
      <c r="G15" s="10"/>
      <c r="H15" s="12"/>
      <c r="I15" s="11"/>
      <c r="J15" s="12"/>
      <c r="K15" s="12"/>
      <c r="L15" s="13"/>
      <c r="M15" s="31"/>
      <c r="N15" s="272"/>
      <c r="O15" s="56">
        <f>基本情報!A$5</f>
        <v>0</v>
      </c>
      <c r="P15" s="56">
        <f>基本情報!B$5</f>
        <v>0</v>
      </c>
      <c r="Q15" s="56">
        <f>基本情報!C$5</f>
        <v>0</v>
      </c>
      <c r="R15" s="56">
        <f>基本情報!B$8</f>
        <v>0</v>
      </c>
      <c r="S15" s="56">
        <f>基本情報!B$14</f>
        <v>0</v>
      </c>
      <c r="T15" s="56">
        <f>基本情報!C$14</f>
        <v>0</v>
      </c>
    </row>
    <row r="16" spans="1:20" ht="30" customHeight="1" x14ac:dyDescent="0.15">
      <c r="A16" s="52" t="s">
        <v>6</v>
      </c>
      <c r="B16" s="57">
        <v>7</v>
      </c>
      <c r="C16" s="185" t="str">
        <f>IF(基本情報!B29="","",基本情報!B29)</f>
        <v/>
      </c>
      <c r="D16" s="18"/>
      <c r="E16" s="10"/>
      <c r="F16" s="10"/>
      <c r="G16" s="10"/>
      <c r="H16" s="12"/>
      <c r="I16" s="11"/>
      <c r="J16" s="12"/>
      <c r="K16" s="12"/>
      <c r="L16" s="13"/>
      <c r="M16" s="31"/>
      <c r="N16" s="272"/>
      <c r="O16" s="56">
        <f>基本情報!A$5</f>
        <v>0</v>
      </c>
      <c r="P16" s="56">
        <f>基本情報!B$5</f>
        <v>0</v>
      </c>
      <c r="Q16" s="56">
        <f>基本情報!C$5</f>
        <v>0</v>
      </c>
      <c r="R16" s="56">
        <f>基本情報!B$8</f>
        <v>0</v>
      </c>
      <c r="S16" s="56">
        <f>基本情報!B$14</f>
        <v>0</v>
      </c>
      <c r="T16" s="56">
        <f>基本情報!C$14</f>
        <v>0</v>
      </c>
    </row>
    <row r="17" spans="1:20" ht="30" customHeight="1" thickBot="1" x14ac:dyDescent="0.2">
      <c r="A17" s="52" t="s">
        <v>6</v>
      </c>
      <c r="B17" s="57">
        <v>8</v>
      </c>
      <c r="C17" s="187" t="str">
        <f>IF(基本情報!B30="","",基本情報!B30)</f>
        <v/>
      </c>
      <c r="D17" s="19"/>
      <c r="E17" s="20"/>
      <c r="F17" s="20"/>
      <c r="G17" s="20"/>
      <c r="H17" s="21"/>
      <c r="I17" s="22"/>
      <c r="J17" s="21"/>
      <c r="K17" s="21"/>
      <c r="L17" s="23"/>
      <c r="M17" s="32"/>
      <c r="N17" s="273"/>
      <c r="O17" s="56">
        <f>基本情報!A$5</f>
        <v>0</v>
      </c>
      <c r="P17" s="56">
        <f>基本情報!B$5</f>
        <v>0</v>
      </c>
      <c r="Q17" s="56">
        <f>基本情報!C$5</f>
        <v>0</v>
      </c>
      <c r="R17" s="56">
        <f>基本情報!B$8</f>
        <v>0</v>
      </c>
      <c r="S17" s="56">
        <f>基本情報!B$14</f>
        <v>0</v>
      </c>
      <c r="T17" s="56">
        <f>基本情報!C$14</f>
        <v>0</v>
      </c>
    </row>
    <row r="18" spans="1:20" ht="7.5" customHeight="1" thickTop="1" x14ac:dyDescent="0.15"/>
    <row r="19" spans="1:20" ht="16.5" customHeight="1" x14ac:dyDescent="0.15">
      <c r="G19" s="5" t="s">
        <v>73</v>
      </c>
    </row>
    <row r="20" spans="1:20" ht="16.5" customHeight="1" x14ac:dyDescent="0.15">
      <c r="G20" s="5" t="s">
        <v>74</v>
      </c>
    </row>
    <row r="22" spans="1:20" ht="16.5" customHeight="1" x14ac:dyDescent="0.15">
      <c r="H22" s="9"/>
      <c r="I22" s="5" t="s">
        <v>38</v>
      </c>
    </row>
    <row r="24" spans="1:20" ht="16.5" customHeight="1" thickBot="1" x14ac:dyDescent="0.2">
      <c r="A24" s="48" t="s">
        <v>0</v>
      </c>
      <c r="B24" s="346" t="s">
        <v>1</v>
      </c>
      <c r="C24" s="347"/>
      <c r="D24" s="348"/>
    </row>
    <row r="25" spans="1:20" ht="35.25" customHeight="1" thickTop="1" thickBot="1" x14ac:dyDescent="0.2">
      <c r="A25" s="183" t="str">
        <f>IF(基本情報!G5="","",基本情報!G5)</f>
        <v>博多</v>
      </c>
      <c r="B25" s="343" t="str">
        <f>IF(基本情報!H5="","",基本情報!H5)</f>
        <v>福岡博多酒造株式会社</v>
      </c>
      <c r="C25" s="344"/>
      <c r="D25" s="345"/>
      <c r="G25" s="154"/>
      <c r="H25" t="s">
        <v>508</v>
      </c>
    </row>
    <row r="26" spans="1:20" ht="9" customHeight="1" thickTop="1" x14ac:dyDescent="0.15">
      <c r="A26" s="1"/>
    </row>
    <row r="27" spans="1:20" ht="16.5" customHeight="1" thickBot="1" x14ac:dyDescent="0.2">
      <c r="A27" s="346" t="s">
        <v>287</v>
      </c>
      <c r="B27" s="347"/>
      <c r="C27" s="348"/>
      <c r="D27" s="266"/>
      <c r="E27" s="266"/>
      <c r="G27" t="s">
        <v>288</v>
      </c>
    </row>
    <row r="28" spans="1:20" ht="35.25" customHeight="1" thickTop="1" thickBot="1" x14ac:dyDescent="0.2">
      <c r="A28" s="349" t="str">
        <f>IF(基本情報!H14="","",基本情報!H14)</f>
        <v>長崎　花子</v>
      </c>
      <c r="B28" s="344"/>
      <c r="C28" s="345"/>
      <c r="D28" s="266"/>
      <c r="E28" s="266"/>
    </row>
    <row r="29" spans="1:20" ht="20.100000000000001" customHeight="1" thickTop="1" x14ac:dyDescent="0.15"/>
    <row r="30" spans="1:20" ht="45" customHeight="1" thickBot="1" x14ac:dyDescent="0.2">
      <c r="A30" s="49" t="s">
        <v>4</v>
      </c>
      <c r="B30" s="100" t="s">
        <v>119</v>
      </c>
      <c r="C30" s="49" t="s">
        <v>10</v>
      </c>
      <c r="D30" s="48" t="s">
        <v>7</v>
      </c>
      <c r="E30" s="48" t="s">
        <v>8</v>
      </c>
      <c r="F30" s="48" t="s">
        <v>9</v>
      </c>
      <c r="G30" s="51" t="s">
        <v>71</v>
      </c>
      <c r="H30" s="51" t="s">
        <v>72</v>
      </c>
      <c r="I30" s="51" t="s">
        <v>251</v>
      </c>
      <c r="J30" s="48" t="s">
        <v>19</v>
      </c>
      <c r="K30" s="51" t="s">
        <v>77</v>
      </c>
      <c r="L30" s="48" t="s">
        <v>17</v>
      </c>
      <c r="M30" s="48" t="s">
        <v>11</v>
      </c>
      <c r="N30" s="230" t="s">
        <v>12</v>
      </c>
      <c r="O30" s="264"/>
      <c r="P30" s="264"/>
      <c r="Q30" s="264"/>
      <c r="R30" s="264"/>
      <c r="S30" s="264"/>
      <c r="T30" s="264"/>
    </row>
    <row r="31" spans="1:20" ht="30" customHeight="1" thickTop="1" x14ac:dyDescent="0.15">
      <c r="A31" s="54" t="s">
        <v>6</v>
      </c>
      <c r="B31" s="59">
        <v>1</v>
      </c>
      <c r="C31" s="184" t="str">
        <f>IF(基本情報!H23="","",基本情報!H23)</f>
        <v>麦製</v>
      </c>
      <c r="D31" s="14" t="s">
        <v>431</v>
      </c>
      <c r="E31" s="15" t="s">
        <v>432</v>
      </c>
      <c r="F31" s="15" t="s">
        <v>433</v>
      </c>
      <c r="G31" s="15"/>
      <c r="H31" s="16" t="s">
        <v>31</v>
      </c>
      <c r="I31" s="17">
        <v>25.2</v>
      </c>
      <c r="J31" s="16" t="s">
        <v>34</v>
      </c>
      <c r="K31" s="16" t="s">
        <v>31</v>
      </c>
      <c r="L31" s="319" t="s">
        <v>434</v>
      </c>
      <c r="M31" s="30" t="s">
        <v>435</v>
      </c>
      <c r="N31" s="271">
        <v>3500</v>
      </c>
      <c r="O31" s="269"/>
      <c r="P31" s="269"/>
      <c r="Q31" s="269"/>
      <c r="R31" s="269"/>
      <c r="S31" s="269"/>
      <c r="T31" s="269"/>
    </row>
    <row r="32" spans="1:20" ht="30" customHeight="1" x14ac:dyDescent="0.15">
      <c r="A32" s="52" t="s">
        <v>6</v>
      </c>
      <c r="B32" s="57">
        <v>2</v>
      </c>
      <c r="C32" s="185" t="str">
        <f>IF(基本情報!H24="","",基本情報!H24)</f>
        <v>その他製</v>
      </c>
      <c r="D32" s="18" t="s">
        <v>436</v>
      </c>
      <c r="E32" s="10" t="s">
        <v>437</v>
      </c>
      <c r="F32" s="10" t="s">
        <v>438</v>
      </c>
      <c r="G32" s="10" t="s">
        <v>439</v>
      </c>
      <c r="H32" s="12" t="s">
        <v>31</v>
      </c>
      <c r="I32" s="11">
        <v>25.5</v>
      </c>
      <c r="J32" s="12" t="s">
        <v>36</v>
      </c>
      <c r="K32" s="12" t="s">
        <v>31</v>
      </c>
      <c r="L32" s="13" t="s">
        <v>440</v>
      </c>
      <c r="M32" s="31" t="s">
        <v>441</v>
      </c>
      <c r="N32" s="272">
        <v>580</v>
      </c>
      <c r="O32" s="269"/>
      <c r="P32" s="269"/>
      <c r="Q32" s="269"/>
      <c r="R32" s="269"/>
      <c r="S32" s="269"/>
      <c r="T32" s="269"/>
    </row>
    <row r="33" spans="1:20" ht="30" customHeight="1" x14ac:dyDescent="0.15">
      <c r="A33" s="52" t="s">
        <v>6</v>
      </c>
      <c r="B33" s="57">
        <v>3</v>
      </c>
      <c r="C33" s="185" t="str">
        <f>IF(基本情報!H25="","",基本情報!H25)</f>
        <v>長期貯蔵酒</v>
      </c>
      <c r="D33" s="18" t="s">
        <v>442</v>
      </c>
      <c r="E33" s="10" t="s">
        <v>443</v>
      </c>
      <c r="F33" s="10" t="s">
        <v>444</v>
      </c>
      <c r="G33" s="10" t="s">
        <v>445</v>
      </c>
      <c r="H33" s="12" t="s">
        <v>30</v>
      </c>
      <c r="I33" s="11">
        <v>25</v>
      </c>
      <c r="J33" s="12" t="s">
        <v>353</v>
      </c>
      <c r="K33" s="12" t="s">
        <v>31</v>
      </c>
      <c r="L33" s="320" t="s">
        <v>446</v>
      </c>
      <c r="M33" s="31" t="s">
        <v>447</v>
      </c>
      <c r="N33" s="272">
        <v>2000</v>
      </c>
      <c r="O33" s="269"/>
      <c r="P33" s="269"/>
      <c r="Q33" s="269"/>
      <c r="R33" s="269"/>
      <c r="S33" s="269"/>
      <c r="T33" s="269"/>
    </row>
    <row r="34" spans="1:20" ht="30" customHeight="1" x14ac:dyDescent="0.15">
      <c r="A34" s="52" t="s">
        <v>6</v>
      </c>
      <c r="B34" s="57">
        <v>4</v>
      </c>
      <c r="C34" s="185" t="str">
        <f>IF(基本情報!H26="","",基本情報!H26)</f>
        <v/>
      </c>
      <c r="D34" s="18"/>
      <c r="E34" s="10"/>
      <c r="F34" s="10"/>
      <c r="G34" s="10"/>
      <c r="H34" s="12"/>
      <c r="I34" s="11"/>
      <c r="J34" s="12"/>
      <c r="K34" s="12"/>
      <c r="L34" s="13"/>
      <c r="M34" s="31"/>
      <c r="N34" s="272"/>
      <c r="O34" s="269"/>
      <c r="P34" s="269"/>
      <c r="Q34" s="269"/>
      <c r="R34" s="269"/>
      <c r="S34" s="269"/>
      <c r="T34" s="269"/>
    </row>
    <row r="35" spans="1:20" ht="30" customHeight="1" x14ac:dyDescent="0.15">
      <c r="A35" s="52" t="s">
        <v>6</v>
      </c>
      <c r="B35" s="57">
        <v>5</v>
      </c>
      <c r="C35" s="185" t="str">
        <f>IF(基本情報!H27="","",基本情報!H27)</f>
        <v/>
      </c>
      <c r="D35" s="18"/>
      <c r="E35" s="10"/>
      <c r="F35" s="10"/>
      <c r="G35" s="10"/>
      <c r="H35" s="12"/>
      <c r="I35" s="11"/>
      <c r="J35" s="12"/>
      <c r="K35" s="12"/>
      <c r="L35" s="13"/>
      <c r="M35" s="31"/>
      <c r="N35" s="272"/>
      <c r="O35" s="269"/>
      <c r="P35" s="269"/>
      <c r="Q35" s="269"/>
      <c r="R35" s="269"/>
      <c r="S35" s="269"/>
      <c r="T35" s="269"/>
    </row>
    <row r="36" spans="1:20" ht="30" customHeight="1" x14ac:dyDescent="0.15">
      <c r="A36" s="52" t="s">
        <v>6</v>
      </c>
      <c r="B36" s="57">
        <v>6</v>
      </c>
      <c r="C36" s="185" t="str">
        <f>IF(基本情報!H28="","",基本情報!H28)</f>
        <v/>
      </c>
      <c r="D36" s="18"/>
      <c r="E36" s="10"/>
      <c r="F36" s="10"/>
      <c r="G36" s="10"/>
      <c r="H36" s="12"/>
      <c r="I36" s="11"/>
      <c r="J36" s="12"/>
      <c r="K36" s="12"/>
      <c r="L36" s="13"/>
      <c r="M36" s="31"/>
      <c r="N36" s="272"/>
      <c r="O36" s="269"/>
      <c r="P36" s="269"/>
      <c r="Q36" s="269"/>
      <c r="R36" s="269"/>
      <c r="S36" s="269"/>
      <c r="T36" s="269"/>
    </row>
    <row r="37" spans="1:20" ht="30" customHeight="1" x14ac:dyDescent="0.15">
      <c r="A37" s="52" t="s">
        <v>6</v>
      </c>
      <c r="B37" s="57">
        <v>7</v>
      </c>
      <c r="C37" s="185" t="str">
        <f>IF(基本情報!H29="","",基本情報!H29)</f>
        <v/>
      </c>
      <c r="D37" s="18"/>
      <c r="E37" s="10"/>
      <c r="F37" s="10"/>
      <c r="G37" s="10"/>
      <c r="H37" s="12"/>
      <c r="I37" s="11"/>
      <c r="J37" s="12"/>
      <c r="K37" s="12"/>
      <c r="L37" s="13"/>
      <c r="M37" s="31"/>
      <c r="N37" s="272"/>
      <c r="O37" s="269"/>
      <c r="P37" s="269"/>
      <c r="Q37" s="269"/>
      <c r="R37" s="269"/>
      <c r="S37" s="269"/>
      <c r="T37" s="269"/>
    </row>
    <row r="38" spans="1:20" ht="30" customHeight="1" thickBot="1" x14ac:dyDescent="0.2">
      <c r="A38" s="52" t="s">
        <v>6</v>
      </c>
      <c r="B38" s="57">
        <v>8</v>
      </c>
      <c r="C38" s="185" t="str">
        <f>IF(基本情報!H30="","",基本情報!H30)</f>
        <v/>
      </c>
      <c r="D38" s="19"/>
      <c r="E38" s="20"/>
      <c r="F38" s="20"/>
      <c r="G38" s="20"/>
      <c r="H38" s="21"/>
      <c r="I38" s="22"/>
      <c r="J38" s="21"/>
      <c r="K38" s="21"/>
      <c r="L38" s="23"/>
      <c r="M38" s="32"/>
      <c r="N38" s="273"/>
      <c r="O38" s="269"/>
      <c r="P38" s="269"/>
      <c r="Q38" s="269"/>
      <c r="R38" s="269"/>
      <c r="S38" s="269"/>
      <c r="T38" s="269"/>
    </row>
    <row r="39" spans="1:20" ht="16.5" customHeight="1" thickTop="1" x14ac:dyDescent="0.15"/>
  </sheetData>
  <mergeCells count="8">
    <mergeCell ref="B25:D25"/>
    <mergeCell ref="A27:C27"/>
    <mergeCell ref="A28:C28"/>
    <mergeCell ref="B3:D3"/>
    <mergeCell ref="B4:D4"/>
    <mergeCell ref="A6:C6"/>
    <mergeCell ref="A7:C7"/>
    <mergeCell ref="B24:D24"/>
  </mergeCells>
  <phoneticPr fontId="1"/>
  <pageMargins left="0.19685039370078741" right="0.19685039370078741" top="0.78740157480314965" bottom="0.78740157480314965" header="0.31496062992125984" footer="0.31496062992125984"/>
  <pageSetup paperSize="8"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定義!$E$3:$E$4</xm:f>
          </x14:formula1>
          <xm:sqref>H10:H17 K10:K17 H31:H38 K31:K38</xm:sqref>
        </x14:dataValidation>
        <x14:dataValidation type="list" allowBlank="1" showInputMessage="1" showErrorMessage="1">
          <x14:formula1>
            <xm:f>定義!$I$3:$I$6</xm:f>
          </x14:formula1>
          <xm:sqref>J10:J17 J31:J38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28"/>
  <sheetViews>
    <sheetView zoomScale="70" zoomScaleNormal="70" workbookViewId="0">
      <pane xSplit="3" ySplit="8" topLeftCell="CF9" activePane="bottomRight" state="frozen"/>
      <selection activeCell="B5" sqref="B5:AI7"/>
      <selection pane="topRight" activeCell="B5" sqref="B5:AI7"/>
      <selection pane="bottomLeft" activeCell="B5" sqref="B5:AI7"/>
      <selection pane="bottomRight" activeCell="BD22" sqref="BD22"/>
    </sheetView>
  </sheetViews>
  <sheetFormatPr defaultRowHeight="13.5" x14ac:dyDescent="0.15"/>
  <cols>
    <col min="1" max="1" width="11" style="33" bestFit="1" customWidth="1"/>
    <col min="2" max="2" width="5.25" style="33" bestFit="1" customWidth="1"/>
    <col min="3" max="3" width="13.125" style="33" customWidth="1"/>
    <col min="4" max="31" width="10.625" style="33" customWidth="1"/>
    <col min="32" max="33" width="13.125" style="33" customWidth="1"/>
    <col min="34" max="34" width="9.75" style="33" customWidth="1"/>
    <col min="35" max="37" width="13.125" style="33" customWidth="1"/>
    <col min="38" max="39" width="18.125" style="33" customWidth="1"/>
    <col min="40" max="40" width="15.375" style="33" customWidth="1"/>
    <col min="41" max="41" width="21.625" style="33" customWidth="1"/>
    <col min="42" max="42" width="9.375" style="33" bestFit="1" customWidth="1"/>
    <col min="43" max="43" width="8.375" style="33" bestFit="1" customWidth="1"/>
    <col min="44" max="48" width="8.375" style="33" customWidth="1"/>
    <col min="49" max="49" width="9" style="33"/>
    <col min="50" max="50" width="9.125" style="33" bestFit="1" customWidth="1"/>
    <col min="51" max="51" width="7.5" style="33" bestFit="1" customWidth="1"/>
    <col min="52" max="52" width="9" style="33"/>
    <col min="53" max="53" width="15.625" style="33" customWidth="1"/>
    <col min="54" max="54" width="23.625" style="33" customWidth="1"/>
    <col min="55" max="55" width="15.625" style="33" customWidth="1"/>
    <col min="56" max="56" width="23.625" style="33" customWidth="1"/>
    <col min="57" max="57" width="22.25" style="33" bestFit="1" customWidth="1"/>
    <col min="58" max="58" width="14.75" style="33" customWidth="1"/>
    <col min="59" max="59" width="7" style="33" customWidth="1"/>
    <col min="60" max="61" width="9" style="33"/>
    <col min="62" max="62" width="7.125" style="33" bestFit="1" customWidth="1"/>
    <col min="63" max="63" width="10.125" style="33" bestFit="1" customWidth="1"/>
    <col min="64" max="65" width="7.125" style="33" bestFit="1" customWidth="1"/>
    <col min="66" max="66" width="9.5" style="33" customWidth="1"/>
    <col min="67" max="71" width="5.625" style="33" customWidth="1"/>
    <col min="72" max="72" width="7.375" style="33" customWidth="1"/>
    <col min="73" max="73" width="9" style="33"/>
    <col min="74" max="74" width="6.375" style="33" bestFit="1" customWidth="1"/>
    <col min="75" max="75" width="10.125" style="33" bestFit="1" customWidth="1"/>
    <col min="76" max="76" width="5.375" style="33" bestFit="1" customWidth="1"/>
    <col min="77" max="77" width="9.875" style="33" bestFit="1" customWidth="1"/>
    <col min="78" max="78" width="8.375" style="33" bestFit="1" customWidth="1"/>
    <col min="79" max="79" width="7.5" style="33" customWidth="1"/>
    <col min="80" max="80" width="7.125" style="33" bestFit="1" customWidth="1"/>
    <col min="81" max="81" width="9.375" style="33" customWidth="1"/>
    <col min="82" max="86" width="10.125" style="33" customWidth="1"/>
    <col min="87" max="87" width="14.125" style="33" customWidth="1"/>
    <col min="88" max="88" width="12.375" style="33" bestFit="1" customWidth="1"/>
    <col min="89" max="89" width="15.625" style="33" bestFit="1" customWidth="1"/>
    <col min="90" max="90" width="11.25" style="33" customWidth="1"/>
    <col min="91" max="91" width="12.375" style="33" bestFit="1" customWidth="1"/>
    <col min="92" max="94" width="7.5" style="33" customWidth="1"/>
    <col min="95" max="95" width="9" style="33"/>
    <col min="96" max="96" width="27" style="33" customWidth="1"/>
    <col min="97" max="16384" width="9" style="33"/>
  </cols>
  <sheetData>
    <row r="1" spans="1:101" ht="17.25" x14ac:dyDescent="0.15">
      <c r="A1" s="1" t="s">
        <v>448</v>
      </c>
      <c r="G1" s="274" t="s">
        <v>505</v>
      </c>
    </row>
    <row r="2" spans="1:101" ht="17.25" x14ac:dyDescent="0.15">
      <c r="G2" s="275" t="s">
        <v>449</v>
      </c>
    </row>
    <row r="5" spans="1:101" x14ac:dyDescent="0.15">
      <c r="AG5" s="321"/>
      <c r="AH5" s="321"/>
      <c r="AI5" s="321"/>
      <c r="AJ5" s="321"/>
      <c r="AK5" s="321"/>
    </row>
    <row r="6" spans="1:101" x14ac:dyDescent="0.15">
      <c r="D6" s="63" t="s">
        <v>293</v>
      </c>
      <c r="E6" s="64"/>
      <c r="F6" s="64"/>
      <c r="G6" s="64"/>
      <c r="H6" s="64"/>
      <c r="I6" s="64"/>
      <c r="J6" s="64"/>
      <c r="K6" s="64"/>
      <c r="L6" s="64"/>
      <c r="M6" s="64"/>
      <c r="N6" s="64"/>
      <c r="O6" s="64"/>
      <c r="P6" s="64"/>
      <c r="Q6" s="64"/>
      <c r="R6" s="64"/>
      <c r="S6" s="64"/>
      <c r="T6" s="64"/>
      <c r="U6" s="64"/>
      <c r="V6" s="64"/>
      <c r="W6" s="64"/>
      <c r="X6" s="64"/>
      <c r="Y6" s="64"/>
      <c r="Z6" s="64"/>
      <c r="AA6" s="64"/>
      <c r="AB6" s="64"/>
      <c r="AC6" s="64"/>
      <c r="AD6" s="64"/>
      <c r="AE6" s="65"/>
      <c r="AF6" s="63" t="s">
        <v>292</v>
      </c>
      <c r="AG6" s="218"/>
      <c r="AH6" s="218"/>
      <c r="AI6" s="218"/>
      <c r="AJ6" s="218"/>
      <c r="AK6" s="218"/>
      <c r="AL6" s="63" t="s">
        <v>295</v>
      </c>
      <c r="AM6" s="64"/>
      <c r="AN6" s="64"/>
      <c r="AO6" s="64"/>
      <c r="AP6" s="64"/>
      <c r="AQ6" s="64"/>
      <c r="AR6" s="64"/>
      <c r="AS6" s="64"/>
      <c r="AT6" s="64"/>
      <c r="AU6" s="64"/>
      <c r="AV6" s="64"/>
      <c r="AW6" s="64"/>
      <c r="AX6" s="64"/>
      <c r="AY6" s="64"/>
      <c r="AZ6" s="65"/>
      <c r="BA6" s="63" t="s">
        <v>80</v>
      </c>
      <c r="BB6" s="64"/>
      <c r="BC6" s="64"/>
      <c r="BD6" s="64"/>
      <c r="BE6" s="64"/>
      <c r="BF6" s="64"/>
      <c r="BG6" s="64"/>
      <c r="BH6" s="64"/>
      <c r="BI6" s="64"/>
      <c r="BJ6" s="64"/>
      <c r="BK6" s="64"/>
      <c r="BL6" s="64"/>
      <c r="BM6" s="64"/>
      <c r="BN6" s="65"/>
      <c r="BO6" s="64" t="s">
        <v>81</v>
      </c>
      <c r="BP6" s="64"/>
      <c r="BQ6" s="64"/>
      <c r="BR6" s="64"/>
      <c r="BS6" s="64"/>
      <c r="BT6" s="64"/>
      <c r="BU6" s="64"/>
      <c r="BV6" s="64"/>
      <c r="BW6" s="64"/>
      <c r="BX6" s="64"/>
      <c r="BY6" s="64"/>
      <c r="BZ6" s="64"/>
      <c r="CA6" s="64"/>
      <c r="CB6" s="64"/>
      <c r="CC6" s="64"/>
      <c r="CD6" s="64"/>
      <c r="CE6" s="64"/>
      <c r="CF6" s="64"/>
      <c r="CG6" s="64"/>
      <c r="CH6" s="64"/>
      <c r="CI6" s="63" t="s">
        <v>82</v>
      </c>
      <c r="CJ6" s="64"/>
      <c r="CK6" s="64"/>
      <c r="CL6" s="64"/>
      <c r="CM6" s="64"/>
      <c r="CN6" s="64"/>
      <c r="CO6" s="64"/>
      <c r="CP6" s="65"/>
    </row>
    <row r="7" spans="1:101" x14ac:dyDescent="0.15">
      <c r="D7" s="66"/>
      <c r="E7" s="69"/>
      <c r="F7" s="69"/>
      <c r="G7" s="69"/>
      <c r="H7" s="69"/>
      <c r="I7" s="69"/>
      <c r="J7" s="69"/>
      <c r="K7" s="69"/>
      <c r="L7" s="69"/>
      <c r="M7" s="69"/>
      <c r="N7" s="69"/>
      <c r="O7" s="69"/>
      <c r="P7" s="69"/>
      <c r="Q7" s="69"/>
      <c r="R7" s="69"/>
      <c r="S7" s="69"/>
      <c r="T7" s="69"/>
      <c r="U7" s="69"/>
      <c r="V7" s="69"/>
      <c r="W7" s="69"/>
      <c r="X7" s="69"/>
      <c r="Y7" s="69"/>
      <c r="Z7" s="69"/>
      <c r="AA7" s="69"/>
      <c r="AB7" s="69"/>
      <c r="AC7" s="69"/>
      <c r="AD7" s="69"/>
      <c r="AE7" s="70"/>
      <c r="AF7" s="66"/>
      <c r="AG7" s="218"/>
      <c r="AH7" s="218"/>
      <c r="AI7" s="218"/>
      <c r="AJ7" s="218"/>
      <c r="AK7" s="218"/>
      <c r="AL7" s="66"/>
      <c r="AM7" s="69"/>
      <c r="AN7" s="69"/>
      <c r="AO7" s="69"/>
      <c r="AP7" s="222" t="s">
        <v>83</v>
      </c>
      <c r="AQ7" s="68"/>
      <c r="AR7" s="221"/>
      <c r="AS7" s="221"/>
      <c r="AT7" s="221"/>
      <c r="AU7" s="221"/>
      <c r="AV7" s="221"/>
      <c r="AW7" s="69"/>
      <c r="AX7" s="69"/>
      <c r="AY7" s="69"/>
      <c r="AZ7" s="70"/>
      <c r="BA7" s="66"/>
      <c r="BB7" s="69"/>
      <c r="BC7" s="69"/>
      <c r="BD7" s="69"/>
      <c r="BE7" s="69"/>
      <c r="BF7" s="69"/>
      <c r="BG7" s="72"/>
      <c r="BH7" s="69"/>
      <c r="BI7" s="69"/>
      <c r="BJ7" s="69"/>
      <c r="BK7" s="67" t="s">
        <v>84</v>
      </c>
      <c r="BL7" s="71"/>
      <c r="BM7" s="71"/>
      <c r="BN7" s="68"/>
      <c r="BO7" s="67" t="s">
        <v>85</v>
      </c>
      <c r="BP7" s="71"/>
      <c r="BQ7" s="71"/>
      <c r="BR7" s="71"/>
      <c r="BS7" s="68"/>
      <c r="BT7" s="219"/>
      <c r="BU7" s="72"/>
      <c r="BV7" s="72"/>
      <c r="BW7" s="72"/>
      <c r="BX7" s="72"/>
      <c r="BY7" s="72"/>
      <c r="BZ7" s="72"/>
      <c r="CA7" s="72"/>
      <c r="CB7" s="72"/>
      <c r="CC7" s="72"/>
      <c r="CD7" s="73" t="s">
        <v>86</v>
      </c>
      <c r="CE7" s="74"/>
      <c r="CF7" s="74"/>
      <c r="CG7" s="74"/>
      <c r="CH7" s="75"/>
      <c r="CI7" s="66"/>
      <c r="CJ7" s="69"/>
      <c r="CK7" s="69"/>
      <c r="CL7" s="69"/>
      <c r="CM7" s="69"/>
      <c r="CN7" s="67" t="s">
        <v>87</v>
      </c>
      <c r="CO7" s="71"/>
      <c r="CP7" s="68"/>
    </row>
    <row r="8" spans="1:101" s="35" customFormat="1" ht="41.25" thickBot="1" x14ac:dyDescent="0.2">
      <c r="A8" s="60" t="s">
        <v>88</v>
      </c>
      <c r="B8" s="61" t="s">
        <v>89</v>
      </c>
      <c r="C8" s="192" t="s">
        <v>90</v>
      </c>
      <c r="D8" s="191" t="s">
        <v>307</v>
      </c>
      <c r="E8" s="191" t="s">
        <v>308</v>
      </c>
      <c r="F8" s="191" t="s">
        <v>309</v>
      </c>
      <c r="G8" s="191" t="s">
        <v>310</v>
      </c>
      <c r="H8" s="191" t="s">
        <v>311</v>
      </c>
      <c r="I8" s="191" t="s">
        <v>341</v>
      </c>
      <c r="J8" s="191" t="s">
        <v>342</v>
      </c>
      <c r="K8" s="191" t="s">
        <v>343</v>
      </c>
      <c r="L8" s="191" t="s">
        <v>312</v>
      </c>
      <c r="M8" s="191" t="s">
        <v>313</v>
      </c>
      <c r="N8" s="191" t="s">
        <v>314</v>
      </c>
      <c r="O8" s="191" t="s">
        <v>323</v>
      </c>
      <c r="P8" s="191" t="s">
        <v>315</v>
      </c>
      <c r="Q8" s="191" t="s">
        <v>316</v>
      </c>
      <c r="R8" s="191" t="s">
        <v>317</v>
      </c>
      <c r="S8" s="191" t="s">
        <v>324</v>
      </c>
      <c r="T8" s="191" t="s">
        <v>318</v>
      </c>
      <c r="U8" s="191" t="s">
        <v>319</v>
      </c>
      <c r="V8" s="191" t="s">
        <v>320</v>
      </c>
      <c r="W8" s="191" t="s">
        <v>325</v>
      </c>
      <c r="X8" s="191" t="s">
        <v>321</v>
      </c>
      <c r="Y8" s="191" t="s">
        <v>322</v>
      </c>
      <c r="Z8" s="191" t="s">
        <v>326</v>
      </c>
      <c r="AA8" s="191" t="s">
        <v>327</v>
      </c>
      <c r="AB8" s="191" t="s">
        <v>328</v>
      </c>
      <c r="AC8" s="191" t="s">
        <v>329</v>
      </c>
      <c r="AD8" s="191" t="s">
        <v>330</v>
      </c>
      <c r="AE8" s="191" t="s">
        <v>331</v>
      </c>
      <c r="AF8" s="191" t="s">
        <v>332</v>
      </c>
      <c r="AG8" s="191" t="s">
        <v>333</v>
      </c>
      <c r="AH8" s="191" t="s">
        <v>336</v>
      </c>
      <c r="AI8" s="191" t="s">
        <v>334</v>
      </c>
      <c r="AJ8" s="191" t="s">
        <v>335</v>
      </c>
      <c r="AK8" s="191" t="s">
        <v>349</v>
      </c>
      <c r="AL8" s="77" t="s">
        <v>296</v>
      </c>
      <c r="AM8" s="76" t="s">
        <v>297</v>
      </c>
      <c r="AN8" s="76" t="s">
        <v>298</v>
      </c>
      <c r="AO8" s="77" t="s">
        <v>299</v>
      </c>
      <c r="AP8" s="77" t="s">
        <v>294</v>
      </c>
      <c r="AQ8" s="77" t="s">
        <v>91</v>
      </c>
      <c r="AR8" s="77" t="s">
        <v>344</v>
      </c>
      <c r="AS8" s="77" t="s">
        <v>466</v>
      </c>
      <c r="AT8" s="77" t="s">
        <v>345</v>
      </c>
      <c r="AU8" s="77" t="s">
        <v>346</v>
      </c>
      <c r="AV8" s="77" t="s">
        <v>347</v>
      </c>
      <c r="AW8" s="77" t="s">
        <v>348</v>
      </c>
      <c r="AX8" s="77" t="s">
        <v>93</v>
      </c>
      <c r="AY8" s="77" t="s">
        <v>94</v>
      </c>
      <c r="AZ8" s="77" t="s">
        <v>95</v>
      </c>
      <c r="BA8" s="78" t="s">
        <v>300</v>
      </c>
      <c r="BB8" s="78" t="s">
        <v>509</v>
      </c>
      <c r="BC8" s="78" t="s">
        <v>301</v>
      </c>
      <c r="BD8" s="78" t="s">
        <v>510</v>
      </c>
      <c r="BE8" s="78" t="s">
        <v>302</v>
      </c>
      <c r="BF8" s="78" t="s">
        <v>303</v>
      </c>
      <c r="BG8" s="77" t="s">
        <v>304</v>
      </c>
      <c r="BH8" s="79" t="s">
        <v>96</v>
      </c>
      <c r="BI8" s="79" t="s">
        <v>97</v>
      </c>
      <c r="BJ8" s="79" t="s">
        <v>98</v>
      </c>
      <c r="BK8" s="79" t="s">
        <v>99</v>
      </c>
      <c r="BL8" s="79" t="s">
        <v>100</v>
      </c>
      <c r="BM8" s="79" t="s">
        <v>14</v>
      </c>
      <c r="BN8" s="79" t="s">
        <v>101</v>
      </c>
      <c r="BO8" s="77" t="s">
        <v>102</v>
      </c>
      <c r="BP8" s="77" t="s">
        <v>103</v>
      </c>
      <c r="BQ8" s="77" t="s">
        <v>104</v>
      </c>
      <c r="BR8" s="77" t="s">
        <v>105</v>
      </c>
      <c r="BS8" s="77" t="s">
        <v>106</v>
      </c>
      <c r="BT8" s="77" t="s">
        <v>306</v>
      </c>
      <c r="BU8" s="77" t="s">
        <v>92</v>
      </c>
      <c r="BV8" s="77" t="s">
        <v>96</v>
      </c>
      <c r="BW8" s="77" t="s">
        <v>107</v>
      </c>
      <c r="BX8" s="77" t="s">
        <v>108</v>
      </c>
      <c r="BY8" s="77" t="s">
        <v>109</v>
      </c>
      <c r="BZ8" s="77" t="s">
        <v>110</v>
      </c>
      <c r="CA8" s="77" t="s">
        <v>305</v>
      </c>
      <c r="CB8" s="77" t="s">
        <v>111</v>
      </c>
      <c r="CC8" s="77" t="s">
        <v>339</v>
      </c>
      <c r="CD8" s="76" t="s">
        <v>91</v>
      </c>
      <c r="CE8" s="77" t="s">
        <v>99</v>
      </c>
      <c r="CF8" s="77" t="s">
        <v>350</v>
      </c>
      <c r="CG8" s="77" t="s">
        <v>14</v>
      </c>
      <c r="CH8" s="77" t="s">
        <v>101</v>
      </c>
      <c r="CI8" s="76" t="s">
        <v>112</v>
      </c>
      <c r="CJ8" s="77" t="s">
        <v>351</v>
      </c>
      <c r="CK8" s="76" t="s">
        <v>113</v>
      </c>
      <c r="CL8" s="77" t="s">
        <v>337</v>
      </c>
      <c r="CM8" s="77" t="s">
        <v>352</v>
      </c>
      <c r="CN8" s="76" t="s">
        <v>114</v>
      </c>
      <c r="CO8" s="76" t="s">
        <v>115</v>
      </c>
      <c r="CP8" s="76" t="s">
        <v>116</v>
      </c>
      <c r="CQ8" s="292" t="s">
        <v>78</v>
      </c>
      <c r="CR8" s="293" t="s">
        <v>79</v>
      </c>
      <c r="CS8" s="292" t="s">
        <v>471</v>
      </c>
      <c r="CT8" s="292" t="s">
        <v>472</v>
      </c>
      <c r="CU8" s="292" t="s">
        <v>473</v>
      </c>
      <c r="CV8" s="292" t="s">
        <v>474</v>
      </c>
      <c r="CW8" s="292" t="s">
        <v>475</v>
      </c>
    </row>
    <row r="9" spans="1:101" ht="30" customHeight="1" thickTop="1" x14ac:dyDescent="0.15">
      <c r="A9" s="62" t="s">
        <v>117</v>
      </c>
      <c r="B9" s="62">
        <v>1</v>
      </c>
      <c r="C9" s="188" t="str">
        <f>IF(基本情報!B17="","",基本情報!B17)</f>
        <v/>
      </c>
      <c r="D9" s="282">
        <f>SUM(E9:F9)</f>
        <v>0</v>
      </c>
      <c r="E9" s="214"/>
      <c r="F9" s="214"/>
      <c r="G9" s="214"/>
      <c r="H9" s="287">
        <f>SUM(I9:J9)</f>
        <v>0</v>
      </c>
      <c r="I9" s="214"/>
      <c r="J9" s="214"/>
      <c r="K9" s="214"/>
      <c r="L9" s="287">
        <f>SUM(M9:N9)</f>
        <v>0</v>
      </c>
      <c r="M9" s="214"/>
      <c r="N9" s="214"/>
      <c r="O9" s="214"/>
      <c r="P9" s="287">
        <f>SUM(Q9:R9)</f>
        <v>0</v>
      </c>
      <c r="Q9" s="214"/>
      <c r="R9" s="214"/>
      <c r="S9" s="214"/>
      <c r="T9" s="287">
        <f>SUM(U9:V9)</f>
        <v>0</v>
      </c>
      <c r="U9" s="214"/>
      <c r="V9" s="214"/>
      <c r="W9" s="214"/>
      <c r="X9" s="214"/>
      <c r="Y9" s="214"/>
      <c r="Z9" s="214"/>
      <c r="AA9" s="287">
        <f>SUM(AB9:AC9)</f>
        <v>0</v>
      </c>
      <c r="AB9" s="287">
        <f>SUM(E9,I9,M9,Q9,U9)</f>
        <v>0</v>
      </c>
      <c r="AC9" s="287">
        <f>SUM(F9,J9,N9,R9,V9)</f>
        <v>0</v>
      </c>
      <c r="AD9" s="287">
        <f>SUM(G9,K9,O9,S9)</f>
        <v>0</v>
      </c>
      <c r="AE9" s="287">
        <f>SUM(G9,K9,O9,S9,W9,Y9)</f>
        <v>0</v>
      </c>
      <c r="AF9" s="214"/>
      <c r="AG9" s="215"/>
      <c r="AH9" s="215"/>
      <c r="AI9" s="215"/>
      <c r="AJ9" s="214"/>
      <c r="AK9" s="225"/>
      <c r="AL9" s="199"/>
      <c r="AM9" s="199"/>
      <c r="AN9" s="204"/>
      <c r="AO9" s="199"/>
      <c r="AP9" s="126"/>
      <c r="AQ9" s="126"/>
      <c r="AR9" s="126"/>
      <c r="AS9" s="126"/>
      <c r="AT9" s="126"/>
      <c r="AU9" s="126"/>
      <c r="AV9" s="126"/>
      <c r="AW9" s="126"/>
      <c r="AX9" s="126"/>
      <c r="AY9" s="126"/>
      <c r="AZ9" s="40"/>
      <c r="BA9" s="40"/>
      <c r="BB9" s="209"/>
      <c r="BC9" s="40"/>
      <c r="BD9" s="209"/>
      <c r="BE9" s="40"/>
      <c r="BF9" s="39"/>
      <c r="BG9" s="40"/>
      <c r="BH9" s="126"/>
      <c r="BI9" s="39"/>
      <c r="BJ9" s="39"/>
      <c r="BK9" s="126"/>
      <c r="BL9" s="126"/>
      <c r="BM9" s="126"/>
      <c r="BN9" s="126"/>
      <c r="BO9" s="126"/>
      <c r="BP9" s="126"/>
      <c r="BQ9" s="126"/>
      <c r="BR9" s="126"/>
      <c r="BS9" s="126"/>
      <c r="BT9" s="126"/>
      <c r="BU9" s="126"/>
      <c r="BV9" s="126"/>
      <c r="BW9" s="39"/>
      <c r="BX9" s="126"/>
      <c r="BY9" s="39"/>
      <c r="BZ9" s="39"/>
      <c r="CA9" s="40"/>
      <c r="CB9" s="126"/>
      <c r="CC9" s="126"/>
      <c r="CD9" s="126"/>
      <c r="CE9" s="126"/>
      <c r="CF9" s="276"/>
      <c r="CG9" s="126"/>
      <c r="CH9" s="126"/>
      <c r="CI9" s="41"/>
      <c r="CJ9" s="276"/>
      <c r="CK9" s="41"/>
      <c r="CL9" s="41"/>
      <c r="CM9" s="39"/>
      <c r="CN9" s="39"/>
      <c r="CO9" s="39"/>
      <c r="CP9" s="42"/>
      <c r="CQ9" s="294">
        <f>基本情報!A5</f>
        <v>0</v>
      </c>
      <c r="CR9" s="295">
        <f>基本情報!B5</f>
        <v>0</v>
      </c>
      <c r="CS9" s="296" t="e">
        <f>AC9/AA9*100</f>
        <v>#DIV/0!</v>
      </c>
      <c r="CT9" s="296" t="e">
        <f>D9/AA9*100</f>
        <v>#DIV/0!</v>
      </c>
      <c r="CU9" s="296" t="e">
        <f>G9/D9*100</f>
        <v>#DIV/0!</v>
      </c>
      <c r="CV9" s="296" t="e">
        <f>AD9/(AA9-T9)*100</f>
        <v>#DIV/0!</v>
      </c>
      <c r="CW9" s="296" t="e">
        <f>AE9/(AA9-T9)*100</f>
        <v>#DIV/0!</v>
      </c>
    </row>
    <row r="10" spans="1:101" ht="39.75" customHeight="1" x14ac:dyDescent="0.15">
      <c r="A10" s="62" t="s">
        <v>117</v>
      </c>
      <c r="B10" s="62">
        <v>2</v>
      </c>
      <c r="C10" s="188" t="str">
        <f>IF(基本情報!B18="","",基本情報!B18)</f>
        <v/>
      </c>
      <c r="D10" s="283">
        <f t="shared" ref="D10:D14" si="0">SUM(E10:F10)</f>
        <v>0</v>
      </c>
      <c r="E10" s="195"/>
      <c r="F10" s="195"/>
      <c r="G10" s="195"/>
      <c r="H10" s="288">
        <f t="shared" ref="H10:H14" si="1">SUM(I10:J10)</f>
        <v>0</v>
      </c>
      <c r="I10" s="195"/>
      <c r="J10" s="195"/>
      <c r="K10" s="195"/>
      <c r="L10" s="288">
        <f t="shared" ref="L10:L14" si="2">SUM(M10:N10)</f>
        <v>0</v>
      </c>
      <c r="M10" s="195"/>
      <c r="N10" s="195"/>
      <c r="O10" s="195"/>
      <c r="P10" s="288">
        <f t="shared" ref="P10:P14" si="3">SUM(Q10:R10)</f>
        <v>0</v>
      </c>
      <c r="Q10" s="195"/>
      <c r="R10" s="195"/>
      <c r="S10" s="195"/>
      <c r="T10" s="288">
        <f t="shared" ref="T10:T14" si="4">SUM(U10:V10)</f>
        <v>0</v>
      </c>
      <c r="U10" s="195"/>
      <c r="V10" s="195"/>
      <c r="W10" s="195"/>
      <c r="X10" s="195"/>
      <c r="Y10" s="195"/>
      <c r="Z10" s="195"/>
      <c r="AA10" s="288">
        <f t="shared" ref="AA10:AA14" si="5">SUM(AB10:AC10)</f>
        <v>0</v>
      </c>
      <c r="AB10" s="288">
        <f t="shared" ref="AB10:AB14" si="6">SUM(E10,I10,M10,Q10,U10)</f>
        <v>0</v>
      </c>
      <c r="AC10" s="288">
        <f t="shared" ref="AC10:AC14" si="7">SUM(F10,J10,N10,R10,V10)</f>
        <v>0</v>
      </c>
      <c r="AD10" s="288">
        <f t="shared" ref="AD10:AD14" si="8">SUM(G10,K10,O10,S10)</f>
        <v>0</v>
      </c>
      <c r="AE10" s="288">
        <f t="shared" ref="AE10:AE14" si="9">SUM(G10,K10,O10,S10,W10,Y10)</f>
        <v>0</v>
      </c>
      <c r="AF10" s="195"/>
      <c r="AG10" s="196"/>
      <c r="AH10" s="196"/>
      <c r="AI10" s="196"/>
      <c r="AJ10" s="195"/>
      <c r="AK10" s="226"/>
      <c r="AL10" s="200"/>
      <c r="AM10" s="200"/>
      <c r="AN10" s="205"/>
      <c r="AO10" s="200"/>
      <c r="AP10" s="127"/>
      <c r="AQ10" s="127"/>
      <c r="AR10" s="127"/>
      <c r="AS10" s="127"/>
      <c r="AT10" s="127"/>
      <c r="AU10" s="127"/>
      <c r="AV10" s="127"/>
      <c r="AW10" s="127"/>
      <c r="AX10" s="127"/>
      <c r="AY10" s="127"/>
      <c r="AZ10" s="37"/>
      <c r="BA10" s="37"/>
      <c r="BB10" s="210"/>
      <c r="BC10" s="37"/>
      <c r="BD10" s="210"/>
      <c r="BE10" s="37"/>
      <c r="BF10" s="36"/>
      <c r="BG10" s="37"/>
      <c r="BH10" s="127"/>
      <c r="BI10" s="36"/>
      <c r="BJ10" s="36"/>
      <c r="BK10" s="127"/>
      <c r="BL10" s="127"/>
      <c r="BM10" s="127"/>
      <c r="BN10" s="127"/>
      <c r="BO10" s="127"/>
      <c r="BP10" s="127"/>
      <c r="BQ10" s="127"/>
      <c r="BR10" s="127"/>
      <c r="BS10" s="127"/>
      <c r="BT10" s="127"/>
      <c r="BU10" s="127"/>
      <c r="BV10" s="127"/>
      <c r="BW10" s="36"/>
      <c r="BX10" s="127"/>
      <c r="BY10" s="36"/>
      <c r="BZ10" s="36"/>
      <c r="CA10" s="37"/>
      <c r="CB10" s="127"/>
      <c r="CC10" s="127"/>
      <c r="CD10" s="127"/>
      <c r="CE10" s="127"/>
      <c r="CF10" s="277"/>
      <c r="CG10" s="127"/>
      <c r="CH10" s="127"/>
      <c r="CI10" s="38"/>
      <c r="CJ10" s="277"/>
      <c r="CK10" s="38"/>
      <c r="CL10" s="38"/>
      <c r="CM10" s="36"/>
      <c r="CN10" s="36"/>
      <c r="CO10" s="36"/>
      <c r="CP10" s="43"/>
      <c r="CQ10" s="294">
        <f>基本情報!A5</f>
        <v>0</v>
      </c>
      <c r="CR10" s="295">
        <f>基本情報!B5</f>
        <v>0</v>
      </c>
      <c r="CS10" s="296" t="e">
        <f t="shared" ref="CS10:CS14" si="10">AC10/AA10*100</f>
        <v>#DIV/0!</v>
      </c>
      <c r="CT10" s="296" t="e">
        <f t="shared" ref="CT10:CT14" si="11">D10/AA10*100</f>
        <v>#DIV/0!</v>
      </c>
      <c r="CU10" s="296" t="e">
        <f t="shared" ref="CU10:CU14" si="12">G10/D10*100</f>
        <v>#DIV/0!</v>
      </c>
      <c r="CV10" s="296" t="e">
        <f t="shared" ref="CV10:CV14" si="13">AD10/(AA10-T10)*100</f>
        <v>#DIV/0!</v>
      </c>
      <c r="CW10" s="296" t="e">
        <f t="shared" ref="CW10:CW14" si="14">AE10/(AA10-T10)*100</f>
        <v>#DIV/0!</v>
      </c>
    </row>
    <row r="11" spans="1:101" ht="30" customHeight="1" x14ac:dyDescent="0.15">
      <c r="A11" s="62" t="s">
        <v>117</v>
      </c>
      <c r="B11" s="62">
        <v>3</v>
      </c>
      <c r="C11" s="188" t="str">
        <f>IF(基本情報!B19="","",基本情報!B19)</f>
        <v/>
      </c>
      <c r="D11" s="283">
        <f t="shared" si="0"/>
        <v>0</v>
      </c>
      <c r="E11" s="195"/>
      <c r="F11" s="195"/>
      <c r="G11" s="195"/>
      <c r="H11" s="288">
        <f t="shared" si="1"/>
        <v>0</v>
      </c>
      <c r="I11" s="195"/>
      <c r="J11" s="195"/>
      <c r="K11" s="195"/>
      <c r="L11" s="288">
        <f t="shared" si="2"/>
        <v>0</v>
      </c>
      <c r="M11" s="195"/>
      <c r="N11" s="195"/>
      <c r="O11" s="195"/>
      <c r="P11" s="288">
        <f t="shared" si="3"/>
        <v>0</v>
      </c>
      <c r="Q11" s="195"/>
      <c r="R11" s="195"/>
      <c r="S11" s="195"/>
      <c r="T11" s="288">
        <f t="shared" si="4"/>
        <v>0</v>
      </c>
      <c r="U11" s="195"/>
      <c r="V11" s="195"/>
      <c r="W11" s="195"/>
      <c r="X11" s="195"/>
      <c r="Y11" s="195"/>
      <c r="Z11" s="195"/>
      <c r="AA11" s="288">
        <f t="shared" si="5"/>
        <v>0</v>
      </c>
      <c r="AB11" s="288">
        <f t="shared" si="6"/>
        <v>0</v>
      </c>
      <c r="AC11" s="288">
        <f t="shared" si="7"/>
        <v>0</v>
      </c>
      <c r="AD11" s="288">
        <f t="shared" si="8"/>
        <v>0</v>
      </c>
      <c r="AE11" s="288">
        <f t="shared" si="9"/>
        <v>0</v>
      </c>
      <c r="AF11" s="195"/>
      <c r="AG11" s="196"/>
      <c r="AH11" s="196"/>
      <c r="AI11" s="196"/>
      <c r="AJ11" s="195"/>
      <c r="AK11" s="226"/>
      <c r="AL11" s="200"/>
      <c r="AM11" s="200"/>
      <c r="AN11" s="205"/>
      <c r="AO11" s="200"/>
      <c r="AP11" s="127"/>
      <c r="AQ11" s="127"/>
      <c r="AR11" s="127"/>
      <c r="AS11" s="127"/>
      <c r="AT11" s="127"/>
      <c r="AU11" s="127"/>
      <c r="AV11" s="127"/>
      <c r="AW11" s="127"/>
      <c r="AX11" s="127"/>
      <c r="AY11" s="127"/>
      <c r="AZ11" s="37"/>
      <c r="BA11" s="37"/>
      <c r="BB11" s="210"/>
      <c r="BC11" s="37"/>
      <c r="BD11" s="210"/>
      <c r="BE11" s="37"/>
      <c r="BF11" s="36"/>
      <c r="BG11" s="37"/>
      <c r="BH11" s="127"/>
      <c r="BI11" s="36"/>
      <c r="BJ11" s="36"/>
      <c r="BK11" s="127"/>
      <c r="BL11" s="127"/>
      <c r="BM11" s="127"/>
      <c r="BN11" s="127"/>
      <c r="BO11" s="127"/>
      <c r="BP11" s="127"/>
      <c r="BQ11" s="127"/>
      <c r="BR11" s="127"/>
      <c r="BS11" s="127"/>
      <c r="BT11" s="127"/>
      <c r="BU11" s="127"/>
      <c r="BV11" s="127"/>
      <c r="BW11" s="36"/>
      <c r="BX11" s="127"/>
      <c r="BY11" s="36"/>
      <c r="BZ11" s="36"/>
      <c r="CA11" s="37"/>
      <c r="CB11" s="127"/>
      <c r="CC11" s="127"/>
      <c r="CD11" s="127"/>
      <c r="CE11" s="127"/>
      <c r="CF11" s="277"/>
      <c r="CG11" s="127"/>
      <c r="CH11" s="127"/>
      <c r="CI11" s="38"/>
      <c r="CJ11" s="277"/>
      <c r="CK11" s="38"/>
      <c r="CL11" s="38"/>
      <c r="CM11" s="36"/>
      <c r="CN11" s="36"/>
      <c r="CO11" s="36"/>
      <c r="CP11" s="43"/>
      <c r="CQ11" s="294">
        <f>基本情報!A5</f>
        <v>0</v>
      </c>
      <c r="CR11" s="295">
        <f>基本情報!B5</f>
        <v>0</v>
      </c>
      <c r="CS11" s="296" t="e">
        <f t="shared" si="10"/>
        <v>#DIV/0!</v>
      </c>
      <c r="CT11" s="296" t="e">
        <f t="shared" si="11"/>
        <v>#DIV/0!</v>
      </c>
      <c r="CU11" s="296" t="e">
        <f t="shared" si="12"/>
        <v>#DIV/0!</v>
      </c>
      <c r="CV11" s="296" t="e">
        <f t="shared" si="13"/>
        <v>#DIV/0!</v>
      </c>
      <c r="CW11" s="296" t="e">
        <f t="shared" si="14"/>
        <v>#DIV/0!</v>
      </c>
    </row>
    <row r="12" spans="1:101" ht="30" customHeight="1" thickBot="1" x14ac:dyDescent="0.2">
      <c r="A12" s="93" t="s">
        <v>117</v>
      </c>
      <c r="B12" s="93">
        <v>4</v>
      </c>
      <c r="C12" s="189" t="str">
        <f>IF(基本情報!B20="","",基本情報!B20)</f>
        <v/>
      </c>
      <c r="D12" s="284">
        <f t="shared" si="0"/>
        <v>0</v>
      </c>
      <c r="E12" s="197"/>
      <c r="F12" s="197"/>
      <c r="G12" s="197"/>
      <c r="H12" s="289">
        <f t="shared" si="1"/>
        <v>0</v>
      </c>
      <c r="I12" s="197"/>
      <c r="J12" s="197"/>
      <c r="K12" s="197"/>
      <c r="L12" s="289">
        <f t="shared" si="2"/>
        <v>0</v>
      </c>
      <c r="M12" s="197"/>
      <c r="N12" s="197"/>
      <c r="O12" s="197"/>
      <c r="P12" s="289">
        <f t="shared" si="3"/>
        <v>0</v>
      </c>
      <c r="Q12" s="197"/>
      <c r="R12" s="197"/>
      <c r="S12" s="197"/>
      <c r="T12" s="289">
        <f t="shared" si="4"/>
        <v>0</v>
      </c>
      <c r="U12" s="197"/>
      <c r="V12" s="197"/>
      <c r="W12" s="197"/>
      <c r="X12" s="197"/>
      <c r="Y12" s="197"/>
      <c r="Z12" s="197"/>
      <c r="AA12" s="289">
        <f t="shared" si="5"/>
        <v>0</v>
      </c>
      <c r="AB12" s="289">
        <f t="shared" si="6"/>
        <v>0</v>
      </c>
      <c r="AC12" s="289">
        <f t="shared" si="7"/>
        <v>0</v>
      </c>
      <c r="AD12" s="289">
        <f t="shared" si="8"/>
        <v>0</v>
      </c>
      <c r="AE12" s="289">
        <f t="shared" si="9"/>
        <v>0</v>
      </c>
      <c r="AF12" s="197"/>
      <c r="AG12" s="198"/>
      <c r="AH12" s="198"/>
      <c r="AI12" s="198"/>
      <c r="AJ12" s="197"/>
      <c r="AK12" s="227"/>
      <c r="AL12" s="201"/>
      <c r="AM12" s="201"/>
      <c r="AN12" s="206"/>
      <c r="AO12" s="201"/>
      <c r="AP12" s="136"/>
      <c r="AQ12" s="136"/>
      <c r="AR12" s="136"/>
      <c r="AS12" s="136"/>
      <c r="AT12" s="136"/>
      <c r="AU12" s="136"/>
      <c r="AV12" s="136"/>
      <c r="AW12" s="136"/>
      <c r="AX12" s="136"/>
      <c r="AY12" s="136"/>
      <c r="AZ12" s="95"/>
      <c r="BA12" s="95"/>
      <c r="BB12" s="211"/>
      <c r="BC12" s="95"/>
      <c r="BD12" s="211"/>
      <c r="BE12" s="95"/>
      <c r="BF12" s="94"/>
      <c r="BG12" s="95"/>
      <c r="BH12" s="136"/>
      <c r="BI12" s="94"/>
      <c r="BJ12" s="94"/>
      <c r="BK12" s="136"/>
      <c r="BL12" s="136"/>
      <c r="BM12" s="136"/>
      <c r="BN12" s="136"/>
      <c r="BO12" s="136"/>
      <c r="BP12" s="136"/>
      <c r="BQ12" s="136"/>
      <c r="BR12" s="136"/>
      <c r="BS12" s="136"/>
      <c r="BT12" s="136"/>
      <c r="BU12" s="136"/>
      <c r="BV12" s="136"/>
      <c r="BW12" s="94"/>
      <c r="BX12" s="136"/>
      <c r="BY12" s="94"/>
      <c r="BZ12" s="94"/>
      <c r="CA12" s="95"/>
      <c r="CB12" s="136"/>
      <c r="CC12" s="136"/>
      <c r="CD12" s="136"/>
      <c r="CE12" s="136"/>
      <c r="CF12" s="278"/>
      <c r="CG12" s="136"/>
      <c r="CH12" s="136"/>
      <c r="CI12" s="96"/>
      <c r="CJ12" s="278"/>
      <c r="CK12" s="96"/>
      <c r="CL12" s="96"/>
      <c r="CM12" s="94"/>
      <c r="CN12" s="94"/>
      <c r="CO12" s="94"/>
      <c r="CP12" s="97"/>
      <c r="CQ12" s="297">
        <f>基本情報!A5</f>
        <v>0</v>
      </c>
      <c r="CR12" s="298">
        <f>基本情報!B5</f>
        <v>0</v>
      </c>
      <c r="CS12" s="299" t="e">
        <f t="shared" si="10"/>
        <v>#DIV/0!</v>
      </c>
      <c r="CT12" s="299" t="e">
        <f t="shared" si="11"/>
        <v>#DIV/0!</v>
      </c>
      <c r="CU12" s="299" t="e">
        <f t="shared" si="12"/>
        <v>#DIV/0!</v>
      </c>
      <c r="CV12" s="299" t="e">
        <f t="shared" si="13"/>
        <v>#DIV/0!</v>
      </c>
      <c r="CW12" s="299" t="e">
        <f t="shared" si="14"/>
        <v>#DIV/0!</v>
      </c>
    </row>
    <row r="13" spans="1:101" ht="30" customHeight="1" thickTop="1" x14ac:dyDescent="0.15">
      <c r="A13" s="86" t="s">
        <v>118</v>
      </c>
      <c r="B13" s="86">
        <v>1</v>
      </c>
      <c r="C13" s="190" t="str">
        <f>IF(基本情報!B21="","",基本情報!B21)</f>
        <v/>
      </c>
      <c r="D13" s="285">
        <f t="shared" si="0"/>
        <v>0</v>
      </c>
      <c r="E13" s="193"/>
      <c r="F13" s="193"/>
      <c r="G13" s="193"/>
      <c r="H13" s="290">
        <f t="shared" si="1"/>
        <v>0</v>
      </c>
      <c r="I13" s="193"/>
      <c r="J13" s="193"/>
      <c r="K13" s="193"/>
      <c r="L13" s="290">
        <f t="shared" si="2"/>
        <v>0</v>
      </c>
      <c r="M13" s="193"/>
      <c r="N13" s="193"/>
      <c r="O13" s="193"/>
      <c r="P13" s="290">
        <f t="shared" si="3"/>
        <v>0</v>
      </c>
      <c r="Q13" s="193"/>
      <c r="R13" s="193"/>
      <c r="S13" s="193"/>
      <c r="T13" s="290">
        <f t="shared" si="4"/>
        <v>0</v>
      </c>
      <c r="U13" s="193"/>
      <c r="V13" s="193"/>
      <c r="W13" s="193"/>
      <c r="X13" s="193"/>
      <c r="Y13" s="193"/>
      <c r="Z13" s="193">
        <v>0</v>
      </c>
      <c r="AA13" s="290">
        <f t="shared" si="5"/>
        <v>0</v>
      </c>
      <c r="AB13" s="290">
        <f t="shared" si="6"/>
        <v>0</v>
      </c>
      <c r="AC13" s="290">
        <f t="shared" si="7"/>
        <v>0</v>
      </c>
      <c r="AD13" s="290">
        <f t="shared" si="8"/>
        <v>0</v>
      </c>
      <c r="AE13" s="290">
        <f t="shared" si="9"/>
        <v>0</v>
      </c>
      <c r="AF13" s="193"/>
      <c r="AG13" s="194"/>
      <c r="AH13" s="194"/>
      <c r="AI13" s="194"/>
      <c r="AJ13" s="193"/>
      <c r="AK13" s="228"/>
      <c r="AL13" s="202"/>
      <c r="AM13" s="202"/>
      <c r="AN13" s="207"/>
      <c r="AO13" s="202"/>
      <c r="AP13" s="137"/>
      <c r="AQ13" s="137"/>
      <c r="AR13" s="137"/>
      <c r="AS13" s="137"/>
      <c r="AT13" s="137"/>
      <c r="AU13" s="137"/>
      <c r="AV13" s="137"/>
      <c r="AW13" s="137"/>
      <c r="AX13" s="137"/>
      <c r="AY13" s="137"/>
      <c r="AZ13" s="88"/>
      <c r="BA13" s="223"/>
      <c r="BB13" s="212"/>
      <c r="BC13" s="223"/>
      <c r="BD13" s="212"/>
      <c r="BE13" s="223"/>
      <c r="BF13" s="87"/>
      <c r="BG13" s="88"/>
      <c r="BH13" s="137"/>
      <c r="BI13" s="87"/>
      <c r="BJ13" s="87"/>
      <c r="BK13" s="137"/>
      <c r="BL13" s="137"/>
      <c r="BM13" s="137"/>
      <c r="BN13" s="137"/>
      <c r="BO13" s="137"/>
      <c r="BP13" s="137"/>
      <c r="BQ13" s="137"/>
      <c r="BR13" s="137"/>
      <c r="BS13" s="137"/>
      <c r="BT13" s="137"/>
      <c r="BU13" s="137"/>
      <c r="BV13" s="137"/>
      <c r="BW13" s="87"/>
      <c r="BX13" s="137"/>
      <c r="BY13" s="87"/>
      <c r="BZ13" s="87"/>
      <c r="CA13" s="88"/>
      <c r="CB13" s="137"/>
      <c r="CC13" s="137"/>
      <c r="CD13" s="137"/>
      <c r="CE13" s="137"/>
      <c r="CF13" s="279"/>
      <c r="CG13" s="137"/>
      <c r="CH13" s="137"/>
      <c r="CI13" s="89"/>
      <c r="CJ13" s="279"/>
      <c r="CK13" s="89"/>
      <c r="CL13" s="89"/>
      <c r="CM13" s="87"/>
      <c r="CN13" s="87"/>
      <c r="CO13" s="87"/>
      <c r="CP13" s="90"/>
      <c r="CQ13" s="300">
        <f>基本情報!A5</f>
        <v>0</v>
      </c>
      <c r="CR13" s="301">
        <f>基本情報!B5</f>
        <v>0</v>
      </c>
      <c r="CS13" s="302" t="e">
        <f t="shared" si="10"/>
        <v>#DIV/0!</v>
      </c>
      <c r="CT13" s="302" t="e">
        <f t="shared" si="11"/>
        <v>#DIV/0!</v>
      </c>
      <c r="CU13" s="302" t="e">
        <f t="shared" si="12"/>
        <v>#DIV/0!</v>
      </c>
      <c r="CV13" s="302" t="e">
        <f t="shared" si="13"/>
        <v>#DIV/0!</v>
      </c>
      <c r="CW13" s="302" t="e">
        <f t="shared" si="14"/>
        <v>#DIV/0!</v>
      </c>
    </row>
    <row r="14" spans="1:101" ht="30" customHeight="1" thickBot="1" x14ac:dyDescent="0.2">
      <c r="A14" s="62" t="s">
        <v>118</v>
      </c>
      <c r="B14" s="62">
        <v>2</v>
      </c>
      <c r="C14" s="188" t="str">
        <f>IF(基本情報!B22="","",基本情報!B22)</f>
        <v/>
      </c>
      <c r="D14" s="286">
        <f t="shared" si="0"/>
        <v>0</v>
      </c>
      <c r="E14" s="216"/>
      <c r="F14" s="216"/>
      <c r="G14" s="216"/>
      <c r="H14" s="291">
        <f t="shared" si="1"/>
        <v>0</v>
      </c>
      <c r="I14" s="216"/>
      <c r="J14" s="216"/>
      <c r="K14" s="216"/>
      <c r="L14" s="291">
        <f t="shared" si="2"/>
        <v>0</v>
      </c>
      <c r="M14" s="216"/>
      <c r="N14" s="216"/>
      <c r="O14" s="216"/>
      <c r="P14" s="291">
        <f t="shared" si="3"/>
        <v>0</v>
      </c>
      <c r="Q14" s="216"/>
      <c r="R14" s="216"/>
      <c r="S14" s="216"/>
      <c r="T14" s="291">
        <f t="shared" si="4"/>
        <v>0</v>
      </c>
      <c r="U14" s="216"/>
      <c r="V14" s="216"/>
      <c r="W14" s="216"/>
      <c r="X14" s="216"/>
      <c r="Y14" s="216"/>
      <c r="Z14" s="216">
        <v>0</v>
      </c>
      <c r="AA14" s="291">
        <f t="shared" si="5"/>
        <v>0</v>
      </c>
      <c r="AB14" s="291">
        <f t="shared" si="6"/>
        <v>0</v>
      </c>
      <c r="AC14" s="291">
        <f t="shared" si="7"/>
        <v>0</v>
      </c>
      <c r="AD14" s="291">
        <f t="shared" si="8"/>
        <v>0</v>
      </c>
      <c r="AE14" s="291">
        <f t="shared" si="9"/>
        <v>0</v>
      </c>
      <c r="AF14" s="216"/>
      <c r="AG14" s="217"/>
      <c r="AH14" s="217"/>
      <c r="AI14" s="217"/>
      <c r="AJ14" s="216"/>
      <c r="AK14" s="229"/>
      <c r="AL14" s="203"/>
      <c r="AM14" s="203"/>
      <c r="AN14" s="208"/>
      <c r="AO14" s="203"/>
      <c r="AP14" s="128"/>
      <c r="AQ14" s="128"/>
      <c r="AR14" s="128"/>
      <c r="AS14" s="128"/>
      <c r="AT14" s="128"/>
      <c r="AU14" s="128"/>
      <c r="AV14" s="128"/>
      <c r="AW14" s="128"/>
      <c r="AX14" s="128"/>
      <c r="AY14" s="128"/>
      <c r="AZ14" s="45"/>
      <c r="BA14" s="45"/>
      <c r="BB14" s="213"/>
      <c r="BC14" s="45"/>
      <c r="BD14" s="213"/>
      <c r="BE14" s="45"/>
      <c r="BF14" s="44"/>
      <c r="BG14" s="45"/>
      <c r="BH14" s="128"/>
      <c r="BI14" s="44"/>
      <c r="BJ14" s="44"/>
      <c r="BK14" s="128"/>
      <c r="BL14" s="128"/>
      <c r="BM14" s="128"/>
      <c r="BN14" s="128"/>
      <c r="BO14" s="128"/>
      <c r="BP14" s="128"/>
      <c r="BQ14" s="128"/>
      <c r="BR14" s="128"/>
      <c r="BS14" s="128"/>
      <c r="BT14" s="128"/>
      <c r="BU14" s="128"/>
      <c r="BV14" s="128"/>
      <c r="BW14" s="44"/>
      <c r="BX14" s="128"/>
      <c r="BY14" s="44"/>
      <c r="BZ14" s="44"/>
      <c r="CA14" s="45"/>
      <c r="CB14" s="128"/>
      <c r="CC14" s="128"/>
      <c r="CD14" s="128"/>
      <c r="CE14" s="128"/>
      <c r="CF14" s="280"/>
      <c r="CG14" s="128"/>
      <c r="CH14" s="128"/>
      <c r="CI14" s="46"/>
      <c r="CJ14" s="280"/>
      <c r="CK14" s="46"/>
      <c r="CL14" s="46"/>
      <c r="CM14" s="44"/>
      <c r="CN14" s="44"/>
      <c r="CO14" s="44"/>
      <c r="CP14" s="47"/>
      <c r="CQ14" s="294">
        <f>基本情報!A5</f>
        <v>0</v>
      </c>
      <c r="CR14" s="295">
        <f>基本情報!B5</f>
        <v>0</v>
      </c>
      <c r="CS14" s="296" t="e">
        <f t="shared" si="10"/>
        <v>#DIV/0!</v>
      </c>
      <c r="CT14" s="296" t="e">
        <f t="shared" si="11"/>
        <v>#DIV/0!</v>
      </c>
      <c r="CU14" s="296" t="e">
        <f t="shared" si="12"/>
        <v>#DIV/0!</v>
      </c>
      <c r="CV14" s="296" t="e">
        <f t="shared" si="13"/>
        <v>#DIV/0!</v>
      </c>
      <c r="CW14" s="296" t="e">
        <f t="shared" si="14"/>
        <v>#DIV/0!</v>
      </c>
    </row>
    <row r="15" spans="1:101" ht="6.75" customHeight="1" thickTop="1" x14ac:dyDescent="0.15"/>
    <row r="16" spans="1:101" x14ac:dyDescent="0.15">
      <c r="D16" s="55"/>
      <c r="E16" s="5" t="s">
        <v>37</v>
      </c>
      <c r="AX16" s="34"/>
      <c r="AZ16" s="9"/>
      <c r="BA16" s="5" t="s">
        <v>38</v>
      </c>
      <c r="BB16" s="5"/>
      <c r="BC16" s="5" t="s">
        <v>38</v>
      </c>
      <c r="BD16" s="5"/>
      <c r="BE16" s="5"/>
      <c r="BF16" s="5"/>
    </row>
    <row r="17" spans="1:101" x14ac:dyDescent="0.15">
      <c r="D17" s="9"/>
      <c r="E17" s="5" t="s">
        <v>38</v>
      </c>
      <c r="AG17" s="34"/>
      <c r="AH17" s="34"/>
      <c r="AI17" s="34"/>
      <c r="AJ17" s="34"/>
      <c r="AK17" s="34"/>
      <c r="AX17" s="83"/>
      <c r="AY17" s="5"/>
    </row>
    <row r="18" spans="1:101" x14ac:dyDescent="0.15">
      <c r="AG18" s="321"/>
      <c r="AH18" s="321"/>
      <c r="AI18" s="321"/>
      <c r="AJ18" s="321"/>
      <c r="AK18" s="321"/>
      <c r="AX18" s="34"/>
    </row>
    <row r="19" spans="1:101" x14ac:dyDescent="0.15">
      <c r="D19" s="63" t="s">
        <v>293</v>
      </c>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5"/>
      <c r="AF19" s="63" t="s">
        <v>292</v>
      </c>
      <c r="AG19" s="218"/>
      <c r="AH19" s="218"/>
      <c r="AI19" s="218"/>
      <c r="AJ19" s="218"/>
      <c r="AK19" s="218"/>
      <c r="AL19" s="63" t="s">
        <v>295</v>
      </c>
      <c r="AM19" s="64"/>
      <c r="AN19" s="64"/>
      <c r="AO19" s="64"/>
      <c r="AP19" s="64"/>
      <c r="AQ19" s="64"/>
      <c r="AR19" s="64"/>
      <c r="AS19" s="64"/>
      <c r="AT19" s="64"/>
      <c r="AU19" s="64"/>
      <c r="AV19" s="64"/>
      <c r="AW19" s="64"/>
      <c r="AX19" s="64"/>
      <c r="AY19" s="64"/>
      <c r="AZ19" s="65"/>
      <c r="BA19" s="63" t="s">
        <v>80</v>
      </c>
      <c r="BB19" s="64"/>
      <c r="BC19" s="64"/>
      <c r="BD19" s="64"/>
      <c r="BE19" s="64"/>
      <c r="BF19" s="64"/>
      <c r="BG19" s="64"/>
      <c r="BH19" s="64"/>
      <c r="BI19" s="64"/>
      <c r="BJ19" s="64"/>
      <c r="BK19" s="64"/>
      <c r="BL19" s="64"/>
      <c r="BM19" s="64"/>
      <c r="BN19" s="65"/>
      <c r="BO19" s="64" t="s">
        <v>81</v>
      </c>
      <c r="BP19" s="64"/>
      <c r="BQ19" s="64"/>
      <c r="BR19" s="64"/>
      <c r="BS19" s="64"/>
      <c r="BT19" s="64"/>
      <c r="BU19" s="64"/>
      <c r="BV19" s="64"/>
      <c r="BW19" s="64"/>
      <c r="BX19" s="64"/>
      <c r="BY19" s="64"/>
      <c r="BZ19" s="64"/>
      <c r="CA19" s="64"/>
      <c r="CB19" s="64"/>
      <c r="CC19" s="64"/>
      <c r="CD19" s="64"/>
      <c r="CE19" s="64"/>
      <c r="CF19" s="64"/>
      <c r="CG19" s="64"/>
      <c r="CH19" s="64"/>
      <c r="CI19" s="63" t="s">
        <v>82</v>
      </c>
      <c r="CJ19" s="64"/>
      <c r="CK19" s="64"/>
      <c r="CL19" s="64"/>
      <c r="CM19" s="64"/>
      <c r="CN19" s="64"/>
      <c r="CO19" s="64"/>
      <c r="CP19" s="65"/>
    </row>
    <row r="20" spans="1:101" x14ac:dyDescent="0.15">
      <c r="D20" s="66"/>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70"/>
      <c r="AF20" s="66"/>
      <c r="AG20" s="218"/>
      <c r="AH20" s="218"/>
      <c r="AI20" s="218"/>
      <c r="AJ20" s="218"/>
      <c r="AK20" s="218"/>
      <c r="AL20" s="66"/>
      <c r="AM20" s="69"/>
      <c r="AN20" s="69"/>
      <c r="AO20" s="69"/>
      <c r="AP20" s="222" t="s">
        <v>83</v>
      </c>
      <c r="AQ20" s="68"/>
      <c r="AR20" s="221"/>
      <c r="AS20" s="221"/>
      <c r="AT20" s="221"/>
      <c r="AU20" s="221"/>
      <c r="AV20" s="221"/>
      <c r="AW20" s="69"/>
      <c r="AX20" s="69"/>
      <c r="AY20" s="69"/>
      <c r="AZ20" s="70"/>
      <c r="BA20" s="66"/>
      <c r="BB20" s="69"/>
      <c r="BC20" s="69"/>
      <c r="BD20" s="69"/>
      <c r="BE20" s="69"/>
      <c r="BF20" s="69"/>
      <c r="BG20" s="72"/>
      <c r="BH20" s="69"/>
      <c r="BI20" s="69"/>
      <c r="BJ20" s="69"/>
      <c r="BK20" s="67" t="s">
        <v>84</v>
      </c>
      <c r="BL20" s="71"/>
      <c r="BM20" s="71"/>
      <c r="BN20" s="68"/>
      <c r="BO20" s="67" t="s">
        <v>85</v>
      </c>
      <c r="BP20" s="71"/>
      <c r="BQ20" s="71"/>
      <c r="BR20" s="71"/>
      <c r="BS20" s="68"/>
      <c r="BT20" s="219"/>
      <c r="BU20" s="72"/>
      <c r="BV20" s="72"/>
      <c r="BW20" s="72"/>
      <c r="BX20" s="72"/>
      <c r="BY20" s="72"/>
      <c r="BZ20" s="72"/>
      <c r="CA20" s="72"/>
      <c r="CB20" s="72"/>
      <c r="CC20" s="72"/>
      <c r="CD20" s="73" t="s">
        <v>86</v>
      </c>
      <c r="CE20" s="74"/>
      <c r="CF20" s="74"/>
      <c r="CG20" s="74"/>
      <c r="CH20" s="75"/>
      <c r="CI20" s="66"/>
      <c r="CJ20" s="69"/>
      <c r="CK20" s="69"/>
      <c r="CL20" s="69"/>
      <c r="CM20" s="69"/>
      <c r="CN20" s="67" t="s">
        <v>87</v>
      </c>
      <c r="CO20" s="71"/>
      <c r="CP20" s="68"/>
    </row>
    <row r="21" spans="1:101" s="35" customFormat="1" ht="41.25" thickBot="1" x14ac:dyDescent="0.2">
      <c r="A21" s="60" t="s">
        <v>88</v>
      </c>
      <c r="B21" s="61" t="s">
        <v>89</v>
      </c>
      <c r="C21" s="192" t="s">
        <v>90</v>
      </c>
      <c r="D21" s="191" t="s">
        <v>307</v>
      </c>
      <c r="E21" s="191" t="s">
        <v>308</v>
      </c>
      <c r="F21" s="191" t="s">
        <v>309</v>
      </c>
      <c r="G21" s="191" t="s">
        <v>310</v>
      </c>
      <c r="H21" s="191" t="s">
        <v>311</v>
      </c>
      <c r="I21" s="191" t="s">
        <v>341</v>
      </c>
      <c r="J21" s="191" t="s">
        <v>342</v>
      </c>
      <c r="K21" s="191" t="s">
        <v>343</v>
      </c>
      <c r="L21" s="191" t="s">
        <v>312</v>
      </c>
      <c r="M21" s="191" t="s">
        <v>313</v>
      </c>
      <c r="N21" s="191" t="s">
        <v>314</v>
      </c>
      <c r="O21" s="191" t="s">
        <v>323</v>
      </c>
      <c r="P21" s="191" t="s">
        <v>315</v>
      </c>
      <c r="Q21" s="191" t="s">
        <v>316</v>
      </c>
      <c r="R21" s="191" t="s">
        <v>317</v>
      </c>
      <c r="S21" s="191" t="s">
        <v>324</v>
      </c>
      <c r="T21" s="191" t="s">
        <v>318</v>
      </c>
      <c r="U21" s="191" t="s">
        <v>319</v>
      </c>
      <c r="V21" s="191" t="s">
        <v>320</v>
      </c>
      <c r="W21" s="191" t="s">
        <v>325</v>
      </c>
      <c r="X21" s="191" t="s">
        <v>321</v>
      </c>
      <c r="Y21" s="191" t="s">
        <v>322</v>
      </c>
      <c r="Z21" s="191" t="s">
        <v>326</v>
      </c>
      <c r="AA21" s="191" t="s">
        <v>327</v>
      </c>
      <c r="AB21" s="191" t="s">
        <v>328</v>
      </c>
      <c r="AC21" s="191" t="s">
        <v>329</v>
      </c>
      <c r="AD21" s="191" t="s">
        <v>330</v>
      </c>
      <c r="AE21" s="191" t="s">
        <v>331</v>
      </c>
      <c r="AF21" s="191" t="s">
        <v>332</v>
      </c>
      <c r="AG21" s="191" t="s">
        <v>333</v>
      </c>
      <c r="AH21" s="191" t="s">
        <v>336</v>
      </c>
      <c r="AI21" s="191" t="s">
        <v>334</v>
      </c>
      <c r="AJ21" s="191" t="s">
        <v>335</v>
      </c>
      <c r="AK21" s="191" t="s">
        <v>349</v>
      </c>
      <c r="AL21" s="77" t="s">
        <v>296</v>
      </c>
      <c r="AM21" s="76" t="s">
        <v>297</v>
      </c>
      <c r="AN21" s="76" t="s">
        <v>298</v>
      </c>
      <c r="AO21" s="77" t="s">
        <v>299</v>
      </c>
      <c r="AP21" s="77" t="s">
        <v>294</v>
      </c>
      <c r="AQ21" s="77" t="s">
        <v>91</v>
      </c>
      <c r="AR21" s="77" t="s">
        <v>344</v>
      </c>
      <c r="AS21" s="77" t="s">
        <v>466</v>
      </c>
      <c r="AT21" s="77" t="s">
        <v>345</v>
      </c>
      <c r="AU21" s="77" t="s">
        <v>346</v>
      </c>
      <c r="AV21" s="77" t="s">
        <v>347</v>
      </c>
      <c r="AW21" s="77" t="s">
        <v>348</v>
      </c>
      <c r="AX21" s="77" t="s">
        <v>93</v>
      </c>
      <c r="AY21" s="77" t="s">
        <v>94</v>
      </c>
      <c r="AZ21" s="77" t="s">
        <v>95</v>
      </c>
      <c r="BA21" s="78" t="s">
        <v>300</v>
      </c>
      <c r="BB21" s="78" t="s">
        <v>509</v>
      </c>
      <c r="BC21" s="78" t="s">
        <v>301</v>
      </c>
      <c r="BD21" s="78" t="s">
        <v>510</v>
      </c>
      <c r="BE21" s="78" t="s">
        <v>302</v>
      </c>
      <c r="BF21" s="78" t="s">
        <v>303</v>
      </c>
      <c r="BG21" s="77" t="s">
        <v>304</v>
      </c>
      <c r="BH21" s="79" t="s">
        <v>96</v>
      </c>
      <c r="BI21" s="79" t="s">
        <v>97</v>
      </c>
      <c r="BJ21" s="79" t="s">
        <v>98</v>
      </c>
      <c r="BK21" s="79" t="s">
        <v>99</v>
      </c>
      <c r="BL21" s="79" t="s">
        <v>100</v>
      </c>
      <c r="BM21" s="79" t="s">
        <v>14</v>
      </c>
      <c r="BN21" s="79" t="s">
        <v>101</v>
      </c>
      <c r="BO21" s="77" t="s">
        <v>102</v>
      </c>
      <c r="BP21" s="77" t="s">
        <v>103</v>
      </c>
      <c r="BQ21" s="77" t="s">
        <v>104</v>
      </c>
      <c r="BR21" s="77" t="s">
        <v>105</v>
      </c>
      <c r="BS21" s="77" t="s">
        <v>106</v>
      </c>
      <c r="BT21" s="77" t="s">
        <v>306</v>
      </c>
      <c r="BU21" s="77" t="s">
        <v>92</v>
      </c>
      <c r="BV21" s="77" t="s">
        <v>96</v>
      </c>
      <c r="BW21" s="77" t="s">
        <v>107</v>
      </c>
      <c r="BX21" s="77" t="s">
        <v>108</v>
      </c>
      <c r="BY21" s="77" t="s">
        <v>109</v>
      </c>
      <c r="BZ21" s="77" t="s">
        <v>110</v>
      </c>
      <c r="CA21" s="77" t="s">
        <v>305</v>
      </c>
      <c r="CB21" s="77" t="s">
        <v>111</v>
      </c>
      <c r="CC21" s="77" t="s">
        <v>339</v>
      </c>
      <c r="CD21" s="76" t="s">
        <v>91</v>
      </c>
      <c r="CE21" s="77" t="s">
        <v>99</v>
      </c>
      <c r="CF21" s="77" t="s">
        <v>350</v>
      </c>
      <c r="CG21" s="77" t="s">
        <v>14</v>
      </c>
      <c r="CH21" s="77" t="s">
        <v>101</v>
      </c>
      <c r="CI21" s="76" t="s">
        <v>112</v>
      </c>
      <c r="CJ21" s="77" t="s">
        <v>351</v>
      </c>
      <c r="CK21" s="76" t="s">
        <v>113</v>
      </c>
      <c r="CL21" s="77" t="s">
        <v>337</v>
      </c>
      <c r="CM21" s="77" t="s">
        <v>352</v>
      </c>
      <c r="CN21" s="76" t="s">
        <v>114</v>
      </c>
      <c r="CO21" s="76" t="s">
        <v>115</v>
      </c>
      <c r="CP21" s="76" t="s">
        <v>116</v>
      </c>
      <c r="CQ21" s="61"/>
      <c r="CR21" s="60"/>
      <c r="CS21" s="292" t="s">
        <v>471</v>
      </c>
      <c r="CT21" s="292" t="s">
        <v>472</v>
      </c>
      <c r="CU21" s="292" t="s">
        <v>473</v>
      </c>
      <c r="CV21" s="292" t="s">
        <v>474</v>
      </c>
      <c r="CW21" s="292" t="s">
        <v>475</v>
      </c>
    </row>
    <row r="22" spans="1:101" ht="30" customHeight="1" thickTop="1" x14ac:dyDescent="0.15">
      <c r="A22" s="62" t="s">
        <v>117</v>
      </c>
      <c r="B22" s="62">
        <v>1</v>
      </c>
      <c r="C22" s="188" t="str">
        <f>IF(基本情報!H17="","",基本情報!H17)</f>
        <v>純米吟醸酒</v>
      </c>
      <c r="D22" s="282">
        <f>SUM(E22:F22)</f>
        <v>37</v>
      </c>
      <c r="E22" s="214">
        <v>25</v>
      </c>
      <c r="F22" s="214">
        <v>12</v>
      </c>
      <c r="G22" s="214">
        <v>65</v>
      </c>
      <c r="H22" s="287">
        <f>SUM(I22:J22)</f>
        <v>112</v>
      </c>
      <c r="I22" s="214">
        <v>82</v>
      </c>
      <c r="J22" s="214">
        <v>30</v>
      </c>
      <c r="K22" s="214">
        <v>134</v>
      </c>
      <c r="L22" s="287">
        <f>SUM(M22:N22)</f>
        <v>228</v>
      </c>
      <c r="M22" s="214">
        <v>178</v>
      </c>
      <c r="N22" s="214">
        <v>50</v>
      </c>
      <c r="O22" s="214">
        <v>298</v>
      </c>
      <c r="P22" s="287">
        <f>SUM(Q22:R22)</f>
        <v>373</v>
      </c>
      <c r="Q22" s="214">
        <v>313</v>
      </c>
      <c r="R22" s="214">
        <v>60</v>
      </c>
      <c r="S22" s="214">
        <v>560</v>
      </c>
      <c r="T22" s="287">
        <f>SUM(U22:V22)</f>
        <v>0</v>
      </c>
      <c r="U22" s="214"/>
      <c r="V22" s="214"/>
      <c r="W22" s="214"/>
      <c r="X22" s="214">
        <v>450</v>
      </c>
      <c r="Y22" s="214">
        <v>120</v>
      </c>
      <c r="Z22" s="214">
        <v>0</v>
      </c>
      <c r="AA22" s="287">
        <f>SUM(AB22:AC22)</f>
        <v>750</v>
      </c>
      <c r="AB22" s="287">
        <f>SUM(E22,I22,M22,Q22,U22)</f>
        <v>598</v>
      </c>
      <c r="AC22" s="287">
        <f>SUM(F22,J22,N22,R22,V22)</f>
        <v>152</v>
      </c>
      <c r="AD22" s="287">
        <f>SUM(G22,K22,O22,S22)</f>
        <v>1057</v>
      </c>
      <c r="AE22" s="287">
        <f>SUM(G22,K22,O22,S22,W22,Y22)</f>
        <v>1177</v>
      </c>
      <c r="AF22" s="214">
        <v>28</v>
      </c>
      <c r="AG22" s="215">
        <v>39</v>
      </c>
      <c r="AH22" s="215">
        <v>2</v>
      </c>
      <c r="AI22" s="215">
        <v>32</v>
      </c>
      <c r="AJ22" s="214">
        <v>43</v>
      </c>
      <c r="AK22" s="225">
        <v>2</v>
      </c>
      <c r="AL22" s="199" t="s">
        <v>460</v>
      </c>
      <c r="AM22" s="199" t="s">
        <v>461</v>
      </c>
      <c r="AN22" s="204" t="s">
        <v>451</v>
      </c>
      <c r="AO22" s="199"/>
      <c r="AP22" s="126">
        <v>33</v>
      </c>
      <c r="AQ22" s="126">
        <v>31</v>
      </c>
      <c r="AR22" s="126">
        <v>19</v>
      </c>
      <c r="AS22" s="126">
        <v>32</v>
      </c>
      <c r="AT22" s="126">
        <v>12</v>
      </c>
      <c r="AU22" s="126">
        <v>39</v>
      </c>
      <c r="AV22" s="126">
        <v>15</v>
      </c>
      <c r="AW22" s="126">
        <v>43</v>
      </c>
      <c r="AX22" s="126">
        <v>12</v>
      </c>
      <c r="AY22" s="126">
        <v>18</v>
      </c>
      <c r="AZ22" s="40" t="s">
        <v>31</v>
      </c>
      <c r="BA22" s="40" t="s">
        <v>453</v>
      </c>
      <c r="BB22" s="209" t="s">
        <v>467</v>
      </c>
      <c r="BC22" s="40" t="s">
        <v>468</v>
      </c>
      <c r="BD22" s="209"/>
      <c r="BE22" s="40" t="s">
        <v>455</v>
      </c>
      <c r="BF22" s="39"/>
      <c r="BG22" s="40" t="s">
        <v>31</v>
      </c>
      <c r="BH22" s="126">
        <v>14.5</v>
      </c>
      <c r="BI22" s="39">
        <v>2</v>
      </c>
      <c r="BJ22" s="39">
        <v>9</v>
      </c>
      <c r="BK22" s="126">
        <v>9</v>
      </c>
      <c r="BL22" s="126">
        <v>6</v>
      </c>
      <c r="BM22" s="126">
        <v>5.5</v>
      </c>
      <c r="BN22" s="126">
        <v>0.8</v>
      </c>
      <c r="BO22" s="126">
        <v>12</v>
      </c>
      <c r="BP22" s="126">
        <v>13.5</v>
      </c>
      <c r="BQ22" s="126">
        <v>8</v>
      </c>
      <c r="BR22" s="126">
        <v>5.5</v>
      </c>
      <c r="BS22" s="126">
        <v>6</v>
      </c>
      <c r="BT22" s="126">
        <v>1.8</v>
      </c>
      <c r="BU22" s="126">
        <v>10.5</v>
      </c>
      <c r="BV22" s="126">
        <v>6.5</v>
      </c>
      <c r="BW22" s="39">
        <v>6</v>
      </c>
      <c r="BX22" s="126">
        <v>50</v>
      </c>
      <c r="BY22" s="39">
        <v>9</v>
      </c>
      <c r="BZ22" s="39">
        <v>28</v>
      </c>
      <c r="CA22" s="40" t="s">
        <v>31</v>
      </c>
      <c r="CB22" s="126">
        <v>45</v>
      </c>
      <c r="CC22" s="126">
        <v>330</v>
      </c>
      <c r="CD22" s="126">
        <v>6</v>
      </c>
      <c r="CE22" s="126">
        <v>16.5</v>
      </c>
      <c r="CF22" s="276">
        <v>0</v>
      </c>
      <c r="CG22" s="126">
        <v>1.6</v>
      </c>
      <c r="CH22" s="126">
        <v>1</v>
      </c>
      <c r="CI22" s="41" t="s">
        <v>457</v>
      </c>
      <c r="CJ22" s="276">
        <v>-5</v>
      </c>
      <c r="CK22" s="41" t="s">
        <v>458</v>
      </c>
      <c r="CL22" s="41" t="s">
        <v>470</v>
      </c>
      <c r="CM22" s="39">
        <v>1</v>
      </c>
      <c r="CN22" s="39">
        <v>0</v>
      </c>
      <c r="CO22" s="39">
        <v>0</v>
      </c>
      <c r="CP22" s="42">
        <v>0</v>
      </c>
      <c r="CQ22" s="84"/>
      <c r="CR22" s="85"/>
      <c r="CS22" s="296">
        <f>AC22/AA22*100</f>
        <v>20.266666666666666</v>
      </c>
      <c r="CT22" s="296">
        <f>D22/AA22*100</f>
        <v>4.9333333333333336</v>
      </c>
      <c r="CU22" s="296">
        <f t="shared" ref="CU22:CU27" si="15">G22/D22*100</f>
        <v>175.67567567567568</v>
      </c>
      <c r="CV22" s="296">
        <f t="shared" ref="CV22:CV27" si="16">AD22/(AA22-T22)*100</f>
        <v>140.93333333333334</v>
      </c>
      <c r="CW22" s="296">
        <f t="shared" ref="CW22:CW27" si="17">AE22/(AA22-T22)*100</f>
        <v>156.93333333333334</v>
      </c>
    </row>
    <row r="23" spans="1:101" ht="32.25" customHeight="1" x14ac:dyDescent="0.15">
      <c r="A23" s="62" t="s">
        <v>117</v>
      </c>
      <c r="B23" s="62">
        <v>2</v>
      </c>
      <c r="C23" s="188" t="str">
        <f>IF(基本情報!H18="","",基本情報!H18)</f>
        <v>吟醸酒</v>
      </c>
      <c r="D23" s="283">
        <f t="shared" ref="D23:D27" si="18">SUM(E23:F23)</f>
        <v>40</v>
      </c>
      <c r="E23" s="195">
        <v>25</v>
      </c>
      <c r="F23" s="195">
        <v>15</v>
      </c>
      <c r="G23" s="195">
        <v>50</v>
      </c>
      <c r="H23" s="288">
        <f t="shared" ref="H23:H26" si="19">SUM(I23:J23)</f>
        <v>100</v>
      </c>
      <c r="I23" s="195">
        <v>70</v>
      </c>
      <c r="J23" s="195">
        <v>30</v>
      </c>
      <c r="K23" s="195">
        <v>115</v>
      </c>
      <c r="L23" s="288">
        <f t="shared" ref="L23:L26" si="20">SUM(M23:N23)</f>
        <v>185</v>
      </c>
      <c r="M23" s="195">
        <v>150</v>
      </c>
      <c r="N23" s="195">
        <v>35</v>
      </c>
      <c r="O23" s="195">
        <v>255</v>
      </c>
      <c r="P23" s="288">
        <f t="shared" ref="P23:P27" si="21">SUM(Q23:R23)</f>
        <v>275</v>
      </c>
      <c r="Q23" s="195">
        <v>225</v>
      </c>
      <c r="R23" s="195">
        <v>50</v>
      </c>
      <c r="S23" s="195">
        <v>400</v>
      </c>
      <c r="T23" s="288">
        <f t="shared" ref="T23:T27" si="22">SUM(U23:V23)</f>
        <v>0</v>
      </c>
      <c r="U23" s="195"/>
      <c r="V23" s="195"/>
      <c r="W23" s="195"/>
      <c r="X23" s="195">
        <v>600</v>
      </c>
      <c r="Y23" s="195">
        <v>100</v>
      </c>
      <c r="Z23" s="195">
        <v>95</v>
      </c>
      <c r="AA23" s="288">
        <f t="shared" ref="AA23:AA27" si="23">SUM(AB23:AC23)</f>
        <v>600</v>
      </c>
      <c r="AB23" s="288">
        <f t="shared" ref="AB23:AB26" si="24">SUM(E23,I23,M23,Q23,U23)</f>
        <v>470</v>
      </c>
      <c r="AC23" s="288">
        <f t="shared" ref="AC23:AC26" si="25">SUM(F23,J23,N23,R23,V23)</f>
        <v>130</v>
      </c>
      <c r="AD23" s="288">
        <f t="shared" ref="AD23:AD26" si="26">SUM(G23,K23,O23,S23)</f>
        <v>820</v>
      </c>
      <c r="AE23" s="288">
        <f t="shared" ref="AE23:AE26" si="27">SUM(G23,K23,O23,S23,W23,Y23)</f>
        <v>920</v>
      </c>
      <c r="AF23" s="195">
        <v>26</v>
      </c>
      <c r="AG23" s="196">
        <v>37</v>
      </c>
      <c r="AH23" s="196">
        <v>5</v>
      </c>
      <c r="AI23" s="196">
        <v>32</v>
      </c>
      <c r="AJ23" s="195">
        <v>43</v>
      </c>
      <c r="AK23" s="226">
        <v>4</v>
      </c>
      <c r="AL23" s="200" t="s">
        <v>464</v>
      </c>
      <c r="AM23" s="200" t="s">
        <v>465</v>
      </c>
      <c r="AN23" s="205" t="s">
        <v>462</v>
      </c>
      <c r="AO23" s="200" t="s">
        <v>463</v>
      </c>
      <c r="AP23" s="127">
        <v>33</v>
      </c>
      <c r="AQ23" s="127">
        <v>31</v>
      </c>
      <c r="AR23" s="127">
        <v>20</v>
      </c>
      <c r="AS23" s="127">
        <v>32</v>
      </c>
      <c r="AT23" s="127">
        <v>10</v>
      </c>
      <c r="AU23" s="127">
        <v>39</v>
      </c>
      <c r="AV23" s="127">
        <v>13</v>
      </c>
      <c r="AW23" s="127">
        <v>43</v>
      </c>
      <c r="AX23" s="127">
        <v>10</v>
      </c>
      <c r="AY23" s="127">
        <v>16</v>
      </c>
      <c r="AZ23" s="37" t="s">
        <v>31</v>
      </c>
      <c r="BA23" s="37" t="s">
        <v>452</v>
      </c>
      <c r="BB23" s="210"/>
      <c r="BC23" s="37"/>
      <c r="BD23" s="210"/>
      <c r="BE23" s="37" t="s">
        <v>456</v>
      </c>
      <c r="BF23" s="36"/>
      <c r="BG23" s="37" t="s">
        <v>31</v>
      </c>
      <c r="BH23" s="127">
        <v>14</v>
      </c>
      <c r="BI23" s="36">
        <v>1</v>
      </c>
      <c r="BJ23" s="36">
        <v>11</v>
      </c>
      <c r="BK23" s="127">
        <v>10</v>
      </c>
      <c r="BL23" s="127">
        <v>6.5</v>
      </c>
      <c r="BM23" s="127">
        <v>5</v>
      </c>
      <c r="BN23" s="127">
        <v>0.7</v>
      </c>
      <c r="BO23" s="127">
        <v>12</v>
      </c>
      <c r="BP23" s="127">
        <v>13</v>
      </c>
      <c r="BQ23" s="127">
        <v>8</v>
      </c>
      <c r="BR23" s="127">
        <v>5.5</v>
      </c>
      <c r="BS23" s="127">
        <v>6</v>
      </c>
      <c r="BT23" s="127">
        <v>1.5</v>
      </c>
      <c r="BU23" s="127">
        <v>11</v>
      </c>
      <c r="BV23" s="127">
        <v>7</v>
      </c>
      <c r="BW23" s="36">
        <v>5.5</v>
      </c>
      <c r="BX23" s="127">
        <v>52</v>
      </c>
      <c r="BY23" s="36">
        <v>10</v>
      </c>
      <c r="BZ23" s="36">
        <v>30</v>
      </c>
      <c r="CA23" s="37" t="s">
        <v>31</v>
      </c>
      <c r="CB23" s="127">
        <v>50</v>
      </c>
      <c r="CC23" s="127">
        <v>280</v>
      </c>
      <c r="CD23" s="127">
        <v>7</v>
      </c>
      <c r="CE23" s="127">
        <v>15.8</v>
      </c>
      <c r="CF23" s="277">
        <v>-6</v>
      </c>
      <c r="CG23" s="127">
        <v>1.4</v>
      </c>
      <c r="CH23" s="127">
        <v>1</v>
      </c>
      <c r="CI23" s="38" t="s">
        <v>406</v>
      </c>
      <c r="CJ23" s="277">
        <v>-5</v>
      </c>
      <c r="CK23" s="38" t="s">
        <v>469</v>
      </c>
      <c r="CL23" s="38" t="s">
        <v>459</v>
      </c>
      <c r="CM23" s="36">
        <v>1</v>
      </c>
      <c r="CN23" s="36">
        <v>0</v>
      </c>
      <c r="CO23" s="36">
        <v>0</v>
      </c>
      <c r="CP23" s="43">
        <v>0</v>
      </c>
      <c r="CQ23" s="84"/>
      <c r="CR23" s="85"/>
      <c r="CS23" s="296">
        <f t="shared" ref="CS23:CS27" si="28">AC23/AA23*100</f>
        <v>21.666666666666668</v>
      </c>
      <c r="CT23" s="296">
        <f t="shared" ref="CT23:CT27" si="29">D23/AA23*100</f>
        <v>6.666666666666667</v>
      </c>
      <c r="CU23" s="296">
        <f t="shared" si="15"/>
        <v>125</v>
      </c>
      <c r="CV23" s="296">
        <f t="shared" si="16"/>
        <v>136.66666666666666</v>
      </c>
      <c r="CW23" s="296">
        <f t="shared" si="17"/>
        <v>153.33333333333334</v>
      </c>
    </row>
    <row r="24" spans="1:101" ht="30" customHeight="1" x14ac:dyDescent="0.15">
      <c r="A24" s="62" t="s">
        <v>117</v>
      </c>
      <c r="B24" s="62">
        <v>3</v>
      </c>
      <c r="C24" s="188" t="str">
        <f>IF(基本情報!H19="","",基本情報!H19)</f>
        <v/>
      </c>
      <c r="D24" s="283">
        <f t="shared" si="18"/>
        <v>0</v>
      </c>
      <c r="E24" s="195"/>
      <c r="F24" s="195"/>
      <c r="G24" s="195"/>
      <c r="H24" s="288">
        <f t="shared" si="19"/>
        <v>0</v>
      </c>
      <c r="I24" s="195"/>
      <c r="J24" s="195"/>
      <c r="K24" s="195"/>
      <c r="L24" s="288">
        <f t="shared" si="20"/>
        <v>0</v>
      </c>
      <c r="M24" s="195"/>
      <c r="N24" s="195"/>
      <c r="O24" s="195"/>
      <c r="P24" s="288">
        <f t="shared" si="21"/>
        <v>0</v>
      </c>
      <c r="Q24" s="195"/>
      <c r="R24" s="195"/>
      <c r="S24" s="195"/>
      <c r="T24" s="288">
        <f t="shared" si="22"/>
        <v>0</v>
      </c>
      <c r="U24" s="195"/>
      <c r="V24" s="195"/>
      <c r="W24" s="195"/>
      <c r="X24" s="195"/>
      <c r="Y24" s="195"/>
      <c r="Z24" s="195"/>
      <c r="AA24" s="288">
        <f t="shared" si="23"/>
        <v>0</v>
      </c>
      <c r="AB24" s="288">
        <f t="shared" si="24"/>
        <v>0</v>
      </c>
      <c r="AC24" s="288">
        <f t="shared" si="25"/>
        <v>0</v>
      </c>
      <c r="AD24" s="288">
        <f t="shared" si="26"/>
        <v>0</v>
      </c>
      <c r="AE24" s="288">
        <f t="shared" si="27"/>
        <v>0</v>
      </c>
      <c r="AF24" s="195"/>
      <c r="AG24" s="196"/>
      <c r="AH24" s="196"/>
      <c r="AI24" s="196"/>
      <c r="AJ24" s="195"/>
      <c r="AK24" s="226"/>
      <c r="AL24" s="200"/>
      <c r="AM24" s="200"/>
      <c r="AN24" s="205"/>
      <c r="AO24" s="200"/>
      <c r="AP24" s="127"/>
      <c r="AQ24" s="127"/>
      <c r="AR24" s="127"/>
      <c r="AS24" s="127"/>
      <c r="AT24" s="127"/>
      <c r="AU24" s="127"/>
      <c r="AV24" s="127"/>
      <c r="AW24" s="127"/>
      <c r="AX24" s="127"/>
      <c r="AY24" s="127"/>
      <c r="AZ24" s="37"/>
      <c r="BA24" s="37"/>
      <c r="BB24" s="210"/>
      <c r="BC24" s="37"/>
      <c r="BD24" s="210"/>
      <c r="BE24" s="37"/>
      <c r="BF24" s="36"/>
      <c r="BG24" s="37"/>
      <c r="BH24" s="127"/>
      <c r="BI24" s="36"/>
      <c r="BJ24" s="36"/>
      <c r="BK24" s="127"/>
      <c r="BL24" s="127"/>
      <c r="BM24" s="127"/>
      <c r="BN24" s="127"/>
      <c r="BO24" s="127"/>
      <c r="BP24" s="127"/>
      <c r="BQ24" s="127"/>
      <c r="BR24" s="127"/>
      <c r="BS24" s="127"/>
      <c r="BT24" s="127"/>
      <c r="BU24" s="127"/>
      <c r="BV24" s="127"/>
      <c r="BW24" s="36"/>
      <c r="BX24" s="127"/>
      <c r="BY24" s="36"/>
      <c r="BZ24" s="36"/>
      <c r="CA24" s="37"/>
      <c r="CB24" s="127"/>
      <c r="CC24" s="127"/>
      <c r="CD24" s="127"/>
      <c r="CE24" s="127"/>
      <c r="CF24" s="277"/>
      <c r="CG24" s="127"/>
      <c r="CH24" s="127"/>
      <c r="CI24" s="38"/>
      <c r="CJ24" s="277"/>
      <c r="CK24" s="38"/>
      <c r="CL24" s="38"/>
      <c r="CM24" s="36"/>
      <c r="CN24" s="36"/>
      <c r="CO24" s="36"/>
      <c r="CP24" s="43"/>
      <c r="CQ24" s="84"/>
      <c r="CR24" s="85"/>
      <c r="CS24" s="296" t="e">
        <f t="shared" si="28"/>
        <v>#DIV/0!</v>
      </c>
      <c r="CT24" s="296" t="e">
        <f t="shared" si="29"/>
        <v>#DIV/0!</v>
      </c>
      <c r="CU24" s="296" t="e">
        <f t="shared" si="15"/>
        <v>#DIV/0!</v>
      </c>
      <c r="CV24" s="296" t="e">
        <f t="shared" si="16"/>
        <v>#DIV/0!</v>
      </c>
      <c r="CW24" s="296" t="e">
        <f t="shared" si="17"/>
        <v>#DIV/0!</v>
      </c>
    </row>
    <row r="25" spans="1:101" ht="30" customHeight="1" thickBot="1" x14ac:dyDescent="0.2">
      <c r="A25" s="93" t="s">
        <v>117</v>
      </c>
      <c r="B25" s="93">
        <v>4</v>
      </c>
      <c r="C25" s="189" t="str">
        <f>IF(基本情報!H20="","",基本情報!H20)</f>
        <v/>
      </c>
      <c r="D25" s="284">
        <f t="shared" si="18"/>
        <v>0</v>
      </c>
      <c r="E25" s="197"/>
      <c r="F25" s="197"/>
      <c r="G25" s="197"/>
      <c r="H25" s="289">
        <f t="shared" si="19"/>
        <v>0</v>
      </c>
      <c r="I25" s="197"/>
      <c r="J25" s="197"/>
      <c r="K25" s="197"/>
      <c r="L25" s="289">
        <f t="shared" si="20"/>
        <v>0</v>
      </c>
      <c r="M25" s="197"/>
      <c r="N25" s="197"/>
      <c r="O25" s="197"/>
      <c r="P25" s="289">
        <f t="shared" si="21"/>
        <v>0</v>
      </c>
      <c r="Q25" s="197"/>
      <c r="R25" s="197"/>
      <c r="S25" s="197"/>
      <c r="T25" s="289">
        <f t="shared" si="22"/>
        <v>0</v>
      </c>
      <c r="U25" s="197"/>
      <c r="V25" s="197"/>
      <c r="W25" s="197"/>
      <c r="X25" s="197"/>
      <c r="Y25" s="197"/>
      <c r="Z25" s="197"/>
      <c r="AA25" s="289">
        <f t="shared" si="23"/>
        <v>0</v>
      </c>
      <c r="AB25" s="289">
        <f t="shared" si="24"/>
        <v>0</v>
      </c>
      <c r="AC25" s="289">
        <f t="shared" si="25"/>
        <v>0</v>
      </c>
      <c r="AD25" s="289">
        <f t="shared" si="26"/>
        <v>0</v>
      </c>
      <c r="AE25" s="289">
        <f t="shared" si="27"/>
        <v>0</v>
      </c>
      <c r="AF25" s="197"/>
      <c r="AG25" s="198"/>
      <c r="AH25" s="198"/>
      <c r="AI25" s="198"/>
      <c r="AJ25" s="197"/>
      <c r="AK25" s="227"/>
      <c r="AL25" s="201"/>
      <c r="AM25" s="201"/>
      <c r="AN25" s="206"/>
      <c r="AO25" s="201"/>
      <c r="AP25" s="136"/>
      <c r="AQ25" s="136"/>
      <c r="AR25" s="136"/>
      <c r="AS25" s="136"/>
      <c r="AT25" s="136"/>
      <c r="AU25" s="136"/>
      <c r="AV25" s="136"/>
      <c r="AW25" s="136"/>
      <c r="AX25" s="136"/>
      <c r="AY25" s="136"/>
      <c r="AZ25" s="95"/>
      <c r="BA25" s="95"/>
      <c r="BB25" s="211"/>
      <c r="BC25" s="95"/>
      <c r="BD25" s="211"/>
      <c r="BE25" s="95"/>
      <c r="BF25" s="94"/>
      <c r="BG25" s="95"/>
      <c r="BH25" s="136"/>
      <c r="BI25" s="94"/>
      <c r="BJ25" s="94"/>
      <c r="BK25" s="136"/>
      <c r="BL25" s="136"/>
      <c r="BM25" s="136"/>
      <c r="BN25" s="136"/>
      <c r="BO25" s="136"/>
      <c r="BP25" s="136"/>
      <c r="BQ25" s="136"/>
      <c r="BR25" s="136"/>
      <c r="BS25" s="136"/>
      <c r="BT25" s="136"/>
      <c r="BU25" s="136"/>
      <c r="BV25" s="136"/>
      <c r="BW25" s="94"/>
      <c r="BX25" s="136"/>
      <c r="BY25" s="94"/>
      <c r="BZ25" s="94"/>
      <c r="CA25" s="95"/>
      <c r="CB25" s="136"/>
      <c r="CC25" s="136"/>
      <c r="CD25" s="136"/>
      <c r="CE25" s="136"/>
      <c r="CF25" s="278"/>
      <c r="CG25" s="136"/>
      <c r="CH25" s="136"/>
      <c r="CI25" s="96"/>
      <c r="CJ25" s="278"/>
      <c r="CK25" s="96"/>
      <c r="CL25" s="96"/>
      <c r="CM25" s="94"/>
      <c r="CN25" s="94"/>
      <c r="CO25" s="94"/>
      <c r="CP25" s="97"/>
      <c r="CQ25" s="98"/>
      <c r="CR25" s="99"/>
      <c r="CS25" s="299" t="e">
        <f t="shared" si="28"/>
        <v>#DIV/0!</v>
      </c>
      <c r="CT25" s="299" t="e">
        <f t="shared" si="29"/>
        <v>#DIV/0!</v>
      </c>
      <c r="CU25" s="299" t="e">
        <f t="shared" si="15"/>
        <v>#DIV/0!</v>
      </c>
      <c r="CV25" s="299" t="e">
        <f t="shared" si="16"/>
        <v>#DIV/0!</v>
      </c>
      <c r="CW25" s="299" t="e">
        <f t="shared" si="17"/>
        <v>#DIV/0!</v>
      </c>
    </row>
    <row r="26" spans="1:101" ht="30" customHeight="1" thickTop="1" x14ac:dyDescent="0.15">
      <c r="A26" s="86" t="s">
        <v>118</v>
      </c>
      <c r="B26" s="86">
        <v>1</v>
      </c>
      <c r="C26" s="190" t="str">
        <f>IF(基本情報!H21="","",基本情報!H21)</f>
        <v>常温</v>
      </c>
      <c r="D26" s="285">
        <f t="shared" si="18"/>
        <v>60</v>
      </c>
      <c r="E26" s="193">
        <v>40</v>
      </c>
      <c r="F26" s="193">
        <v>20</v>
      </c>
      <c r="G26" s="193">
        <v>66</v>
      </c>
      <c r="H26" s="290">
        <f t="shared" si="19"/>
        <v>170</v>
      </c>
      <c r="I26" s="193">
        <v>125</v>
      </c>
      <c r="J26" s="193">
        <v>45</v>
      </c>
      <c r="K26" s="193">
        <v>180</v>
      </c>
      <c r="L26" s="290">
        <f t="shared" si="20"/>
        <v>300</v>
      </c>
      <c r="M26" s="193">
        <v>235</v>
      </c>
      <c r="N26" s="193">
        <v>65</v>
      </c>
      <c r="O26" s="193">
        <v>380</v>
      </c>
      <c r="P26" s="290">
        <f t="shared" si="21"/>
        <v>460</v>
      </c>
      <c r="Q26" s="193">
        <v>375</v>
      </c>
      <c r="R26" s="193">
        <v>85</v>
      </c>
      <c r="S26" s="193">
        <v>710</v>
      </c>
      <c r="T26" s="290">
        <f t="shared" si="22"/>
        <v>0</v>
      </c>
      <c r="U26" s="193"/>
      <c r="V26" s="193"/>
      <c r="W26" s="193"/>
      <c r="X26" s="193">
        <v>600</v>
      </c>
      <c r="Y26" s="193">
        <v>50</v>
      </c>
      <c r="Z26" s="193">
        <v>0</v>
      </c>
      <c r="AA26" s="290">
        <f t="shared" si="23"/>
        <v>990</v>
      </c>
      <c r="AB26" s="290">
        <f t="shared" si="24"/>
        <v>775</v>
      </c>
      <c r="AC26" s="290">
        <f t="shared" si="25"/>
        <v>215</v>
      </c>
      <c r="AD26" s="290">
        <f t="shared" si="26"/>
        <v>1336</v>
      </c>
      <c r="AE26" s="290">
        <f t="shared" si="27"/>
        <v>1386</v>
      </c>
      <c r="AF26" s="193">
        <v>30</v>
      </c>
      <c r="AG26" s="194">
        <v>42</v>
      </c>
      <c r="AH26" s="194">
        <v>0</v>
      </c>
      <c r="AI26" s="194">
        <v>32</v>
      </c>
      <c r="AJ26" s="193">
        <v>44</v>
      </c>
      <c r="AK26" s="228">
        <v>1</v>
      </c>
      <c r="AL26" s="202" t="s">
        <v>476</v>
      </c>
      <c r="AM26" s="202" t="s">
        <v>477</v>
      </c>
      <c r="AN26" s="207" t="s">
        <v>451</v>
      </c>
      <c r="AO26" s="202"/>
      <c r="AP26" s="137">
        <v>32</v>
      </c>
      <c r="AQ26" s="137">
        <v>31</v>
      </c>
      <c r="AR26" s="137">
        <v>19</v>
      </c>
      <c r="AS26" s="137">
        <v>33</v>
      </c>
      <c r="AT26" s="137">
        <v>12</v>
      </c>
      <c r="AU26" s="137">
        <v>39</v>
      </c>
      <c r="AV26" s="137">
        <v>12</v>
      </c>
      <c r="AW26" s="137">
        <v>43</v>
      </c>
      <c r="AX26" s="137">
        <v>10</v>
      </c>
      <c r="AY26" s="137">
        <v>18</v>
      </c>
      <c r="AZ26" s="88" t="s">
        <v>31</v>
      </c>
      <c r="BA26" s="223" t="s">
        <v>454</v>
      </c>
      <c r="BB26" s="212"/>
      <c r="BC26" s="223"/>
      <c r="BD26" s="212"/>
      <c r="BE26" s="223" t="s">
        <v>455</v>
      </c>
      <c r="BF26" s="87"/>
      <c r="BG26" s="88" t="s">
        <v>30</v>
      </c>
      <c r="BH26" s="137">
        <v>15</v>
      </c>
      <c r="BI26" s="87">
        <v>2</v>
      </c>
      <c r="BJ26" s="87">
        <v>10</v>
      </c>
      <c r="BK26" s="137">
        <v>10.5</v>
      </c>
      <c r="BL26" s="137">
        <v>6</v>
      </c>
      <c r="BM26" s="137">
        <v>6</v>
      </c>
      <c r="BN26" s="137">
        <v>1.3</v>
      </c>
      <c r="BO26" s="137">
        <v>13</v>
      </c>
      <c r="BP26" s="137">
        <v>15</v>
      </c>
      <c r="BQ26" s="137">
        <v>10</v>
      </c>
      <c r="BR26" s="137">
        <v>6</v>
      </c>
      <c r="BS26" s="137">
        <v>7</v>
      </c>
      <c r="BT26" s="137">
        <v>2</v>
      </c>
      <c r="BU26" s="137">
        <v>11.5</v>
      </c>
      <c r="BV26" s="137">
        <v>8</v>
      </c>
      <c r="BW26" s="87">
        <v>5</v>
      </c>
      <c r="BX26" s="137">
        <v>38</v>
      </c>
      <c r="BY26" s="87">
        <v>8</v>
      </c>
      <c r="BZ26" s="87">
        <v>28</v>
      </c>
      <c r="CA26" s="88" t="s">
        <v>31</v>
      </c>
      <c r="CB26" s="137">
        <v>38</v>
      </c>
      <c r="CC26" s="137">
        <v>355</v>
      </c>
      <c r="CD26" s="137">
        <v>7</v>
      </c>
      <c r="CE26" s="137">
        <v>17.5</v>
      </c>
      <c r="CF26" s="279">
        <v>3</v>
      </c>
      <c r="CG26" s="137">
        <v>1.8</v>
      </c>
      <c r="CH26" s="137">
        <v>1.3</v>
      </c>
      <c r="CI26" s="89" t="s">
        <v>478</v>
      </c>
      <c r="CJ26" s="279">
        <v>5</v>
      </c>
      <c r="CK26" s="89" t="s">
        <v>479</v>
      </c>
      <c r="CL26" s="89" t="s">
        <v>480</v>
      </c>
      <c r="CM26" s="87">
        <v>5</v>
      </c>
      <c r="CN26" s="87">
        <v>0</v>
      </c>
      <c r="CO26" s="87">
        <v>0</v>
      </c>
      <c r="CP26" s="90">
        <v>0</v>
      </c>
      <c r="CQ26" s="91"/>
      <c r="CR26" s="92"/>
      <c r="CS26" s="302">
        <f t="shared" si="28"/>
        <v>21.71717171717172</v>
      </c>
      <c r="CT26" s="302">
        <f t="shared" si="29"/>
        <v>6.0606060606060606</v>
      </c>
      <c r="CU26" s="302">
        <f t="shared" si="15"/>
        <v>110.00000000000001</v>
      </c>
      <c r="CV26" s="302">
        <f t="shared" si="16"/>
        <v>134.94949494949495</v>
      </c>
      <c r="CW26" s="302">
        <f t="shared" si="17"/>
        <v>140</v>
      </c>
    </row>
    <row r="27" spans="1:101" ht="30" customHeight="1" thickBot="1" x14ac:dyDescent="0.2">
      <c r="A27" s="62" t="s">
        <v>118</v>
      </c>
      <c r="B27" s="62">
        <v>2</v>
      </c>
      <c r="C27" s="188" t="str">
        <f>IF(基本情報!H22="","",基本情報!H22)</f>
        <v>燗酒</v>
      </c>
      <c r="D27" s="286">
        <f t="shared" si="18"/>
        <v>0</v>
      </c>
      <c r="E27" s="216"/>
      <c r="F27" s="216"/>
      <c r="G27" s="216"/>
      <c r="H27" s="291">
        <f>SUM(I27:J27)</f>
        <v>170</v>
      </c>
      <c r="I27" s="216">
        <v>115</v>
      </c>
      <c r="J27" s="216">
        <v>55</v>
      </c>
      <c r="K27" s="216">
        <v>250</v>
      </c>
      <c r="L27" s="291">
        <f>SUM(M27:N27)</f>
        <v>270</v>
      </c>
      <c r="M27" s="216">
        <v>210</v>
      </c>
      <c r="N27" s="216">
        <v>60</v>
      </c>
      <c r="O27" s="216">
        <v>330</v>
      </c>
      <c r="P27" s="291">
        <f t="shared" si="21"/>
        <v>485</v>
      </c>
      <c r="Q27" s="216">
        <v>405</v>
      </c>
      <c r="R27" s="216">
        <v>80</v>
      </c>
      <c r="S27" s="216">
        <v>610</v>
      </c>
      <c r="T27" s="291">
        <f t="shared" si="22"/>
        <v>75</v>
      </c>
      <c r="U27" s="216">
        <v>75</v>
      </c>
      <c r="V27" s="216"/>
      <c r="W27" s="216">
        <v>110</v>
      </c>
      <c r="X27" s="216">
        <v>350</v>
      </c>
      <c r="Y27" s="216"/>
      <c r="Z27" s="216">
        <v>0</v>
      </c>
      <c r="AA27" s="291">
        <f t="shared" si="23"/>
        <v>1000</v>
      </c>
      <c r="AB27" s="291">
        <f>SUM(E27,I27,M27,Q27,U27)</f>
        <v>805</v>
      </c>
      <c r="AC27" s="291">
        <f>SUM(F27,J27,N27,R27,V27)</f>
        <v>195</v>
      </c>
      <c r="AD27" s="291">
        <f>SUM(G27,K27,O27,S27)</f>
        <v>1190</v>
      </c>
      <c r="AE27" s="291">
        <f>SUM(G27,K27,O27,S27,W27,Y27)</f>
        <v>1300</v>
      </c>
      <c r="AF27" s="216"/>
      <c r="AG27" s="217"/>
      <c r="AH27" s="217">
        <v>0</v>
      </c>
      <c r="AI27" s="217">
        <v>33</v>
      </c>
      <c r="AJ27" s="216">
        <v>45</v>
      </c>
      <c r="AK27" s="229">
        <v>1</v>
      </c>
      <c r="AL27" s="203" t="s">
        <v>486</v>
      </c>
      <c r="AM27" s="203" t="s">
        <v>487</v>
      </c>
      <c r="AN27" s="208" t="s">
        <v>462</v>
      </c>
      <c r="AO27" s="203" t="s">
        <v>488</v>
      </c>
      <c r="AP27" s="128">
        <v>33</v>
      </c>
      <c r="AQ27" s="128">
        <v>32</v>
      </c>
      <c r="AR27" s="128">
        <v>18</v>
      </c>
      <c r="AS27" s="128">
        <v>34</v>
      </c>
      <c r="AT27" s="128">
        <v>14</v>
      </c>
      <c r="AU27" s="128">
        <v>38.5</v>
      </c>
      <c r="AV27" s="128">
        <v>12</v>
      </c>
      <c r="AW27" s="128">
        <v>42</v>
      </c>
      <c r="AX27" s="128">
        <v>9</v>
      </c>
      <c r="AY27" s="128">
        <v>20</v>
      </c>
      <c r="AZ27" s="45" t="s">
        <v>31</v>
      </c>
      <c r="BA27" s="45" t="s">
        <v>485</v>
      </c>
      <c r="BB27" s="213"/>
      <c r="BC27" s="45"/>
      <c r="BD27" s="213"/>
      <c r="BE27" s="45" t="s">
        <v>484</v>
      </c>
      <c r="BF27" s="44"/>
      <c r="BG27" s="45"/>
      <c r="BH27" s="128"/>
      <c r="BI27" s="44"/>
      <c r="BJ27" s="44"/>
      <c r="BK27" s="128"/>
      <c r="BL27" s="128"/>
      <c r="BM27" s="128"/>
      <c r="BN27" s="128"/>
      <c r="BO27" s="128">
        <v>15</v>
      </c>
      <c r="BP27" s="128">
        <v>17</v>
      </c>
      <c r="BQ27" s="128">
        <v>10</v>
      </c>
      <c r="BR27" s="128">
        <v>6</v>
      </c>
      <c r="BS27" s="128">
        <v>7</v>
      </c>
      <c r="BT27" s="128">
        <v>2.4</v>
      </c>
      <c r="BU27" s="128">
        <v>13</v>
      </c>
      <c r="BV27" s="128">
        <v>7.8</v>
      </c>
      <c r="BW27" s="44">
        <v>5</v>
      </c>
      <c r="BX27" s="128">
        <v>37</v>
      </c>
      <c r="BY27" s="44">
        <v>7</v>
      </c>
      <c r="BZ27" s="44">
        <v>26</v>
      </c>
      <c r="CA27" s="45" t="s">
        <v>31</v>
      </c>
      <c r="CB27" s="128">
        <v>33</v>
      </c>
      <c r="CC27" s="128">
        <v>360</v>
      </c>
      <c r="CD27" s="128">
        <v>6</v>
      </c>
      <c r="CE27" s="128">
        <v>17.399999999999999</v>
      </c>
      <c r="CF27" s="280">
        <v>6</v>
      </c>
      <c r="CG27" s="128">
        <v>1.7</v>
      </c>
      <c r="CH27" s="128">
        <v>1.4</v>
      </c>
      <c r="CI27" s="46" t="s">
        <v>482</v>
      </c>
      <c r="CJ27" s="280">
        <v>5</v>
      </c>
      <c r="CK27" s="46" t="s">
        <v>483</v>
      </c>
      <c r="CL27" s="46" t="s">
        <v>481</v>
      </c>
      <c r="CM27" s="44">
        <v>5</v>
      </c>
      <c r="CN27" s="44">
        <v>50</v>
      </c>
      <c r="CO27" s="44">
        <v>0</v>
      </c>
      <c r="CP27" s="47">
        <v>0</v>
      </c>
      <c r="CQ27" s="84"/>
      <c r="CR27" s="85"/>
      <c r="CS27" s="296">
        <f t="shared" si="28"/>
        <v>19.5</v>
      </c>
      <c r="CT27" s="296">
        <f t="shared" si="29"/>
        <v>0</v>
      </c>
      <c r="CU27" s="296" t="e">
        <f t="shared" si="15"/>
        <v>#DIV/0!</v>
      </c>
      <c r="CV27" s="296">
        <f t="shared" si="16"/>
        <v>128.64864864864865</v>
      </c>
      <c r="CW27" s="296">
        <f t="shared" si="17"/>
        <v>140.54054054054055</v>
      </c>
    </row>
    <row r="28" spans="1:101" ht="14.25" thickTop="1" x14ac:dyDescent="0.15"/>
  </sheetData>
  <phoneticPr fontId="1"/>
  <dataValidations count="3">
    <dataValidation type="list" allowBlank="1" showInputMessage="1" showErrorMessage="1" sqref="AN9:AN14 AN22:AN27">
      <formula1>"蓋,箱(木）,箱（樹脂）,床,機械,乾燥麹"</formula1>
    </dataValidation>
    <dataValidation type="list" allowBlank="1" showInputMessage="1" showErrorMessage="1" sqref="BA9:BA14 BC9:BC14 BA22:BA27 BC22:BC27">
      <formula1>"きょうかい６号,きょうかい601号,きょうかい７号,きょうかい701号,きょうかい9号,きょうかい901号,きょうかい10号,きょうかい1001号,きょうかい1401号,きょうかい1501号,きょうかい1701号,きょうかい1801号,きょうかい1901号,熊本酵母,明利,県頒布酵母,その他"</formula1>
    </dataValidation>
    <dataValidation type="list" allowBlank="1" showInputMessage="1" showErrorMessage="1" sqref="BE9:BE14 BE22:BE27">
      <formula1>"高温糖化,中温速醸,速醸,アンプル酒母(簡易酒母）,酵母仕込,生もと,山廃,その他"</formula1>
    </dataValidation>
  </dataValidations>
  <pageMargins left="0.35433070866141736" right="0.27559055118110237" top="0.74803149606299213" bottom="0.74803149606299213" header="0.31496062992125984" footer="0.31496062992125984"/>
  <pageSetup paperSize="8" scale="73" fitToWidth="4"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定義!$E$3:$E$4</xm:f>
          </x14:formula1>
          <xm:sqref>AZ9:AZ14 CA9:CA14 BG9:BG14 AZ22:AZ27 CA22:CA27 BG22:BG27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35"/>
  <sheetViews>
    <sheetView zoomScale="70" zoomScaleNormal="70" workbookViewId="0">
      <pane xSplit="2" ySplit="8" topLeftCell="BE9" activePane="bottomRight" state="frozen"/>
      <selection pane="topRight" activeCell="C1" sqref="C1"/>
      <selection pane="bottomLeft" activeCell="A8" sqref="A8"/>
      <selection pane="bottomRight" activeCell="BJ29" sqref="BJ29"/>
    </sheetView>
  </sheetViews>
  <sheetFormatPr defaultRowHeight="13.5" x14ac:dyDescent="0.15"/>
  <cols>
    <col min="1" max="1" width="5.25" style="33" bestFit="1" customWidth="1"/>
    <col min="2" max="2" width="11.25" style="33" customWidth="1"/>
    <col min="3" max="16" width="9" style="33"/>
    <col min="17" max="17" width="32" style="33" customWidth="1"/>
    <col min="18" max="18" width="9" style="33"/>
    <col min="19" max="19" width="12.25" style="33" customWidth="1"/>
    <col min="20" max="30" width="9" style="33"/>
    <col min="31" max="31" width="12.375" style="33" bestFit="1" customWidth="1"/>
    <col min="32" max="36" width="9" style="33"/>
    <col min="37" max="37" width="12.375" style="33" bestFit="1" customWidth="1"/>
    <col min="38" max="42" width="9" style="33"/>
    <col min="43" max="43" width="12.375" style="33" bestFit="1" customWidth="1"/>
    <col min="44" max="48" width="9" style="33"/>
    <col min="49" max="49" width="12.375" style="33" bestFit="1" customWidth="1"/>
    <col min="50" max="51" width="9" style="33"/>
    <col min="52" max="52" width="9" style="33" bestFit="1" customWidth="1"/>
    <col min="53" max="53" width="10.25" style="33" customWidth="1"/>
    <col min="54" max="54" width="16.375" style="33" customWidth="1"/>
    <col min="55" max="62" width="9" style="33"/>
    <col min="63" max="63" width="11" style="33" bestFit="1" customWidth="1"/>
    <col min="64" max="64" width="10.125" style="33" bestFit="1" customWidth="1"/>
    <col min="65" max="65" width="12.25" style="33" bestFit="1" customWidth="1"/>
    <col min="66" max="66" width="9" style="33"/>
    <col min="67" max="67" width="13.625" style="33" bestFit="1" customWidth="1"/>
    <col min="68" max="68" width="7.625" style="33" customWidth="1"/>
    <col min="69" max="69" width="9" style="33"/>
    <col min="70" max="70" width="7.125" style="33" customWidth="1"/>
    <col min="71" max="71" width="14.375" style="33" bestFit="1" customWidth="1"/>
    <col min="72" max="72" width="10.125" style="33" bestFit="1" customWidth="1"/>
    <col min="73" max="73" width="9" style="33"/>
    <col min="74" max="74" width="9.5" style="33" bestFit="1" customWidth="1"/>
    <col min="75" max="75" width="10.125" style="33" bestFit="1" customWidth="1"/>
    <col min="76" max="76" width="9" style="33"/>
    <col min="77" max="77" width="20.5" style="33" customWidth="1"/>
    <col min="78" max="16384" width="9" style="33"/>
  </cols>
  <sheetData>
    <row r="1" spans="1:77" ht="21" customHeight="1" x14ac:dyDescent="0.15">
      <c r="A1" s="1" t="s">
        <v>450</v>
      </c>
      <c r="G1" s="274" t="s">
        <v>506</v>
      </c>
    </row>
    <row r="2" spans="1:77" ht="21" customHeight="1" x14ac:dyDescent="0.15">
      <c r="A2" s="1"/>
      <c r="G2" s="275" t="s">
        <v>449</v>
      </c>
    </row>
    <row r="3" spans="1:77" ht="15.75" customHeight="1" x14ac:dyDescent="0.15"/>
    <row r="4" spans="1:77" ht="18.75" customHeight="1" x14ac:dyDescent="0.15"/>
    <row r="5" spans="1:77" x14ac:dyDescent="0.15">
      <c r="C5" s="63" t="s">
        <v>120</v>
      </c>
      <c r="D5" s="64"/>
      <c r="E5" s="64"/>
      <c r="F5" s="64"/>
      <c r="G5" s="64"/>
      <c r="H5" s="64"/>
      <c r="I5" s="64"/>
      <c r="J5" s="64"/>
      <c r="K5" s="64"/>
      <c r="L5" s="64"/>
      <c r="M5" s="64"/>
      <c r="N5" s="64"/>
      <c r="O5" s="64"/>
      <c r="P5" s="65"/>
    </row>
    <row r="6" spans="1:77" x14ac:dyDescent="0.15">
      <c r="C6" s="73" t="s">
        <v>124</v>
      </c>
      <c r="D6" s="74"/>
      <c r="E6" s="74"/>
      <c r="F6" s="74"/>
      <c r="G6" s="74"/>
      <c r="H6" s="74"/>
      <c r="I6" s="75"/>
      <c r="J6" s="73" t="s">
        <v>125</v>
      </c>
      <c r="K6" s="74"/>
      <c r="L6" s="74"/>
      <c r="M6" s="74"/>
      <c r="N6" s="74"/>
      <c r="O6" s="74"/>
      <c r="P6" s="75"/>
      <c r="Q6" s="63" t="s">
        <v>126</v>
      </c>
      <c r="R6" s="64"/>
      <c r="S6" s="64"/>
      <c r="T6" s="64"/>
      <c r="U6" s="64"/>
      <c r="V6" s="64"/>
      <c r="W6" s="64"/>
      <c r="X6" s="64"/>
      <c r="Y6" s="65"/>
      <c r="Z6" s="63" t="s">
        <v>171</v>
      </c>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5"/>
      <c r="BC6" s="63" t="s">
        <v>144</v>
      </c>
      <c r="BD6" s="64"/>
      <c r="BE6" s="64"/>
      <c r="BF6" s="64"/>
      <c r="BG6" s="64"/>
      <c r="BH6" s="64"/>
      <c r="BI6" s="64"/>
      <c r="BJ6" s="64"/>
      <c r="BK6" s="64"/>
      <c r="BL6" s="64"/>
      <c r="BM6" s="64"/>
      <c r="BN6" s="64"/>
      <c r="BO6" s="65"/>
      <c r="BP6" s="63" t="s">
        <v>163</v>
      </c>
      <c r="BQ6" s="64"/>
      <c r="BR6" s="64"/>
      <c r="BS6" s="64"/>
      <c r="BT6" s="64"/>
      <c r="BU6" s="64"/>
      <c r="BV6" s="65"/>
    </row>
    <row r="7" spans="1:77" x14ac:dyDescent="0.15">
      <c r="C7" s="73">
        <v>1</v>
      </c>
      <c r="D7" s="74"/>
      <c r="E7" s="75"/>
      <c r="F7" s="73">
        <v>2</v>
      </c>
      <c r="G7" s="74"/>
      <c r="H7" s="75"/>
      <c r="I7" s="81"/>
      <c r="J7" s="73">
        <v>1</v>
      </c>
      <c r="K7" s="74"/>
      <c r="L7" s="75"/>
      <c r="M7" s="73">
        <v>2</v>
      </c>
      <c r="N7" s="74"/>
      <c r="O7" s="75"/>
      <c r="P7" s="81"/>
      <c r="Q7" s="66"/>
      <c r="R7" s="69"/>
      <c r="S7" s="69"/>
      <c r="T7" s="69"/>
      <c r="U7" s="67" t="s">
        <v>135</v>
      </c>
      <c r="V7" s="68"/>
      <c r="W7" s="69"/>
      <c r="X7" s="67" t="s">
        <v>133</v>
      </c>
      <c r="Y7" s="68"/>
      <c r="Z7" s="67" t="s">
        <v>167</v>
      </c>
      <c r="AA7" s="71"/>
      <c r="AB7" s="71"/>
      <c r="AC7" s="71"/>
      <c r="AD7" s="71"/>
      <c r="AE7" s="68"/>
      <c r="AF7" s="67" t="s">
        <v>168</v>
      </c>
      <c r="AG7" s="71"/>
      <c r="AH7" s="71"/>
      <c r="AI7" s="71"/>
      <c r="AJ7" s="71"/>
      <c r="AK7" s="68"/>
      <c r="AL7" s="67" t="s">
        <v>169</v>
      </c>
      <c r="AM7" s="71"/>
      <c r="AN7" s="71"/>
      <c r="AO7" s="71"/>
      <c r="AP7" s="71"/>
      <c r="AQ7" s="68"/>
      <c r="AR7" s="67" t="s">
        <v>170</v>
      </c>
      <c r="AS7" s="71"/>
      <c r="AT7" s="71"/>
      <c r="AU7" s="71"/>
      <c r="AV7" s="71"/>
      <c r="AW7" s="68"/>
      <c r="AX7" s="69"/>
      <c r="AY7" s="69"/>
      <c r="AZ7" s="69"/>
      <c r="BA7" s="69"/>
      <c r="BB7" s="70"/>
      <c r="BC7" s="66"/>
      <c r="BD7" s="69"/>
      <c r="BE7" s="69"/>
      <c r="BF7" s="69"/>
      <c r="BG7" s="350" t="s">
        <v>149</v>
      </c>
      <c r="BH7" s="351"/>
      <c r="BI7" s="350" t="s">
        <v>507</v>
      </c>
      <c r="BJ7" s="351"/>
      <c r="BK7" s="69"/>
      <c r="BL7" s="69"/>
      <c r="BM7" s="69"/>
      <c r="BN7" s="69"/>
      <c r="BO7" s="70"/>
      <c r="BP7" s="67" t="s">
        <v>156</v>
      </c>
      <c r="BQ7" s="68"/>
      <c r="BR7" s="67" t="s">
        <v>158</v>
      </c>
      <c r="BS7" s="68"/>
      <c r="BT7" s="69"/>
      <c r="BU7" s="69"/>
      <c r="BV7" s="70"/>
    </row>
    <row r="8" spans="1:77" s="35" customFormat="1" ht="41.25" thickBot="1" x14ac:dyDescent="0.2">
      <c r="A8" s="61" t="s">
        <v>119</v>
      </c>
      <c r="B8" s="60" t="s">
        <v>10</v>
      </c>
      <c r="C8" s="76" t="s">
        <v>121</v>
      </c>
      <c r="D8" s="76" t="s">
        <v>122</v>
      </c>
      <c r="E8" s="77" t="s">
        <v>127</v>
      </c>
      <c r="F8" s="76" t="s">
        <v>121</v>
      </c>
      <c r="G8" s="76" t="s">
        <v>122</v>
      </c>
      <c r="H8" s="77" t="s">
        <v>127</v>
      </c>
      <c r="I8" s="82" t="s">
        <v>123</v>
      </c>
      <c r="J8" s="76" t="s">
        <v>121</v>
      </c>
      <c r="K8" s="76" t="s">
        <v>122</v>
      </c>
      <c r="L8" s="77" t="s">
        <v>127</v>
      </c>
      <c r="M8" s="76" t="s">
        <v>121</v>
      </c>
      <c r="N8" s="76" t="s">
        <v>122</v>
      </c>
      <c r="O8" s="77" t="s">
        <v>127</v>
      </c>
      <c r="P8" s="82" t="s">
        <v>123</v>
      </c>
      <c r="Q8" s="77" t="s">
        <v>231</v>
      </c>
      <c r="R8" s="77" t="s">
        <v>199</v>
      </c>
      <c r="S8" s="77" t="s">
        <v>128</v>
      </c>
      <c r="T8" s="77" t="s">
        <v>129</v>
      </c>
      <c r="U8" s="77" t="s">
        <v>130</v>
      </c>
      <c r="V8" s="77" t="s">
        <v>131</v>
      </c>
      <c r="W8" s="77" t="s">
        <v>132</v>
      </c>
      <c r="X8" s="76" t="s">
        <v>14</v>
      </c>
      <c r="Y8" s="77" t="s">
        <v>134</v>
      </c>
      <c r="Z8" s="76" t="s">
        <v>121</v>
      </c>
      <c r="AA8" s="77" t="s">
        <v>136</v>
      </c>
      <c r="AB8" s="77" t="s">
        <v>137</v>
      </c>
      <c r="AC8" s="77" t="s">
        <v>138</v>
      </c>
      <c r="AD8" s="77" t="s">
        <v>110</v>
      </c>
      <c r="AE8" s="77" t="s">
        <v>139</v>
      </c>
      <c r="AF8" s="76" t="s">
        <v>121</v>
      </c>
      <c r="AG8" s="77" t="s">
        <v>136</v>
      </c>
      <c r="AH8" s="77" t="s">
        <v>137</v>
      </c>
      <c r="AI8" s="77" t="s">
        <v>138</v>
      </c>
      <c r="AJ8" s="77" t="s">
        <v>110</v>
      </c>
      <c r="AK8" s="77" t="s">
        <v>139</v>
      </c>
      <c r="AL8" s="76" t="s">
        <v>121</v>
      </c>
      <c r="AM8" s="77" t="s">
        <v>136</v>
      </c>
      <c r="AN8" s="77" t="s">
        <v>137</v>
      </c>
      <c r="AO8" s="77" t="s">
        <v>138</v>
      </c>
      <c r="AP8" s="77" t="s">
        <v>110</v>
      </c>
      <c r="AQ8" s="77" t="s">
        <v>139</v>
      </c>
      <c r="AR8" s="76" t="s">
        <v>121</v>
      </c>
      <c r="AS8" s="77" t="s">
        <v>136</v>
      </c>
      <c r="AT8" s="77" t="s">
        <v>137</v>
      </c>
      <c r="AU8" s="77" t="s">
        <v>138</v>
      </c>
      <c r="AV8" s="77" t="s">
        <v>110</v>
      </c>
      <c r="AW8" s="77" t="s">
        <v>139</v>
      </c>
      <c r="AX8" s="77" t="s">
        <v>140</v>
      </c>
      <c r="AY8" s="77" t="s">
        <v>253</v>
      </c>
      <c r="AZ8" s="77" t="s">
        <v>141</v>
      </c>
      <c r="BA8" s="77" t="s">
        <v>142</v>
      </c>
      <c r="BB8" s="77" t="s">
        <v>143</v>
      </c>
      <c r="BC8" s="77" t="s">
        <v>145</v>
      </c>
      <c r="BD8" s="77" t="s">
        <v>146</v>
      </c>
      <c r="BE8" s="76" t="s">
        <v>147</v>
      </c>
      <c r="BF8" s="77" t="s">
        <v>148</v>
      </c>
      <c r="BG8" s="77" t="s">
        <v>150</v>
      </c>
      <c r="BH8" s="77" t="s">
        <v>151</v>
      </c>
      <c r="BI8" s="77" t="s">
        <v>150</v>
      </c>
      <c r="BJ8" s="77" t="s">
        <v>151</v>
      </c>
      <c r="BK8" s="77" t="s">
        <v>152</v>
      </c>
      <c r="BL8" s="77" t="s">
        <v>153</v>
      </c>
      <c r="BM8" s="77" t="s">
        <v>154</v>
      </c>
      <c r="BN8" s="77" t="s">
        <v>165</v>
      </c>
      <c r="BO8" s="77" t="s">
        <v>155</v>
      </c>
      <c r="BP8" s="77" t="s">
        <v>159</v>
      </c>
      <c r="BQ8" s="77" t="s">
        <v>157</v>
      </c>
      <c r="BR8" s="77" t="s">
        <v>160</v>
      </c>
      <c r="BS8" s="77" t="s">
        <v>166</v>
      </c>
      <c r="BT8" s="77" t="s">
        <v>245</v>
      </c>
      <c r="BU8" s="77" t="s">
        <v>161</v>
      </c>
      <c r="BV8" s="77" t="s">
        <v>162</v>
      </c>
      <c r="BW8" s="61" t="s">
        <v>164</v>
      </c>
      <c r="BX8" s="61" t="s">
        <v>78</v>
      </c>
      <c r="BY8" s="60" t="s">
        <v>79</v>
      </c>
    </row>
    <row r="9" spans="1:77" ht="30" customHeight="1" thickTop="1" x14ac:dyDescent="0.15">
      <c r="A9" s="80">
        <v>1</v>
      </c>
      <c r="B9" s="188" t="str">
        <f>IF(基本情報!B23="","",基本情報!B23)</f>
        <v/>
      </c>
      <c r="C9" s="111"/>
      <c r="D9" s="112"/>
      <c r="E9" s="39"/>
      <c r="F9" s="112"/>
      <c r="G9" s="112"/>
      <c r="H9" s="39"/>
      <c r="I9" s="112"/>
      <c r="J9" s="112"/>
      <c r="K9" s="112"/>
      <c r="L9" s="39"/>
      <c r="M9" s="112"/>
      <c r="N9" s="112"/>
      <c r="O9" s="39"/>
      <c r="P9" s="112"/>
      <c r="Q9" s="113" t="s">
        <v>230</v>
      </c>
      <c r="R9" s="112"/>
      <c r="S9" s="126"/>
      <c r="T9" s="126"/>
      <c r="U9" s="126"/>
      <c r="V9" s="126"/>
      <c r="W9" s="126"/>
      <c r="X9" s="126"/>
      <c r="Y9" s="126"/>
      <c r="Z9" s="112"/>
      <c r="AA9" s="39"/>
      <c r="AB9" s="39"/>
      <c r="AC9" s="126"/>
      <c r="AD9" s="39"/>
      <c r="AE9" s="126"/>
      <c r="AF9" s="112"/>
      <c r="AG9" s="39"/>
      <c r="AH9" s="39"/>
      <c r="AI9" s="126"/>
      <c r="AJ9" s="39"/>
      <c r="AK9" s="126"/>
      <c r="AL9" s="112"/>
      <c r="AM9" s="39"/>
      <c r="AN9" s="39"/>
      <c r="AO9" s="126"/>
      <c r="AP9" s="39"/>
      <c r="AQ9" s="126"/>
      <c r="AR9" s="112"/>
      <c r="AS9" s="39"/>
      <c r="AT9" s="39"/>
      <c r="AU9" s="126"/>
      <c r="AV9" s="39"/>
      <c r="AW9" s="126"/>
      <c r="AX9" s="39">
        <f>SUM(AA9,AG9,AM9,AS9)</f>
        <v>0</v>
      </c>
      <c r="AY9" s="39">
        <f>SUM(AB9,AH9,AN9,AT9)</f>
        <v>0</v>
      </c>
      <c r="AZ9" s="129" t="e">
        <f>AY9/AX9*100</f>
        <v>#DIV/0!</v>
      </c>
      <c r="BA9" s="126"/>
      <c r="BB9" s="112"/>
      <c r="BC9" s="112"/>
      <c r="BD9" s="112"/>
      <c r="BE9" s="112"/>
      <c r="BF9" s="39"/>
      <c r="BG9" s="39"/>
      <c r="BH9" s="39"/>
      <c r="BI9" s="39"/>
      <c r="BJ9" s="39"/>
      <c r="BK9" s="126"/>
      <c r="BL9" s="126"/>
      <c r="BM9" s="126"/>
      <c r="BN9" s="112"/>
      <c r="BO9" s="39"/>
      <c r="BP9" s="114"/>
      <c r="BQ9" s="132"/>
      <c r="BR9" s="114"/>
      <c r="BS9" s="138"/>
      <c r="BT9" s="114"/>
      <c r="BU9" s="132"/>
      <c r="BV9" s="115"/>
      <c r="BW9" s="135">
        <f>'出品目録（本格焼酎の部）'!I10</f>
        <v>0</v>
      </c>
      <c r="BX9" s="85">
        <f>基本情報!$A$5</f>
        <v>0</v>
      </c>
      <c r="BY9" s="85">
        <f>基本情報!$B$5</f>
        <v>0</v>
      </c>
    </row>
    <row r="10" spans="1:77" ht="30" customHeight="1" x14ac:dyDescent="0.15">
      <c r="A10" s="80">
        <v>2</v>
      </c>
      <c r="B10" s="188" t="str">
        <f>IF(基本情報!B24="","",基本情報!B24)</f>
        <v/>
      </c>
      <c r="C10" s="116"/>
      <c r="D10" s="117"/>
      <c r="E10" s="36"/>
      <c r="F10" s="117"/>
      <c r="G10" s="117"/>
      <c r="H10" s="36"/>
      <c r="I10" s="117"/>
      <c r="J10" s="117"/>
      <c r="K10" s="117"/>
      <c r="L10" s="36"/>
      <c r="M10" s="117"/>
      <c r="N10" s="117"/>
      <c r="O10" s="36"/>
      <c r="P10" s="117"/>
      <c r="Q10" s="118" t="s">
        <v>230</v>
      </c>
      <c r="R10" s="117"/>
      <c r="S10" s="127"/>
      <c r="T10" s="127"/>
      <c r="U10" s="127"/>
      <c r="V10" s="127"/>
      <c r="W10" s="127"/>
      <c r="X10" s="127"/>
      <c r="Y10" s="127"/>
      <c r="Z10" s="117"/>
      <c r="AA10" s="36"/>
      <c r="AB10" s="36"/>
      <c r="AC10" s="127"/>
      <c r="AD10" s="36"/>
      <c r="AE10" s="127"/>
      <c r="AF10" s="117"/>
      <c r="AG10" s="36"/>
      <c r="AH10" s="36"/>
      <c r="AI10" s="127"/>
      <c r="AJ10" s="36"/>
      <c r="AK10" s="127"/>
      <c r="AL10" s="117"/>
      <c r="AM10" s="36"/>
      <c r="AN10" s="36"/>
      <c r="AO10" s="127"/>
      <c r="AP10" s="36"/>
      <c r="AQ10" s="127"/>
      <c r="AR10" s="117"/>
      <c r="AS10" s="36"/>
      <c r="AT10" s="36"/>
      <c r="AU10" s="127"/>
      <c r="AV10" s="36"/>
      <c r="AW10" s="127"/>
      <c r="AX10" s="36">
        <f t="shared" ref="AX10:AX16" si="0">SUM(AA10,AG10,AM10,AS10)</f>
        <v>0</v>
      </c>
      <c r="AY10" s="36">
        <f t="shared" ref="AY10:AY16" si="1">SUM(AB10,AH10,AN10,AT10)</f>
        <v>0</v>
      </c>
      <c r="AZ10" s="130" t="e">
        <f t="shared" ref="AZ10:AZ16" si="2">AY10/AX10*100</f>
        <v>#DIV/0!</v>
      </c>
      <c r="BA10" s="127"/>
      <c r="BB10" s="117"/>
      <c r="BC10" s="117"/>
      <c r="BD10" s="117"/>
      <c r="BE10" s="117"/>
      <c r="BF10" s="36"/>
      <c r="BG10" s="36"/>
      <c r="BH10" s="36"/>
      <c r="BI10" s="36"/>
      <c r="BJ10" s="36"/>
      <c r="BK10" s="127"/>
      <c r="BL10" s="127"/>
      <c r="BM10" s="127"/>
      <c r="BN10" s="117"/>
      <c r="BO10" s="36"/>
      <c r="BP10" s="119"/>
      <c r="BQ10" s="133"/>
      <c r="BR10" s="119"/>
      <c r="BS10" s="139"/>
      <c r="BT10" s="119"/>
      <c r="BU10" s="133"/>
      <c r="BV10" s="120"/>
      <c r="BW10" s="135">
        <f>'出品目録（本格焼酎の部）'!I11</f>
        <v>0</v>
      </c>
      <c r="BX10" s="85">
        <f>基本情報!$A$5</f>
        <v>0</v>
      </c>
      <c r="BY10" s="85">
        <f>基本情報!$B$5</f>
        <v>0</v>
      </c>
    </row>
    <row r="11" spans="1:77" ht="30" customHeight="1" x14ac:dyDescent="0.15">
      <c r="A11" s="80">
        <v>3</v>
      </c>
      <c r="B11" s="188" t="str">
        <f>IF(基本情報!B25="","",基本情報!B25)</f>
        <v/>
      </c>
      <c r="C11" s="116"/>
      <c r="D11" s="117"/>
      <c r="E11" s="36"/>
      <c r="F11" s="117"/>
      <c r="G11" s="117"/>
      <c r="H11" s="36"/>
      <c r="I11" s="117"/>
      <c r="J11" s="117"/>
      <c r="K11" s="117"/>
      <c r="L11" s="36"/>
      <c r="M11" s="117"/>
      <c r="N11" s="117"/>
      <c r="O11" s="36"/>
      <c r="P11" s="117"/>
      <c r="Q11" s="118" t="s">
        <v>230</v>
      </c>
      <c r="R11" s="117"/>
      <c r="S11" s="127"/>
      <c r="T11" s="127"/>
      <c r="U11" s="127"/>
      <c r="V11" s="127"/>
      <c r="W11" s="127"/>
      <c r="X11" s="127"/>
      <c r="Y11" s="127"/>
      <c r="Z11" s="117"/>
      <c r="AA11" s="36"/>
      <c r="AB11" s="36"/>
      <c r="AC11" s="127"/>
      <c r="AD11" s="36"/>
      <c r="AE11" s="127"/>
      <c r="AF11" s="117"/>
      <c r="AG11" s="36"/>
      <c r="AH11" s="36"/>
      <c r="AI11" s="127"/>
      <c r="AJ11" s="36"/>
      <c r="AK11" s="127"/>
      <c r="AL11" s="117"/>
      <c r="AM11" s="36"/>
      <c r="AN11" s="36"/>
      <c r="AO11" s="127"/>
      <c r="AP11" s="36"/>
      <c r="AQ11" s="127"/>
      <c r="AR11" s="117"/>
      <c r="AS11" s="36"/>
      <c r="AT11" s="36"/>
      <c r="AU11" s="127"/>
      <c r="AV11" s="36"/>
      <c r="AW11" s="127"/>
      <c r="AX11" s="36">
        <f t="shared" si="0"/>
        <v>0</v>
      </c>
      <c r="AY11" s="36">
        <f t="shared" si="1"/>
        <v>0</v>
      </c>
      <c r="AZ11" s="130" t="e">
        <f t="shared" si="2"/>
        <v>#DIV/0!</v>
      </c>
      <c r="BA11" s="127"/>
      <c r="BB11" s="117"/>
      <c r="BC11" s="117"/>
      <c r="BD11" s="117"/>
      <c r="BE11" s="117"/>
      <c r="BF11" s="36"/>
      <c r="BG11" s="36"/>
      <c r="BH11" s="36"/>
      <c r="BI11" s="36"/>
      <c r="BJ11" s="36"/>
      <c r="BK11" s="127"/>
      <c r="BL11" s="127"/>
      <c r="BM11" s="127"/>
      <c r="BN11" s="117"/>
      <c r="BO11" s="36"/>
      <c r="BP11" s="119"/>
      <c r="BQ11" s="133"/>
      <c r="BR11" s="119"/>
      <c r="BS11" s="139"/>
      <c r="BT11" s="119"/>
      <c r="BU11" s="133"/>
      <c r="BV11" s="120"/>
      <c r="BW11" s="135">
        <f>'出品目録（本格焼酎の部）'!I12</f>
        <v>0</v>
      </c>
      <c r="BX11" s="85">
        <f>基本情報!$A$5</f>
        <v>0</v>
      </c>
      <c r="BY11" s="85">
        <f>基本情報!$B$5</f>
        <v>0</v>
      </c>
    </row>
    <row r="12" spans="1:77" ht="30" customHeight="1" x14ac:dyDescent="0.15">
      <c r="A12" s="80">
        <v>4</v>
      </c>
      <c r="B12" s="188" t="str">
        <f>IF(基本情報!B26="","",基本情報!B26)</f>
        <v/>
      </c>
      <c r="C12" s="116"/>
      <c r="D12" s="117"/>
      <c r="E12" s="36"/>
      <c r="F12" s="117"/>
      <c r="G12" s="117"/>
      <c r="H12" s="36"/>
      <c r="I12" s="117"/>
      <c r="J12" s="117"/>
      <c r="K12" s="117"/>
      <c r="L12" s="36"/>
      <c r="M12" s="117"/>
      <c r="N12" s="117"/>
      <c r="O12" s="36"/>
      <c r="P12" s="117"/>
      <c r="Q12" s="118" t="s">
        <v>230</v>
      </c>
      <c r="R12" s="117"/>
      <c r="S12" s="127"/>
      <c r="T12" s="127"/>
      <c r="U12" s="127"/>
      <c r="V12" s="127"/>
      <c r="W12" s="127"/>
      <c r="X12" s="127"/>
      <c r="Y12" s="127"/>
      <c r="Z12" s="117"/>
      <c r="AA12" s="36"/>
      <c r="AB12" s="36"/>
      <c r="AC12" s="127"/>
      <c r="AD12" s="36"/>
      <c r="AE12" s="127"/>
      <c r="AF12" s="117"/>
      <c r="AG12" s="36"/>
      <c r="AH12" s="36"/>
      <c r="AI12" s="127"/>
      <c r="AJ12" s="36"/>
      <c r="AK12" s="127"/>
      <c r="AL12" s="117"/>
      <c r="AM12" s="36"/>
      <c r="AN12" s="36"/>
      <c r="AO12" s="127"/>
      <c r="AP12" s="36"/>
      <c r="AQ12" s="127"/>
      <c r="AR12" s="117"/>
      <c r="AS12" s="36"/>
      <c r="AT12" s="36"/>
      <c r="AU12" s="127"/>
      <c r="AV12" s="36"/>
      <c r="AW12" s="127"/>
      <c r="AX12" s="36">
        <f t="shared" si="0"/>
        <v>0</v>
      </c>
      <c r="AY12" s="36">
        <f t="shared" si="1"/>
        <v>0</v>
      </c>
      <c r="AZ12" s="130" t="e">
        <f t="shared" si="2"/>
        <v>#DIV/0!</v>
      </c>
      <c r="BA12" s="127"/>
      <c r="BB12" s="117"/>
      <c r="BC12" s="117"/>
      <c r="BD12" s="117"/>
      <c r="BE12" s="117"/>
      <c r="BF12" s="36"/>
      <c r="BG12" s="36"/>
      <c r="BH12" s="36"/>
      <c r="BI12" s="36"/>
      <c r="BJ12" s="36"/>
      <c r="BK12" s="127"/>
      <c r="BL12" s="127"/>
      <c r="BM12" s="127"/>
      <c r="BN12" s="117"/>
      <c r="BO12" s="36"/>
      <c r="BP12" s="119"/>
      <c r="BQ12" s="133"/>
      <c r="BR12" s="119"/>
      <c r="BS12" s="139"/>
      <c r="BT12" s="119"/>
      <c r="BU12" s="133"/>
      <c r="BV12" s="120"/>
      <c r="BW12" s="135">
        <f>'出品目録（本格焼酎の部）'!I13</f>
        <v>0</v>
      </c>
      <c r="BX12" s="85">
        <f>基本情報!$A$5</f>
        <v>0</v>
      </c>
      <c r="BY12" s="85">
        <f>基本情報!$B$5</f>
        <v>0</v>
      </c>
    </row>
    <row r="13" spans="1:77" ht="30" customHeight="1" x14ac:dyDescent="0.15">
      <c r="A13" s="80">
        <v>5</v>
      </c>
      <c r="B13" s="188" t="str">
        <f>IF(基本情報!B27="","",基本情報!B27)</f>
        <v/>
      </c>
      <c r="C13" s="116"/>
      <c r="D13" s="117"/>
      <c r="E13" s="36"/>
      <c r="F13" s="117"/>
      <c r="G13" s="117"/>
      <c r="H13" s="36"/>
      <c r="I13" s="117"/>
      <c r="J13" s="117"/>
      <c r="K13" s="117"/>
      <c r="L13" s="36"/>
      <c r="M13" s="117"/>
      <c r="N13" s="117"/>
      <c r="O13" s="36"/>
      <c r="P13" s="117"/>
      <c r="Q13" s="118" t="s">
        <v>230</v>
      </c>
      <c r="R13" s="117"/>
      <c r="S13" s="127"/>
      <c r="T13" s="127"/>
      <c r="U13" s="127"/>
      <c r="V13" s="127"/>
      <c r="W13" s="127"/>
      <c r="X13" s="127"/>
      <c r="Y13" s="127"/>
      <c r="Z13" s="117"/>
      <c r="AA13" s="36"/>
      <c r="AB13" s="36"/>
      <c r="AC13" s="127"/>
      <c r="AD13" s="36"/>
      <c r="AE13" s="127"/>
      <c r="AF13" s="117"/>
      <c r="AG13" s="36"/>
      <c r="AH13" s="36"/>
      <c r="AI13" s="127"/>
      <c r="AJ13" s="36"/>
      <c r="AK13" s="127"/>
      <c r="AL13" s="117"/>
      <c r="AM13" s="36"/>
      <c r="AN13" s="36"/>
      <c r="AO13" s="127"/>
      <c r="AP13" s="36"/>
      <c r="AQ13" s="127"/>
      <c r="AR13" s="117"/>
      <c r="AS13" s="36"/>
      <c r="AT13" s="36"/>
      <c r="AU13" s="127"/>
      <c r="AV13" s="36"/>
      <c r="AW13" s="127"/>
      <c r="AX13" s="36">
        <f t="shared" si="0"/>
        <v>0</v>
      </c>
      <c r="AY13" s="36">
        <f t="shared" si="1"/>
        <v>0</v>
      </c>
      <c r="AZ13" s="130" t="e">
        <f t="shared" si="2"/>
        <v>#DIV/0!</v>
      </c>
      <c r="BA13" s="127"/>
      <c r="BB13" s="117"/>
      <c r="BC13" s="117"/>
      <c r="BD13" s="117"/>
      <c r="BE13" s="117"/>
      <c r="BF13" s="36"/>
      <c r="BG13" s="36"/>
      <c r="BH13" s="36"/>
      <c r="BI13" s="36"/>
      <c r="BJ13" s="36"/>
      <c r="BK13" s="127"/>
      <c r="BL13" s="127"/>
      <c r="BM13" s="127"/>
      <c r="BN13" s="117"/>
      <c r="BO13" s="36"/>
      <c r="BP13" s="119"/>
      <c r="BQ13" s="133"/>
      <c r="BR13" s="119"/>
      <c r="BS13" s="139"/>
      <c r="BT13" s="119"/>
      <c r="BU13" s="133"/>
      <c r="BV13" s="120"/>
      <c r="BW13" s="135">
        <f>'出品目録（本格焼酎の部）'!I14</f>
        <v>0</v>
      </c>
      <c r="BX13" s="85">
        <f>基本情報!$A$5</f>
        <v>0</v>
      </c>
      <c r="BY13" s="85">
        <f>基本情報!$B$5</f>
        <v>0</v>
      </c>
    </row>
    <row r="14" spans="1:77" ht="30" customHeight="1" x14ac:dyDescent="0.15">
      <c r="A14" s="80">
        <v>6</v>
      </c>
      <c r="B14" s="188" t="str">
        <f>IF(基本情報!B28="","",基本情報!B28)</f>
        <v/>
      </c>
      <c r="C14" s="116"/>
      <c r="D14" s="117"/>
      <c r="E14" s="36"/>
      <c r="F14" s="117"/>
      <c r="G14" s="117"/>
      <c r="H14" s="36"/>
      <c r="I14" s="117"/>
      <c r="J14" s="117"/>
      <c r="K14" s="117"/>
      <c r="L14" s="36"/>
      <c r="M14" s="117"/>
      <c r="N14" s="117"/>
      <c r="O14" s="36"/>
      <c r="P14" s="117"/>
      <c r="Q14" s="118" t="s">
        <v>230</v>
      </c>
      <c r="R14" s="117"/>
      <c r="S14" s="127"/>
      <c r="T14" s="127"/>
      <c r="U14" s="127"/>
      <c r="V14" s="127"/>
      <c r="W14" s="127"/>
      <c r="X14" s="127"/>
      <c r="Y14" s="127"/>
      <c r="Z14" s="117"/>
      <c r="AA14" s="36"/>
      <c r="AB14" s="36"/>
      <c r="AC14" s="127"/>
      <c r="AD14" s="36"/>
      <c r="AE14" s="127"/>
      <c r="AF14" s="117"/>
      <c r="AG14" s="36"/>
      <c r="AH14" s="36"/>
      <c r="AI14" s="127"/>
      <c r="AJ14" s="36"/>
      <c r="AK14" s="127"/>
      <c r="AL14" s="117"/>
      <c r="AM14" s="36"/>
      <c r="AN14" s="36"/>
      <c r="AO14" s="127"/>
      <c r="AP14" s="36"/>
      <c r="AQ14" s="127"/>
      <c r="AR14" s="117"/>
      <c r="AS14" s="36"/>
      <c r="AT14" s="36"/>
      <c r="AU14" s="127"/>
      <c r="AV14" s="36"/>
      <c r="AW14" s="127"/>
      <c r="AX14" s="36">
        <f t="shared" si="0"/>
        <v>0</v>
      </c>
      <c r="AY14" s="36">
        <f t="shared" si="1"/>
        <v>0</v>
      </c>
      <c r="AZ14" s="130" t="e">
        <f t="shared" si="2"/>
        <v>#DIV/0!</v>
      </c>
      <c r="BA14" s="127"/>
      <c r="BB14" s="117"/>
      <c r="BC14" s="117"/>
      <c r="BD14" s="117"/>
      <c r="BE14" s="117"/>
      <c r="BF14" s="36"/>
      <c r="BG14" s="36"/>
      <c r="BH14" s="36"/>
      <c r="BI14" s="36"/>
      <c r="BJ14" s="36"/>
      <c r="BK14" s="127"/>
      <c r="BL14" s="127"/>
      <c r="BM14" s="127"/>
      <c r="BN14" s="117"/>
      <c r="BO14" s="36"/>
      <c r="BP14" s="119"/>
      <c r="BQ14" s="133"/>
      <c r="BR14" s="119"/>
      <c r="BS14" s="139"/>
      <c r="BT14" s="119"/>
      <c r="BU14" s="133"/>
      <c r="BV14" s="120"/>
      <c r="BW14" s="135">
        <f>'出品目録（本格焼酎の部）'!I15</f>
        <v>0</v>
      </c>
      <c r="BX14" s="85">
        <f>基本情報!$A$5</f>
        <v>0</v>
      </c>
      <c r="BY14" s="85">
        <f>基本情報!$B$5</f>
        <v>0</v>
      </c>
    </row>
    <row r="15" spans="1:77" ht="30" customHeight="1" x14ac:dyDescent="0.15">
      <c r="A15" s="80">
        <v>7</v>
      </c>
      <c r="B15" s="188" t="str">
        <f>IF(基本情報!B29="","",基本情報!B29)</f>
        <v/>
      </c>
      <c r="C15" s="116"/>
      <c r="D15" s="117"/>
      <c r="E15" s="36"/>
      <c r="F15" s="117"/>
      <c r="G15" s="117"/>
      <c r="H15" s="36"/>
      <c r="I15" s="117"/>
      <c r="J15" s="117"/>
      <c r="K15" s="117"/>
      <c r="L15" s="36"/>
      <c r="M15" s="117"/>
      <c r="N15" s="117"/>
      <c r="O15" s="36"/>
      <c r="P15" s="117"/>
      <c r="Q15" s="118" t="s">
        <v>230</v>
      </c>
      <c r="R15" s="117"/>
      <c r="S15" s="127"/>
      <c r="T15" s="127"/>
      <c r="U15" s="127"/>
      <c r="V15" s="127"/>
      <c r="W15" s="127"/>
      <c r="X15" s="127"/>
      <c r="Y15" s="127"/>
      <c r="Z15" s="117"/>
      <c r="AA15" s="36"/>
      <c r="AB15" s="36"/>
      <c r="AC15" s="127"/>
      <c r="AD15" s="36"/>
      <c r="AE15" s="127"/>
      <c r="AF15" s="117"/>
      <c r="AG15" s="36"/>
      <c r="AH15" s="36"/>
      <c r="AI15" s="127"/>
      <c r="AJ15" s="36"/>
      <c r="AK15" s="127"/>
      <c r="AL15" s="117"/>
      <c r="AM15" s="36"/>
      <c r="AN15" s="36"/>
      <c r="AO15" s="127"/>
      <c r="AP15" s="36"/>
      <c r="AQ15" s="127"/>
      <c r="AR15" s="117"/>
      <c r="AS15" s="36"/>
      <c r="AT15" s="36"/>
      <c r="AU15" s="127"/>
      <c r="AV15" s="36"/>
      <c r="AW15" s="127"/>
      <c r="AX15" s="36">
        <f t="shared" si="0"/>
        <v>0</v>
      </c>
      <c r="AY15" s="36">
        <f t="shared" si="1"/>
        <v>0</v>
      </c>
      <c r="AZ15" s="130" t="e">
        <f t="shared" si="2"/>
        <v>#DIV/0!</v>
      </c>
      <c r="BA15" s="127"/>
      <c r="BB15" s="117"/>
      <c r="BC15" s="117"/>
      <c r="BD15" s="117"/>
      <c r="BE15" s="117"/>
      <c r="BF15" s="36"/>
      <c r="BG15" s="36"/>
      <c r="BH15" s="36"/>
      <c r="BI15" s="36"/>
      <c r="BJ15" s="36"/>
      <c r="BK15" s="127"/>
      <c r="BL15" s="127"/>
      <c r="BM15" s="127"/>
      <c r="BN15" s="117"/>
      <c r="BO15" s="36"/>
      <c r="BP15" s="119"/>
      <c r="BQ15" s="133"/>
      <c r="BR15" s="119"/>
      <c r="BS15" s="139"/>
      <c r="BT15" s="119"/>
      <c r="BU15" s="133"/>
      <c r="BV15" s="120"/>
      <c r="BW15" s="135">
        <f>'出品目録（本格焼酎の部）'!I16</f>
        <v>0</v>
      </c>
      <c r="BX15" s="85">
        <f>基本情報!$A$5</f>
        <v>0</v>
      </c>
      <c r="BY15" s="85">
        <f>基本情報!$B$5</f>
        <v>0</v>
      </c>
    </row>
    <row r="16" spans="1:77" ht="30" customHeight="1" thickBot="1" x14ac:dyDescent="0.2">
      <c r="A16" s="80">
        <v>8</v>
      </c>
      <c r="B16" s="188" t="str">
        <f>IF(基本情報!B30="","",基本情報!B30)</f>
        <v/>
      </c>
      <c r="C16" s="121"/>
      <c r="D16" s="122"/>
      <c r="E16" s="44"/>
      <c r="F16" s="122"/>
      <c r="G16" s="122"/>
      <c r="H16" s="44"/>
      <c r="I16" s="122"/>
      <c r="J16" s="122"/>
      <c r="K16" s="122"/>
      <c r="L16" s="44"/>
      <c r="M16" s="122"/>
      <c r="N16" s="122"/>
      <c r="O16" s="44"/>
      <c r="P16" s="122"/>
      <c r="Q16" s="123" t="s">
        <v>230</v>
      </c>
      <c r="R16" s="122"/>
      <c r="S16" s="128"/>
      <c r="T16" s="128"/>
      <c r="U16" s="128"/>
      <c r="V16" s="128"/>
      <c r="W16" s="128"/>
      <c r="X16" s="128"/>
      <c r="Y16" s="128"/>
      <c r="Z16" s="122"/>
      <c r="AA16" s="44"/>
      <c r="AB16" s="44"/>
      <c r="AC16" s="128"/>
      <c r="AD16" s="44"/>
      <c r="AE16" s="128"/>
      <c r="AF16" s="122"/>
      <c r="AG16" s="44"/>
      <c r="AH16" s="44"/>
      <c r="AI16" s="128"/>
      <c r="AJ16" s="44"/>
      <c r="AK16" s="128"/>
      <c r="AL16" s="122"/>
      <c r="AM16" s="44"/>
      <c r="AN16" s="44"/>
      <c r="AO16" s="128"/>
      <c r="AP16" s="44"/>
      <c r="AQ16" s="128"/>
      <c r="AR16" s="122"/>
      <c r="AS16" s="44"/>
      <c r="AT16" s="44"/>
      <c r="AU16" s="128"/>
      <c r="AV16" s="44"/>
      <c r="AW16" s="128"/>
      <c r="AX16" s="44">
        <f t="shared" si="0"/>
        <v>0</v>
      </c>
      <c r="AY16" s="44">
        <f t="shared" si="1"/>
        <v>0</v>
      </c>
      <c r="AZ16" s="131" t="e">
        <f t="shared" si="2"/>
        <v>#DIV/0!</v>
      </c>
      <c r="BA16" s="128"/>
      <c r="BB16" s="122"/>
      <c r="BC16" s="122"/>
      <c r="BD16" s="122"/>
      <c r="BE16" s="122"/>
      <c r="BF16" s="44"/>
      <c r="BG16" s="44"/>
      <c r="BH16" s="44"/>
      <c r="BI16" s="44"/>
      <c r="BJ16" s="44"/>
      <c r="BK16" s="128"/>
      <c r="BL16" s="128"/>
      <c r="BM16" s="128"/>
      <c r="BN16" s="122"/>
      <c r="BO16" s="44"/>
      <c r="BP16" s="124"/>
      <c r="BQ16" s="134"/>
      <c r="BR16" s="124"/>
      <c r="BS16" s="140"/>
      <c r="BT16" s="124"/>
      <c r="BU16" s="134"/>
      <c r="BV16" s="125"/>
      <c r="BW16" s="135">
        <f>'出品目録（本格焼酎の部）'!I17</f>
        <v>0</v>
      </c>
      <c r="BX16" s="85">
        <f>基本情報!$A$5</f>
        <v>0</v>
      </c>
      <c r="BY16" s="85">
        <f>基本情報!$B$5</f>
        <v>0</v>
      </c>
    </row>
    <row r="17" spans="1:77" ht="6" customHeight="1" thickTop="1" x14ac:dyDescent="0.15"/>
    <row r="18" spans="1:77" x14ac:dyDescent="0.15">
      <c r="I18" s="55"/>
      <c r="J18" s="5" t="s">
        <v>37</v>
      </c>
      <c r="Q18" s="33" t="s">
        <v>244</v>
      </c>
    </row>
    <row r="19" spans="1:77" x14ac:dyDescent="0.15">
      <c r="I19" s="9"/>
      <c r="J19" s="5" t="s">
        <v>38</v>
      </c>
    </row>
    <row r="23" spans="1:77" x14ac:dyDescent="0.15">
      <c r="C23" s="63" t="s">
        <v>120</v>
      </c>
      <c r="D23" s="64"/>
      <c r="E23" s="64"/>
      <c r="F23" s="64"/>
      <c r="G23" s="64"/>
      <c r="H23" s="64"/>
      <c r="I23" s="64"/>
      <c r="J23" s="64"/>
      <c r="K23" s="64"/>
      <c r="L23" s="64"/>
      <c r="M23" s="64"/>
      <c r="N23" s="64"/>
      <c r="O23" s="64"/>
      <c r="P23" s="65"/>
    </row>
    <row r="24" spans="1:77" x14ac:dyDescent="0.15">
      <c r="C24" s="73" t="s">
        <v>124</v>
      </c>
      <c r="D24" s="74"/>
      <c r="E24" s="74"/>
      <c r="F24" s="74"/>
      <c r="G24" s="74"/>
      <c r="H24" s="74"/>
      <c r="I24" s="75"/>
      <c r="J24" s="73" t="s">
        <v>125</v>
      </c>
      <c r="K24" s="74"/>
      <c r="L24" s="74"/>
      <c r="M24" s="74"/>
      <c r="N24" s="74"/>
      <c r="O24" s="74"/>
      <c r="P24" s="75"/>
      <c r="Q24" s="63" t="s">
        <v>126</v>
      </c>
      <c r="R24" s="64"/>
      <c r="S24" s="64"/>
      <c r="T24" s="64"/>
      <c r="U24" s="64"/>
      <c r="V24" s="64"/>
      <c r="W24" s="64"/>
      <c r="X24" s="64"/>
      <c r="Y24" s="65"/>
      <c r="Z24" s="63" t="s">
        <v>171</v>
      </c>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5"/>
      <c r="BC24" s="63" t="s">
        <v>144</v>
      </c>
      <c r="BD24" s="64"/>
      <c r="BE24" s="64"/>
      <c r="BF24" s="64"/>
      <c r="BG24" s="64"/>
      <c r="BH24" s="64"/>
      <c r="BI24" s="64"/>
      <c r="BJ24" s="64"/>
      <c r="BK24" s="64"/>
      <c r="BL24" s="64"/>
      <c r="BM24" s="64"/>
      <c r="BN24" s="64"/>
      <c r="BO24" s="65"/>
      <c r="BP24" s="63" t="s">
        <v>163</v>
      </c>
      <c r="BQ24" s="64"/>
      <c r="BR24" s="64"/>
      <c r="BS24" s="64"/>
      <c r="BT24" s="64"/>
      <c r="BU24" s="64"/>
      <c r="BV24" s="65"/>
    </row>
    <row r="25" spans="1:77" x14ac:dyDescent="0.15">
      <c r="C25" s="73">
        <v>1</v>
      </c>
      <c r="D25" s="74"/>
      <c r="E25" s="75"/>
      <c r="F25" s="73">
        <v>2</v>
      </c>
      <c r="G25" s="74"/>
      <c r="H25" s="75"/>
      <c r="I25" s="81"/>
      <c r="J25" s="73">
        <v>1</v>
      </c>
      <c r="K25" s="74"/>
      <c r="L25" s="75"/>
      <c r="M25" s="73">
        <v>2</v>
      </c>
      <c r="N25" s="74"/>
      <c r="O25" s="75"/>
      <c r="P25" s="81"/>
      <c r="Q25" s="66"/>
      <c r="R25" s="69"/>
      <c r="S25" s="69"/>
      <c r="T25" s="69"/>
      <c r="U25" s="67" t="s">
        <v>135</v>
      </c>
      <c r="V25" s="68"/>
      <c r="W25" s="69"/>
      <c r="X25" s="67" t="s">
        <v>133</v>
      </c>
      <c r="Y25" s="68"/>
      <c r="Z25" s="67" t="s">
        <v>167</v>
      </c>
      <c r="AA25" s="71"/>
      <c r="AB25" s="71"/>
      <c r="AC25" s="71"/>
      <c r="AD25" s="71"/>
      <c r="AE25" s="68"/>
      <c r="AF25" s="67" t="s">
        <v>168</v>
      </c>
      <c r="AG25" s="71"/>
      <c r="AH25" s="71"/>
      <c r="AI25" s="71"/>
      <c r="AJ25" s="71"/>
      <c r="AK25" s="68"/>
      <c r="AL25" s="67" t="s">
        <v>169</v>
      </c>
      <c r="AM25" s="71"/>
      <c r="AN25" s="71"/>
      <c r="AO25" s="71"/>
      <c r="AP25" s="71"/>
      <c r="AQ25" s="68"/>
      <c r="AR25" s="67" t="s">
        <v>170</v>
      </c>
      <c r="AS25" s="71"/>
      <c r="AT25" s="71"/>
      <c r="AU25" s="71"/>
      <c r="AV25" s="71"/>
      <c r="AW25" s="68"/>
      <c r="AX25" s="69"/>
      <c r="AY25" s="69"/>
      <c r="AZ25" s="69"/>
      <c r="BA25" s="69"/>
      <c r="BB25" s="70"/>
      <c r="BC25" s="66"/>
      <c r="BD25" s="69"/>
      <c r="BE25" s="69"/>
      <c r="BF25" s="69"/>
      <c r="BG25" s="350" t="s">
        <v>149</v>
      </c>
      <c r="BH25" s="351"/>
      <c r="BI25" s="350" t="s">
        <v>507</v>
      </c>
      <c r="BJ25" s="351"/>
      <c r="BK25" s="69"/>
      <c r="BL25" s="69"/>
      <c r="BM25" s="69"/>
      <c r="BN25" s="69"/>
      <c r="BO25" s="70"/>
      <c r="BP25" s="67" t="s">
        <v>156</v>
      </c>
      <c r="BQ25" s="68"/>
      <c r="BR25" s="67" t="s">
        <v>158</v>
      </c>
      <c r="BS25" s="68"/>
      <c r="BT25" s="69"/>
      <c r="BU25" s="69"/>
      <c r="BV25" s="70"/>
    </row>
    <row r="26" spans="1:77" s="35" customFormat="1" ht="41.25" thickBot="1" x14ac:dyDescent="0.2">
      <c r="A26" s="61" t="s">
        <v>119</v>
      </c>
      <c r="B26" s="60" t="s">
        <v>10</v>
      </c>
      <c r="C26" s="76" t="s">
        <v>121</v>
      </c>
      <c r="D26" s="76" t="s">
        <v>122</v>
      </c>
      <c r="E26" s="77" t="s">
        <v>127</v>
      </c>
      <c r="F26" s="76" t="s">
        <v>121</v>
      </c>
      <c r="G26" s="76" t="s">
        <v>122</v>
      </c>
      <c r="H26" s="77" t="s">
        <v>127</v>
      </c>
      <c r="I26" s="82" t="s">
        <v>123</v>
      </c>
      <c r="J26" s="76" t="s">
        <v>121</v>
      </c>
      <c r="K26" s="76" t="s">
        <v>122</v>
      </c>
      <c r="L26" s="77" t="s">
        <v>127</v>
      </c>
      <c r="M26" s="76" t="s">
        <v>121</v>
      </c>
      <c r="N26" s="76" t="s">
        <v>122</v>
      </c>
      <c r="O26" s="77" t="s">
        <v>127</v>
      </c>
      <c r="P26" s="82" t="s">
        <v>123</v>
      </c>
      <c r="Q26" s="77" t="s">
        <v>231</v>
      </c>
      <c r="R26" s="77" t="s">
        <v>199</v>
      </c>
      <c r="S26" s="77" t="s">
        <v>128</v>
      </c>
      <c r="T26" s="77" t="s">
        <v>129</v>
      </c>
      <c r="U26" s="77" t="s">
        <v>130</v>
      </c>
      <c r="V26" s="77" t="s">
        <v>131</v>
      </c>
      <c r="W26" s="77" t="s">
        <v>132</v>
      </c>
      <c r="X26" s="76" t="s">
        <v>14</v>
      </c>
      <c r="Y26" s="77" t="s">
        <v>134</v>
      </c>
      <c r="Z26" s="76" t="s">
        <v>121</v>
      </c>
      <c r="AA26" s="77" t="s">
        <v>136</v>
      </c>
      <c r="AB26" s="77" t="s">
        <v>137</v>
      </c>
      <c r="AC26" s="77" t="s">
        <v>138</v>
      </c>
      <c r="AD26" s="77" t="s">
        <v>110</v>
      </c>
      <c r="AE26" s="77" t="s">
        <v>139</v>
      </c>
      <c r="AF26" s="76" t="s">
        <v>121</v>
      </c>
      <c r="AG26" s="77" t="s">
        <v>136</v>
      </c>
      <c r="AH26" s="77" t="s">
        <v>137</v>
      </c>
      <c r="AI26" s="77" t="s">
        <v>138</v>
      </c>
      <c r="AJ26" s="77" t="s">
        <v>110</v>
      </c>
      <c r="AK26" s="77" t="s">
        <v>139</v>
      </c>
      <c r="AL26" s="76" t="s">
        <v>121</v>
      </c>
      <c r="AM26" s="77" t="s">
        <v>136</v>
      </c>
      <c r="AN26" s="77" t="s">
        <v>137</v>
      </c>
      <c r="AO26" s="77" t="s">
        <v>138</v>
      </c>
      <c r="AP26" s="77" t="s">
        <v>110</v>
      </c>
      <c r="AQ26" s="77" t="s">
        <v>139</v>
      </c>
      <c r="AR26" s="76" t="s">
        <v>121</v>
      </c>
      <c r="AS26" s="77" t="s">
        <v>136</v>
      </c>
      <c r="AT26" s="77" t="s">
        <v>137</v>
      </c>
      <c r="AU26" s="77" t="s">
        <v>138</v>
      </c>
      <c r="AV26" s="77" t="s">
        <v>110</v>
      </c>
      <c r="AW26" s="77" t="s">
        <v>139</v>
      </c>
      <c r="AX26" s="77" t="s">
        <v>140</v>
      </c>
      <c r="AY26" s="77" t="s">
        <v>253</v>
      </c>
      <c r="AZ26" s="77" t="s">
        <v>141</v>
      </c>
      <c r="BA26" s="77" t="s">
        <v>142</v>
      </c>
      <c r="BB26" s="77" t="s">
        <v>143</v>
      </c>
      <c r="BC26" s="77" t="s">
        <v>145</v>
      </c>
      <c r="BD26" s="77" t="s">
        <v>146</v>
      </c>
      <c r="BE26" s="76" t="s">
        <v>147</v>
      </c>
      <c r="BF26" s="77" t="s">
        <v>148</v>
      </c>
      <c r="BG26" s="77" t="s">
        <v>150</v>
      </c>
      <c r="BH26" s="77" t="s">
        <v>151</v>
      </c>
      <c r="BI26" s="77" t="s">
        <v>150</v>
      </c>
      <c r="BJ26" s="77" t="s">
        <v>151</v>
      </c>
      <c r="BK26" s="77" t="s">
        <v>152</v>
      </c>
      <c r="BL26" s="77" t="s">
        <v>153</v>
      </c>
      <c r="BM26" s="77" t="s">
        <v>154</v>
      </c>
      <c r="BN26" s="77" t="s">
        <v>165</v>
      </c>
      <c r="BO26" s="77" t="s">
        <v>155</v>
      </c>
      <c r="BP26" s="77" t="s">
        <v>159</v>
      </c>
      <c r="BQ26" s="77" t="s">
        <v>157</v>
      </c>
      <c r="BR26" s="77" t="s">
        <v>160</v>
      </c>
      <c r="BS26" s="77" t="s">
        <v>166</v>
      </c>
      <c r="BT26" s="77" t="s">
        <v>245</v>
      </c>
      <c r="BU26" s="77" t="s">
        <v>161</v>
      </c>
      <c r="BV26" s="77" t="s">
        <v>162</v>
      </c>
      <c r="BW26" s="61" t="s">
        <v>164</v>
      </c>
      <c r="BX26" s="61"/>
      <c r="BY26" s="60"/>
    </row>
    <row r="27" spans="1:77" ht="30" customHeight="1" thickTop="1" x14ac:dyDescent="0.15">
      <c r="A27" s="80">
        <v>1</v>
      </c>
      <c r="B27" s="188" t="s">
        <v>489</v>
      </c>
      <c r="C27" s="111" t="s">
        <v>223</v>
      </c>
      <c r="D27" s="112" t="s">
        <v>197</v>
      </c>
      <c r="E27" s="39">
        <v>100</v>
      </c>
      <c r="F27" s="112"/>
      <c r="G27" s="112"/>
      <c r="H27" s="39"/>
      <c r="I27" s="112" t="s">
        <v>31</v>
      </c>
      <c r="J27" s="112" t="s">
        <v>223</v>
      </c>
      <c r="K27" s="112" t="s">
        <v>198</v>
      </c>
      <c r="L27" s="39">
        <v>95</v>
      </c>
      <c r="M27" s="112"/>
      <c r="N27" s="112"/>
      <c r="O27" s="39"/>
      <c r="P27" s="112" t="s">
        <v>31</v>
      </c>
      <c r="Q27" s="113" t="s">
        <v>492</v>
      </c>
      <c r="R27" s="112" t="s">
        <v>201</v>
      </c>
      <c r="S27" s="126">
        <v>100</v>
      </c>
      <c r="T27" s="126">
        <v>42</v>
      </c>
      <c r="U27" s="126">
        <v>140</v>
      </c>
      <c r="V27" s="126">
        <v>32</v>
      </c>
      <c r="W27" s="126">
        <v>39</v>
      </c>
      <c r="X27" s="126">
        <v>6</v>
      </c>
      <c r="Y27" s="126">
        <v>32.5</v>
      </c>
      <c r="Z27" s="112" t="s">
        <v>223</v>
      </c>
      <c r="AA27" s="39">
        <v>250</v>
      </c>
      <c r="AB27" s="39">
        <v>310</v>
      </c>
      <c r="AC27" s="126">
        <v>29</v>
      </c>
      <c r="AD27" s="39">
        <v>6</v>
      </c>
      <c r="AE27" s="126">
        <v>15.5</v>
      </c>
      <c r="AF27" s="112" t="s">
        <v>223</v>
      </c>
      <c r="AG27" s="39">
        <v>500</v>
      </c>
      <c r="AH27" s="39">
        <v>900</v>
      </c>
      <c r="AI27" s="126">
        <v>30</v>
      </c>
      <c r="AJ27" s="39">
        <v>12</v>
      </c>
      <c r="AK27" s="126">
        <v>17.5</v>
      </c>
      <c r="AL27" s="112"/>
      <c r="AM27" s="39"/>
      <c r="AN27" s="39"/>
      <c r="AO27" s="126"/>
      <c r="AP27" s="39"/>
      <c r="AQ27" s="126"/>
      <c r="AR27" s="112"/>
      <c r="AS27" s="39"/>
      <c r="AT27" s="39"/>
      <c r="AU27" s="126"/>
      <c r="AV27" s="39"/>
      <c r="AW27" s="126"/>
      <c r="AX27" s="39">
        <f t="shared" ref="AX27:AX34" si="3">SUM(AA27,AG27,AM27,AS27)</f>
        <v>750</v>
      </c>
      <c r="AY27" s="39">
        <f t="shared" ref="AY27:AY34" si="4">SUM(AB27,AH27,AN27,AT27)</f>
        <v>1210</v>
      </c>
      <c r="AZ27" s="129">
        <f>AY27/AX27*100</f>
        <v>161.33333333333331</v>
      </c>
      <c r="BA27" s="126">
        <v>24</v>
      </c>
      <c r="BB27" s="112" t="s">
        <v>494</v>
      </c>
      <c r="BC27" s="112" t="s">
        <v>233</v>
      </c>
      <c r="BD27" s="112" t="s">
        <v>236</v>
      </c>
      <c r="BE27" s="112" t="s">
        <v>240</v>
      </c>
      <c r="BF27" s="39">
        <v>2000</v>
      </c>
      <c r="BG27" s="39">
        <v>30</v>
      </c>
      <c r="BH27" s="39">
        <v>165</v>
      </c>
      <c r="BI27" s="317"/>
      <c r="BJ27" s="317"/>
      <c r="BK27" s="126">
        <v>15</v>
      </c>
      <c r="BL27" s="126">
        <v>45</v>
      </c>
      <c r="BM27" s="126">
        <v>420</v>
      </c>
      <c r="BN27" s="112" t="s">
        <v>30</v>
      </c>
      <c r="BO27" s="39">
        <v>2200</v>
      </c>
      <c r="BP27" s="114" t="s">
        <v>30</v>
      </c>
      <c r="BQ27" s="132">
        <v>5</v>
      </c>
      <c r="BR27" s="114" t="s">
        <v>30</v>
      </c>
      <c r="BS27" s="138">
        <v>50</v>
      </c>
      <c r="BT27" s="114" t="s">
        <v>31</v>
      </c>
      <c r="BU27" s="132">
        <v>10</v>
      </c>
      <c r="BV27" s="115"/>
      <c r="BW27" s="135">
        <f>'出品目録（本格焼酎の部）'!I31</f>
        <v>25.2</v>
      </c>
      <c r="BX27" s="85"/>
      <c r="BY27" s="85"/>
    </row>
    <row r="28" spans="1:77" ht="30" customHeight="1" x14ac:dyDescent="0.15">
      <c r="A28" s="80">
        <v>2</v>
      </c>
      <c r="B28" s="188" t="s">
        <v>490</v>
      </c>
      <c r="C28" s="116"/>
      <c r="D28" s="117"/>
      <c r="E28" s="36"/>
      <c r="F28" s="117"/>
      <c r="G28" s="117"/>
      <c r="H28" s="36"/>
      <c r="I28" s="117"/>
      <c r="J28" s="117" t="s">
        <v>228</v>
      </c>
      <c r="K28" s="117"/>
      <c r="L28" s="36"/>
      <c r="M28" s="117"/>
      <c r="N28" s="117"/>
      <c r="O28" s="36"/>
      <c r="P28" s="117"/>
      <c r="Q28" s="118"/>
      <c r="R28" s="117"/>
      <c r="S28" s="127"/>
      <c r="T28" s="127"/>
      <c r="U28" s="127"/>
      <c r="V28" s="127"/>
      <c r="W28" s="127"/>
      <c r="X28" s="127"/>
      <c r="Y28" s="127"/>
      <c r="Z28" s="117"/>
      <c r="AA28" s="36">
        <v>500</v>
      </c>
      <c r="AB28" s="36">
        <v>750</v>
      </c>
      <c r="AC28" s="127"/>
      <c r="AD28" s="36"/>
      <c r="AE28" s="127">
        <v>12</v>
      </c>
      <c r="AF28" s="117"/>
      <c r="AG28" s="36"/>
      <c r="AH28" s="36"/>
      <c r="AI28" s="127"/>
      <c r="AJ28" s="36"/>
      <c r="AK28" s="127"/>
      <c r="AL28" s="117"/>
      <c r="AM28" s="36"/>
      <c r="AN28" s="36"/>
      <c r="AO28" s="127"/>
      <c r="AP28" s="36"/>
      <c r="AQ28" s="127"/>
      <c r="AR28" s="117"/>
      <c r="AS28" s="36"/>
      <c r="AT28" s="36"/>
      <c r="AU28" s="127"/>
      <c r="AV28" s="36"/>
      <c r="AW28" s="127"/>
      <c r="AX28" s="36">
        <f t="shared" si="3"/>
        <v>500</v>
      </c>
      <c r="AY28" s="36">
        <f t="shared" si="4"/>
        <v>750</v>
      </c>
      <c r="AZ28" s="130">
        <f t="shared" ref="AZ28:AZ34" si="5">AY28/AX28*100</f>
        <v>150</v>
      </c>
      <c r="BA28" s="127">
        <v>1.5</v>
      </c>
      <c r="BB28" s="117" t="s">
        <v>495</v>
      </c>
      <c r="BC28" s="117" t="s">
        <v>234</v>
      </c>
      <c r="BD28" s="117" t="s">
        <v>243</v>
      </c>
      <c r="BE28" s="117" t="s">
        <v>241</v>
      </c>
      <c r="BF28" s="36">
        <v>1240</v>
      </c>
      <c r="BG28" s="36">
        <v>35</v>
      </c>
      <c r="BH28" s="36">
        <v>140</v>
      </c>
      <c r="BI28" s="318">
        <v>-660</v>
      </c>
      <c r="BJ28" s="318">
        <v>-680</v>
      </c>
      <c r="BK28" s="127">
        <v>13</v>
      </c>
      <c r="BL28" s="127">
        <v>37</v>
      </c>
      <c r="BM28" s="127">
        <v>220</v>
      </c>
      <c r="BN28" s="117" t="s">
        <v>31</v>
      </c>
      <c r="BO28" s="36">
        <v>875</v>
      </c>
      <c r="BP28" s="119" t="s">
        <v>30</v>
      </c>
      <c r="BQ28" s="133">
        <v>5</v>
      </c>
      <c r="BR28" s="119"/>
      <c r="BS28" s="139">
        <v>0</v>
      </c>
      <c r="BT28" s="119" t="s">
        <v>31</v>
      </c>
      <c r="BU28" s="133">
        <v>2</v>
      </c>
      <c r="BV28" s="120"/>
      <c r="BW28" s="135">
        <f>'出品目録（本格焼酎の部）'!I32</f>
        <v>25.5</v>
      </c>
      <c r="BX28" s="85"/>
      <c r="BY28" s="85"/>
    </row>
    <row r="29" spans="1:77" ht="30" customHeight="1" x14ac:dyDescent="0.15">
      <c r="A29" s="80">
        <v>3</v>
      </c>
      <c r="B29" s="188" t="s">
        <v>491</v>
      </c>
      <c r="C29" s="116" t="s">
        <v>222</v>
      </c>
      <c r="D29" s="117" t="s">
        <v>197</v>
      </c>
      <c r="E29" s="36">
        <v>200</v>
      </c>
      <c r="F29" s="117"/>
      <c r="G29" s="117"/>
      <c r="H29" s="36"/>
      <c r="I29" s="117"/>
      <c r="J29" s="117" t="s">
        <v>222</v>
      </c>
      <c r="K29" s="117" t="s">
        <v>197</v>
      </c>
      <c r="L29" s="36">
        <v>200</v>
      </c>
      <c r="M29" s="117"/>
      <c r="N29" s="117"/>
      <c r="O29" s="36"/>
      <c r="P29" s="117"/>
      <c r="Q29" s="118" t="s">
        <v>493</v>
      </c>
      <c r="R29" s="117" t="s">
        <v>202</v>
      </c>
      <c r="S29" s="127">
        <v>100</v>
      </c>
      <c r="T29" s="127">
        <v>43</v>
      </c>
      <c r="U29" s="127">
        <v>140</v>
      </c>
      <c r="V29" s="127">
        <v>36</v>
      </c>
      <c r="W29" s="127">
        <v>37</v>
      </c>
      <c r="X29" s="127">
        <v>4.5</v>
      </c>
      <c r="Y29" s="127">
        <v>31</v>
      </c>
      <c r="Z29" s="117" t="s">
        <v>222</v>
      </c>
      <c r="AA29" s="36">
        <v>500</v>
      </c>
      <c r="AB29" s="36">
        <v>625</v>
      </c>
      <c r="AC29" s="127">
        <v>28</v>
      </c>
      <c r="AD29" s="36">
        <v>6</v>
      </c>
      <c r="AE29" s="127">
        <v>15.8</v>
      </c>
      <c r="AF29" s="117"/>
      <c r="AG29" s="36">
        <v>1000</v>
      </c>
      <c r="AH29" s="36">
        <v>1850</v>
      </c>
      <c r="AI29" s="127">
        <v>30.5</v>
      </c>
      <c r="AJ29" s="36">
        <v>15</v>
      </c>
      <c r="AK29" s="127">
        <v>18</v>
      </c>
      <c r="AL29" s="117"/>
      <c r="AM29" s="36"/>
      <c r="AN29" s="36"/>
      <c r="AO29" s="127"/>
      <c r="AP29" s="36"/>
      <c r="AQ29" s="127"/>
      <c r="AR29" s="117"/>
      <c r="AS29" s="36"/>
      <c r="AT29" s="36"/>
      <c r="AU29" s="127"/>
      <c r="AV29" s="36"/>
      <c r="AW29" s="127"/>
      <c r="AX29" s="36">
        <f t="shared" si="3"/>
        <v>1500</v>
      </c>
      <c r="AY29" s="36">
        <f t="shared" si="4"/>
        <v>2475</v>
      </c>
      <c r="AZ29" s="130">
        <f t="shared" si="5"/>
        <v>165</v>
      </c>
      <c r="BA29" s="127">
        <v>21</v>
      </c>
      <c r="BB29" s="117" t="s">
        <v>215</v>
      </c>
      <c r="BC29" s="117" t="s">
        <v>233</v>
      </c>
      <c r="BD29" s="117" t="s">
        <v>243</v>
      </c>
      <c r="BE29" s="117" t="s">
        <v>241</v>
      </c>
      <c r="BF29" s="36">
        <v>3980</v>
      </c>
      <c r="BG29" s="36">
        <v>40</v>
      </c>
      <c r="BH29" s="36">
        <v>180</v>
      </c>
      <c r="BI29" s="318"/>
      <c r="BJ29" s="318"/>
      <c r="BK29" s="127">
        <v>12</v>
      </c>
      <c r="BL29" s="127">
        <v>44.5</v>
      </c>
      <c r="BM29" s="127">
        <v>430</v>
      </c>
      <c r="BN29" s="117" t="s">
        <v>31</v>
      </c>
      <c r="BO29" s="36">
        <v>3065</v>
      </c>
      <c r="BP29" s="119" t="s">
        <v>31</v>
      </c>
      <c r="BQ29" s="133">
        <v>15</v>
      </c>
      <c r="BR29" s="119"/>
      <c r="BS29" s="139">
        <v>30</v>
      </c>
      <c r="BT29" s="119"/>
      <c r="BU29" s="133">
        <v>60</v>
      </c>
      <c r="BV29" s="120"/>
      <c r="BW29" s="135">
        <f>'出品目録（本格焼酎の部）'!I33</f>
        <v>25</v>
      </c>
      <c r="BX29" s="85"/>
      <c r="BY29" s="85"/>
    </row>
    <row r="30" spans="1:77" ht="30" customHeight="1" x14ac:dyDescent="0.15">
      <c r="A30" s="80">
        <v>4</v>
      </c>
      <c r="B30" s="188" t="str">
        <f>IF(基本情報!B44="","",基本情報!B44)</f>
        <v/>
      </c>
      <c r="C30" s="116"/>
      <c r="D30" s="117"/>
      <c r="E30" s="36"/>
      <c r="F30" s="117"/>
      <c r="G30" s="117"/>
      <c r="H30" s="36"/>
      <c r="I30" s="117"/>
      <c r="J30" s="117"/>
      <c r="K30" s="117"/>
      <c r="L30" s="36"/>
      <c r="M30" s="117"/>
      <c r="N30" s="117"/>
      <c r="O30" s="36"/>
      <c r="P30" s="117"/>
      <c r="Q30" s="118" t="s">
        <v>230</v>
      </c>
      <c r="R30" s="117"/>
      <c r="S30" s="127"/>
      <c r="T30" s="127"/>
      <c r="U30" s="127"/>
      <c r="V30" s="127"/>
      <c r="W30" s="127"/>
      <c r="X30" s="127"/>
      <c r="Y30" s="127"/>
      <c r="Z30" s="117"/>
      <c r="AA30" s="36"/>
      <c r="AB30" s="36"/>
      <c r="AC30" s="127"/>
      <c r="AD30" s="36"/>
      <c r="AE30" s="127"/>
      <c r="AF30" s="117"/>
      <c r="AG30" s="36"/>
      <c r="AH30" s="36"/>
      <c r="AI30" s="127"/>
      <c r="AJ30" s="36"/>
      <c r="AK30" s="127"/>
      <c r="AL30" s="117"/>
      <c r="AM30" s="36"/>
      <c r="AN30" s="36"/>
      <c r="AO30" s="127"/>
      <c r="AP30" s="36"/>
      <c r="AQ30" s="127"/>
      <c r="AR30" s="117"/>
      <c r="AS30" s="36"/>
      <c r="AT30" s="36"/>
      <c r="AU30" s="127"/>
      <c r="AV30" s="36"/>
      <c r="AW30" s="127"/>
      <c r="AX30" s="36">
        <f t="shared" si="3"/>
        <v>0</v>
      </c>
      <c r="AY30" s="36">
        <f t="shared" si="4"/>
        <v>0</v>
      </c>
      <c r="AZ30" s="130" t="e">
        <f t="shared" si="5"/>
        <v>#DIV/0!</v>
      </c>
      <c r="BA30" s="127"/>
      <c r="BB30" s="117"/>
      <c r="BC30" s="117"/>
      <c r="BD30" s="117"/>
      <c r="BE30" s="117"/>
      <c r="BF30" s="36"/>
      <c r="BG30" s="36"/>
      <c r="BH30" s="36"/>
      <c r="BI30" s="36"/>
      <c r="BJ30" s="36"/>
      <c r="BK30" s="127"/>
      <c r="BL30" s="127"/>
      <c r="BM30" s="127"/>
      <c r="BN30" s="117"/>
      <c r="BO30" s="36"/>
      <c r="BP30" s="119"/>
      <c r="BQ30" s="133"/>
      <c r="BR30" s="119"/>
      <c r="BS30" s="139"/>
      <c r="BT30" s="119"/>
      <c r="BU30" s="133"/>
      <c r="BV30" s="120"/>
      <c r="BW30" s="135">
        <f>'出品目録（本格焼酎の部）'!I34</f>
        <v>0</v>
      </c>
      <c r="BX30" s="85"/>
      <c r="BY30" s="85"/>
    </row>
    <row r="31" spans="1:77" ht="30" customHeight="1" x14ac:dyDescent="0.15">
      <c r="A31" s="80">
        <v>5</v>
      </c>
      <c r="B31" s="188" t="str">
        <f>IF(基本情報!B45="","",基本情報!B45)</f>
        <v/>
      </c>
      <c r="C31" s="116"/>
      <c r="D31" s="117"/>
      <c r="E31" s="36"/>
      <c r="F31" s="117"/>
      <c r="G31" s="117"/>
      <c r="H31" s="36"/>
      <c r="I31" s="117"/>
      <c r="J31" s="117"/>
      <c r="K31" s="117"/>
      <c r="L31" s="36"/>
      <c r="M31" s="117"/>
      <c r="N31" s="117"/>
      <c r="O31" s="36"/>
      <c r="P31" s="117"/>
      <c r="Q31" s="118" t="s">
        <v>230</v>
      </c>
      <c r="R31" s="117"/>
      <c r="S31" s="127"/>
      <c r="T31" s="127"/>
      <c r="U31" s="127"/>
      <c r="V31" s="127"/>
      <c r="W31" s="127"/>
      <c r="X31" s="127"/>
      <c r="Y31" s="127"/>
      <c r="Z31" s="117"/>
      <c r="AA31" s="36"/>
      <c r="AB31" s="36"/>
      <c r="AC31" s="127"/>
      <c r="AD31" s="36"/>
      <c r="AE31" s="127"/>
      <c r="AF31" s="117"/>
      <c r="AG31" s="36"/>
      <c r="AH31" s="36"/>
      <c r="AI31" s="127"/>
      <c r="AJ31" s="36"/>
      <c r="AK31" s="127"/>
      <c r="AL31" s="117"/>
      <c r="AM31" s="36"/>
      <c r="AN31" s="36"/>
      <c r="AO31" s="127"/>
      <c r="AP31" s="36"/>
      <c r="AQ31" s="127"/>
      <c r="AR31" s="117"/>
      <c r="AS31" s="36"/>
      <c r="AT31" s="36"/>
      <c r="AU31" s="127"/>
      <c r="AV31" s="36"/>
      <c r="AW31" s="127"/>
      <c r="AX31" s="36">
        <f t="shared" si="3"/>
        <v>0</v>
      </c>
      <c r="AY31" s="36">
        <f t="shared" si="4"/>
        <v>0</v>
      </c>
      <c r="AZ31" s="130" t="e">
        <f t="shared" si="5"/>
        <v>#DIV/0!</v>
      </c>
      <c r="BA31" s="127"/>
      <c r="BB31" s="117"/>
      <c r="BC31" s="117"/>
      <c r="BD31" s="117"/>
      <c r="BE31" s="117"/>
      <c r="BF31" s="36"/>
      <c r="BG31" s="36"/>
      <c r="BH31" s="36"/>
      <c r="BI31" s="36"/>
      <c r="BJ31" s="36"/>
      <c r="BK31" s="127"/>
      <c r="BL31" s="127"/>
      <c r="BM31" s="127"/>
      <c r="BN31" s="117"/>
      <c r="BO31" s="36"/>
      <c r="BP31" s="119"/>
      <c r="BQ31" s="133"/>
      <c r="BR31" s="119"/>
      <c r="BS31" s="139"/>
      <c r="BT31" s="119"/>
      <c r="BU31" s="133"/>
      <c r="BV31" s="120"/>
      <c r="BW31" s="135">
        <f>'出品目録（本格焼酎の部）'!I35</f>
        <v>0</v>
      </c>
      <c r="BX31" s="85"/>
      <c r="BY31" s="85"/>
    </row>
    <row r="32" spans="1:77" ht="30" customHeight="1" x14ac:dyDescent="0.15">
      <c r="A32" s="80">
        <v>6</v>
      </c>
      <c r="B32" s="188" t="str">
        <f>IF(基本情報!B46="","",基本情報!B46)</f>
        <v/>
      </c>
      <c r="C32" s="116"/>
      <c r="D32" s="117"/>
      <c r="E32" s="36"/>
      <c r="F32" s="117"/>
      <c r="G32" s="117"/>
      <c r="H32" s="36"/>
      <c r="I32" s="117"/>
      <c r="J32" s="117"/>
      <c r="K32" s="117"/>
      <c r="L32" s="36"/>
      <c r="M32" s="117"/>
      <c r="N32" s="117"/>
      <c r="O32" s="36"/>
      <c r="P32" s="117"/>
      <c r="Q32" s="118" t="s">
        <v>230</v>
      </c>
      <c r="R32" s="117"/>
      <c r="S32" s="127"/>
      <c r="T32" s="127"/>
      <c r="U32" s="127"/>
      <c r="V32" s="127"/>
      <c r="W32" s="127"/>
      <c r="X32" s="127"/>
      <c r="Y32" s="127"/>
      <c r="Z32" s="117"/>
      <c r="AA32" s="36"/>
      <c r="AB32" s="36"/>
      <c r="AC32" s="127"/>
      <c r="AD32" s="36"/>
      <c r="AE32" s="127"/>
      <c r="AF32" s="117"/>
      <c r="AG32" s="36"/>
      <c r="AH32" s="36"/>
      <c r="AI32" s="127"/>
      <c r="AJ32" s="36"/>
      <c r="AK32" s="127"/>
      <c r="AL32" s="117"/>
      <c r="AM32" s="36"/>
      <c r="AN32" s="36"/>
      <c r="AO32" s="127"/>
      <c r="AP32" s="36"/>
      <c r="AQ32" s="127"/>
      <c r="AR32" s="117"/>
      <c r="AS32" s="36"/>
      <c r="AT32" s="36"/>
      <c r="AU32" s="127"/>
      <c r="AV32" s="36"/>
      <c r="AW32" s="127"/>
      <c r="AX32" s="36">
        <f t="shared" si="3"/>
        <v>0</v>
      </c>
      <c r="AY32" s="36">
        <f t="shared" si="4"/>
        <v>0</v>
      </c>
      <c r="AZ32" s="130" t="e">
        <f t="shared" si="5"/>
        <v>#DIV/0!</v>
      </c>
      <c r="BA32" s="127"/>
      <c r="BB32" s="117"/>
      <c r="BC32" s="117"/>
      <c r="BD32" s="117"/>
      <c r="BE32" s="117"/>
      <c r="BF32" s="36"/>
      <c r="BG32" s="36"/>
      <c r="BH32" s="36"/>
      <c r="BI32" s="36"/>
      <c r="BJ32" s="36"/>
      <c r="BK32" s="127"/>
      <c r="BL32" s="127"/>
      <c r="BM32" s="127"/>
      <c r="BN32" s="117"/>
      <c r="BO32" s="36"/>
      <c r="BP32" s="119"/>
      <c r="BQ32" s="133"/>
      <c r="BR32" s="119"/>
      <c r="BS32" s="139"/>
      <c r="BT32" s="119"/>
      <c r="BU32" s="133"/>
      <c r="BV32" s="120"/>
      <c r="BW32" s="135">
        <f>'出品目録（本格焼酎の部）'!I36</f>
        <v>0</v>
      </c>
      <c r="BX32" s="85"/>
      <c r="BY32" s="85"/>
    </row>
    <row r="33" spans="1:77" ht="30" customHeight="1" x14ac:dyDescent="0.15">
      <c r="A33" s="80">
        <v>7</v>
      </c>
      <c r="B33" s="188" t="str">
        <f>IF(基本情報!B47="","",基本情報!B47)</f>
        <v/>
      </c>
      <c r="C33" s="116"/>
      <c r="D33" s="117"/>
      <c r="E33" s="36"/>
      <c r="F33" s="117"/>
      <c r="G33" s="117"/>
      <c r="H33" s="36"/>
      <c r="I33" s="117"/>
      <c r="J33" s="117"/>
      <c r="K33" s="117"/>
      <c r="L33" s="36"/>
      <c r="M33" s="117"/>
      <c r="N33" s="117"/>
      <c r="O33" s="36"/>
      <c r="P33" s="117"/>
      <c r="Q33" s="118" t="s">
        <v>230</v>
      </c>
      <c r="R33" s="117"/>
      <c r="S33" s="127"/>
      <c r="T33" s="127"/>
      <c r="U33" s="127"/>
      <c r="V33" s="127"/>
      <c r="W33" s="127"/>
      <c r="X33" s="127"/>
      <c r="Y33" s="127"/>
      <c r="Z33" s="117"/>
      <c r="AA33" s="36"/>
      <c r="AB33" s="36"/>
      <c r="AC33" s="127"/>
      <c r="AD33" s="36"/>
      <c r="AE33" s="127"/>
      <c r="AF33" s="117"/>
      <c r="AG33" s="36"/>
      <c r="AH33" s="36"/>
      <c r="AI33" s="127"/>
      <c r="AJ33" s="36"/>
      <c r="AK33" s="127"/>
      <c r="AL33" s="117"/>
      <c r="AM33" s="36"/>
      <c r="AN33" s="36"/>
      <c r="AO33" s="127"/>
      <c r="AP33" s="36"/>
      <c r="AQ33" s="127"/>
      <c r="AR33" s="117"/>
      <c r="AS33" s="36"/>
      <c r="AT33" s="36"/>
      <c r="AU33" s="127"/>
      <c r="AV33" s="36"/>
      <c r="AW33" s="127"/>
      <c r="AX33" s="36">
        <f t="shared" si="3"/>
        <v>0</v>
      </c>
      <c r="AY33" s="36">
        <f t="shared" si="4"/>
        <v>0</v>
      </c>
      <c r="AZ33" s="130" t="e">
        <f t="shared" si="5"/>
        <v>#DIV/0!</v>
      </c>
      <c r="BA33" s="127"/>
      <c r="BB33" s="117"/>
      <c r="BC33" s="117"/>
      <c r="BD33" s="117"/>
      <c r="BE33" s="117"/>
      <c r="BF33" s="36"/>
      <c r="BG33" s="36"/>
      <c r="BH33" s="36"/>
      <c r="BI33" s="36"/>
      <c r="BJ33" s="36"/>
      <c r="BK33" s="127"/>
      <c r="BL33" s="127"/>
      <c r="BM33" s="127"/>
      <c r="BN33" s="117"/>
      <c r="BO33" s="36"/>
      <c r="BP33" s="119"/>
      <c r="BQ33" s="133"/>
      <c r="BR33" s="119"/>
      <c r="BS33" s="139"/>
      <c r="BT33" s="119"/>
      <c r="BU33" s="133"/>
      <c r="BV33" s="120"/>
      <c r="BW33" s="135">
        <f>'出品目録（本格焼酎の部）'!I37</f>
        <v>0</v>
      </c>
      <c r="BX33" s="85"/>
      <c r="BY33" s="85"/>
    </row>
    <row r="34" spans="1:77" ht="30" customHeight="1" thickBot="1" x14ac:dyDescent="0.2">
      <c r="A34" s="80">
        <v>8</v>
      </c>
      <c r="B34" s="188" t="str">
        <f>IF(基本情報!B48="","",基本情報!B48)</f>
        <v/>
      </c>
      <c r="C34" s="121"/>
      <c r="D34" s="122"/>
      <c r="E34" s="44"/>
      <c r="F34" s="122"/>
      <c r="G34" s="122"/>
      <c r="H34" s="44"/>
      <c r="I34" s="122"/>
      <c r="J34" s="122"/>
      <c r="K34" s="122"/>
      <c r="L34" s="44"/>
      <c r="M34" s="122"/>
      <c r="N34" s="122"/>
      <c r="O34" s="44"/>
      <c r="P34" s="122"/>
      <c r="Q34" s="123" t="s">
        <v>230</v>
      </c>
      <c r="R34" s="122"/>
      <c r="S34" s="128"/>
      <c r="T34" s="128"/>
      <c r="U34" s="128"/>
      <c r="V34" s="128"/>
      <c r="W34" s="128"/>
      <c r="X34" s="128"/>
      <c r="Y34" s="128"/>
      <c r="Z34" s="122"/>
      <c r="AA34" s="44"/>
      <c r="AB34" s="44"/>
      <c r="AC34" s="128"/>
      <c r="AD34" s="44"/>
      <c r="AE34" s="128"/>
      <c r="AF34" s="122"/>
      <c r="AG34" s="44"/>
      <c r="AH34" s="44"/>
      <c r="AI34" s="128"/>
      <c r="AJ34" s="44"/>
      <c r="AK34" s="128"/>
      <c r="AL34" s="122"/>
      <c r="AM34" s="44"/>
      <c r="AN34" s="44"/>
      <c r="AO34" s="128"/>
      <c r="AP34" s="44"/>
      <c r="AQ34" s="128"/>
      <c r="AR34" s="122"/>
      <c r="AS34" s="44"/>
      <c r="AT34" s="44"/>
      <c r="AU34" s="128"/>
      <c r="AV34" s="44"/>
      <c r="AW34" s="128"/>
      <c r="AX34" s="44">
        <f t="shared" si="3"/>
        <v>0</v>
      </c>
      <c r="AY34" s="44">
        <f t="shared" si="4"/>
        <v>0</v>
      </c>
      <c r="AZ34" s="131" t="e">
        <f t="shared" si="5"/>
        <v>#DIV/0!</v>
      </c>
      <c r="BA34" s="128"/>
      <c r="BB34" s="122"/>
      <c r="BC34" s="122"/>
      <c r="BD34" s="122"/>
      <c r="BE34" s="122"/>
      <c r="BF34" s="44"/>
      <c r="BG34" s="44"/>
      <c r="BH34" s="44"/>
      <c r="BI34" s="44"/>
      <c r="BJ34" s="44"/>
      <c r="BK34" s="128"/>
      <c r="BL34" s="128"/>
      <c r="BM34" s="128"/>
      <c r="BN34" s="122"/>
      <c r="BO34" s="44"/>
      <c r="BP34" s="124"/>
      <c r="BQ34" s="134"/>
      <c r="BR34" s="124"/>
      <c r="BS34" s="140"/>
      <c r="BT34" s="124"/>
      <c r="BU34" s="134"/>
      <c r="BV34" s="125"/>
      <c r="BW34" s="135">
        <f>'出品目録（本格焼酎の部）'!I38</f>
        <v>0</v>
      </c>
      <c r="BX34" s="85"/>
      <c r="BY34" s="85"/>
    </row>
    <row r="35" spans="1:77" ht="14.25" thickTop="1" x14ac:dyDescent="0.15"/>
  </sheetData>
  <dataConsolidate/>
  <mergeCells count="4">
    <mergeCell ref="BG7:BH7"/>
    <mergeCell ref="BI7:BJ7"/>
    <mergeCell ref="BG25:BH25"/>
    <mergeCell ref="BI25:BJ25"/>
  </mergeCells>
  <phoneticPr fontId="1"/>
  <pageMargins left="0.70866141732283472" right="0.70866141732283472" top="0.74803149606299213" bottom="0.74803149606299213" header="0.31496062992125984" footer="0.31496062992125984"/>
  <pageSetup paperSize="8" scale="49" fitToWidth="2" orientation="landscape" horizontalDpi="1200" verticalDpi="1200"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定義!$M$3:$M$4</xm:f>
          </x14:formula1>
          <xm:sqref>D9:D16 G9:G16 K9:K16 N9:N16 D27:D34 G27:G34 K27:K34 N27:N34</xm:sqref>
        </x14:dataValidation>
        <x14:dataValidation type="list" allowBlank="1" showInputMessage="1" showErrorMessage="1">
          <x14:formula1>
            <xm:f>定義!$E$3:$E$4</xm:f>
          </x14:formula1>
          <xm:sqref>I9:I16 P9:P16 BN9:BN16 BP9:BP16 BR9:BR16 BT9:BT16 I27:I34 P27:P34 BN27:BN34 BP27:BP34 BR27:BR34 BT27:BT34</xm:sqref>
        </x14:dataValidation>
        <x14:dataValidation type="list" allowBlank="1" showInputMessage="1" showErrorMessage="1">
          <x14:formula1>
            <xm:f>定義!$M$8:$M$11</xm:f>
          </x14:formula1>
          <xm:sqref>R9:R16 R27:R34</xm:sqref>
        </x14:dataValidation>
        <x14:dataValidation type="list" allowBlank="1" showInputMessage="1" showErrorMessage="1">
          <x14:formula1>
            <xm:f>定義!$O$3:$O$8</xm:f>
          </x14:formula1>
          <xm:sqref>F9:F16 F27:F34</xm:sqref>
        </x14:dataValidation>
        <x14:dataValidation type="list" errorStyle="information" allowBlank="1" showInputMessage="1" showErrorMessage="1">
          <x14:formula1>
            <xm:f>定義!$O$11:$O$19</xm:f>
          </x14:formula1>
          <xm:sqref>J9:J16 M9:M16 AF9:AF16 AL9:AL16 AR9:AR16 J27:J34 M27:M34 AF27:AF34 AL27:AL34 AR27:AR34</xm:sqref>
        </x14:dataValidation>
        <x14:dataValidation type="list" allowBlank="1" showInputMessage="1" showErrorMessage="1">
          <x14:formula1>
            <xm:f>定義!$Q$8:$Q$11</xm:f>
          </x14:formula1>
          <xm:sqref>BD9:BD16 BD27:BD34</xm:sqref>
        </x14:dataValidation>
        <x14:dataValidation type="list" allowBlank="1" showInputMessage="1" showErrorMessage="1">
          <x14:formula1>
            <xm:f>定義!$Q$15:$Q$17</xm:f>
          </x14:formula1>
          <xm:sqref>BE9:BE16 BE27:BE34</xm:sqref>
        </x14:dataValidation>
        <x14:dataValidation type="list" errorStyle="information" allowBlank="1" showInputMessage="1" showErrorMessage="1">
          <x14:formula1>
            <xm:f>定義!$O$3:$O$8</xm:f>
          </x14:formula1>
          <xm:sqref>Z9:Z16 C9:C16 Z27:Z34 C27:C34</xm:sqref>
        </x14:dataValidation>
        <x14:dataValidation type="list" allowBlank="1" showInputMessage="1" showErrorMessage="1">
          <x14:formula1>
            <xm:f>定義!$Q$27:$Q$29</xm:f>
          </x14:formula1>
          <xm:sqref>BV9:BV16 BV27:BV34</xm:sqref>
        </x14:dataValidation>
        <x14:dataValidation type="list" allowBlank="1" showInputMessage="1" showErrorMessage="1">
          <x14:formula1>
            <xm:f>定義!$Q$3:$Q$5</xm:f>
          </x14:formula1>
          <xm:sqref>BC9:BC16 BC27:BC34</xm:sqref>
        </x14:dataValidation>
        <x14:dataValidation type="list" errorStyle="information" allowBlank="1" showInputMessage="1" showErrorMessage="1">
          <x14:formula1>
            <xm:f>定義!$M$15:$M$30</xm:f>
          </x14:formula1>
          <xm:sqref>BB9:BB16 BB27:BB34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33"/>
  <sheetViews>
    <sheetView topLeftCell="A10" workbookViewId="0">
      <selection activeCell="M30" sqref="M30"/>
    </sheetView>
  </sheetViews>
  <sheetFormatPr defaultRowHeight="13.5" x14ac:dyDescent="0.15"/>
  <cols>
    <col min="2" max="2" width="3.25" customWidth="1"/>
    <col min="3" max="3" width="11" bestFit="1" customWidth="1"/>
    <col min="4" max="4" width="2.875" customWidth="1"/>
    <col min="6" max="6" width="2.75" customWidth="1"/>
    <col min="7" max="7" width="11" bestFit="1" customWidth="1"/>
    <col min="8" max="8" width="3.25" customWidth="1"/>
    <col min="10" max="10" width="3.25" customWidth="1"/>
    <col min="11" max="11" width="11" bestFit="1" customWidth="1"/>
    <col min="12" max="12" width="2.75" customWidth="1"/>
    <col min="13" max="13" width="17.5" bestFit="1" customWidth="1"/>
    <col min="14" max="14" width="3.375" customWidth="1"/>
    <col min="15" max="15" width="10.25" bestFit="1" customWidth="1"/>
    <col min="16" max="16" width="3" customWidth="1"/>
    <col min="17" max="17" width="15.125" bestFit="1" customWidth="1"/>
  </cols>
  <sheetData>
    <row r="2" spans="1:17" x14ac:dyDescent="0.15">
      <c r="A2" s="29" t="s">
        <v>39</v>
      </c>
      <c r="C2" s="29" t="s">
        <v>10</v>
      </c>
      <c r="D2" s="29"/>
      <c r="E2" s="29" t="s">
        <v>29</v>
      </c>
      <c r="F2" s="29"/>
      <c r="G2" s="29" t="s">
        <v>18</v>
      </c>
      <c r="H2" s="29"/>
      <c r="I2" s="29" t="s">
        <v>19</v>
      </c>
      <c r="K2" s="29" t="s">
        <v>172</v>
      </c>
      <c r="M2" s="29" t="s">
        <v>196</v>
      </c>
      <c r="O2" s="29" t="s">
        <v>221</v>
      </c>
      <c r="Q2" s="29" t="s">
        <v>232</v>
      </c>
    </row>
    <row r="3" spans="1:17" x14ac:dyDescent="0.15">
      <c r="A3" s="2" t="s">
        <v>40</v>
      </c>
      <c r="C3" s="2" t="s">
        <v>21</v>
      </c>
      <c r="E3" s="27" t="s">
        <v>30</v>
      </c>
      <c r="G3" s="2" t="s">
        <v>32</v>
      </c>
      <c r="I3" s="2" t="s">
        <v>34</v>
      </c>
      <c r="K3" s="2" t="s">
        <v>173</v>
      </c>
      <c r="M3" s="2" t="s">
        <v>197</v>
      </c>
      <c r="O3" s="2" t="s">
        <v>222</v>
      </c>
      <c r="Q3" s="2" t="s">
        <v>233</v>
      </c>
    </row>
    <row r="4" spans="1:17" x14ac:dyDescent="0.15">
      <c r="A4" s="4" t="s">
        <v>41</v>
      </c>
      <c r="C4" s="3" t="s">
        <v>22</v>
      </c>
      <c r="E4" s="28" t="s">
        <v>31</v>
      </c>
      <c r="G4" s="3" t="s">
        <v>33</v>
      </c>
      <c r="I4" s="4" t="s">
        <v>35</v>
      </c>
      <c r="K4" s="4" t="s">
        <v>174</v>
      </c>
      <c r="M4" s="3" t="s">
        <v>198</v>
      </c>
      <c r="O4" s="4" t="s">
        <v>223</v>
      </c>
      <c r="Q4" s="4" t="s">
        <v>234</v>
      </c>
    </row>
    <row r="5" spans="1:17" x14ac:dyDescent="0.15">
      <c r="A5" s="4" t="s">
        <v>42</v>
      </c>
      <c r="I5" s="4" t="s">
        <v>36</v>
      </c>
      <c r="K5" s="4" t="s">
        <v>175</v>
      </c>
      <c r="O5" s="4" t="s">
        <v>224</v>
      </c>
      <c r="Q5" s="220" t="s">
        <v>340</v>
      </c>
    </row>
    <row r="6" spans="1:17" x14ac:dyDescent="0.15">
      <c r="A6" s="4" t="s">
        <v>43</v>
      </c>
      <c r="I6" s="220" t="s">
        <v>353</v>
      </c>
      <c r="K6" s="4" t="s">
        <v>176</v>
      </c>
      <c r="O6" s="4" t="s">
        <v>225</v>
      </c>
    </row>
    <row r="7" spans="1:17" x14ac:dyDescent="0.15">
      <c r="A7" s="4" t="s">
        <v>44</v>
      </c>
      <c r="C7" s="2" t="s">
        <v>23</v>
      </c>
      <c r="K7" s="4" t="s">
        <v>177</v>
      </c>
      <c r="M7" s="29" t="s">
        <v>200</v>
      </c>
      <c r="O7" s="4" t="s">
        <v>226</v>
      </c>
      <c r="Q7" s="29" t="s">
        <v>235</v>
      </c>
    </row>
    <row r="8" spans="1:17" x14ac:dyDescent="0.15">
      <c r="A8" s="4" t="s">
        <v>45</v>
      </c>
      <c r="C8" s="3" t="s">
        <v>24</v>
      </c>
      <c r="K8" s="4" t="s">
        <v>178</v>
      </c>
      <c r="M8" s="2" t="s">
        <v>201</v>
      </c>
      <c r="O8" s="3" t="s">
        <v>229</v>
      </c>
      <c r="Q8" s="2" t="s">
        <v>236</v>
      </c>
    </row>
    <row r="9" spans="1:17" x14ac:dyDescent="0.15">
      <c r="A9" s="4" t="s">
        <v>46</v>
      </c>
      <c r="K9" s="4" t="s">
        <v>179</v>
      </c>
      <c r="M9" s="4" t="s">
        <v>202</v>
      </c>
      <c r="Q9" s="4" t="s">
        <v>237</v>
      </c>
    </row>
    <row r="10" spans="1:17" x14ac:dyDescent="0.15">
      <c r="A10" s="4" t="s">
        <v>47</v>
      </c>
      <c r="K10" s="3" t="s">
        <v>180</v>
      </c>
      <c r="M10" s="4" t="s">
        <v>203</v>
      </c>
      <c r="O10" s="29" t="s">
        <v>227</v>
      </c>
      <c r="Q10" s="4" t="s">
        <v>243</v>
      </c>
    </row>
    <row r="11" spans="1:17" x14ac:dyDescent="0.15">
      <c r="A11" s="4" t="s">
        <v>48</v>
      </c>
      <c r="C11" s="2" t="s">
        <v>25</v>
      </c>
      <c r="M11" s="3" t="s">
        <v>204</v>
      </c>
      <c r="O11" s="2" t="s">
        <v>223</v>
      </c>
      <c r="Q11" s="3" t="s">
        <v>238</v>
      </c>
    </row>
    <row r="12" spans="1:17" x14ac:dyDescent="0.15">
      <c r="A12" s="4" t="s">
        <v>49</v>
      </c>
      <c r="C12" s="4" t="s">
        <v>26</v>
      </c>
      <c r="O12" s="4" t="s">
        <v>222</v>
      </c>
    </row>
    <row r="13" spans="1:17" x14ac:dyDescent="0.15">
      <c r="A13" s="4" t="s">
        <v>50</v>
      </c>
      <c r="C13" s="4" t="s">
        <v>27</v>
      </c>
      <c r="O13" s="4" t="s">
        <v>224</v>
      </c>
    </row>
    <row r="14" spans="1:17" x14ac:dyDescent="0.15">
      <c r="A14" s="4" t="s">
        <v>51</v>
      </c>
      <c r="C14" s="3" t="s">
        <v>28</v>
      </c>
      <c r="M14" s="29" t="s">
        <v>205</v>
      </c>
      <c r="O14" s="4" t="s">
        <v>228</v>
      </c>
      <c r="Q14" s="29" t="s">
        <v>239</v>
      </c>
    </row>
    <row r="15" spans="1:17" x14ac:dyDescent="0.15">
      <c r="A15" s="4" t="s">
        <v>52</v>
      </c>
      <c r="M15" s="2" t="s">
        <v>206</v>
      </c>
      <c r="O15" s="4" t="s">
        <v>226</v>
      </c>
      <c r="Q15" s="2" t="s">
        <v>240</v>
      </c>
    </row>
    <row r="16" spans="1:17" x14ac:dyDescent="0.15">
      <c r="A16" s="4" t="s">
        <v>53</v>
      </c>
      <c r="M16" s="4" t="s">
        <v>207</v>
      </c>
      <c r="O16" s="4" t="s">
        <v>254</v>
      </c>
      <c r="Q16" s="4" t="s">
        <v>241</v>
      </c>
    </row>
    <row r="17" spans="1:17" x14ac:dyDescent="0.15">
      <c r="A17" s="4" t="s">
        <v>54</v>
      </c>
      <c r="M17" s="4" t="s">
        <v>208</v>
      </c>
      <c r="O17" s="4" t="s">
        <v>255</v>
      </c>
      <c r="Q17" s="3" t="s">
        <v>242</v>
      </c>
    </row>
    <row r="18" spans="1:17" x14ac:dyDescent="0.15">
      <c r="A18" s="4" t="s">
        <v>55</v>
      </c>
      <c r="M18" s="4" t="s">
        <v>209</v>
      </c>
      <c r="O18" s="4" t="s">
        <v>256</v>
      </c>
    </row>
    <row r="19" spans="1:17" x14ac:dyDescent="0.15">
      <c r="A19" s="4" t="s">
        <v>56</v>
      </c>
      <c r="M19" s="4" t="s">
        <v>210</v>
      </c>
      <c r="O19" s="3" t="s">
        <v>229</v>
      </c>
    </row>
    <row r="20" spans="1:17" x14ac:dyDescent="0.15">
      <c r="A20" s="4" t="s">
        <v>57</v>
      </c>
      <c r="M20" s="4" t="s">
        <v>211</v>
      </c>
      <c r="Q20" s="29" t="s">
        <v>246</v>
      </c>
    </row>
    <row r="21" spans="1:17" x14ac:dyDescent="0.15">
      <c r="A21" s="4" t="s">
        <v>58</v>
      </c>
      <c r="M21" s="4" t="s">
        <v>212</v>
      </c>
      <c r="Q21" s="2" t="s">
        <v>247</v>
      </c>
    </row>
    <row r="22" spans="1:17" x14ac:dyDescent="0.15">
      <c r="A22" s="4" t="s">
        <v>59</v>
      </c>
      <c r="M22" s="4" t="s">
        <v>213</v>
      </c>
      <c r="Q22" s="4" t="s">
        <v>248</v>
      </c>
    </row>
    <row r="23" spans="1:17" x14ac:dyDescent="0.15">
      <c r="A23" s="4" t="s">
        <v>60</v>
      </c>
      <c r="M23" s="4" t="s">
        <v>214</v>
      </c>
      <c r="Q23" s="3" t="s">
        <v>249</v>
      </c>
    </row>
    <row r="24" spans="1:17" x14ac:dyDescent="0.15">
      <c r="A24" s="4" t="s">
        <v>61</v>
      </c>
      <c r="M24" s="4" t="s">
        <v>215</v>
      </c>
    </row>
    <row r="25" spans="1:17" x14ac:dyDescent="0.15">
      <c r="A25" s="4" t="s">
        <v>62</v>
      </c>
      <c r="M25" s="4" t="s">
        <v>216</v>
      </c>
    </row>
    <row r="26" spans="1:17" x14ac:dyDescent="0.15">
      <c r="A26" s="4" t="s">
        <v>63</v>
      </c>
      <c r="M26" s="281" t="s">
        <v>494</v>
      </c>
      <c r="Q26" s="29" t="s">
        <v>257</v>
      </c>
    </row>
    <row r="27" spans="1:17" x14ac:dyDescent="0.15">
      <c r="A27" s="4" t="s">
        <v>64</v>
      </c>
      <c r="M27" s="4" t="s">
        <v>217</v>
      </c>
      <c r="Q27" s="2" t="s">
        <v>258</v>
      </c>
    </row>
    <row r="28" spans="1:17" x14ac:dyDescent="0.15">
      <c r="A28" s="4" t="s">
        <v>65</v>
      </c>
      <c r="M28" s="4" t="s">
        <v>218</v>
      </c>
      <c r="Q28" s="4" t="s">
        <v>259</v>
      </c>
    </row>
    <row r="29" spans="1:17" x14ac:dyDescent="0.15">
      <c r="A29" s="4" t="s">
        <v>66</v>
      </c>
      <c r="M29" s="4" t="s">
        <v>219</v>
      </c>
      <c r="Q29" s="3" t="s">
        <v>260</v>
      </c>
    </row>
    <row r="30" spans="1:17" x14ac:dyDescent="0.15">
      <c r="A30" s="4" t="s">
        <v>67</v>
      </c>
      <c r="M30" s="3" t="s">
        <v>220</v>
      </c>
    </row>
    <row r="31" spans="1:17" x14ac:dyDescent="0.15">
      <c r="A31" s="4" t="s">
        <v>68</v>
      </c>
    </row>
    <row r="32" spans="1:17" x14ac:dyDescent="0.15">
      <c r="A32" s="4" t="s">
        <v>69</v>
      </c>
    </row>
    <row r="33" spans="1:1" x14ac:dyDescent="0.15">
      <c r="A33" s="3" t="s">
        <v>70</v>
      </c>
    </row>
  </sheetData>
  <phoneticPr fontId="1"/>
  <pageMargins left="0.7" right="0.7" top="0.75" bottom="0.75" header="0.3" footer="0.3"/>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基本情報</vt:lpstr>
      <vt:lpstr>関係者きき酒会希望票</vt:lpstr>
      <vt:lpstr>出品チェックシート</vt:lpstr>
      <vt:lpstr>出品目録（吟醸酒の部）</vt:lpstr>
      <vt:lpstr>出品目録（純米酒の部）</vt:lpstr>
      <vt:lpstr>出品目録（本格焼酎の部）</vt:lpstr>
      <vt:lpstr>出品酒調査票（吟醸酒の部・純米酒の部）</vt:lpstr>
      <vt:lpstr>出品酒調査票（本格焼酎の部）</vt:lpstr>
      <vt:lpstr>定義</vt:lpstr>
      <vt:lpstr>関係者きき酒会希望票!Print_Area</vt:lpstr>
      <vt:lpstr>基本情報!Print_Area</vt:lpstr>
      <vt:lpstr>出品チェックシート!Print_Area</vt:lpstr>
      <vt:lpstr>'出品酒調査票（吟醸酒の部・純米酒の部）'!Print_Area</vt:lpstr>
      <vt:lpstr>'出品目録（吟醸酒の部）'!Print_Area</vt:lpstr>
      <vt:lpstr>'出品目録（純米酒の部）'!Print_Area</vt:lpstr>
      <vt:lpstr>'出品目録（本格焼酎の部）'!Print_Area</vt:lpstr>
      <vt:lpstr>'出品酒調査票（吟醸酒の部・純米酒の部）'!Print_Titles</vt:lpstr>
      <vt:lpstr>'出品酒調査票（本格焼酎の部）'!Print_Titles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2022-08-05T04:02:44Z</dcterms:modified>
</cp:coreProperties>
</file>