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170" windowWidth="14850" windowHeight="9000" tabRatio="602" activeTab="0"/>
  </bookViews>
  <sheets>
    <sheet name="前年対比局・関" sheetId="1" r:id="rId1"/>
    <sheet name="前年対比局" sheetId="2" r:id="rId2"/>
    <sheet name="前年対比関" sheetId="3" r:id="rId3"/>
    <sheet name="当月累計局・関" sheetId="4" r:id="rId4"/>
    <sheet name="当月累計局" sheetId="5" r:id="rId5"/>
    <sheet name="当月累計関" sheetId="6" r:id="rId6"/>
  </sheets>
  <definedNames>
    <definedName name="_xlnm.Print_Area" localSheetId="2">'前年対比関'!$A$2:$M$24</definedName>
    <definedName name="_xlnm.Print_Area" localSheetId="1">'前年対比局'!$A$2:$M$24</definedName>
    <definedName name="_xlnm.Print_Area" localSheetId="0">'前年対比局・関'!$A$2:$M$25</definedName>
    <definedName name="_xlnm.Print_Area" localSheetId="5">'当月累計関'!$A$2:$Q$23</definedName>
    <definedName name="_xlnm.Print_Area" localSheetId="4">'当月累計局'!$A$2:$Q$23</definedName>
    <definedName name="_xlnm.Print_Area" localSheetId="3">'当月累計局・関'!$A$2:$Q$24</definedName>
    <definedName name="_xlnm.Print_Area">'当月累計関'!$A$2:$Q$24</definedName>
  </definedNames>
  <calcPr fullCalcOnLoad="1"/>
</workbook>
</file>

<file path=xl/sharedStrings.xml><?xml version="1.0" encoding="utf-8"?>
<sst xmlns="http://schemas.openxmlformats.org/spreadsheetml/2006/main" count="311" uniqueCount="60">
  <si>
    <t>　１　国税局分及び税関分の合計</t>
  </si>
  <si>
    <t>　</t>
  </si>
  <si>
    <t>（注）</t>
  </si>
  <si>
    <t>当月分</t>
  </si>
  <si>
    <t>（Ａ）</t>
  </si>
  <si>
    <t>ＫＬ</t>
  </si>
  <si>
    <t>前年同月</t>
  </si>
  <si>
    <t>（Ｂ）</t>
  </si>
  <si>
    <t xml:space="preserve"> 課　　　税　　　数　　　量</t>
  </si>
  <si>
    <t>対前年比</t>
  </si>
  <si>
    <t>（Ａ／Ｂ）</t>
  </si>
  <si>
    <t>％</t>
  </si>
  <si>
    <t>前年同期</t>
  </si>
  <si>
    <t>（Ｄ）</t>
  </si>
  <si>
    <t>（Ｃ／Ｄ）</t>
  </si>
  <si>
    <t>（Ｅ）</t>
  </si>
  <si>
    <t>千円</t>
  </si>
  <si>
    <t xml:space="preserve"> ４月から当月まで</t>
  </si>
  <si>
    <t xml:space="preserve"> の累計　　（Ｆ）</t>
  </si>
  <si>
    <t>（Ｇ）</t>
  </si>
  <si>
    <t>（Ｆ／Ｇ）</t>
  </si>
  <si>
    <t>　２　国税局分</t>
  </si>
  <si>
    <t>　３　税関分</t>
  </si>
  <si>
    <t>当　　　　　月　　　　　分</t>
  </si>
  <si>
    <t>前年比</t>
  </si>
  <si>
    <t>前々年同月</t>
  </si>
  <si>
    <t>前々年比</t>
  </si>
  <si>
    <t>１　　月　　か　　ら　　の　　累　　計</t>
  </si>
  <si>
    <t>前々年同期</t>
  </si>
  <si>
    <t>４　　月　　か　　ら　　の　　累　　計</t>
  </si>
  <si>
    <t>　各欄ごとに端数処理を行っているため、縦計については必ずしも符合しない（以下２、３表において同じ。）。</t>
  </si>
  <si>
    <t>合計</t>
  </si>
  <si>
    <t>清酒</t>
  </si>
  <si>
    <t>合成清酒</t>
  </si>
  <si>
    <t>みりん</t>
  </si>
  <si>
    <t>ビール</t>
  </si>
  <si>
    <t>果実酒</t>
  </si>
  <si>
    <t>甘味果実酒</t>
  </si>
  <si>
    <t>ウイスキー</t>
  </si>
  <si>
    <t>ブランデー</t>
  </si>
  <si>
    <t>発泡酒</t>
  </si>
  <si>
    <t>その他の醸造酒</t>
  </si>
  <si>
    <t>雑酒等</t>
  </si>
  <si>
    <t>リキュール</t>
  </si>
  <si>
    <t>スピリッツ等</t>
  </si>
  <si>
    <t>（注）</t>
  </si>
  <si>
    <t xml:space="preserve"> 課　　     　税　　　     額</t>
  </si>
  <si>
    <t xml:space="preserve"> 課　　     　税　　　      額</t>
  </si>
  <si>
    <t xml:space="preserve"> ４月から当月まで</t>
  </si>
  <si>
    <t>４月から当月まで</t>
  </si>
  <si>
    <t>の累計（Ｃ）</t>
  </si>
  <si>
    <t>　表中のスピリッツ等には原料用アルコールを含み、雑酒等には粉末酒を含む（以下２、３表において同じ。）。</t>
  </si>
  <si>
    <t>－</t>
  </si>
  <si>
    <t>連続式蒸留焼酎</t>
  </si>
  <si>
    <t>単式蒸留焼酎</t>
  </si>
  <si>
    <t xml:space="preserve"> </t>
  </si>
  <si>
    <t xml:space="preserve">                             </t>
  </si>
  <si>
    <t xml:space="preserve">              </t>
  </si>
  <si>
    <t xml:space="preserve">                                                                             </t>
  </si>
  <si>
    <t>令和５年度１月分（2024年１月分）課税状況表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</si>
</sst>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#,##0_ "/>
    <numFmt numFmtId="179" formatCode="#,##0_);[Red]\(#,##0\)"/>
    <numFmt numFmtId="180" formatCode="0.0_ "/>
    <numFmt numFmtId="181" formatCode="#,##0.0;[Red]\-#,##0.0"/>
    <numFmt numFmtId="182" formatCode="#,##0.0_ "/>
    <numFmt numFmtId="183" formatCode="#,##0.0_);[Red]\(#,##0.0\)"/>
    <numFmt numFmtId="184" formatCode="0_);[Red]\(0\)"/>
    <numFmt numFmtId="185" formatCode="0.0_);[Red]\(0.0\)"/>
  </numFmts>
  <fonts count="5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3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>
        <color indexed="8"/>
      </left>
      <right style="medium">
        <color indexed="8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>
      <alignment horizontal="centerContinuous" vertical="center"/>
    </xf>
    <xf numFmtId="0" fontId="7" fillId="0" borderId="12" xfId="0" applyNumberFormat="1" applyFont="1" applyBorder="1" applyAlignment="1">
      <alignment horizontal="centerContinuous" vertical="center"/>
    </xf>
    <xf numFmtId="0" fontId="7" fillId="0" borderId="0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right" vertical="center"/>
    </xf>
    <xf numFmtId="0" fontId="7" fillId="0" borderId="2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7" fillId="0" borderId="2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Continuous" vertical="center"/>
    </xf>
    <xf numFmtId="0" fontId="7" fillId="0" borderId="23" xfId="0" applyNumberFormat="1" applyFont="1" applyBorder="1" applyAlignment="1">
      <alignment horizontal="centerContinuous" vertical="center"/>
    </xf>
    <xf numFmtId="0" fontId="7" fillId="0" borderId="21" xfId="0" applyNumberFormat="1" applyFont="1" applyBorder="1" applyAlignment="1">
      <alignment horizontal="centerContinuous" vertical="center"/>
    </xf>
    <xf numFmtId="0" fontId="7" fillId="0" borderId="0" xfId="0" applyNumberFormat="1" applyFont="1" applyBorder="1" applyAlignment="1">
      <alignment horizontal="centerContinuous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21" xfId="0" applyNumberFormat="1" applyFont="1" applyBorder="1" applyAlignment="1">
      <alignment horizontal="center" vertical="center" shrinkToFit="1"/>
    </xf>
    <xf numFmtId="0" fontId="7" fillId="0" borderId="26" xfId="0" applyNumberFormat="1" applyFont="1" applyBorder="1" applyAlignment="1">
      <alignment horizontal="centerContinuous" vertical="center"/>
    </xf>
    <xf numFmtId="0" fontId="7" fillId="0" borderId="16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27" xfId="0" applyNumberFormat="1" applyFont="1" applyBorder="1" applyAlignment="1">
      <alignment/>
    </xf>
    <xf numFmtId="0" fontId="7" fillId="33" borderId="13" xfId="0" applyNumberFormat="1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27" xfId="0" applyNumberFormat="1" applyFont="1" applyFill="1" applyBorder="1" applyAlignment="1">
      <alignment horizontal="center" vertical="center"/>
    </xf>
    <xf numFmtId="0" fontId="11" fillId="33" borderId="15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183" fontId="7" fillId="0" borderId="21" xfId="0" applyNumberFormat="1" applyFont="1" applyFill="1" applyBorder="1" applyAlignment="1">
      <alignment vertical="center"/>
    </xf>
    <xf numFmtId="183" fontId="7" fillId="0" borderId="40" xfId="0" applyNumberFormat="1" applyFont="1" applyFill="1" applyBorder="1" applyAlignment="1">
      <alignment vertical="center"/>
    </xf>
    <xf numFmtId="183" fontId="7" fillId="0" borderId="24" xfId="0" applyNumberFormat="1" applyFont="1" applyFill="1" applyBorder="1" applyAlignment="1">
      <alignment vertical="center"/>
    </xf>
    <xf numFmtId="183" fontId="7" fillId="0" borderId="30" xfId="0" applyNumberFormat="1" applyFont="1" applyFill="1" applyBorder="1" applyAlignment="1">
      <alignment vertical="center"/>
    </xf>
    <xf numFmtId="183" fontId="7" fillId="0" borderId="41" xfId="0" applyNumberFormat="1" applyFont="1" applyFill="1" applyBorder="1" applyAlignment="1">
      <alignment vertical="center"/>
    </xf>
    <xf numFmtId="183" fontId="7" fillId="0" borderId="31" xfId="0" applyNumberFormat="1" applyFont="1" applyFill="1" applyBorder="1" applyAlignment="1">
      <alignment vertical="center"/>
    </xf>
    <xf numFmtId="183" fontId="7" fillId="0" borderId="42" xfId="0" applyNumberFormat="1" applyFont="1" applyFill="1" applyBorder="1" applyAlignment="1">
      <alignment vertical="center"/>
    </xf>
    <xf numFmtId="183" fontId="7" fillId="0" borderId="43" xfId="0" applyNumberFormat="1" applyFont="1" applyFill="1" applyBorder="1" applyAlignment="1">
      <alignment vertical="center"/>
    </xf>
    <xf numFmtId="183" fontId="7" fillId="0" borderId="44" xfId="0" applyNumberFormat="1" applyFont="1" applyFill="1" applyBorder="1" applyAlignment="1">
      <alignment vertical="center"/>
    </xf>
    <xf numFmtId="183" fontId="7" fillId="0" borderId="35" xfId="0" applyNumberFormat="1" applyFont="1" applyFill="1" applyBorder="1" applyAlignment="1">
      <alignment vertical="center"/>
    </xf>
    <xf numFmtId="183" fontId="7" fillId="0" borderId="45" xfId="0" applyNumberFormat="1" applyFont="1" applyFill="1" applyBorder="1" applyAlignment="1">
      <alignment vertical="center"/>
    </xf>
    <xf numFmtId="183" fontId="7" fillId="0" borderId="46" xfId="0" applyNumberFormat="1" applyFont="1" applyFill="1" applyBorder="1" applyAlignment="1">
      <alignment vertical="center"/>
    </xf>
    <xf numFmtId="183" fontId="7" fillId="0" borderId="38" xfId="0" applyNumberFormat="1" applyFont="1" applyFill="1" applyBorder="1" applyAlignment="1">
      <alignment vertical="center"/>
    </xf>
    <xf numFmtId="183" fontId="7" fillId="0" borderId="47" xfId="0" applyNumberFormat="1" applyFont="1" applyFill="1" applyBorder="1" applyAlignment="1">
      <alignment vertical="center"/>
    </xf>
    <xf numFmtId="183" fontId="7" fillId="0" borderId="48" xfId="0" applyNumberFormat="1" applyFont="1" applyFill="1" applyBorder="1" applyAlignment="1">
      <alignment vertical="center"/>
    </xf>
    <xf numFmtId="185" fontId="7" fillId="0" borderId="21" xfId="0" applyNumberFormat="1" applyFont="1" applyFill="1" applyBorder="1" applyAlignment="1">
      <alignment vertical="center"/>
    </xf>
    <xf numFmtId="185" fontId="7" fillId="0" borderId="30" xfId="0" applyNumberFormat="1" applyFont="1" applyFill="1" applyBorder="1" applyAlignment="1">
      <alignment vertical="center"/>
    </xf>
    <xf numFmtId="185" fontId="7" fillId="0" borderId="35" xfId="0" applyNumberFormat="1" applyFont="1" applyFill="1" applyBorder="1" applyAlignment="1">
      <alignment vertical="center"/>
    </xf>
    <xf numFmtId="185" fontId="7" fillId="0" borderId="38" xfId="0" applyNumberFormat="1" applyFont="1" applyFill="1" applyBorder="1" applyAlignment="1">
      <alignment vertical="center"/>
    </xf>
    <xf numFmtId="183" fontId="7" fillId="0" borderId="21" xfId="0" applyNumberFormat="1" applyFont="1" applyFill="1" applyBorder="1" applyAlignment="1">
      <alignment horizontal="right" vertical="center"/>
    </xf>
    <xf numFmtId="183" fontId="7" fillId="0" borderId="30" xfId="0" applyNumberFormat="1" applyFont="1" applyFill="1" applyBorder="1" applyAlignment="1">
      <alignment horizontal="right" vertical="center"/>
    </xf>
    <xf numFmtId="183" fontId="7" fillId="0" borderId="35" xfId="0" applyNumberFormat="1" applyFont="1" applyFill="1" applyBorder="1" applyAlignment="1">
      <alignment horizontal="right" vertical="center"/>
    </xf>
    <xf numFmtId="183" fontId="7" fillId="0" borderId="38" xfId="0" applyNumberFormat="1" applyFont="1" applyFill="1" applyBorder="1" applyAlignment="1">
      <alignment horizontal="right" vertical="center"/>
    </xf>
    <xf numFmtId="183" fontId="7" fillId="0" borderId="40" xfId="0" applyNumberFormat="1" applyFont="1" applyFill="1" applyBorder="1" applyAlignment="1">
      <alignment horizontal="right" vertical="center"/>
    </xf>
    <xf numFmtId="183" fontId="7" fillId="0" borderId="41" xfId="0" applyNumberFormat="1" applyFont="1" applyFill="1" applyBorder="1" applyAlignment="1">
      <alignment horizontal="right" vertical="center"/>
    </xf>
    <xf numFmtId="183" fontId="7" fillId="0" borderId="43" xfId="0" applyNumberFormat="1" applyFont="1" applyFill="1" applyBorder="1" applyAlignment="1">
      <alignment horizontal="right" vertical="center"/>
    </xf>
    <xf numFmtId="183" fontId="7" fillId="0" borderId="45" xfId="0" applyNumberFormat="1" applyFont="1" applyFill="1" applyBorder="1" applyAlignment="1">
      <alignment horizontal="right" vertical="center"/>
    </xf>
    <xf numFmtId="183" fontId="7" fillId="0" borderId="47" xfId="0" applyNumberFormat="1" applyFont="1" applyFill="1" applyBorder="1" applyAlignment="1">
      <alignment horizontal="right" vertical="center"/>
    </xf>
    <xf numFmtId="179" fontId="7" fillId="0" borderId="49" xfId="0" applyNumberFormat="1" applyFont="1" applyFill="1" applyBorder="1" applyAlignment="1">
      <alignment vertical="center"/>
    </xf>
    <xf numFmtId="179" fontId="7" fillId="0" borderId="50" xfId="0" applyNumberFormat="1" applyFont="1" applyFill="1" applyBorder="1" applyAlignment="1">
      <alignment vertical="center"/>
    </xf>
    <xf numFmtId="179" fontId="7" fillId="0" borderId="51" xfId="0" applyNumberFormat="1" applyFont="1" applyFill="1" applyBorder="1" applyAlignment="1">
      <alignment vertical="center"/>
    </xf>
    <xf numFmtId="179" fontId="7" fillId="0" borderId="52" xfId="0" applyNumberFormat="1" applyFont="1" applyFill="1" applyBorder="1" applyAlignment="1">
      <alignment vertical="center"/>
    </xf>
    <xf numFmtId="183" fontId="7" fillId="0" borderId="51" xfId="0" applyNumberFormat="1" applyFont="1" applyFill="1" applyBorder="1" applyAlignment="1">
      <alignment vertical="center"/>
    </xf>
    <xf numFmtId="183" fontId="7" fillId="0" borderId="53" xfId="0" applyNumberFormat="1" applyFont="1" applyFill="1" applyBorder="1" applyAlignment="1">
      <alignment vertical="center"/>
    </xf>
    <xf numFmtId="183" fontId="7" fillId="0" borderId="54" xfId="0" applyNumberFormat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181" fontId="7" fillId="0" borderId="21" xfId="0" applyNumberFormat="1" applyFont="1" applyFill="1" applyBorder="1" applyAlignment="1">
      <alignment vertical="center"/>
    </xf>
    <xf numFmtId="181" fontId="7" fillId="0" borderId="24" xfId="0" applyNumberFormat="1" applyFont="1" applyFill="1" applyBorder="1" applyAlignment="1">
      <alignment vertical="center"/>
    </xf>
    <xf numFmtId="38" fontId="7" fillId="0" borderId="50" xfId="0" applyNumberFormat="1" applyFont="1" applyFill="1" applyBorder="1" applyAlignment="1">
      <alignment vertical="center"/>
    </xf>
    <xf numFmtId="38" fontId="7" fillId="0" borderId="30" xfId="0" applyNumberFormat="1" applyFont="1" applyFill="1" applyBorder="1" applyAlignment="1">
      <alignment vertical="center"/>
    </xf>
    <xf numFmtId="181" fontId="7" fillId="0" borderId="30" xfId="0" applyNumberFormat="1" applyFont="1" applyFill="1" applyBorder="1" applyAlignment="1">
      <alignment vertical="center"/>
    </xf>
    <xf numFmtId="181" fontId="7" fillId="0" borderId="42" xfId="0" applyNumberFormat="1" applyFont="1" applyFill="1" applyBorder="1" applyAlignment="1">
      <alignment vertical="center"/>
    </xf>
    <xf numFmtId="38" fontId="7" fillId="0" borderId="32" xfId="0" applyNumberFormat="1" applyFont="1" applyFill="1" applyBorder="1" applyAlignment="1">
      <alignment vertical="center"/>
    </xf>
    <xf numFmtId="181" fontId="7" fillId="0" borderId="31" xfId="0" applyNumberFormat="1" applyFont="1" applyFill="1" applyBorder="1" applyAlignment="1">
      <alignment vertical="center"/>
    </xf>
    <xf numFmtId="38" fontId="7" fillId="0" borderId="51" xfId="0" applyNumberFormat="1" applyFont="1" applyFill="1" applyBorder="1" applyAlignment="1">
      <alignment vertical="center"/>
    </xf>
    <xf numFmtId="181" fontId="7" fillId="0" borderId="51" xfId="0" applyNumberFormat="1" applyFont="1" applyFill="1" applyBorder="1" applyAlignment="1">
      <alignment vertical="center"/>
    </xf>
    <xf numFmtId="181" fontId="7" fillId="0" borderId="44" xfId="0" applyNumberFormat="1" applyFont="1" applyFill="1" applyBorder="1" applyAlignment="1">
      <alignment vertical="center"/>
    </xf>
    <xf numFmtId="38" fontId="7" fillId="0" borderId="34" xfId="0" applyNumberFormat="1" applyFont="1" applyFill="1" applyBorder="1" applyAlignment="1">
      <alignment vertical="center"/>
    </xf>
    <xf numFmtId="38" fontId="7" fillId="0" borderId="35" xfId="0" applyNumberFormat="1" applyFont="1" applyFill="1" applyBorder="1" applyAlignment="1">
      <alignment vertical="center"/>
    </xf>
    <xf numFmtId="181" fontId="7" fillId="0" borderId="35" xfId="0" applyNumberFormat="1" applyFont="1" applyFill="1" applyBorder="1" applyAlignment="1">
      <alignment vertical="center"/>
    </xf>
    <xf numFmtId="181" fontId="7" fillId="0" borderId="46" xfId="0" applyNumberFormat="1" applyFont="1" applyFill="1" applyBorder="1" applyAlignment="1">
      <alignment vertical="center"/>
    </xf>
    <xf numFmtId="38" fontId="7" fillId="0" borderId="37" xfId="0" applyNumberFormat="1" applyFont="1" applyFill="1" applyBorder="1" applyAlignment="1">
      <alignment vertical="center"/>
    </xf>
    <xf numFmtId="38" fontId="7" fillId="0" borderId="38" xfId="0" applyNumberFormat="1" applyFont="1" applyFill="1" applyBorder="1" applyAlignment="1">
      <alignment vertical="center"/>
    </xf>
    <xf numFmtId="181" fontId="7" fillId="0" borderId="38" xfId="0" applyNumberFormat="1" applyFont="1" applyFill="1" applyBorder="1" applyAlignment="1">
      <alignment vertical="center"/>
    </xf>
    <xf numFmtId="181" fontId="7" fillId="0" borderId="48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7" fillId="0" borderId="29" xfId="0" applyNumberFormat="1" applyFont="1" applyFill="1" applyBorder="1" applyAlignment="1">
      <alignment vertical="center"/>
    </xf>
    <xf numFmtId="38" fontId="7" fillId="0" borderId="31" xfId="0" applyNumberFormat="1" applyFont="1" applyFill="1" applyBorder="1" applyAlignment="1">
      <alignment vertical="center"/>
    </xf>
    <xf numFmtId="38" fontId="7" fillId="0" borderId="33" xfId="0" applyNumberFormat="1" applyFont="1" applyFill="1" applyBorder="1" applyAlignment="1">
      <alignment vertical="center"/>
    </xf>
    <xf numFmtId="38" fontId="7" fillId="0" borderId="36" xfId="0" applyNumberFormat="1" applyFont="1" applyFill="1" applyBorder="1" applyAlignment="1">
      <alignment vertical="center"/>
    </xf>
    <xf numFmtId="38" fontId="7" fillId="0" borderId="39" xfId="0" applyNumberFormat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horizontal="right" vertical="center"/>
    </xf>
    <xf numFmtId="38" fontId="7" fillId="0" borderId="21" xfId="0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38" fontId="7" fillId="0" borderId="27" xfId="0" applyNumberFormat="1" applyFont="1" applyFill="1" applyBorder="1" applyAlignment="1">
      <alignment horizontal="right" vertical="center"/>
    </xf>
    <xf numFmtId="181" fontId="7" fillId="0" borderId="55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8" fontId="7" fillId="0" borderId="50" xfId="0" applyNumberFormat="1" applyFont="1" applyFill="1" applyBorder="1" applyAlignment="1">
      <alignment horizontal="right" vertical="center"/>
    </xf>
    <xf numFmtId="38" fontId="7" fillId="0" borderId="30" xfId="0" applyNumberFormat="1" applyFont="1" applyFill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81" fontId="7" fillId="0" borderId="42" xfId="0" applyNumberFormat="1" applyFont="1" applyFill="1" applyBorder="1" applyAlignment="1">
      <alignment horizontal="right" vertical="center"/>
    </xf>
    <xf numFmtId="38" fontId="7" fillId="0" borderId="32" xfId="0" applyNumberFormat="1" applyFont="1" applyFill="1" applyBorder="1" applyAlignment="1">
      <alignment horizontal="right" vertical="center"/>
    </xf>
    <xf numFmtId="181" fontId="7" fillId="0" borderId="56" xfId="0" applyNumberFormat="1" applyFont="1" applyFill="1" applyBorder="1" applyAlignment="1">
      <alignment horizontal="right" vertical="center"/>
    </xf>
    <xf numFmtId="38" fontId="7" fillId="0" borderId="51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38" fontId="7" fillId="0" borderId="57" xfId="0" applyNumberFormat="1" applyFont="1" applyFill="1" applyBorder="1" applyAlignment="1">
      <alignment horizontal="right" vertical="center"/>
    </xf>
    <xf numFmtId="38" fontId="7" fillId="0" borderId="34" xfId="0" applyNumberFormat="1" applyFont="1" applyFill="1" applyBorder="1" applyAlignment="1">
      <alignment horizontal="right" vertical="center"/>
    </xf>
    <xf numFmtId="38" fontId="7" fillId="0" borderId="35" xfId="0" applyNumberFormat="1" applyFont="1" applyFill="1" applyBorder="1" applyAlignment="1">
      <alignment horizontal="right" vertical="center"/>
    </xf>
    <xf numFmtId="181" fontId="7" fillId="0" borderId="35" xfId="0" applyNumberFormat="1" applyFont="1" applyFill="1" applyBorder="1" applyAlignment="1">
      <alignment horizontal="right" vertical="center"/>
    </xf>
    <xf numFmtId="38" fontId="7" fillId="0" borderId="58" xfId="0" applyNumberFormat="1" applyFont="1" applyFill="1" applyBorder="1" applyAlignment="1">
      <alignment horizontal="right" vertical="center"/>
    </xf>
    <xf numFmtId="38" fontId="7" fillId="0" borderId="59" xfId="0" applyNumberFormat="1" applyFont="1" applyFill="1" applyBorder="1" applyAlignment="1">
      <alignment horizontal="right" vertical="center"/>
    </xf>
    <xf numFmtId="181" fontId="7" fillId="0" borderId="60" xfId="0" applyNumberFormat="1" applyFont="1" applyFill="1" applyBorder="1" applyAlignment="1">
      <alignment horizontal="right" vertical="center"/>
    </xf>
    <xf numFmtId="38" fontId="7" fillId="0" borderId="37" xfId="0" applyNumberFormat="1" applyFont="1" applyFill="1" applyBorder="1" applyAlignment="1">
      <alignment horizontal="right" vertical="center"/>
    </xf>
    <xf numFmtId="38" fontId="7" fillId="0" borderId="38" xfId="0" applyNumberFormat="1" applyFont="1" applyFill="1" applyBorder="1" applyAlignment="1">
      <alignment horizontal="right" vertical="center"/>
    </xf>
    <xf numFmtId="181" fontId="7" fillId="0" borderId="61" xfId="0" applyNumberFormat="1" applyFont="1" applyFill="1" applyBorder="1" applyAlignment="1">
      <alignment horizontal="right" vertical="center"/>
    </xf>
    <xf numFmtId="181" fontId="7" fillId="0" borderId="62" xfId="0" applyNumberFormat="1" applyFont="1" applyFill="1" applyBorder="1" applyAlignment="1">
      <alignment horizontal="right" vertical="center"/>
    </xf>
    <xf numFmtId="38" fontId="7" fillId="0" borderId="63" xfId="0" applyNumberFormat="1" applyFont="1" applyFill="1" applyBorder="1" applyAlignment="1">
      <alignment horizontal="right" vertical="center"/>
    </xf>
    <xf numFmtId="183" fontId="7" fillId="0" borderId="6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7" fillId="0" borderId="64" xfId="0" applyNumberFormat="1" applyFont="1" applyBorder="1" applyAlignment="1">
      <alignment horizontal="distributed" vertical="center"/>
    </xf>
    <xf numFmtId="0" fontId="7" fillId="0" borderId="65" xfId="0" applyNumberFormat="1" applyFont="1" applyBorder="1" applyAlignment="1">
      <alignment horizontal="distributed" vertical="center"/>
    </xf>
    <xf numFmtId="0" fontId="7" fillId="0" borderId="66" xfId="0" applyNumberFormat="1" applyFont="1" applyBorder="1" applyAlignment="1">
      <alignment horizontal="distributed" vertical="center"/>
    </xf>
    <xf numFmtId="0" fontId="7" fillId="0" borderId="67" xfId="0" applyNumberFormat="1" applyFont="1" applyBorder="1" applyAlignment="1">
      <alignment horizontal="distributed" vertical="center"/>
    </xf>
    <xf numFmtId="0" fontId="7" fillId="0" borderId="58" xfId="0" applyNumberFormat="1" applyFont="1" applyBorder="1" applyAlignment="1">
      <alignment horizontal="distributed" vertical="center"/>
    </xf>
    <xf numFmtId="0" fontId="7" fillId="0" borderId="36" xfId="0" applyNumberFormat="1" applyFont="1" applyBorder="1" applyAlignment="1">
      <alignment horizontal="distributed" vertical="center"/>
    </xf>
    <xf numFmtId="0" fontId="7" fillId="0" borderId="63" xfId="0" applyNumberFormat="1" applyFont="1" applyBorder="1" applyAlignment="1">
      <alignment horizontal="distributed" vertical="center"/>
    </xf>
    <xf numFmtId="0" fontId="7" fillId="0" borderId="39" xfId="0" applyNumberFormat="1" applyFont="1" applyBorder="1" applyAlignment="1">
      <alignment horizontal="distributed" vertical="center"/>
    </xf>
    <xf numFmtId="0" fontId="7" fillId="0" borderId="68" xfId="0" applyNumberFormat="1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7" fillId="0" borderId="27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showOutlineSymbols="0" view="pageBreakPreview" zoomScale="50" zoomScaleNormal="5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6.88671875" style="2" customWidth="1"/>
    <col min="2" max="2" width="24.5546875" style="2" customWidth="1"/>
    <col min="3" max="8" width="15.6640625" style="2" customWidth="1"/>
    <col min="9" max="9" width="20.6640625" style="2" customWidth="1"/>
    <col min="10" max="10" width="3.6640625" style="2" customWidth="1"/>
    <col min="11" max="12" width="20.6640625" style="2" customWidth="1"/>
    <col min="13" max="13" width="15.6640625" style="2" customWidth="1"/>
    <col min="14" max="16384" width="10.6640625" style="2" customWidth="1"/>
  </cols>
  <sheetData>
    <row r="1" spans="1:13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>
      <c r="A2" s="165"/>
      <c r="B2" s="165"/>
      <c r="C2" s="165"/>
      <c r="D2" s="165"/>
      <c r="E2" s="164" t="s">
        <v>59</v>
      </c>
      <c r="F2" s="164"/>
      <c r="G2" s="164"/>
      <c r="H2" s="164"/>
      <c r="I2" s="164"/>
      <c r="J2" s="163"/>
      <c r="K2" s="163"/>
      <c r="L2" s="163"/>
      <c r="M2" s="23"/>
    </row>
    <row r="3" spans="1:13" ht="31.5" customHeight="1" thickBo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4" ht="31.5" customHeight="1">
      <c r="A4" s="174"/>
      <c r="B4" s="175"/>
      <c r="C4" s="24"/>
      <c r="D4" s="25" t="s">
        <v>1</v>
      </c>
      <c r="E4" s="25" t="s">
        <v>8</v>
      </c>
      <c r="F4" s="25"/>
      <c r="G4" s="25"/>
      <c r="H4" s="25"/>
      <c r="I4" s="6" t="s">
        <v>46</v>
      </c>
      <c r="J4" s="7"/>
      <c r="K4" s="7"/>
      <c r="L4" s="7"/>
      <c r="M4" s="8"/>
      <c r="N4" s="26"/>
    </row>
    <row r="5" spans="1:14" ht="31.5" customHeight="1">
      <c r="A5" s="176"/>
      <c r="B5" s="177"/>
      <c r="C5" s="27" t="s">
        <v>3</v>
      </c>
      <c r="D5" s="11" t="s">
        <v>6</v>
      </c>
      <c r="E5" s="11" t="s">
        <v>9</v>
      </c>
      <c r="F5" s="45" t="s">
        <v>49</v>
      </c>
      <c r="G5" s="11" t="s">
        <v>12</v>
      </c>
      <c r="H5" s="11" t="s">
        <v>9</v>
      </c>
      <c r="I5" s="27" t="s">
        <v>3</v>
      </c>
      <c r="J5" s="28" t="s">
        <v>48</v>
      </c>
      <c r="K5" s="29"/>
      <c r="L5" s="11" t="s">
        <v>12</v>
      </c>
      <c r="M5" s="12" t="s">
        <v>9</v>
      </c>
      <c r="N5" s="26"/>
    </row>
    <row r="6" spans="1:14" ht="31.5" customHeight="1" thickBot="1">
      <c r="A6" s="178"/>
      <c r="B6" s="179"/>
      <c r="C6" s="10" t="s">
        <v>4</v>
      </c>
      <c r="D6" s="19" t="s">
        <v>7</v>
      </c>
      <c r="E6" s="19" t="s">
        <v>10</v>
      </c>
      <c r="F6" s="46" t="s">
        <v>50</v>
      </c>
      <c r="G6" s="19" t="s">
        <v>13</v>
      </c>
      <c r="H6" s="19" t="s">
        <v>14</v>
      </c>
      <c r="I6" s="10" t="s">
        <v>15</v>
      </c>
      <c r="J6" s="30" t="s">
        <v>18</v>
      </c>
      <c r="K6" s="31"/>
      <c r="L6" s="19" t="s">
        <v>19</v>
      </c>
      <c r="M6" s="32" t="s">
        <v>20</v>
      </c>
      <c r="N6" s="26"/>
    </row>
    <row r="7" spans="1:14" ht="31.5" customHeight="1">
      <c r="A7" s="13"/>
      <c r="B7" s="14"/>
      <c r="C7" s="15" t="s">
        <v>5</v>
      </c>
      <c r="D7" s="16" t="s">
        <v>5</v>
      </c>
      <c r="E7" s="17" t="s">
        <v>11</v>
      </c>
      <c r="F7" s="16" t="s">
        <v>5</v>
      </c>
      <c r="G7" s="16" t="s">
        <v>5</v>
      </c>
      <c r="H7" s="37" t="s">
        <v>11</v>
      </c>
      <c r="I7" s="15" t="s">
        <v>16</v>
      </c>
      <c r="J7" s="16"/>
      <c r="K7" s="33" t="s">
        <v>16</v>
      </c>
      <c r="L7" s="16" t="s">
        <v>16</v>
      </c>
      <c r="M7" s="18" t="s">
        <v>11</v>
      </c>
      <c r="N7" s="26"/>
    </row>
    <row r="8" spans="1:14" ht="34.5" customHeight="1">
      <c r="A8" s="166" t="s">
        <v>32</v>
      </c>
      <c r="B8" s="167"/>
      <c r="C8" s="57">
        <f>'前年対比局'!C8+'前年対比関'!C8</f>
        <v>22691.32561</v>
      </c>
      <c r="D8" s="58">
        <f>'前年対比局'!D8+'前年対比関'!D8</f>
        <v>22582.378053000022</v>
      </c>
      <c r="E8" s="86">
        <f>C8/D8*100</f>
        <v>100.48244501418</v>
      </c>
      <c r="F8" s="58">
        <f>'前年対比局'!F8+'前年対比関'!F8</f>
        <v>323096.02075100003</v>
      </c>
      <c r="G8" s="58">
        <f>'前年対比局'!G8+'前年対比関'!G8</f>
        <v>306764.16589500004</v>
      </c>
      <c r="H8" s="72">
        <f>F8/G8*100</f>
        <v>105.32391220087621</v>
      </c>
      <c r="I8" s="58">
        <f>'前年対比局'!I8+'前年対比関'!I8</f>
        <v>2172018.2459999993</v>
      </c>
      <c r="J8" s="58"/>
      <c r="K8" s="59">
        <f>'前年対比局'!K8+'前年対比関'!K8</f>
        <v>32096194.375</v>
      </c>
      <c r="L8" s="59">
        <f>'前年対比局'!L8+'前年対比関'!L8</f>
        <v>31792224.217</v>
      </c>
      <c r="M8" s="73">
        <f>K8/L8*100</f>
        <v>100.95611479060172</v>
      </c>
      <c r="N8" s="26"/>
    </row>
    <row r="9" spans="1:14" ht="34.5" customHeight="1">
      <c r="A9" s="166" t="s">
        <v>33</v>
      </c>
      <c r="B9" s="167"/>
      <c r="C9" s="60">
        <f>'前年対比局'!C9+'前年対比関'!C9</f>
        <v>1194.0467000000026</v>
      </c>
      <c r="D9" s="61">
        <f>'前年対比局'!D9+'前年対比関'!D9</f>
        <v>1092.8022999999994</v>
      </c>
      <c r="E9" s="87">
        <f aca="true" t="shared" si="0" ref="E9:E23">C9/D9*100</f>
        <v>109.26465839246524</v>
      </c>
      <c r="F9" s="61">
        <f>'前年対比局'!F9+'前年対比関'!F9</f>
        <v>15704.776310000001</v>
      </c>
      <c r="G9" s="61">
        <f>'前年対比局'!G9+'前年対比関'!G9</f>
        <v>16396.66535</v>
      </c>
      <c r="H9" s="75">
        <f aca="true" t="shared" si="1" ref="H9:H23">F9/G9*100</f>
        <v>95.78030639016488</v>
      </c>
      <c r="I9" s="60">
        <f>'前年対比局'!I9+'前年対比関'!I9</f>
        <v>118899.02200000011</v>
      </c>
      <c r="J9" s="62"/>
      <c r="K9" s="63">
        <f>'前年対比局'!K9+'前年対比関'!K9</f>
        <v>1554430.344</v>
      </c>
      <c r="L9" s="61">
        <f>'前年対比局'!L9+'前年対比関'!L9</f>
        <v>1620116.435</v>
      </c>
      <c r="M9" s="77">
        <f aca="true" t="shared" si="2" ref="M9:M23">K9/L9*100</f>
        <v>95.945594428835</v>
      </c>
      <c r="N9" s="26"/>
    </row>
    <row r="10" spans="1:14" ht="34.5" customHeight="1">
      <c r="A10" s="166" t="s">
        <v>53</v>
      </c>
      <c r="B10" s="167"/>
      <c r="C10" s="60">
        <f>'前年対比局'!C10+'前年対比関'!C10</f>
        <v>17720.593270000012</v>
      </c>
      <c r="D10" s="61">
        <f>'前年対比局'!D10+'前年対比関'!D10</f>
        <v>20452.456902000005</v>
      </c>
      <c r="E10" s="87">
        <f>C10/D10*100</f>
        <v>86.6428583857187</v>
      </c>
      <c r="F10" s="61">
        <f>'前年対比局'!F10+'前年対比関'!F10</f>
        <v>252600.27092</v>
      </c>
      <c r="G10" s="61">
        <f>'前年対比局'!G10+'前年対比関'!G10</f>
        <v>265200.35528200003</v>
      </c>
      <c r="H10" s="75">
        <f t="shared" si="1"/>
        <v>95.24884333258085</v>
      </c>
      <c r="I10" s="60">
        <f>'前年対比局'!I10+'前年対比関'!I10</f>
        <v>4171358.748999998</v>
      </c>
      <c r="J10" s="62"/>
      <c r="K10" s="63">
        <f>'前年対比局'!K10+'前年対比関'!K10</f>
        <v>59713283.242</v>
      </c>
      <c r="L10" s="61">
        <f>'前年対比局'!L10+'前年対比関'!L10</f>
        <v>62815780.48</v>
      </c>
      <c r="M10" s="77">
        <f t="shared" si="2"/>
        <v>95.0609588636922</v>
      </c>
      <c r="N10" s="26"/>
    </row>
    <row r="11" spans="1:14" ht="34.5" customHeight="1">
      <c r="A11" s="166" t="s">
        <v>54</v>
      </c>
      <c r="B11" s="167"/>
      <c r="C11" s="60">
        <f>'前年対比局'!C11+'前年対比関'!C11</f>
        <v>20181.74052000005</v>
      </c>
      <c r="D11" s="61">
        <f>'前年対比局'!D11+'前年対比関'!D11</f>
        <v>23591.517368</v>
      </c>
      <c r="E11" s="87">
        <f t="shared" si="0"/>
        <v>85.54659797921673</v>
      </c>
      <c r="F11" s="61">
        <f>'前年対比局'!F11+'前年対比関'!F11</f>
        <v>300905.53870000003</v>
      </c>
      <c r="G11" s="61">
        <f>'前年対比局'!G11+'前年対比関'!G11</f>
        <v>325719.551704</v>
      </c>
      <c r="H11" s="75">
        <f t="shared" si="1"/>
        <v>92.38178584178151</v>
      </c>
      <c r="I11" s="60">
        <f>'前年対比局'!I11+'前年対比関'!I11</f>
        <v>4830691.262000002</v>
      </c>
      <c r="J11" s="62"/>
      <c r="K11" s="63">
        <f>'前年対比局'!K11+'前年対比関'!K11</f>
        <v>71618191.516</v>
      </c>
      <c r="L11" s="61">
        <f>'前年対比局'!L11+'前年対比関'!L11</f>
        <v>77476326.81300001</v>
      </c>
      <c r="M11" s="77">
        <f t="shared" si="2"/>
        <v>92.43880609990786</v>
      </c>
      <c r="N11" s="26"/>
    </row>
    <row r="12" spans="1:14" ht="34.5" customHeight="1">
      <c r="A12" s="166" t="s">
        <v>34</v>
      </c>
      <c r="B12" s="167"/>
      <c r="C12" s="60">
        <f>'前年対比局'!C12+'前年対比関'!C12</f>
        <v>6016.96656999999</v>
      </c>
      <c r="D12" s="61">
        <f>'前年対比局'!D12+'前年対比関'!D12</f>
        <v>5252.435020000004</v>
      </c>
      <c r="E12" s="87">
        <f t="shared" si="0"/>
        <v>114.55575456124319</v>
      </c>
      <c r="F12" s="61">
        <f>'前年対比局'!F12+'前年対比関'!F12</f>
        <v>78978.49914</v>
      </c>
      <c r="G12" s="61">
        <f>'前年対比局'!G12+'前年対比関'!G12</f>
        <v>80726.767494</v>
      </c>
      <c r="H12" s="75">
        <f t="shared" si="1"/>
        <v>97.8343387103541</v>
      </c>
      <c r="I12" s="60">
        <f>'前年対比局'!I12+'前年対比関'!I12</f>
        <v>120343.32200000016</v>
      </c>
      <c r="J12" s="62"/>
      <c r="K12" s="63">
        <f>'前年対比局'!K12+'前年対比関'!K12</f>
        <v>1579554.675</v>
      </c>
      <c r="L12" s="61">
        <f>'前年対比局'!L12+'前年対比関'!L12</f>
        <v>1614546.203</v>
      </c>
      <c r="M12" s="77">
        <f t="shared" si="2"/>
        <v>97.83273294161654</v>
      </c>
      <c r="N12" s="26"/>
    </row>
    <row r="13" spans="1:14" ht="34.5" customHeight="1">
      <c r="A13" s="166" t="s">
        <v>35</v>
      </c>
      <c r="B13" s="167"/>
      <c r="C13" s="60">
        <f>'前年対比局'!C13+'前年対比関'!C13</f>
        <v>126148.07342500007</v>
      </c>
      <c r="D13" s="61">
        <f>'前年対比局'!D13+'前年対比関'!D13</f>
        <v>106791.75238900003</v>
      </c>
      <c r="E13" s="87">
        <f t="shared" si="0"/>
        <v>118.12529582386908</v>
      </c>
      <c r="F13" s="61">
        <f>'前年対比局'!F13+'前年対比関'!F13</f>
        <v>1994834.8770030001</v>
      </c>
      <c r="G13" s="61">
        <f>'前年対比局'!G13+'前年対比関'!G13</f>
        <v>1874773.50218</v>
      </c>
      <c r="H13" s="75">
        <f t="shared" si="1"/>
        <v>106.40404692531614</v>
      </c>
      <c r="I13" s="60">
        <f>'前年対比局'!I13+'前年対比関'!I13</f>
        <v>22547228.70999998</v>
      </c>
      <c r="J13" s="62"/>
      <c r="K13" s="63">
        <f>'前年対比局'!K13+'前年対比関'!K13</f>
        <v>382837031.087</v>
      </c>
      <c r="L13" s="61">
        <f>'前年対比局'!L13+'前年対比関'!L13</f>
        <v>373859642.879</v>
      </c>
      <c r="M13" s="77">
        <f t="shared" si="2"/>
        <v>102.40127234351036</v>
      </c>
      <c r="N13" s="26"/>
    </row>
    <row r="14" spans="1:14" ht="34.5" customHeight="1">
      <c r="A14" s="166" t="s">
        <v>36</v>
      </c>
      <c r="B14" s="167"/>
      <c r="C14" s="60">
        <f>'前年対比局'!C14+'前年対比関'!C14</f>
        <v>19108.416270000016</v>
      </c>
      <c r="D14" s="61">
        <f>'前年対比局'!D14+'前年対比関'!D14</f>
        <v>23505.322969999994</v>
      </c>
      <c r="E14" s="87">
        <f t="shared" si="0"/>
        <v>81.29399580847377</v>
      </c>
      <c r="F14" s="61">
        <f>'前年対比局'!F14+'前年対比関'!F14</f>
        <v>263561.130935</v>
      </c>
      <c r="G14" s="61">
        <f>'前年対比局'!G14+'前年対比関'!G14</f>
        <v>302609.969555</v>
      </c>
      <c r="H14" s="75">
        <f t="shared" si="1"/>
        <v>87.09598408888417</v>
      </c>
      <c r="I14" s="60">
        <f>'前年対比局'!I14+'前年対比関'!I14</f>
        <v>1888098.9750000015</v>
      </c>
      <c r="J14" s="62"/>
      <c r="K14" s="63">
        <f>'前年対比局'!K14+'前年対比関'!K14</f>
        <v>24372217.39</v>
      </c>
      <c r="L14" s="61">
        <f>'前年対比局'!L14+'前年対比関'!L14</f>
        <v>26837744.512000002</v>
      </c>
      <c r="M14" s="77">
        <f t="shared" si="2"/>
        <v>90.81321039889329</v>
      </c>
      <c r="N14" s="26"/>
    </row>
    <row r="15" spans="1:14" ht="34.5" customHeight="1">
      <c r="A15" s="166" t="s">
        <v>37</v>
      </c>
      <c r="B15" s="167"/>
      <c r="C15" s="60">
        <f>'前年対比局'!C15+'前年対比関'!C15</f>
        <v>584.0724900000005</v>
      </c>
      <c r="D15" s="61">
        <f>'前年対比局'!D15+'前年対比関'!D15</f>
        <v>425.35312999999996</v>
      </c>
      <c r="E15" s="87">
        <f t="shared" si="0"/>
        <v>137.3147271773927</v>
      </c>
      <c r="F15" s="61">
        <f>'前年対比局'!F15+'前年対比関'!F15</f>
        <v>9412.126769999999</v>
      </c>
      <c r="G15" s="61">
        <f>'前年対比局'!G15+'前年対比関'!G15</f>
        <v>7072.430715</v>
      </c>
      <c r="H15" s="75">
        <f t="shared" si="1"/>
        <v>133.08192259894057</v>
      </c>
      <c r="I15" s="60">
        <f>'前年対比局'!I15+'前年対比関'!I15</f>
        <v>65200.69099999999</v>
      </c>
      <c r="J15" s="62"/>
      <c r="K15" s="63">
        <f>'前年対比局'!K15+'前年対比関'!K15</f>
        <v>1025782.221</v>
      </c>
      <c r="L15" s="61">
        <f>'前年対比局'!L15+'前年対比関'!L15</f>
        <v>848505.486</v>
      </c>
      <c r="M15" s="77">
        <f t="shared" si="2"/>
        <v>120.89282131052714</v>
      </c>
      <c r="N15" s="26"/>
    </row>
    <row r="16" spans="1:14" ht="34.5" customHeight="1">
      <c r="A16" s="166" t="s">
        <v>38</v>
      </c>
      <c r="B16" s="167"/>
      <c r="C16" s="60">
        <f>'前年対比局'!C16+'前年対比関'!C16</f>
        <v>13056.47722999999</v>
      </c>
      <c r="D16" s="61">
        <f>'前年対比局'!D16+'前年対比関'!D16</f>
        <v>11483.952519999992</v>
      </c>
      <c r="E16" s="87">
        <f t="shared" si="0"/>
        <v>113.6932359069001</v>
      </c>
      <c r="F16" s="61">
        <f>'前年対比局'!F16+'前年対比関'!F16</f>
        <v>168854.004883</v>
      </c>
      <c r="G16" s="61">
        <f>'前年対比局'!G16+'前年対比関'!G16</f>
        <v>158667.251215</v>
      </c>
      <c r="H16" s="75">
        <f t="shared" si="1"/>
        <v>106.42019924716321</v>
      </c>
      <c r="I16" s="60">
        <f>'前年対比局'!I16+'前年対比関'!I16</f>
        <v>4529415.480999999</v>
      </c>
      <c r="J16" s="62"/>
      <c r="K16" s="63">
        <f>'前年対比局'!K16+'前年対比関'!K16</f>
        <v>57309039.588</v>
      </c>
      <c r="L16" s="61">
        <f>'前年対比局'!L16+'前年対比関'!L16</f>
        <v>55436223.485</v>
      </c>
      <c r="M16" s="77">
        <f t="shared" si="2"/>
        <v>103.37832555189614</v>
      </c>
      <c r="N16" s="26"/>
    </row>
    <row r="17" spans="1:14" ht="34.5" customHeight="1">
      <c r="A17" s="166" t="s">
        <v>39</v>
      </c>
      <c r="B17" s="167"/>
      <c r="C17" s="60">
        <f>'前年対比局'!C17+'前年対比関'!C17</f>
        <v>196.09886000000006</v>
      </c>
      <c r="D17" s="61">
        <f>'前年対比局'!D17+'前年対比関'!D17</f>
        <v>261.1292699999999</v>
      </c>
      <c r="E17" s="87">
        <f t="shared" si="0"/>
        <v>75.09646850389468</v>
      </c>
      <c r="F17" s="61">
        <f>'前年対比局'!F17+'前年対比関'!F17</f>
        <v>3597.98489</v>
      </c>
      <c r="G17" s="61">
        <f>'前年対比局'!G17+'前年対比関'!G17</f>
        <v>3898.31129</v>
      </c>
      <c r="H17" s="75">
        <f t="shared" si="1"/>
        <v>92.2959872196353</v>
      </c>
      <c r="I17" s="60">
        <f>'前年対比局'!I17+'前年対比関'!I17</f>
        <v>75725.36699999997</v>
      </c>
      <c r="J17" s="62"/>
      <c r="K17" s="63">
        <f>'前年対比局'!K17+'前年対比関'!K17</f>
        <v>1369268.0389999999</v>
      </c>
      <c r="L17" s="61">
        <f>'前年対比局'!L17+'前年対比関'!L17</f>
        <v>1505154.922</v>
      </c>
      <c r="M17" s="77">
        <f t="shared" si="2"/>
        <v>90.97190056559505</v>
      </c>
      <c r="N17" s="26"/>
    </row>
    <row r="18" spans="1:14" ht="34.5" customHeight="1">
      <c r="A18" s="166" t="s">
        <v>40</v>
      </c>
      <c r="B18" s="167"/>
      <c r="C18" s="60">
        <f>'前年対比局'!C18+'前年対比関'!C18</f>
        <v>125871.45917000005</v>
      </c>
      <c r="D18" s="61">
        <f>'前年対比局'!D18+'前年対比関'!D18</f>
        <v>31943.31376400002</v>
      </c>
      <c r="E18" s="87">
        <f t="shared" si="0"/>
        <v>394.0463412780193</v>
      </c>
      <c r="F18" s="61">
        <f>'前年対比局'!F18+'前年対比関'!F18</f>
        <v>921516.40717</v>
      </c>
      <c r="G18" s="61">
        <f>'前年対比局'!G18+'前年対比関'!G18</f>
        <v>479595.106286</v>
      </c>
      <c r="H18" s="75">
        <f t="shared" si="1"/>
        <v>192.1446643411883</v>
      </c>
      <c r="I18" s="60">
        <f>'前年対比局'!I18+'前年対比関'!I18</f>
        <v>16959356.21499999</v>
      </c>
      <c r="J18" s="62"/>
      <c r="K18" s="63">
        <f>'前年対比局'!K18+'前年対比関'!K18</f>
        <v>124198688.172</v>
      </c>
      <c r="L18" s="61">
        <f>'前年対比局'!L18+'前年対比関'!L18</f>
        <v>64649175.73600001</v>
      </c>
      <c r="M18" s="77">
        <f t="shared" si="2"/>
        <v>192.11178914202264</v>
      </c>
      <c r="N18" s="26"/>
    </row>
    <row r="19" spans="1:14" ht="34.5" customHeight="1">
      <c r="A19" s="166" t="s">
        <v>41</v>
      </c>
      <c r="B19" s="167"/>
      <c r="C19" s="60">
        <f>'前年対比局'!C19+'前年対比関'!C19</f>
        <v>541.3607499999925</v>
      </c>
      <c r="D19" s="61">
        <f>'前年対比局'!D19+'前年対比関'!D19</f>
        <v>13504.104572000011</v>
      </c>
      <c r="E19" s="87">
        <f t="shared" si="0"/>
        <v>4.008860766099762</v>
      </c>
      <c r="F19" s="61">
        <f>'前年対比局'!F19+'前年対比関'!F19</f>
        <v>136859.218373</v>
      </c>
      <c r="G19" s="61">
        <f>'前年対比局'!G19+'前年対比関'!G19</f>
        <v>216684.904266</v>
      </c>
      <c r="H19" s="75">
        <f t="shared" si="1"/>
        <v>63.160476654614186</v>
      </c>
      <c r="I19" s="60">
        <f>'前年対比局'!I19+'前年対比関'!I19</f>
        <v>53891.32299999893</v>
      </c>
      <c r="J19" s="62"/>
      <c r="K19" s="63">
        <f>'前年対比局'!K19+'前年対比関'!K19</f>
        <v>14789097.227999998</v>
      </c>
      <c r="L19" s="61">
        <f>'前年対比局'!L19+'前年対比関'!L19</f>
        <v>23455131.667000003</v>
      </c>
      <c r="M19" s="77">
        <f t="shared" si="2"/>
        <v>63.05271459553302</v>
      </c>
      <c r="N19" s="26"/>
    </row>
    <row r="20" spans="1:14" ht="34.5" customHeight="1">
      <c r="A20" s="168" t="s">
        <v>44</v>
      </c>
      <c r="B20" s="169"/>
      <c r="C20" s="60">
        <f>'前年対比局'!C20+'前年対比関'!C20</f>
        <v>67813.90795000002</v>
      </c>
      <c r="D20" s="61">
        <f>'前年対比局'!D20+'前年対比関'!D20</f>
        <v>61949.58137999999</v>
      </c>
      <c r="E20" s="87">
        <f t="shared" si="0"/>
        <v>109.4662892619534</v>
      </c>
      <c r="F20" s="61">
        <f>'前年対比局'!F20+'前年対比関'!F20</f>
        <v>875575.241392</v>
      </c>
      <c r="G20" s="61">
        <f>'前年対比局'!G20+'前年対比関'!G20</f>
        <v>830257.77048</v>
      </c>
      <c r="H20" s="75">
        <f t="shared" si="1"/>
        <v>105.45824110574726</v>
      </c>
      <c r="I20" s="60">
        <f>'前年対比局'!I20+'前年対比関'!I20</f>
        <v>5881545.2520000115</v>
      </c>
      <c r="J20" s="62"/>
      <c r="K20" s="63">
        <f>'前年対比局'!K20+'前年対比関'!K20</f>
        <v>75425729.684</v>
      </c>
      <c r="L20" s="61">
        <f>'前年対比局'!L20+'前年対比関'!L20</f>
        <v>72215686.35600002</v>
      </c>
      <c r="M20" s="77">
        <f t="shared" si="2"/>
        <v>104.44507764168507</v>
      </c>
      <c r="N20" s="26"/>
    </row>
    <row r="21" spans="1:14" ht="34.5" customHeight="1">
      <c r="A21" s="168" t="s">
        <v>43</v>
      </c>
      <c r="B21" s="169"/>
      <c r="C21" s="64">
        <f>'前年対比局'!C21+'前年対比関'!C21</f>
        <v>57559.57082000002</v>
      </c>
      <c r="D21" s="61">
        <f>'前年対比局'!D21+'前年対比関'!D21</f>
        <v>139894.72444999986</v>
      </c>
      <c r="E21" s="87">
        <f t="shared" si="0"/>
        <v>41.14491882828115</v>
      </c>
      <c r="F21" s="61">
        <f>'前年対比局'!F21+'前年対比関'!F21</f>
        <v>1466316.869893</v>
      </c>
      <c r="G21" s="61">
        <f>'前年対比局'!G21+'前年対比関'!G21</f>
        <v>1980604.78265</v>
      </c>
      <c r="H21" s="78">
        <f t="shared" si="1"/>
        <v>74.03379426011001</v>
      </c>
      <c r="I21" s="64">
        <f>'前年対比局'!I21+'前年対比関'!I21</f>
        <v>5404253.2839999795</v>
      </c>
      <c r="J21" s="62"/>
      <c r="K21" s="63">
        <f>'前年対比局'!K21+'前年対比関'!K21</f>
        <v>148096068.687</v>
      </c>
      <c r="L21" s="61">
        <f>'前年対比局'!L21+'前年対比関'!L21</f>
        <v>203102972.74899998</v>
      </c>
      <c r="M21" s="79">
        <f t="shared" si="2"/>
        <v>72.91674104151151</v>
      </c>
      <c r="N21" s="26"/>
    </row>
    <row r="22" spans="1:14" ht="34.5" customHeight="1" thickBot="1">
      <c r="A22" s="170" t="s">
        <v>42</v>
      </c>
      <c r="B22" s="171"/>
      <c r="C22" s="65">
        <f>'前年対比局'!C22+'前年対比関'!C22</f>
        <v>41.979650000000106</v>
      </c>
      <c r="D22" s="66">
        <f>'前年対比局'!D22+'前年対比関'!D22</f>
        <v>40.26914999999997</v>
      </c>
      <c r="E22" s="88">
        <f t="shared" si="0"/>
        <v>104.24766850057709</v>
      </c>
      <c r="F22" s="66">
        <f>'前年対比局'!F22+'前年対比関'!F22</f>
        <v>870.7865</v>
      </c>
      <c r="G22" s="66">
        <f>'前年対比局'!G22+'前年対比関'!G22</f>
        <v>899.87331</v>
      </c>
      <c r="H22" s="81">
        <f t="shared" si="1"/>
        <v>96.76767721891875</v>
      </c>
      <c r="I22" s="65">
        <f>'前年対比局'!I22+'前年対比関'!I22</f>
        <v>1953.3650000000016</v>
      </c>
      <c r="J22" s="66"/>
      <c r="K22" s="67">
        <f>'前年対比局'!K22+'前年対比関'!K22</f>
        <v>34278.314</v>
      </c>
      <c r="L22" s="66">
        <f>'前年対比局'!L22+'前年対比関'!L22</f>
        <v>37934.223</v>
      </c>
      <c r="M22" s="82">
        <f t="shared" si="2"/>
        <v>90.36250459117088</v>
      </c>
      <c r="N22" s="26"/>
    </row>
    <row r="23" spans="1:14" ht="34.5" customHeight="1" thickBot="1" thickTop="1">
      <c r="A23" s="172" t="s">
        <v>31</v>
      </c>
      <c r="B23" s="173"/>
      <c r="C23" s="68">
        <f>'前年対比局'!C23+'前年対比関'!C23</f>
        <v>478725.0892850002</v>
      </c>
      <c r="D23" s="69">
        <f>'前年対比局'!D23+'前年対比関'!D23</f>
        <v>462769.0932379998</v>
      </c>
      <c r="E23" s="89">
        <f t="shared" si="0"/>
        <v>103.44793900028115</v>
      </c>
      <c r="F23" s="69">
        <f>'前年対比局'!F23+'前年対比関'!F23</f>
        <v>6812685.75363</v>
      </c>
      <c r="G23" s="69">
        <f>'前年対比局'!G23+'前年対比関'!G23</f>
        <v>6849869.407672</v>
      </c>
      <c r="H23" s="84">
        <f t="shared" si="1"/>
        <v>99.45716258472966</v>
      </c>
      <c r="I23" s="68">
        <f>'前年対比局'!I23+'前年対比関'!I23</f>
        <v>68819982.26399982</v>
      </c>
      <c r="J23" s="69"/>
      <c r="K23" s="70">
        <f>'前年対比局'!K23+'前年対比関'!K23</f>
        <v>996018770.8549999</v>
      </c>
      <c r="L23" s="69">
        <f>'前年対比局'!L23+'前年対比関'!L23</f>
        <v>997267171.163</v>
      </c>
      <c r="M23" s="85">
        <f t="shared" si="2"/>
        <v>99.8748178678594</v>
      </c>
      <c r="N23" s="26"/>
    </row>
    <row r="24" spans="1:13" ht="31.5" customHeight="1">
      <c r="A24" s="38" t="s">
        <v>45</v>
      </c>
      <c r="B24" s="9" t="s">
        <v>30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31.5" customHeight="1">
      <c r="A25" s="5"/>
      <c r="B25" s="5" t="s">
        <v>51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8" ht="13.5">
      <c r="C28" s="44"/>
    </row>
  </sheetData>
  <sheetProtection/>
  <mergeCells count="18">
    <mergeCell ref="A23:B23"/>
    <mergeCell ref="A18:B18"/>
    <mergeCell ref="A19:B19"/>
    <mergeCell ref="A4:B6"/>
    <mergeCell ref="A17:B17"/>
    <mergeCell ref="A8:B8"/>
    <mergeCell ref="A9:B9"/>
    <mergeCell ref="A13:B13"/>
    <mergeCell ref="A14:B14"/>
    <mergeCell ref="A10:B10"/>
    <mergeCell ref="A2:D2"/>
    <mergeCell ref="A16:B16"/>
    <mergeCell ref="A21:B21"/>
    <mergeCell ref="A20:B20"/>
    <mergeCell ref="A22:B22"/>
    <mergeCell ref="A11:B11"/>
    <mergeCell ref="A12:B12"/>
    <mergeCell ref="A15:B15"/>
  </mergeCells>
  <printOptions horizontalCentered="1" verticalCentered="1"/>
  <pageMargins left="0.3937007874015748" right="0.3937007874015748" top="0.7086614173228347" bottom="0.5118110236220472" header="0" footer="0"/>
  <pageSetup horizontalDpi="600" verticalDpi="600" orientation="landscape" paperSize="9" scale="56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OutlineSymbols="0" view="pageBreakPreview" zoomScale="50" zoomScaleNormal="5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6.88671875" style="2" customWidth="1"/>
    <col min="2" max="2" width="24.5546875" style="2" customWidth="1"/>
    <col min="3" max="8" width="15.6640625" style="2" customWidth="1"/>
    <col min="9" max="9" width="20.6640625" style="2" customWidth="1"/>
    <col min="10" max="10" width="3.6640625" style="2" customWidth="1"/>
    <col min="11" max="12" width="20.6640625" style="2" customWidth="1"/>
    <col min="13" max="13" width="15.6640625" style="2" customWidth="1"/>
    <col min="14" max="16384" width="10.6640625" style="2" customWidth="1"/>
  </cols>
  <sheetData>
    <row r="1" spans="1:13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>
      <c r="A2" s="165"/>
      <c r="B2" s="165"/>
      <c r="C2" s="165"/>
      <c r="D2" s="165"/>
      <c r="E2" s="164" t="s">
        <v>59</v>
      </c>
      <c r="F2" s="164"/>
      <c r="G2" s="164"/>
      <c r="H2" s="164"/>
      <c r="I2" s="164"/>
      <c r="J2" s="163"/>
      <c r="K2" s="163"/>
      <c r="L2" s="163"/>
      <c r="M2" s="22"/>
    </row>
    <row r="3" spans="1:13" ht="31.5" customHeight="1" thickBot="1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</row>
    <row r="4" spans="1:14" ht="31.5" customHeight="1">
      <c r="A4" s="174"/>
      <c r="B4" s="175"/>
      <c r="C4" s="24"/>
      <c r="D4" s="25" t="s">
        <v>1</v>
      </c>
      <c r="E4" s="25" t="s">
        <v>8</v>
      </c>
      <c r="F4" s="25"/>
      <c r="G4" s="25"/>
      <c r="H4" s="25"/>
      <c r="I4" s="6" t="s">
        <v>47</v>
      </c>
      <c r="J4" s="7"/>
      <c r="K4" s="7"/>
      <c r="L4" s="7"/>
      <c r="M4" s="8"/>
      <c r="N4" s="26"/>
    </row>
    <row r="5" spans="1:14" ht="31.5" customHeight="1">
      <c r="A5" s="176"/>
      <c r="B5" s="177"/>
      <c r="C5" s="27" t="s">
        <v>3</v>
      </c>
      <c r="D5" s="11" t="s">
        <v>6</v>
      </c>
      <c r="E5" s="11" t="s">
        <v>9</v>
      </c>
      <c r="F5" s="45" t="s">
        <v>49</v>
      </c>
      <c r="G5" s="11" t="s">
        <v>12</v>
      </c>
      <c r="H5" s="11" t="s">
        <v>9</v>
      </c>
      <c r="I5" s="27" t="s">
        <v>3</v>
      </c>
      <c r="J5" s="28" t="s">
        <v>17</v>
      </c>
      <c r="K5" s="29"/>
      <c r="L5" s="11" t="s">
        <v>12</v>
      </c>
      <c r="M5" s="12" t="s">
        <v>9</v>
      </c>
      <c r="N5" s="26"/>
    </row>
    <row r="6" spans="1:14" ht="31.5" customHeight="1" thickBot="1">
      <c r="A6" s="178"/>
      <c r="B6" s="179"/>
      <c r="C6" s="10" t="s">
        <v>4</v>
      </c>
      <c r="D6" s="19" t="s">
        <v>7</v>
      </c>
      <c r="E6" s="19" t="s">
        <v>10</v>
      </c>
      <c r="F6" s="46" t="s">
        <v>50</v>
      </c>
      <c r="G6" s="19" t="s">
        <v>13</v>
      </c>
      <c r="H6" s="19" t="s">
        <v>14</v>
      </c>
      <c r="I6" s="10" t="s">
        <v>15</v>
      </c>
      <c r="J6" s="30" t="s">
        <v>18</v>
      </c>
      <c r="K6" s="31"/>
      <c r="L6" s="19" t="s">
        <v>19</v>
      </c>
      <c r="M6" s="32" t="s">
        <v>20</v>
      </c>
      <c r="N6" s="26"/>
    </row>
    <row r="7" spans="1:14" ht="31.5" customHeight="1">
      <c r="A7" s="13"/>
      <c r="B7" s="14"/>
      <c r="C7" s="15" t="s">
        <v>5</v>
      </c>
      <c r="D7" s="16" t="s">
        <v>5</v>
      </c>
      <c r="E7" s="17" t="s">
        <v>11</v>
      </c>
      <c r="F7" s="16" t="s">
        <v>5</v>
      </c>
      <c r="G7" s="16" t="s">
        <v>5</v>
      </c>
      <c r="H7" s="16" t="s">
        <v>11</v>
      </c>
      <c r="I7" s="15" t="s">
        <v>16</v>
      </c>
      <c r="J7" s="16"/>
      <c r="K7" s="33" t="s">
        <v>16</v>
      </c>
      <c r="L7" s="16" t="s">
        <v>16</v>
      </c>
      <c r="M7" s="18" t="s">
        <v>11</v>
      </c>
      <c r="N7" s="26"/>
    </row>
    <row r="8" spans="1:14" ht="34.5" customHeight="1">
      <c r="A8" s="166" t="s">
        <v>32</v>
      </c>
      <c r="B8" s="167"/>
      <c r="C8" s="57">
        <f>'当月累計局'!C7</f>
        <v>22691.32561</v>
      </c>
      <c r="D8" s="58">
        <f>'当月累計局'!D7</f>
        <v>22578.378053000022</v>
      </c>
      <c r="E8" s="71">
        <f>C8/D8*100</f>
        <v>100.50024654886568</v>
      </c>
      <c r="F8" s="58">
        <f>'当月累計局'!M7</f>
        <v>323049.02075100003</v>
      </c>
      <c r="G8" s="58">
        <f>'当月累計局'!N7</f>
        <v>306726.16589500004</v>
      </c>
      <c r="H8" s="72">
        <f>F8/G8*100</f>
        <v>105.32163756175524</v>
      </c>
      <c r="I8" s="106">
        <v>2172010.2459999993</v>
      </c>
      <c r="J8" s="107"/>
      <c r="K8" s="127">
        <v>32091154.375</v>
      </c>
      <c r="L8" s="107">
        <v>31788228.217</v>
      </c>
      <c r="M8" s="73">
        <f>K8/L8*100</f>
        <v>100.95295074620736</v>
      </c>
      <c r="N8" s="26"/>
    </row>
    <row r="9" spans="1:14" ht="34.5" customHeight="1">
      <c r="A9" s="166" t="s">
        <v>33</v>
      </c>
      <c r="B9" s="167"/>
      <c r="C9" s="60">
        <f>'当月累計局'!C8</f>
        <v>1188.0467000000026</v>
      </c>
      <c r="D9" s="61">
        <f>'当月累計局'!D8</f>
        <v>1092.8022999999994</v>
      </c>
      <c r="E9" s="74">
        <f aca="true" t="shared" si="0" ref="E9:E23">C9/D9*100</f>
        <v>108.71561123178486</v>
      </c>
      <c r="F9" s="61">
        <f>'当月累計局'!M8</f>
        <v>15683.776310000001</v>
      </c>
      <c r="G9" s="61">
        <f>'当月累計局'!N8</f>
        <v>16385.66535</v>
      </c>
      <c r="H9" s="75">
        <f aca="true" t="shared" si="1" ref="H9:H23">F9/G9*100</f>
        <v>95.71644467888515</v>
      </c>
      <c r="I9" s="128">
        <v>118359.02200000011</v>
      </c>
      <c r="J9" s="129"/>
      <c r="K9" s="114">
        <v>1552399.344</v>
      </c>
      <c r="L9" s="111">
        <v>1619030.435</v>
      </c>
      <c r="M9" s="77">
        <f>K9/L9*100</f>
        <v>95.88450658124904</v>
      </c>
      <c r="N9" s="26"/>
    </row>
    <row r="10" spans="1:14" ht="34.5" customHeight="1">
      <c r="A10" s="166" t="s">
        <v>53</v>
      </c>
      <c r="B10" s="167"/>
      <c r="C10" s="60">
        <f>'当月累計局'!C9</f>
        <v>15261.593270000012</v>
      </c>
      <c r="D10" s="61">
        <f>'当月累計局'!D9</f>
        <v>16823.456902000005</v>
      </c>
      <c r="E10" s="74">
        <f t="shared" si="0"/>
        <v>90.71615518083969</v>
      </c>
      <c r="F10" s="61">
        <f>'当月累計局'!M9</f>
        <v>227417.27092</v>
      </c>
      <c r="G10" s="61">
        <f>'当月累計局'!N9</f>
        <v>235826.355282</v>
      </c>
      <c r="H10" s="75">
        <f t="shared" si="1"/>
        <v>96.43420500989194</v>
      </c>
      <c r="I10" s="128">
        <v>3573071.748999998</v>
      </c>
      <c r="J10" s="129"/>
      <c r="K10" s="114">
        <v>53648741.242</v>
      </c>
      <c r="L10" s="111">
        <v>55771276.48</v>
      </c>
      <c r="M10" s="77">
        <f aca="true" t="shared" si="2" ref="M10:M21">K10/L10*100</f>
        <v>96.19421434838208</v>
      </c>
      <c r="N10" s="26"/>
    </row>
    <row r="11" spans="1:14" ht="34.5" customHeight="1">
      <c r="A11" s="166" t="s">
        <v>54</v>
      </c>
      <c r="B11" s="167"/>
      <c r="C11" s="60">
        <f>'当月累計局'!C10</f>
        <v>20176.74052000005</v>
      </c>
      <c r="D11" s="61">
        <f>'当月累計局'!D10</f>
        <v>23582.517368</v>
      </c>
      <c r="E11" s="74">
        <f t="shared" si="0"/>
        <v>85.55804372004248</v>
      </c>
      <c r="F11" s="61">
        <f>'当月累計局'!M10</f>
        <v>300713.53870000003</v>
      </c>
      <c r="G11" s="61">
        <f>'当月累計局'!N10</f>
        <v>325519.551704</v>
      </c>
      <c r="H11" s="75">
        <f t="shared" si="1"/>
        <v>92.37956280225022</v>
      </c>
      <c r="I11" s="128">
        <v>4828886.262000002</v>
      </c>
      <c r="J11" s="129"/>
      <c r="K11" s="114">
        <v>71567610.516</v>
      </c>
      <c r="L11" s="111">
        <v>77422887.81300001</v>
      </c>
      <c r="M11" s="77">
        <f t="shared" si="2"/>
        <v>92.43727861050301</v>
      </c>
      <c r="N11" s="26"/>
    </row>
    <row r="12" spans="1:14" ht="34.5" customHeight="1">
      <c r="A12" s="166" t="s">
        <v>34</v>
      </c>
      <c r="B12" s="167"/>
      <c r="C12" s="60">
        <f>'当月累計局'!C11</f>
        <v>5836.96656999999</v>
      </c>
      <c r="D12" s="61">
        <f>'当月累計局'!D11</f>
        <v>5177.435020000004</v>
      </c>
      <c r="E12" s="74">
        <f t="shared" si="0"/>
        <v>112.73857706474865</v>
      </c>
      <c r="F12" s="61">
        <f>'当月累計局'!M11</f>
        <v>77759.49914</v>
      </c>
      <c r="G12" s="61">
        <f>'当月累計局'!N11</f>
        <v>79588.767494</v>
      </c>
      <c r="H12" s="75">
        <f t="shared" si="1"/>
        <v>97.70159984681518</v>
      </c>
      <c r="I12" s="128">
        <v>116739.32200000016</v>
      </c>
      <c r="J12" s="129"/>
      <c r="K12" s="114">
        <v>1555185.675</v>
      </c>
      <c r="L12" s="111">
        <v>1591775.203</v>
      </c>
      <c r="M12" s="77">
        <f t="shared" si="2"/>
        <v>97.7013382334993</v>
      </c>
      <c r="N12" s="26"/>
    </row>
    <row r="13" spans="1:14" ht="34.5" customHeight="1">
      <c r="A13" s="166" t="s">
        <v>35</v>
      </c>
      <c r="B13" s="167"/>
      <c r="C13" s="60">
        <f>'当月累計局'!C12</f>
        <v>122559.07342500007</v>
      </c>
      <c r="D13" s="61">
        <f>'当月累計局'!D12</f>
        <v>103980.75238900003</v>
      </c>
      <c r="E13" s="74">
        <f t="shared" si="0"/>
        <v>117.8670769437185</v>
      </c>
      <c r="F13" s="61">
        <f>'当月累計局'!M12</f>
        <v>1959353.8770030001</v>
      </c>
      <c r="G13" s="61">
        <f>'当月累計局'!N12</f>
        <v>1836804.50218</v>
      </c>
      <c r="H13" s="75">
        <f t="shared" si="1"/>
        <v>106.67187905286343</v>
      </c>
      <c r="I13" s="128">
        <v>22137123.70999998</v>
      </c>
      <c r="J13" s="129"/>
      <c r="K13" s="114">
        <v>376219353.087</v>
      </c>
      <c r="L13" s="111">
        <v>366266470.879</v>
      </c>
      <c r="M13" s="77">
        <f t="shared" si="2"/>
        <v>102.71738829495207</v>
      </c>
      <c r="N13" s="26"/>
    </row>
    <row r="14" spans="1:14" ht="34.5" customHeight="1">
      <c r="A14" s="166" t="s">
        <v>36</v>
      </c>
      <c r="B14" s="167"/>
      <c r="C14" s="60">
        <f>'当月累計局'!C13</f>
        <v>5961.416270000016</v>
      </c>
      <c r="D14" s="61">
        <f>'当月累計局'!D13</f>
        <v>8042.322969999994</v>
      </c>
      <c r="E14" s="74">
        <f t="shared" si="0"/>
        <v>74.12555168746252</v>
      </c>
      <c r="F14" s="61">
        <f>'当月累計局'!M13</f>
        <v>88572.13093500001</v>
      </c>
      <c r="G14" s="61">
        <f>'当月累計局'!N13</f>
        <v>97605.969555</v>
      </c>
      <c r="H14" s="75">
        <f t="shared" si="1"/>
        <v>90.74458390077308</v>
      </c>
      <c r="I14" s="128">
        <v>578115.9750000015</v>
      </c>
      <c r="J14" s="129"/>
      <c r="K14" s="114">
        <v>8026815.390000001</v>
      </c>
      <c r="L14" s="111">
        <v>8457384.512</v>
      </c>
      <c r="M14" s="77">
        <f t="shared" si="2"/>
        <v>94.90895652918377</v>
      </c>
      <c r="N14" s="26"/>
    </row>
    <row r="15" spans="1:14" ht="34.5" customHeight="1">
      <c r="A15" s="166" t="s">
        <v>37</v>
      </c>
      <c r="B15" s="167"/>
      <c r="C15" s="60">
        <f>'当月累計局'!C14</f>
        <v>399.07249000000047</v>
      </c>
      <c r="D15" s="61">
        <f>'当月累計局'!D14</f>
        <v>228.35312999999996</v>
      </c>
      <c r="E15" s="74">
        <f t="shared" si="0"/>
        <v>174.76112107594082</v>
      </c>
      <c r="F15" s="61">
        <f>'当月累計局'!M14</f>
        <v>6849.12677</v>
      </c>
      <c r="G15" s="61">
        <f>'当月累計局'!N14</f>
        <v>3800.430715</v>
      </c>
      <c r="H15" s="75">
        <f t="shared" si="1"/>
        <v>180.21975096051713</v>
      </c>
      <c r="I15" s="128">
        <v>44447.69099999999</v>
      </c>
      <c r="J15" s="129"/>
      <c r="K15" s="114">
        <v>733019.221</v>
      </c>
      <c r="L15" s="111">
        <v>476287.486</v>
      </c>
      <c r="M15" s="77">
        <f>K15/L15*100</f>
        <v>153.90268326302404</v>
      </c>
      <c r="N15" s="26"/>
    </row>
    <row r="16" spans="1:14" ht="34.5" customHeight="1">
      <c r="A16" s="166" t="s">
        <v>38</v>
      </c>
      <c r="B16" s="167"/>
      <c r="C16" s="60">
        <f>'当月累計局'!C15</f>
        <v>10759.47722999999</v>
      </c>
      <c r="D16" s="61">
        <f>'当月累計局'!D15</f>
        <v>8931.952519999992</v>
      </c>
      <c r="E16" s="74">
        <f t="shared" si="0"/>
        <v>120.46052871315531</v>
      </c>
      <c r="F16" s="61">
        <f>'当月累計局'!M15</f>
        <v>141918.004883</v>
      </c>
      <c r="G16" s="61">
        <f>'当月累計局'!N15</f>
        <v>127563.251215</v>
      </c>
      <c r="H16" s="75">
        <f t="shared" si="1"/>
        <v>111.25304782629438</v>
      </c>
      <c r="I16" s="128">
        <v>3557683.4809999987</v>
      </c>
      <c r="J16" s="129"/>
      <c r="K16" s="114">
        <v>46208304.588</v>
      </c>
      <c r="L16" s="111">
        <v>42861573.485</v>
      </c>
      <c r="M16" s="77">
        <f t="shared" si="2"/>
        <v>107.80823201502679</v>
      </c>
      <c r="N16" s="26"/>
    </row>
    <row r="17" spans="1:14" ht="34.5" customHeight="1">
      <c r="A17" s="166" t="s">
        <v>39</v>
      </c>
      <c r="B17" s="167"/>
      <c r="C17" s="60">
        <f>'当月累計局'!C16</f>
        <v>133.09886000000006</v>
      </c>
      <c r="D17" s="61">
        <f>'当月累計局'!D16</f>
        <v>157.1292699999999</v>
      </c>
      <c r="E17" s="74">
        <f t="shared" si="0"/>
        <v>84.70659858599238</v>
      </c>
      <c r="F17" s="61">
        <f>'当月累計局'!M16</f>
        <v>2711.98489</v>
      </c>
      <c r="G17" s="61">
        <f>'当月累計局'!N16</f>
        <v>2964.31129</v>
      </c>
      <c r="H17" s="75">
        <f t="shared" si="1"/>
        <v>91.48785753874049</v>
      </c>
      <c r="I17" s="128">
        <v>51072.36699999997</v>
      </c>
      <c r="J17" s="129"/>
      <c r="K17" s="114">
        <v>1031901.039</v>
      </c>
      <c r="L17" s="111">
        <v>1126966.922</v>
      </c>
      <c r="M17" s="77">
        <f t="shared" si="2"/>
        <v>91.56444779840663</v>
      </c>
      <c r="N17" s="26"/>
    </row>
    <row r="18" spans="1:14" ht="34.5" customHeight="1">
      <c r="A18" s="166" t="s">
        <v>40</v>
      </c>
      <c r="B18" s="167"/>
      <c r="C18" s="60">
        <f>'当月累計局'!C17</f>
        <v>122460.45917000005</v>
      </c>
      <c r="D18" s="61">
        <f>'当月累計局'!D17</f>
        <v>31847.31376400002</v>
      </c>
      <c r="E18" s="74">
        <f t="shared" si="0"/>
        <v>384.52366839312043</v>
      </c>
      <c r="F18" s="61">
        <f>'当月累計局'!M17</f>
        <v>908185.40717</v>
      </c>
      <c r="G18" s="61">
        <f>'当月累計局'!N17</f>
        <v>477999.106286</v>
      </c>
      <c r="H18" s="75">
        <f t="shared" si="1"/>
        <v>189.9973023436173</v>
      </c>
      <c r="I18" s="128">
        <v>16444804.214999989</v>
      </c>
      <c r="J18" s="129"/>
      <c r="K18" s="114">
        <v>122108926.172</v>
      </c>
      <c r="L18" s="111">
        <v>64368539.73600001</v>
      </c>
      <c r="M18" s="77">
        <f t="shared" si="2"/>
        <v>189.7028061733502</v>
      </c>
      <c r="N18" s="26"/>
    </row>
    <row r="19" spans="1:14" ht="34.5" customHeight="1">
      <c r="A19" s="166" t="s">
        <v>41</v>
      </c>
      <c r="B19" s="167"/>
      <c r="C19" s="60">
        <f>'当月累計局'!C18</f>
        <v>135.36074999999255</v>
      </c>
      <c r="D19" s="61">
        <f>'当月累計局'!D18</f>
        <v>13197.104572000011</v>
      </c>
      <c r="E19" s="74">
        <f t="shared" si="0"/>
        <v>1.0256852119455377</v>
      </c>
      <c r="F19" s="61">
        <f>'当月累計局'!M18</f>
        <v>133498.218373</v>
      </c>
      <c r="G19" s="61">
        <f>'当月累計局'!N18</f>
        <v>213274.904266</v>
      </c>
      <c r="H19" s="75">
        <f t="shared" si="1"/>
        <v>62.594433617233655</v>
      </c>
      <c r="I19" s="128">
        <v>13371.322999998927</v>
      </c>
      <c r="J19" s="129"/>
      <c r="K19" s="114">
        <v>14420221.227999998</v>
      </c>
      <c r="L19" s="111">
        <v>23046071.667000003</v>
      </c>
      <c r="M19" s="77">
        <f t="shared" si="2"/>
        <v>62.57127651238071</v>
      </c>
      <c r="N19" s="26"/>
    </row>
    <row r="20" spans="1:14" ht="34.5" customHeight="1">
      <c r="A20" s="180" t="s">
        <v>44</v>
      </c>
      <c r="B20" s="181"/>
      <c r="C20" s="60">
        <f>'当月累計局'!C19</f>
        <v>66837.90795000002</v>
      </c>
      <c r="D20" s="61">
        <f>'当月累計局'!D19</f>
        <v>60834.58137999999</v>
      </c>
      <c r="E20" s="74">
        <f t="shared" si="0"/>
        <v>109.86827957687515</v>
      </c>
      <c r="F20" s="61">
        <f>'当月累計局'!M19</f>
        <v>865281.241392</v>
      </c>
      <c r="G20" s="61">
        <f>'当月累計局'!N19</f>
        <v>818240.77048</v>
      </c>
      <c r="H20" s="75">
        <f t="shared" si="1"/>
        <v>105.74897665932792</v>
      </c>
      <c r="I20" s="128">
        <v>5508519.2520000115</v>
      </c>
      <c r="J20" s="129"/>
      <c r="K20" s="114">
        <v>71680652.684</v>
      </c>
      <c r="L20" s="111">
        <v>67900611.35600002</v>
      </c>
      <c r="M20" s="77">
        <f t="shared" si="2"/>
        <v>105.56702105107918</v>
      </c>
      <c r="N20" s="26"/>
    </row>
    <row r="21" spans="1:14" ht="34.5" customHeight="1">
      <c r="A21" s="168" t="s">
        <v>43</v>
      </c>
      <c r="B21" s="169"/>
      <c r="C21" s="64">
        <f>'当月累計局'!C20</f>
        <v>56161.57082000002</v>
      </c>
      <c r="D21" s="61">
        <f>'当月累計局'!D20</f>
        <v>132167.72444999986</v>
      </c>
      <c r="E21" s="74">
        <f t="shared" si="0"/>
        <v>42.49265170729818</v>
      </c>
      <c r="F21" s="61">
        <f>'当月累計局'!M20</f>
        <v>1413871.869893</v>
      </c>
      <c r="G21" s="61">
        <f>'当月累計局'!N20</f>
        <v>1910493.78265</v>
      </c>
      <c r="H21" s="78">
        <f t="shared" si="1"/>
        <v>74.00557294312952</v>
      </c>
      <c r="I21" s="130">
        <v>5199108.2839999795</v>
      </c>
      <c r="J21" s="129"/>
      <c r="K21" s="114">
        <v>141641665.687</v>
      </c>
      <c r="L21" s="111">
        <v>194569462.74899998</v>
      </c>
      <c r="M21" s="77">
        <f t="shared" si="2"/>
        <v>72.79747997748326</v>
      </c>
      <c r="N21" s="26"/>
    </row>
    <row r="22" spans="1:14" ht="34.5" customHeight="1" thickBot="1">
      <c r="A22" s="170" t="s">
        <v>42</v>
      </c>
      <c r="B22" s="171"/>
      <c r="C22" s="65">
        <f>'当月累計局'!C21</f>
        <v>41.979650000000106</v>
      </c>
      <c r="D22" s="66">
        <f>'当月累計局'!D21</f>
        <v>40.26914999999997</v>
      </c>
      <c r="E22" s="80">
        <f t="shared" si="0"/>
        <v>104.24766850057709</v>
      </c>
      <c r="F22" s="66">
        <f>'当月累計局'!M21</f>
        <v>869.7865</v>
      </c>
      <c r="G22" s="66">
        <f>'当月累計局'!N21</f>
        <v>897.87331</v>
      </c>
      <c r="H22" s="81">
        <f t="shared" si="1"/>
        <v>96.87185155331103</v>
      </c>
      <c r="I22" s="119">
        <v>1950.3650000000016</v>
      </c>
      <c r="J22" s="120"/>
      <c r="K22" s="131">
        <v>34005.314</v>
      </c>
      <c r="L22" s="120">
        <v>37593.223</v>
      </c>
      <c r="M22" s="82">
        <f>K22/L22*100</f>
        <v>90.45596861966317</v>
      </c>
      <c r="N22" s="26"/>
    </row>
    <row r="23" spans="1:14" ht="34.5" customHeight="1" thickBot="1" thickTop="1">
      <c r="A23" s="172" t="s">
        <v>31</v>
      </c>
      <c r="B23" s="173"/>
      <c r="C23" s="68">
        <f>'当月累計局'!C22</f>
        <v>450604.0892850002</v>
      </c>
      <c r="D23" s="69">
        <f>'当月累計局'!D22</f>
        <v>428682.0932379998</v>
      </c>
      <c r="E23" s="83">
        <f t="shared" si="0"/>
        <v>105.11381193495049</v>
      </c>
      <c r="F23" s="69">
        <f>'当月累計局'!M22</f>
        <v>6465734.75363</v>
      </c>
      <c r="G23" s="69">
        <f>'当月累計局'!N22</f>
        <v>6453691.407672</v>
      </c>
      <c r="H23" s="84">
        <f t="shared" si="1"/>
        <v>100.186611741982</v>
      </c>
      <c r="I23" s="123">
        <v>64345263.26399982</v>
      </c>
      <c r="J23" s="124"/>
      <c r="K23" s="132">
        <v>942519870.8549999</v>
      </c>
      <c r="L23" s="124">
        <v>937304160.163</v>
      </c>
      <c r="M23" s="85">
        <f>K23/L23*100</f>
        <v>100.55645871571646</v>
      </c>
      <c r="N23" s="26"/>
    </row>
    <row r="24" spans="1:13" ht="31.5" customHeight="1">
      <c r="A24" s="38"/>
      <c r="B24" s="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31.5" customHeight="1">
      <c r="A25" s="5"/>
      <c r="B25" s="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</sheetData>
  <sheetProtection/>
  <mergeCells count="18">
    <mergeCell ref="A23:B23"/>
    <mergeCell ref="A18:B18"/>
    <mergeCell ref="A19:B19"/>
    <mergeCell ref="A4:B6"/>
    <mergeCell ref="A17:B17"/>
    <mergeCell ref="A8:B8"/>
    <mergeCell ref="A9:B9"/>
    <mergeCell ref="A13:B13"/>
    <mergeCell ref="A14:B14"/>
    <mergeCell ref="A10:B10"/>
    <mergeCell ref="A2:D2"/>
    <mergeCell ref="A16:B16"/>
    <mergeCell ref="A21:B21"/>
    <mergeCell ref="A20:B20"/>
    <mergeCell ref="A22:B22"/>
    <mergeCell ref="A11:B11"/>
    <mergeCell ref="A12:B12"/>
    <mergeCell ref="A15:B15"/>
  </mergeCells>
  <printOptions horizontalCentered="1" verticalCentered="1"/>
  <pageMargins left="0.3937007874015748" right="0.3937007874015748" top="0.7086614173228347" bottom="0.5118110236220472" header="0" footer="0"/>
  <pageSetup horizontalDpi="600" verticalDpi="600" orientation="landscape" paperSize="9" scale="56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showOutlineSymbols="0" view="pageBreakPreview" zoomScale="50" zoomScaleNormal="5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6.88671875" style="2" customWidth="1"/>
    <col min="2" max="2" width="24.5546875" style="2" customWidth="1"/>
    <col min="3" max="8" width="15.6640625" style="2" customWidth="1"/>
    <col min="9" max="9" width="20.6640625" style="2" customWidth="1"/>
    <col min="10" max="10" width="3.6640625" style="2" customWidth="1"/>
    <col min="11" max="12" width="20.6640625" style="2" customWidth="1"/>
    <col min="13" max="13" width="15.6640625" style="2" customWidth="1"/>
    <col min="14" max="14" width="19.10546875" style="2" customWidth="1"/>
    <col min="15" max="15" width="13.10546875" style="2" customWidth="1"/>
    <col min="16" max="16384" width="10.6640625" style="2" customWidth="1"/>
  </cols>
  <sheetData>
    <row r="1" spans="1:13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>
      <c r="A2" s="165"/>
      <c r="B2" s="165"/>
      <c r="C2" s="165"/>
      <c r="D2" s="165"/>
      <c r="E2" s="164" t="s">
        <v>59</v>
      </c>
      <c r="F2" s="164"/>
      <c r="G2" s="164"/>
      <c r="H2" s="164"/>
      <c r="I2" s="164"/>
      <c r="J2" s="161"/>
      <c r="K2" s="161"/>
      <c r="L2" s="161"/>
      <c r="M2" s="22"/>
    </row>
    <row r="3" spans="1:13" ht="31.5" customHeight="1" thickBo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4" ht="31.5" customHeight="1">
      <c r="A4" s="174"/>
      <c r="B4" s="175"/>
      <c r="C4" s="24"/>
      <c r="D4" s="25" t="s">
        <v>1</v>
      </c>
      <c r="E4" s="25" t="s">
        <v>8</v>
      </c>
      <c r="F4" s="25"/>
      <c r="G4" s="25"/>
      <c r="H4" s="25"/>
      <c r="I4" s="6" t="s">
        <v>46</v>
      </c>
      <c r="J4" s="7"/>
      <c r="K4" s="7"/>
      <c r="L4" s="7"/>
      <c r="M4" s="8"/>
      <c r="N4" s="26"/>
    </row>
    <row r="5" spans="1:14" ht="31.5" customHeight="1">
      <c r="A5" s="176"/>
      <c r="B5" s="177"/>
      <c r="C5" s="27" t="s">
        <v>3</v>
      </c>
      <c r="D5" s="11" t="s">
        <v>6</v>
      </c>
      <c r="E5" s="11" t="s">
        <v>9</v>
      </c>
      <c r="F5" s="45" t="s">
        <v>49</v>
      </c>
      <c r="G5" s="11" t="s">
        <v>12</v>
      </c>
      <c r="H5" s="11" t="s">
        <v>9</v>
      </c>
      <c r="I5" s="27" t="s">
        <v>3</v>
      </c>
      <c r="J5" s="28" t="s">
        <v>17</v>
      </c>
      <c r="K5" s="29"/>
      <c r="L5" s="11" t="s">
        <v>12</v>
      </c>
      <c r="M5" s="12" t="s">
        <v>9</v>
      </c>
      <c r="N5" s="26"/>
    </row>
    <row r="6" spans="1:14" ht="31.5" customHeight="1" thickBot="1">
      <c r="A6" s="178"/>
      <c r="B6" s="179"/>
      <c r="C6" s="10" t="s">
        <v>4</v>
      </c>
      <c r="D6" s="19" t="s">
        <v>7</v>
      </c>
      <c r="E6" s="19" t="s">
        <v>10</v>
      </c>
      <c r="F6" s="46" t="s">
        <v>50</v>
      </c>
      <c r="G6" s="19" t="s">
        <v>13</v>
      </c>
      <c r="H6" s="19" t="s">
        <v>14</v>
      </c>
      <c r="I6" s="10" t="s">
        <v>15</v>
      </c>
      <c r="J6" s="30" t="s">
        <v>18</v>
      </c>
      <c r="K6" s="31"/>
      <c r="L6" s="19" t="s">
        <v>19</v>
      </c>
      <c r="M6" s="32" t="s">
        <v>20</v>
      </c>
      <c r="N6" s="26"/>
    </row>
    <row r="7" spans="1:18" ht="31.5" customHeight="1">
      <c r="A7" s="13"/>
      <c r="B7" s="14"/>
      <c r="C7" s="15" t="s">
        <v>5</v>
      </c>
      <c r="D7" s="16" t="s">
        <v>5</v>
      </c>
      <c r="E7" s="17" t="s">
        <v>11</v>
      </c>
      <c r="F7" s="16" t="s">
        <v>5</v>
      </c>
      <c r="G7" s="16" t="s">
        <v>5</v>
      </c>
      <c r="H7" s="16" t="s">
        <v>11</v>
      </c>
      <c r="I7" s="15" t="s">
        <v>16</v>
      </c>
      <c r="J7" s="16"/>
      <c r="K7" s="33" t="s">
        <v>16</v>
      </c>
      <c r="L7" s="16" t="s">
        <v>16</v>
      </c>
      <c r="M7" s="18" t="s">
        <v>11</v>
      </c>
      <c r="N7" s="26"/>
      <c r="Q7" s="40"/>
      <c r="R7" s="41"/>
    </row>
    <row r="8" spans="1:18" ht="34.5" customHeight="1">
      <c r="A8" s="166" t="s">
        <v>32</v>
      </c>
      <c r="B8" s="167"/>
      <c r="C8" s="57">
        <f>'当月累計関'!C7</f>
        <v>0</v>
      </c>
      <c r="D8" s="58">
        <f>'当月累計関'!D7</f>
        <v>4</v>
      </c>
      <c r="E8" s="90">
        <f>IF(D8=0,"-",C8/D8*100)</f>
        <v>0</v>
      </c>
      <c r="F8" s="58">
        <f>'当月累計関'!M7</f>
        <v>47</v>
      </c>
      <c r="G8" s="58">
        <f>'当月累計関'!N7</f>
        <v>38</v>
      </c>
      <c r="H8" s="94">
        <f aca="true" t="shared" si="0" ref="H8:H23">IF(G8=0,"-",F8/G8*100)</f>
        <v>123.6842105263158</v>
      </c>
      <c r="I8" s="106">
        <v>8</v>
      </c>
      <c r="J8" s="107"/>
      <c r="K8" s="127">
        <v>5040</v>
      </c>
      <c r="L8" s="107">
        <v>3996</v>
      </c>
      <c r="M8" s="105">
        <f>K8/L8*100</f>
        <v>126.12612612612612</v>
      </c>
      <c r="N8" s="43"/>
      <c r="O8" s="39"/>
      <c r="Q8" s="40"/>
      <c r="R8" s="41"/>
    </row>
    <row r="9" spans="1:18" ht="34.5" customHeight="1">
      <c r="A9" s="166" t="s">
        <v>33</v>
      </c>
      <c r="B9" s="167"/>
      <c r="C9" s="60">
        <f>'当月累計関'!C8</f>
        <v>6</v>
      </c>
      <c r="D9" s="61">
        <f>'当月累計関'!D8</f>
        <v>0</v>
      </c>
      <c r="E9" s="91" t="str">
        <f aca="true" t="shared" si="1" ref="E9:E23">IF(D9=0,"-",C9/D9*100)</f>
        <v>-</v>
      </c>
      <c r="F9" s="61">
        <f>'当月累計関'!M8</f>
        <v>21</v>
      </c>
      <c r="G9" s="61">
        <f>'当月累計関'!N8</f>
        <v>11</v>
      </c>
      <c r="H9" s="95">
        <f t="shared" si="0"/>
        <v>190.9090909090909</v>
      </c>
      <c r="I9" s="128">
        <v>540</v>
      </c>
      <c r="J9" s="129"/>
      <c r="K9" s="114">
        <v>2031</v>
      </c>
      <c r="L9" s="111">
        <v>1086</v>
      </c>
      <c r="M9" s="105">
        <f>K9/L9*100</f>
        <v>187.01657458563537</v>
      </c>
      <c r="N9" s="43"/>
      <c r="O9" s="39"/>
      <c r="Q9" s="40"/>
      <c r="R9" s="41"/>
    </row>
    <row r="10" spans="1:18" ht="34.5" customHeight="1">
      <c r="A10" s="166" t="s">
        <v>53</v>
      </c>
      <c r="B10" s="167"/>
      <c r="C10" s="60">
        <f>'当月累計関'!C9</f>
        <v>2459</v>
      </c>
      <c r="D10" s="61">
        <f>'当月累計関'!D9</f>
        <v>3629</v>
      </c>
      <c r="E10" s="91">
        <f t="shared" si="1"/>
        <v>67.75971341967484</v>
      </c>
      <c r="F10" s="61">
        <f>'当月累計関'!M9</f>
        <v>25183</v>
      </c>
      <c r="G10" s="61">
        <f>'当月累計関'!N9</f>
        <v>29374</v>
      </c>
      <c r="H10" s="95">
        <f t="shared" si="0"/>
        <v>85.73228024783822</v>
      </c>
      <c r="I10" s="128">
        <v>598287</v>
      </c>
      <c r="J10" s="129"/>
      <c r="K10" s="114">
        <v>6064542</v>
      </c>
      <c r="L10" s="111">
        <v>7044504</v>
      </c>
      <c r="M10" s="77">
        <f aca="true" t="shared" si="2" ref="M10:M22">K10/L10*100</f>
        <v>86.08898511520471</v>
      </c>
      <c r="N10" s="43"/>
      <c r="O10" s="39"/>
      <c r="Q10" s="40"/>
      <c r="R10" s="41"/>
    </row>
    <row r="11" spans="1:18" ht="34.5" customHeight="1">
      <c r="A11" s="166" t="s">
        <v>54</v>
      </c>
      <c r="B11" s="167"/>
      <c r="C11" s="60">
        <f>'当月累計関'!C10</f>
        <v>5</v>
      </c>
      <c r="D11" s="61">
        <f>'当月累計関'!D10</f>
        <v>9</v>
      </c>
      <c r="E11" s="91">
        <f t="shared" si="1"/>
        <v>55.55555555555556</v>
      </c>
      <c r="F11" s="61">
        <f>'当月累計関'!M10</f>
        <v>192</v>
      </c>
      <c r="G11" s="61">
        <f>'当月累計関'!N10</f>
        <v>200</v>
      </c>
      <c r="H11" s="95">
        <f t="shared" si="0"/>
        <v>96</v>
      </c>
      <c r="I11" s="128">
        <v>1805</v>
      </c>
      <c r="J11" s="129"/>
      <c r="K11" s="114">
        <v>50581</v>
      </c>
      <c r="L11" s="111">
        <v>53439</v>
      </c>
      <c r="M11" s="77">
        <f t="shared" si="2"/>
        <v>94.65184603005295</v>
      </c>
      <c r="N11" s="43"/>
      <c r="O11" s="39"/>
      <c r="Q11" s="40"/>
      <c r="R11" s="41"/>
    </row>
    <row r="12" spans="1:18" ht="34.5" customHeight="1">
      <c r="A12" s="166" t="s">
        <v>34</v>
      </c>
      <c r="B12" s="167"/>
      <c r="C12" s="60">
        <f>'当月累計関'!C11</f>
        <v>180</v>
      </c>
      <c r="D12" s="61">
        <f>'当月累計関'!D11</f>
        <v>75</v>
      </c>
      <c r="E12" s="91">
        <f t="shared" si="1"/>
        <v>240</v>
      </c>
      <c r="F12" s="61">
        <f>'当月累計関'!M11</f>
        <v>1219</v>
      </c>
      <c r="G12" s="61">
        <f>'当月累計関'!N11</f>
        <v>1138</v>
      </c>
      <c r="H12" s="95">
        <f t="shared" si="0"/>
        <v>107.11775043936731</v>
      </c>
      <c r="I12" s="128">
        <v>3604</v>
      </c>
      <c r="J12" s="129"/>
      <c r="K12" s="114">
        <v>24369</v>
      </c>
      <c r="L12" s="111">
        <v>22771</v>
      </c>
      <c r="M12" s="77">
        <f t="shared" si="2"/>
        <v>107.01769794914584</v>
      </c>
      <c r="N12" s="43"/>
      <c r="O12" s="39"/>
      <c r="P12" s="2" t="s">
        <v>57</v>
      </c>
      <c r="Q12" s="40"/>
      <c r="R12" s="41"/>
    </row>
    <row r="13" spans="1:18" ht="34.5" customHeight="1">
      <c r="A13" s="166" t="s">
        <v>35</v>
      </c>
      <c r="B13" s="167"/>
      <c r="C13" s="60">
        <f>'当月累計関'!C12</f>
        <v>3589</v>
      </c>
      <c r="D13" s="61">
        <f>'当月累計関'!D12</f>
        <v>2811</v>
      </c>
      <c r="E13" s="91">
        <f t="shared" si="1"/>
        <v>127.67698327997155</v>
      </c>
      <c r="F13" s="61">
        <f>'当月累計関'!M12</f>
        <v>35481</v>
      </c>
      <c r="G13" s="61">
        <f>'当月累計関'!N12</f>
        <v>37969</v>
      </c>
      <c r="H13" s="95">
        <f t="shared" si="0"/>
        <v>93.44728594379626</v>
      </c>
      <c r="I13" s="128">
        <v>410105</v>
      </c>
      <c r="J13" s="129"/>
      <c r="K13" s="114">
        <v>6617678</v>
      </c>
      <c r="L13" s="111">
        <v>7593172</v>
      </c>
      <c r="M13" s="77">
        <f t="shared" si="2"/>
        <v>87.1530106258623</v>
      </c>
      <c r="N13" s="43"/>
      <c r="O13" s="39" t="s">
        <v>56</v>
      </c>
      <c r="Q13" s="40"/>
      <c r="R13" s="41"/>
    </row>
    <row r="14" spans="1:18" ht="34.5" customHeight="1">
      <c r="A14" s="166" t="s">
        <v>36</v>
      </c>
      <c r="B14" s="167"/>
      <c r="C14" s="60">
        <f>'当月累計関'!C13</f>
        <v>13147</v>
      </c>
      <c r="D14" s="61">
        <f>'当月累計関'!D13</f>
        <v>15463</v>
      </c>
      <c r="E14" s="91">
        <f t="shared" si="1"/>
        <v>85.02231132380521</v>
      </c>
      <c r="F14" s="61">
        <f>'当月累計関'!M13</f>
        <v>174989</v>
      </c>
      <c r="G14" s="61">
        <f>'当月累計関'!N13</f>
        <v>205004</v>
      </c>
      <c r="H14" s="95">
        <f t="shared" si="0"/>
        <v>85.3588222668826</v>
      </c>
      <c r="I14" s="128">
        <v>1309983</v>
      </c>
      <c r="J14" s="129"/>
      <c r="K14" s="114">
        <v>16345402</v>
      </c>
      <c r="L14" s="111">
        <v>18380360</v>
      </c>
      <c r="M14" s="77">
        <f t="shared" si="2"/>
        <v>88.92862816615126</v>
      </c>
      <c r="N14" s="43"/>
      <c r="O14" s="39"/>
      <c r="Q14" s="40"/>
      <c r="R14" s="41"/>
    </row>
    <row r="15" spans="1:18" ht="34.5" customHeight="1">
      <c r="A15" s="166" t="s">
        <v>37</v>
      </c>
      <c r="B15" s="167"/>
      <c r="C15" s="60">
        <f>'当月累計関'!C14</f>
        <v>185</v>
      </c>
      <c r="D15" s="61">
        <f>'当月累計関'!D14</f>
        <v>197</v>
      </c>
      <c r="E15" s="91">
        <f t="shared" si="1"/>
        <v>93.90862944162437</v>
      </c>
      <c r="F15" s="61">
        <f>'当月累計関'!M14</f>
        <v>2563</v>
      </c>
      <c r="G15" s="61">
        <f>'当月累計関'!N14</f>
        <v>3272</v>
      </c>
      <c r="H15" s="95">
        <f t="shared" si="0"/>
        <v>78.33129584352079</v>
      </c>
      <c r="I15" s="128">
        <v>20753</v>
      </c>
      <c r="J15" s="129"/>
      <c r="K15" s="114">
        <v>292763</v>
      </c>
      <c r="L15" s="111">
        <v>372218</v>
      </c>
      <c r="M15" s="77">
        <f t="shared" si="2"/>
        <v>78.65363845918252</v>
      </c>
      <c r="N15" s="43"/>
      <c r="O15" s="39"/>
      <c r="Q15" s="40"/>
      <c r="R15" s="41"/>
    </row>
    <row r="16" spans="1:18" ht="34.5" customHeight="1">
      <c r="A16" s="166" t="s">
        <v>38</v>
      </c>
      <c r="B16" s="167"/>
      <c r="C16" s="60">
        <f>'当月累計関'!C15</f>
        <v>2297</v>
      </c>
      <c r="D16" s="61">
        <f>'当月累計関'!D15</f>
        <v>2552</v>
      </c>
      <c r="E16" s="91">
        <f t="shared" si="1"/>
        <v>90.0078369905956</v>
      </c>
      <c r="F16" s="61">
        <f>'当月累計関'!M15</f>
        <v>26936</v>
      </c>
      <c r="G16" s="61">
        <f>'当月累計関'!N15</f>
        <v>31104</v>
      </c>
      <c r="H16" s="95">
        <f t="shared" si="0"/>
        <v>86.59979423868313</v>
      </c>
      <c r="I16" s="128">
        <v>971732</v>
      </c>
      <c r="J16" s="129"/>
      <c r="K16" s="114">
        <v>11100735</v>
      </c>
      <c r="L16" s="111">
        <v>12574650</v>
      </c>
      <c r="M16" s="77">
        <f t="shared" si="2"/>
        <v>88.27867972468418</v>
      </c>
      <c r="N16" s="43"/>
      <c r="O16" s="39" t="s">
        <v>55</v>
      </c>
      <c r="Q16" s="40"/>
      <c r="R16" s="41"/>
    </row>
    <row r="17" spans="1:18" ht="34.5" customHeight="1">
      <c r="A17" s="166" t="s">
        <v>39</v>
      </c>
      <c r="B17" s="167"/>
      <c r="C17" s="60">
        <f>'当月累計関'!C16</f>
        <v>63</v>
      </c>
      <c r="D17" s="61">
        <f>'当月累計関'!D16</f>
        <v>104</v>
      </c>
      <c r="E17" s="91">
        <f t="shared" si="1"/>
        <v>60.57692307692307</v>
      </c>
      <c r="F17" s="61">
        <f>'当月累計関'!M16</f>
        <v>886</v>
      </c>
      <c r="G17" s="61">
        <f>'当月累計関'!N16</f>
        <v>934</v>
      </c>
      <c r="H17" s="95">
        <f t="shared" si="0"/>
        <v>94.86081370449678</v>
      </c>
      <c r="I17" s="128">
        <v>24653</v>
      </c>
      <c r="J17" s="129"/>
      <c r="K17" s="114">
        <v>337367</v>
      </c>
      <c r="L17" s="111">
        <v>378188</v>
      </c>
      <c r="M17" s="77">
        <f t="shared" si="2"/>
        <v>89.20616201465937</v>
      </c>
      <c r="N17" s="43"/>
      <c r="O17" s="39" t="s">
        <v>58</v>
      </c>
      <c r="Q17" s="40"/>
      <c r="R17" s="41"/>
    </row>
    <row r="18" spans="1:18" ht="34.5" customHeight="1">
      <c r="A18" s="166" t="s">
        <v>40</v>
      </c>
      <c r="B18" s="167"/>
      <c r="C18" s="60">
        <f>'当月累計関'!C17</f>
        <v>3411</v>
      </c>
      <c r="D18" s="61">
        <f>'当月累計関'!D17</f>
        <v>96</v>
      </c>
      <c r="E18" s="91">
        <f t="shared" si="1"/>
        <v>3553.125</v>
      </c>
      <c r="F18" s="61">
        <f>'当月累計関'!M17</f>
        <v>13331</v>
      </c>
      <c r="G18" s="61">
        <f>'当月累計関'!N17</f>
        <v>1596</v>
      </c>
      <c r="H18" s="95">
        <f t="shared" si="0"/>
        <v>835.2756892230577</v>
      </c>
      <c r="I18" s="128">
        <v>514552</v>
      </c>
      <c r="J18" s="129"/>
      <c r="K18" s="114">
        <v>2089762</v>
      </c>
      <c r="L18" s="111">
        <v>280636</v>
      </c>
      <c r="M18" s="77">
        <f t="shared" si="2"/>
        <v>744.6521472654969</v>
      </c>
      <c r="N18" s="43"/>
      <c r="O18" s="39"/>
      <c r="Q18" s="40"/>
      <c r="R18" s="41"/>
    </row>
    <row r="19" spans="1:18" ht="34.5" customHeight="1">
      <c r="A19" s="166" t="s">
        <v>41</v>
      </c>
      <c r="B19" s="167"/>
      <c r="C19" s="60">
        <f>'当月累計関'!C18</f>
        <v>406</v>
      </c>
      <c r="D19" s="61">
        <f>'当月累計関'!D18</f>
        <v>307</v>
      </c>
      <c r="E19" s="91">
        <f t="shared" si="1"/>
        <v>132.24755700325733</v>
      </c>
      <c r="F19" s="61">
        <f>'当月累計関'!M18</f>
        <v>3361</v>
      </c>
      <c r="G19" s="61">
        <f>'当月累計関'!N18</f>
        <v>3410</v>
      </c>
      <c r="H19" s="95">
        <f t="shared" si="0"/>
        <v>98.56304985337243</v>
      </c>
      <c r="I19" s="128">
        <v>40520</v>
      </c>
      <c r="J19" s="129"/>
      <c r="K19" s="114">
        <v>368876</v>
      </c>
      <c r="L19" s="111">
        <v>409060</v>
      </c>
      <c r="M19" s="77">
        <f t="shared" si="2"/>
        <v>90.17650222461253</v>
      </c>
      <c r="N19" s="42"/>
      <c r="O19" s="39"/>
      <c r="Q19" s="40"/>
      <c r="R19" s="41"/>
    </row>
    <row r="20" spans="1:18" ht="34.5" customHeight="1">
      <c r="A20" s="180" t="s">
        <v>44</v>
      </c>
      <c r="B20" s="181"/>
      <c r="C20" s="60">
        <f>'当月累計関'!C19</f>
        <v>976</v>
      </c>
      <c r="D20" s="61">
        <f>'当月累計関'!D19</f>
        <v>1115</v>
      </c>
      <c r="E20" s="91">
        <f t="shared" si="1"/>
        <v>87.53363228699551</v>
      </c>
      <c r="F20" s="61">
        <f>'当月累計関'!M19</f>
        <v>10294</v>
      </c>
      <c r="G20" s="61">
        <f>'当月累計関'!N19</f>
        <v>12017</v>
      </c>
      <c r="H20" s="95">
        <f t="shared" si="0"/>
        <v>85.66197886327703</v>
      </c>
      <c r="I20" s="128">
        <v>373026</v>
      </c>
      <c r="J20" s="129"/>
      <c r="K20" s="114">
        <v>3745077</v>
      </c>
      <c r="L20" s="111">
        <v>4315075</v>
      </c>
      <c r="M20" s="77">
        <f t="shared" si="2"/>
        <v>86.79054245870581</v>
      </c>
      <c r="N20" s="42"/>
      <c r="O20" s="39"/>
      <c r="Q20" s="40"/>
      <c r="R20" s="41"/>
    </row>
    <row r="21" spans="1:18" ht="34.5" customHeight="1">
      <c r="A21" s="168" t="s">
        <v>43</v>
      </c>
      <c r="B21" s="169"/>
      <c r="C21" s="64">
        <f>'当月累計関'!C20</f>
        <v>1398</v>
      </c>
      <c r="D21" s="61">
        <f>'当月累計関'!D20</f>
        <v>7727</v>
      </c>
      <c r="E21" s="91">
        <f t="shared" si="1"/>
        <v>18.092403261291576</v>
      </c>
      <c r="F21" s="61">
        <f>'当月累計関'!M20</f>
        <v>52445</v>
      </c>
      <c r="G21" s="61">
        <f>'当月累計関'!N20</f>
        <v>70111</v>
      </c>
      <c r="H21" s="96">
        <f t="shared" si="0"/>
        <v>74.80281268274594</v>
      </c>
      <c r="I21" s="130">
        <v>205145</v>
      </c>
      <c r="J21" s="129"/>
      <c r="K21" s="114">
        <v>6454403</v>
      </c>
      <c r="L21" s="111">
        <v>8533510</v>
      </c>
      <c r="M21" s="77">
        <f t="shared" si="2"/>
        <v>75.63596925532401</v>
      </c>
      <c r="N21" s="42"/>
      <c r="O21" s="39"/>
      <c r="Q21" s="40"/>
      <c r="R21" s="41"/>
    </row>
    <row r="22" spans="1:18" ht="34.5" customHeight="1" thickBot="1">
      <c r="A22" s="170" t="s">
        <v>42</v>
      </c>
      <c r="B22" s="171"/>
      <c r="C22" s="65">
        <f>'当月累計関'!C21</f>
        <v>0</v>
      </c>
      <c r="D22" s="66">
        <f>'当月累計関'!D21</f>
        <v>0</v>
      </c>
      <c r="E22" s="92" t="str">
        <f t="shared" si="1"/>
        <v>-</v>
      </c>
      <c r="F22" s="66">
        <f>'当月累計関'!M21</f>
        <v>1</v>
      </c>
      <c r="G22" s="66">
        <f>'当月累計関'!N21</f>
        <v>2</v>
      </c>
      <c r="H22" s="97">
        <f t="shared" si="0"/>
        <v>50</v>
      </c>
      <c r="I22" s="119">
        <v>3</v>
      </c>
      <c r="J22" s="120"/>
      <c r="K22" s="131">
        <v>273</v>
      </c>
      <c r="L22" s="120">
        <v>341</v>
      </c>
      <c r="M22" s="159">
        <f t="shared" si="2"/>
        <v>80.05865102639295</v>
      </c>
      <c r="N22" s="42"/>
      <c r="O22" s="39"/>
      <c r="Q22" s="40"/>
      <c r="R22" s="41"/>
    </row>
    <row r="23" spans="1:18" ht="34.5" customHeight="1" thickBot="1" thickTop="1">
      <c r="A23" s="172" t="s">
        <v>31</v>
      </c>
      <c r="B23" s="173"/>
      <c r="C23" s="68">
        <f>'当月累計関'!C22</f>
        <v>28121</v>
      </c>
      <c r="D23" s="69">
        <f>'当月累計関'!D22</f>
        <v>34087</v>
      </c>
      <c r="E23" s="93">
        <f t="shared" si="1"/>
        <v>82.49772640596122</v>
      </c>
      <c r="F23" s="69">
        <f>'当月累計関'!M22</f>
        <v>346951</v>
      </c>
      <c r="G23" s="69">
        <f>'当月累計関'!N22</f>
        <v>396178</v>
      </c>
      <c r="H23" s="98">
        <f t="shared" si="0"/>
        <v>87.57452458238468</v>
      </c>
      <c r="I23" s="123">
        <v>4474719</v>
      </c>
      <c r="J23" s="124"/>
      <c r="K23" s="132">
        <v>53498900</v>
      </c>
      <c r="L23" s="124">
        <v>59963011</v>
      </c>
      <c r="M23" s="85">
        <f>K23/L23*100</f>
        <v>89.2198358751531</v>
      </c>
      <c r="N23" s="42"/>
      <c r="O23" s="39"/>
      <c r="Q23" s="40"/>
      <c r="R23" s="41"/>
    </row>
    <row r="24" spans="1:13" ht="31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</sheetData>
  <sheetProtection/>
  <mergeCells count="18">
    <mergeCell ref="A23:B23"/>
    <mergeCell ref="A18:B18"/>
    <mergeCell ref="A19:B19"/>
    <mergeCell ref="A4:B6"/>
    <mergeCell ref="A17:B17"/>
    <mergeCell ref="A8:B8"/>
    <mergeCell ref="A9:B9"/>
    <mergeCell ref="A13:B13"/>
    <mergeCell ref="A14:B14"/>
    <mergeCell ref="A10:B10"/>
    <mergeCell ref="A2:D2"/>
    <mergeCell ref="A16:B16"/>
    <mergeCell ref="A21:B21"/>
    <mergeCell ref="A20:B20"/>
    <mergeCell ref="A22:B22"/>
    <mergeCell ref="A11:B11"/>
    <mergeCell ref="A12:B12"/>
    <mergeCell ref="A15:B15"/>
  </mergeCells>
  <printOptions horizontalCentered="1" verticalCentered="1"/>
  <pageMargins left="0.3937007874015748" right="0.3937007874015748" top="0.7086614173228347" bottom="0.5118110236220472" header="0" footer="0"/>
  <pageSetup horizontalDpi="600" verticalDpi="600" orientation="landscape" paperSize="9" scale="5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24"/>
  <sheetViews>
    <sheetView showOutlineSymbols="0" view="pageBreakPreview" zoomScale="50" zoomScaleNormal="5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6.88671875" style="2" customWidth="1"/>
    <col min="2" max="2" width="24.3359375" style="2" customWidth="1"/>
    <col min="3" max="4" width="13.6640625" style="2" customWidth="1"/>
    <col min="5" max="5" width="10.77734375" style="2" customWidth="1"/>
    <col min="6" max="6" width="13.6640625" style="2" customWidth="1"/>
    <col min="7" max="7" width="11.3359375" style="2" customWidth="1"/>
    <col min="8" max="8" width="16.4453125" style="2" customWidth="1"/>
    <col min="9" max="9" width="17.21484375" style="2" bestFit="1" customWidth="1"/>
    <col min="10" max="10" width="10.6640625" style="2" customWidth="1"/>
    <col min="11" max="11" width="15.4453125" style="2" customWidth="1"/>
    <col min="12" max="12" width="11.3359375" style="2" customWidth="1"/>
    <col min="13" max="13" width="15.4453125" style="2" customWidth="1"/>
    <col min="14" max="14" width="15.4453125" style="2" bestFit="1" customWidth="1"/>
    <col min="15" max="15" width="10.21484375" style="2" customWidth="1"/>
    <col min="16" max="16" width="15.3359375" style="2" customWidth="1"/>
    <col min="17" max="17" width="11.3359375" style="2" customWidth="1"/>
    <col min="18" max="16384" width="10.6640625" style="2" customWidth="1"/>
  </cols>
  <sheetData>
    <row r="2" spans="1:17" ht="32.25" customHeight="1">
      <c r="A2" s="165"/>
      <c r="B2" s="165"/>
      <c r="C2" s="165"/>
      <c r="D2" s="165"/>
      <c r="E2" s="160"/>
      <c r="F2" s="162" t="s">
        <v>59</v>
      </c>
      <c r="G2" s="161"/>
      <c r="H2" s="161"/>
      <c r="I2" s="161"/>
      <c r="J2" s="161"/>
      <c r="K2" s="163"/>
      <c r="L2" s="163"/>
      <c r="M2" s="163"/>
      <c r="N2" s="1"/>
      <c r="O2" s="1"/>
      <c r="P2" s="1"/>
      <c r="Q2" s="1"/>
    </row>
    <row r="3" spans="1:256" ht="34.5" customHeight="1" thickBo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34.5" customHeight="1">
      <c r="A4" s="174"/>
      <c r="B4" s="175"/>
      <c r="C4" s="6" t="s">
        <v>23</v>
      </c>
      <c r="D4" s="7"/>
      <c r="E4" s="7"/>
      <c r="F4" s="7"/>
      <c r="G4" s="7"/>
      <c r="H4" s="6" t="s">
        <v>27</v>
      </c>
      <c r="I4" s="7"/>
      <c r="J4" s="7"/>
      <c r="K4" s="7"/>
      <c r="L4" s="7"/>
      <c r="M4" s="6" t="s">
        <v>29</v>
      </c>
      <c r="N4" s="7"/>
      <c r="O4" s="7"/>
      <c r="P4" s="7"/>
      <c r="Q4" s="8"/>
      <c r="R4" s="9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4.5" customHeight="1" thickBot="1">
      <c r="A5" s="178"/>
      <c r="B5" s="179"/>
      <c r="C5" s="10"/>
      <c r="D5" s="34" t="s">
        <v>6</v>
      </c>
      <c r="E5" s="34" t="s">
        <v>24</v>
      </c>
      <c r="F5" s="34" t="s">
        <v>25</v>
      </c>
      <c r="G5" s="34" t="s">
        <v>26</v>
      </c>
      <c r="H5" s="10"/>
      <c r="I5" s="34" t="s">
        <v>12</v>
      </c>
      <c r="J5" s="34" t="s">
        <v>24</v>
      </c>
      <c r="K5" s="34" t="s">
        <v>28</v>
      </c>
      <c r="L5" s="34" t="s">
        <v>26</v>
      </c>
      <c r="M5" s="10"/>
      <c r="N5" s="34" t="s">
        <v>12</v>
      </c>
      <c r="O5" s="34" t="s">
        <v>24</v>
      </c>
      <c r="P5" s="34" t="s">
        <v>28</v>
      </c>
      <c r="Q5" s="35" t="s">
        <v>26</v>
      </c>
      <c r="R5" s="9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4.5" customHeight="1">
      <c r="A6" s="13"/>
      <c r="B6" s="14"/>
      <c r="C6" s="15" t="s">
        <v>5</v>
      </c>
      <c r="D6" s="16" t="s">
        <v>5</v>
      </c>
      <c r="E6" s="17" t="s">
        <v>11</v>
      </c>
      <c r="F6" s="16" t="s">
        <v>5</v>
      </c>
      <c r="G6" s="16" t="s">
        <v>11</v>
      </c>
      <c r="H6" s="15" t="s">
        <v>5</v>
      </c>
      <c r="I6" s="16" t="s">
        <v>5</v>
      </c>
      <c r="J6" s="17" t="s">
        <v>11</v>
      </c>
      <c r="K6" s="16" t="s">
        <v>5</v>
      </c>
      <c r="L6" s="16" t="s">
        <v>11</v>
      </c>
      <c r="M6" s="15" t="s">
        <v>5</v>
      </c>
      <c r="N6" s="16" t="s">
        <v>5</v>
      </c>
      <c r="O6" s="17" t="s">
        <v>11</v>
      </c>
      <c r="P6" s="16" t="s">
        <v>5</v>
      </c>
      <c r="Q6" s="18" t="s">
        <v>11</v>
      </c>
      <c r="R6" s="9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4.5" customHeight="1">
      <c r="A7" s="166" t="s">
        <v>32</v>
      </c>
      <c r="B7" s="167"/>
      <c r="C7" s="57">
        <f>'当月累計局'!C7+'当月累計関'!C7</f>
        <v>22691.32561</v>
      </c>
      <c r="D7" s="99">
        <f>'当月累計局'!D7+'当月累計関'!D7</f>
        <v>22582.378053000022</v>
      </c>
      <c r="E7" s="71">
        <f>C7/D7*100</f>
        <v>100.48244501418</v>
      </c>
      <c r="F7" s="58">
        <f>'当月累計局'!F7+'当月累計関'!F7</f>
        <v>23452.838574999943</v>
      </c>
      <c r="G7" s="71">
        <f>C7/F7*100</f>
        <v>96.75300299976611</v>
      </c>
      <c r="H7" s="57">
        <f>'当月累計局'!H7+'当月累計関'!H7</f>
        <v>22691.32561</v>
      </c>
      <c r="I7" s="58">
        <f>'当月累計局'!I7+'当月累計関'!I7</f>
        <v>22582.378053000022</v>
      </c>
      <c r="J7" s="71">
        <f>H7/I7*100</f>
        <v>100.48244501418</v>
      </c>
      <c r="K7" s="58">
        <f>'当月累計局'!K7+'当月累計関'!K7</f>
        <v>23452.838574999943</v>
      </c>
      <c r="L7" s="71">
        <f>H7/K7*100</f>
        <v>96.75300299976611</v>
      </c>
      <c r="M7" s="57">
        <f>'当月累計局'!M7+'当月累計関'!M7</f>
        <v>323096.02075100003</v>
      </c>
      <c r="N7" s="58">
        <f>'当月累計局'!N7+'当月累計関'!N7</f>
        <v>306764.16589500004</v>
      </c>
      <c r="O7" s="71">
        <f>M7/N7*100</f>
        <v>105.32391220087621</v>
      </c>
      <c r="P7" s="58">
        <f>'当月累計局'!P7+'当月累計関'!P7</f>
        <v>336422.504287</v>
      </c>
      <c r="Q7" s="73">
        <f>M7/P7*100</f>
        <v>96.03876572875421</v>
      </c>
      <c r="R7" s="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34.5" customHeight="1">
      <c r="A8" s="166" t="s">
        <v>33</v>
      </c>
      <c r="B8" s="167"/>
      <c r="C8" s="100">
        <f>'当月累計局'!C8+'当月累計関'!C8</f>
        <v>1194.0467000000026</v>
      </c>
      <c r="D8" s="61">
        <f>'当月累計局'!D8+'当月累計関'!D8</f>
        <v>1092.8022999999994</v>
      </c>
      <c r="E8" s="74">
        <f aca="true" t="shared" si="0" ref="E8:E22">C8/D8*100</f>
        <v>109.26465839246524</v>
      </c>
      <c r="F8" s="61">
        <f>'当月累計局'!F8+'当月累計関'!F8</f>
        <v>1150.8505999999998</v>
      </c>
      <c r="G8" s="77">
        <f aca="true" t="shared" si="1" ref="G8:G22">C8/F8*100</f>
        <v>103.75340639349737</v>
      </c>
      <c r="H8" s="63">
        <f>'当月累計局'!H8+'当月累計関'!H8</f>
        <v>1194.0467000000026</v>
      </c>
      <c r="I8" s="61">
        <f>'当月累計局'!I8+'当月累計関'!I8</f>
        <v>1092.8022999999994</v>
      </c>
      <c r="J8" s="74">
        <f aca="true" t="shared" si="2" ref="J8:J22">H8/I8*100</f>
        <v>109.26465839246524</v>
      </c>
      <c r="K8" s="61">
        <f>'当月累計局'!K8+'当月累計関'!K8</f>
        <v>1150.8505999999998</v>
      </c>
      <c r="L8" s="76">
        <f aca="true" t="shared" si="3" ref="L8:L22">H8/K8*100</f>
        <v>103.75340639349737</v>
      </c>
      <c r="M8" s="100">
        <f>'当月累計局'!M8+'当月累計関'!M8</f>
        <v>15704.776310000001</v>
      </c>
      <c r="N8" s="61">
        <f>'当月累計局'!N8+'当月累計関'!N8</f>
        <v>16396.66535</v>
      </c>
      <c r="O8" s="74">
        <f aca="true" t="shared" si="4" ref="O8:O22">M8/N8*100</f>
        <v>95.78030639016488</v>
      </c>
      <c r="P8" s="61">
        <f>'当月累計局'!P8+'当月累計関'!P8</f>
        <v>15834.38523</v>
      </c>
      <c r="Q8" s="77">
        <f aca="true" t="shared" si="5" ref="Q8:Q22">M8/P8*100</f>
        <v>99.18147172676814</v>
      </c>
      <c r="R8" s="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34.5" customHeight="1">
      <c r="A9" s="166" t="s">
        <v>53</v>
      </c>
      <c r="B9" s="167"/>
      <c r="C9" s="100">
        <f>'当月累計局'!C9+'当月累計関'!C9</f>
        <v>17720.593270000012</v>
      </c>
      <c r="D9" s="61">
        <f>'当月累計局'!D9+'当月累計関'!D9</f>
        <v>20452.456902000005</v>
      </c>
      <c r="E9" s="74">
        <f t="shared" si="0"/>
        <v>86.6428583857187</v>
      </c>
      <c r="F9" s="61">
        <f>'当月累計局'!F9+'当月累計関'!F9</f>
        <v>18946.436929999996</v>
      </c>
      <c r="G9" s="77">
        <f t="shared" si="1"/>
        <v>93.5299514915178</v>
      </c>
      <c r="H9" s="63">
        <f>'当月累計局'!H9+'当月累計関'!H9</f>
        <v>17720.593270000012</v>
      </c>
      <c r="I9" s="61">
        <f>'当月累計局'!I9+'当月累計関'!I9</f>
        <v>20452.456902000005</v>
      </c>
      <c r="J9" s="74">
        <f t="shared" si="2"/>
        <v>86.6428583857187</v>
      </c>
      <c r="K9" s="61">
        <f>'当月累計局'!K9+'当月累計関'!K9</f>
        <v>18946.436929999996</v>
      </c>
      <c r="L9" s="76">
        <f t="shared" si="3"/>
        <v>93.5299514915178</v>
      </c>
      <c r="M9" s="100">
        <f>'当月累計局'!M9+'当月累計関'!M9</f>
        <v>252600.27092</v>
      </c>
      <c r="N9" s="61">
        <f>'当月累計局'!N9+'当月累計関'!N9</f>
        <v>265200.35528200003</v>
      </c>
      <c r="O9" s="74">
        <f t="shared" si="4"/>
        <v>95.24884333258085</v>
      </c>
      <c r="P9" s="61">
        <f>'当月累計局'!P9+'当月累計関'!P9</f>
        <v>260415.84509</v>
      </c>
      <c r="Q9" s="77">
        <f t="shared" si="5"/>
        <v>96.9988100504027</v>
      </c>
      <c r="R9" s="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34.5" customHeight="1">
      <c r="A10" s="166" t="s">
        <v>54</v>
      </c>
      <c r="B10" s="167"/>
      <c r="C10" s="100">
        <f>'当月累計局'!C10+'当月累計関'!C10</f>
        <v>20181.74052000005</v>
      </c>
      <c r="D10" s="61">
        <f>'当月累計局'!D10+'当月累計関'!D10</f>
        <v>23591.517368</v>
      </c>
      <c r="E10" s="74">
        <f t="shared" si="0"/>
        <v>85.54659797921673</v>
      </c>
      <c r="F10" s="61">
        <f>'当月累計局'!F10+'当月累計関'!F10</f>
        <v>23605.655779999972</v>
      </c>
      <c r="G10" s="77">
        <f t="shared" si="1"/>
        <v>85.49536055295336</v>
      </c>
      <c r="H10" s="63">
        <f>'当月累計局'!H10+'当月累計関'!H10</f>
        <v>20181.74052000005</v>
      </c>
      <c r="I10" s="61">
        <f>'当月累計局'!I10+'当月累計関'!I10</f>
        <v>23591.517368</v>
      </c>
      <c r="J10" s="74">
        <f t="shared" si="2"/>
        <v>85.54659797921673</v>
      </c>
      <c r="K10" s="61">
        <f>'当月累計局'!K10+'当月累計関'!K10</f>
        <v>23605.655779999972</v>
      </c>
      <c r="L10" s="76">
        <f t="shared" si="3"/>
        <v>85.49536055295336</v>
      </c>
      <c r="M10" s="100">
        <f>'当月累計局'!M10+'当月累計関'!M10</f>
        <v>300905.53870000003</v>
      </c>
      <c r="N10" s="61">
        <f>'当月累計局'!N10+'当月累計関'!N10</f>
        <v>325719.551704</v>
      </c>
      <c r="O10" s="74">
        <f t="shared" si="4"/>
        <v>92.38178584178151</v>
      </c>
      <c r="P10" s="61">
        <f>'当月累計局'!P10+'当月累計関'!P10</f>
        <v>324135.62799999997</v>
      </c>
      <c r="Q10" s="77">
        <f t="shared" si="5"/>
        <v>92.83321940160188</v>
      </c>
      <c r="R10" s="9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34.5" customHeight="1">
      <c r="A11" s="166" t="s">
        <v>34</v>
      </c>
      <c r="B11" s="167"/>
      <c r="C11" s="100">
        <f>'当月累計局'!C11+'当月累計関'!C11</f>
        <v>6016.96656999999</v>
      </c>
      <c r="D11" s="61">
        <f>'当月累計局'!D11+'当月累計関'!D11</f>
        <v>5252.435020000004</v>
      </c>
      <c r="E11" s="74">
        <f t="shared" si="0"/>
        <v>114.55575456124319</v>
      </c>
      <c r="F11" s="61">
        <f>'当月累計局'!F11+'当月累計関'!F11</f>
        <v>6122.534114000009</v>
      </c>
      <c r="G11" s="77">
        <f t="shared" si="1"/>
        <v>98.2757540908</v>
      </c>
      <c r="H11" s="63">
        <f>'当月累計局'!H11+'当月累計関'!H11</f>
        <v>6016.96656999999</v>
      </c>
      <c r="I11" s="61">
        <f>'当月累計局'!I11+'当月累計関'!I11</f>
        <v>5252.435020000004</v>
      </c>
      <c r="J11" s="74">
        <f t="shared" si="2"/>
        <v>114.55575456124319</v>
      </c>
      <c r="K11" s="61">
        <f>'当月累計局'!K11+'当月累計関'!K11</f>
        <v>6122.534114000009</v>
      </c>
      <c r="L11" s="76">
        <f t="shared" si="3"/>
        <v>98.2757540908</v>
      </c>
      <c r="M11" s="100">
        <f>'当月累計局'!M11+'当月累計関'!M11</f>
        <v>78978.49914</v>
      </c>
      <c r="N11" s="61">
        <f>'当月累計局'!N11+'当月累計関'!N11</f>
        <v>80726.767494</v>
      </c>
      <c r="O11" s="74">
        <f t="shared" si="4"/>
        <v>97.8343387103541</v>
      </c>
      <c r="P11" s="61">
        <f>'当月累計局'!P11+'当月累計関'!P11</f>
        <v>79742.292958</v>
      </c>
      <c r="Q11" s="77">
        <f t="shared" si="5"/>
        <v>99.04217224051696</v>
      </c>
      <c r="R11" s="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34.5" customHeight="1">
      <c r="A12" s="166" t="s">
        <v>35</v>
      </c>
      <c r="B12" s="167"/>
      <c r="C12" s="100">
        <f>'当月累計局'!C12+'当月累計関'!C12</f>
        <v>126148.07342500007</v>
      </c>
      <c r="D12" s="61">
        <f>'当月累計局'!D12+'当月累計関'!D12</f>
        <v>106791.75238900003</v>
      </c>
      <c r="E12" s="74">
        <f t="shared" si="0"/>
        <v>118.12529582386908</v>
      </c>
      <c r="F12" s="61">
        <f>'当月累計局'!F12+'当月累計関'!F12</f>
        <v>91388.39938099985</v>
      </c>
      <c r="G12" s="77">
        <f t="shared" si="1"/>
        <v>138.0351054175777</v>
      </c>
      <c r="H12" s="63">
        <f>'当月累計局'!H12+'当月累計関'!H12</f>
        <v>126148.07342500007</v>
      </c>
      <c r="I12" s="61">
        <f>'当月累計局'!I12+'当月累計関'!I12</f>
        <v>106791.75238900003</v>
      </c>
      <c r="J12" s="74">
        <f t="shared" si="2"/>
        <v>118.12529582386908</v>
      </c>
      <c r="K12" s="61">
        <f>'当月累計局'!K12+'当月累計関'!K12</f>
        <v>91388.39938099985</v>
      </c>
      <c r="L12" s="76">
        <f t="shared" si="3"/>
        <v>138.0351054175777</v>
      </c>
      <c r="M12" s="100">
        <f>'当月累計局'!M12+'当月累計関'!M12</f>
        <v>1994834.8770030001</v>
      </c>
      <c r="N12" s="61">
        <f>'当月累計局'!N12+'当月累計関'!N12</f>
        <v>1874773.50218</v>
      </c>
      <c r="O12" s="74">
        <f t="shared" si="4"/>
        <v>106.40404692531614</v>
      </c>
      <c r="P12" s="61">
        <f>'当月累計局'!P12+'当月累計関'!P12</f>
        <v>1639833.3782779998</v>
      </c>
      <c r="Q12" s="77">
        <f t="shared" si="5"/>
        <v>121.64863232005862</v>
      </c>
      <c r="R12" s="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34.5" customHeight="1">
      <c r="A13" s="166" t="s">
        <v>36</v>
      </c>
      <c r="B13" s="167"/>
      <c r="C13" s="100">
        <f>'当月累計局'!C13+'当月累計関'!C13</f>
        <v>19108.416270000016</v>
      </c>
      <c r="D13" s="61">
        <f>'当月累計局'!D13+'当月累計関'!D13</f>
        <v>23505.322969999994</v>
      </c>
      <c r="E13" s="74">
        <f t="shared" si="0"/>
        <v>81.29399580847377</v>
      </c>
      <c r="F13" s="61">
        <f>'当月累計局'!F13+'当月累計関'!F13</f>
        <v>22395.664346000005</v>
      </c>
      <c r="G13" s="77">
        <f>C13/F13*100</f>
        <v>85.32194434952267</v>
      </c>
      <c r="H13" s="63">
        <f>'当月累計局'!H13+'当月累計関'!H13</f>
        <v>19108.416270000016</v>
      </c>
      <c r="I13" s="61">
        <f>'当月累計局'!I13+'当月累計関'!I13</f>
        <v>23505.322969999994</v>
      </c>
      <c r="J13" s="74">
        <f t="shared" si="2"/>
        <v>81.29399580847377</v>
      </c>
      <c r="K13" s="61">
        <f>'当月累計局'!K13+'当月累計関'!K13</f>
        <v>22395.664346000005</v>
      </c>
      <c r="L13" s="76">
        <f t="shared" si="3"/>
        <v>85.32194434952267</v>
      </c>
      <c r="M13" s="100">
        <f>'当月累計局'!M13+'当月累計関'!M13</f>
        <v>263561.130935</v>
      </c>
      <c r="N13" s="61">
        <f>'当月累計局'!N13+'当月累計関'!N13</f>
        <v>302609.969555</v>
      </c>
      <c r="O13" s="74">
        <f t="shared" si="4"/>
        <v>87.09598408888417</v>
      </c>
      <c r="P13" s="61">
        <f>'当月累計局'!P13+'当月累計関'!P13</f>
        <v>287081.71259899996</v>
      </c>
      <c r="Q13" s="77">
        <f t="shared" si="5"/>
        <v>91.80700802880682</v>
      </c>
      <c r="R13" s="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34.5" customHeight="1">
      <c r="A14" s="166" t="s">
        <v>37</v>
      </c>
      <c r="B14" s="167"/>
      <c r="C14" s="100">
        <f>'当月累計局'!C14+'当月累計関'!C14</f>
        <v>584.0724900000005</v>
      </c>
      <c r="D14" s="61">
        <f>'当月累計局'!D14+'当月累計関'!D14</f>
        <v>425.35312999999996</v>
      </c>
      <c r="E14" s="74">
        <f t="shared" si="0"/>
        <v>137.3147271773927</v>
      </c>
      <c r="F14" s="61">
        <f>'当月累計局'!F14+'当月累計関'!F14</f>
        <v>292.14802000000054</v>
      </c>
      <c r="G14" s="77">
        <f t="shared" si="1"/>
        <v>199.9234805698835</v>
      </c>
      <c r="H14" s="63">
        <f>'当月累計局'!H14+'当月累計関'!H14</f>
        <v>584.0724900000005</v>
      </c>
      <c r="I14" s="61">
        <f>'当月累計局'!I14+'当月累計関'!I14</f>
        <v>425.35312999999996</v>
      </c>
      <c r="J14" s="74">
        <f t="shared" si="2"/>
        <v>137.3147271773927</v>
      </c>
      <c r="K14" s="61">
        <f>'当月累計局'!K14+'当月累計関'!K14</f>
        <v>292.14802000000054</v>
      </c>
      <c r="L14" s="76">
        <f t="shared" si="3"/>
        <v>199.9234805698835</v>
      </c>
      <c r="M14" s="100">
        <f>'当月累計局'!M14+'当月累計関'!M14</f>
        <v>9412.126769999999</v>
      </c>
      <c r="N14" s="61">
        <f>'当月累計局'!N14+'当月累計関'!N14</f>
        <v>7072.430715</v>
      </c>
      <c r="O14" s="74">
        <f t="shared" si="4"/>
        <v>133.08192259894057</v>
      </c>
      <c r="P14" s="61">
        <f>'当月累計局'!P14+'当月累計関'!P14</f>
        <v>6446.322295</v>
      </c>
      <c r="Q14" s="77">
        <f t="shared" si="5"/>
        <v>146.00769771161433</v>
      </c>
      <c r="R14" s="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34.5" customHeight="1">
      <c r="A15" s="166" t="s">
        <v>38</v>
      </c>
      <c r="B15" s="167"/>
      <c r="C15" s="100">
        <f>'当月累計局'!C15+'当月累計関'!C15</f>
        <v>13056.47722999999</v>
      </c>
      <c r="D15" s="61">
        <f>'当月累計局'!D15+'当月累計関'!D15</f>
        <v>11483.952519999992</v>
      </c>
      <c r="E15" s="74">
        <f t="shared" si="0"/>
        <v>113.6932359069001</v>
      </c>
      <c r="F15" s="61">
        <f>'当月累計局'!F15+'当月累計関'!F15</f>
        <v>10077.159660000005</v>
      </c>
      <c r="G15" s="77">
        <f>C15/F15*100</f>
        <v>129.5650527581299</v>
      </c>
      <c r="H15" s="63">
        <f>'当月累計局'!H15+'当月累計関'!H15</f>
        <v>13056.47722999999</v>
      </c>
      <c r="I15" s="61">
        <f>'当月累計局'!I15+'当月累計関'!I15</f>
        <v>11483.952519999992</v>
      </c>
      <c r="J15" s="74">
        <f t="shared" si="2"/>
        <v>113.6932359069001</v>
      </c>
      <c r="K15" s="61">
        <f>'当月累計局'!K15+'当月累計関'!K15</f>
        <v>10077.159660000005</v>
      </c>
      <c r="L15" s="76">
        <f t="shared" si="3"/>
        <v>129.5650527581299</v>
      </c>
      <c r="M15" s="100">
        <f>'当月累計局'!M15+'当月累計関'!M15</f>
        <v>168854.004883</v>
      </c>
      <c r="N15" s="61">
        <f>'当月累計局'!N15+'当月累計関'!N15</f>
        <v>158667.251215</v>
      </c>
      <c r="O15" s="74">
        <f t="shared" si="4"/>
        <v>106.42019924716321</v>
      </c>
      <c r="P15" s="61">
        <f>'当月累計局'!P15+'当月累計関'!P15</f>
        <v>134606.42584</v>
      </c>
      <c r="Q15" s="77">
        <f t="shared" si="5"/>
        <v>125.44275195577094</v>
      </c>
      <c r="R15" s="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34.5" customHeight="1">
      <c r="A16" s="166" t="s">
        <v>39</v>
      </c>
      <c r="B16" s="167"/>
      <c r="C16" s="100">
        <f>'当月累計局'!C16+'当月累計関'!C16</f>
        <v>196.09886000000006</v>
      </c>
      <c r="D16" s="61">
        <f>'当月累計局'!D16+'当月累計関'!D16</f>
        <v>261.1292699999999</v>
      </c>
      <c r="E16" s="74">
        <f t="shared" si="0"/>
        <v>75.09646850389468</v>
      </c>
      <c r="F16" s="61">
        <f>'当月累計局'!F16+'当月累計関'!F16</f>
        <v>223.2567600000002</v>
      </c>
      <c r="G16" s="77">
        <f t="shared" si="1"/>
        <v>87.83557550508208</v>
      </c>
      <c r="H16" s="63">
        <f>'当月累計局'!H16+'当月累計関'!H16</f>
        <v>196.09886000000006</v>
      </c>
      <c r="I16" s="61">
        <f>'当月累計局'!I16+'当月累計関'!I16</f>
        <v>261.1292699999999</v>
      </c>
      <c r="J16" s="74">
        <f t="shared" si="2"/>
        <v>75.09646850389468</v>
      </c>
      <c r="K16" s="61">
        <f>'当月累計局'!K16+'当月累計関'!K16</f>
        <v>223.2567600000002</v>
      </c>
      <c r="L16" s="76">
        <f t="shared" si="3"/>
        <v>87.83557550508208</v>
      </c>
      <c r="M16" s="100">
        <f>'当月累計局'!M16+'当月累計関'!M16</f>
        <v>3597.98489</v>
      </c>
      <c r="N16" s="61">
        <f>'当月累計局'!N16+'当月累計関'!N16</f>
        <v>3898.31129</v>
      </c>
      <c r="O16" s="74">
        <f t="shared" si="4"/>
        <v>92.2959872196353</v>
      </c>
      <c r="P16" s="61">
        <f>'当月累計局'!P16+'当月累計関'!P16</f>
        <v>3681.85142</v>
      </c>
      <c r="Q16" s="77">
        <f t="shared" si="5"/>
        <v>97.7221641931439</v>
      </c>
      <c r="R16" s="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34.5" customHeight="1">
      <c r="A17" s="166" t="s">
        <v>40</v>
      </c>
      <c r="B17" s="167"/>
      <c r="C17" s="100">
        <f>'当月累計局'!C17+'当月累計関'!C17</f>
        <v>125871.45917000005</v>
      </c>
      <c r="D17" s="61">
        <f>'当月累計局'!D17+'当月累計関'!D17</f>
        <v>31943.31376400002</v>
      </c>
      <c r="E17" s="74">
        <f t="shared" si="0"/>
        <v>394.0463412780193</v>
      </c>
      <c r="F17" s="61">
        <f>'当月累計局'!F17+'当月累計関'!F17</f>
        <v>37450.679584999976</v>
      </c>
      <c r="G17" s="77">
        <f t="shared" si="1"/>
        <v>336.0992659273799</v>
      </c>
      <c r="H17" s="63">
        <f>'当月累計局'!H17+'当月累計関'!H17</f>
        <v>125871.45917000005</v>
      </c>
      <c r="I17" s="61">
        <f>'当月累計局'!I17+'当月累計関'!I17</f>
        <v>31943.31376400002</v>
      </c>
      <c r="J17" s="74">
        <f t="shared" si="2"/>
        <v>394.0463412780193</v>
      </c>
      <c r="K17" s="61">
        <f>'当月累計局'!K17+'当月累計関'!K17</f>
        <v>37450.679584999976</v>
      </c>
      <c r="L17" s="76">
        <f t="shared" si="3"/>
        <v>336.0992659273799</v>
      </c>
      <c r="M17" s="100">
        <f>'当月累計局'!M17+'当月累計関'!M17</f>
        <v>921516.40717</v>
      </c>
      <c r="N17" s="61">
        <f>'当月累計局'!N17+'当月累計関'!N17</f>
        <v>479595.106286</v>
      </c>
      <c r="O17" s="74">
        <f t="shared" si="4"/>
        <v>192.1446643411883</v>
      </c>
      <c r="P17" s="61">
        <f>'当月累計局'!P17+'当月累計関'!P17</f>
        <v>504619.494558</v>
      </c>
      <c r="Q17" s="77">
        <f t="shared" si="5"/>
        <v>182.616093335269</v>
      </c>
      <c r="R17" s="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34.5" customHeight="1">
      <c r="A18" s="166" t="s">
        <v>41</v>
      </c>
      <c r="B18" s="167"/>
      <c r="C18" s="100">
        <f>'当月累計局'!C18+'当月累計関'!C18</f>
        <v>541.3607499999925</v>
      </c>
      <c r="D18" s="61">
        <f>'当月累計局'!D18+'当月累計関'!D18</f>
        <v>13504.104572000011</v>
      </c>
      <c r="E18" s="74">
        <f t="shared" si="0"/>
        <v>4.008860766099762</v>
      </c>
      <c r="F18" s="61">
        <f>'当月累計局'!F18+'当月累計関'!F18</f>
        <v>16991.17458999998</v>
      </c>
      <c r="G18" s="77">
        <f t="shared" si="1"/>
        <v>3.186129052658938</v>
      </c>
      <c r="H18" s="63">
        <f>'当月累計局'!H18+'当月累計関'!H18</f>
        <v>541.3607499999925</v>
      </c>
      <c r="I18" s="61">
        <f>'当月累計局'!I18+'当月累計関'!I18</f>
        <v>13504.104572000011</v>
      </c>
      <c r="J18" s="74">
        <f t="shared" si="2"/>
        <v>4.008860766099762</v>
      </c>
      <c r="K18" s="61">
        <f>'当月累計局'!K18+'当月累計関'!K18</f>
        <v>16991.17458999998</v>
      </c>
      <c r="L18" s="76">
        <f t="shared" si="3"/>
        <v>3.186129052658938</v>
      </c>
      <c r="M18" s="100">
        <f>'当月累計局'!M18+'当月累計関'!M18</f>
        <v>136859.218373</v>
      </c>
      <c r="N18" s="61">
        <f>'当月累計局'!N18+'当月累計関'!N18</f>
        <v>216684.904266</v>
      </c>
      <c r="O18" s="74">
        <f t="shared" si="4"/>
        <v>63.160476654614186</v>
      </c>
      <c r="P18" s="61">
        <f>'当月累計局'!P18+'当月累計関'!P18</f>
        <v>244378.08315</v>
      </c>
      <c r="Q18" s="77">
        <f t="shared" si="5"/>
        <v>56.003065663214734</v>
      </c>
      <c r="R18" s="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34.5" customHeight="1">
      <c r="A19" s="180" t="s">
        <v>44</v>
      </c>
      <c r="B19" s="181"/>
      <c r="C19" s="100">
        <f>'当月累計局'!C19+'当月累計関'!C19</f>
        <v>67813.90795000002</v>
      </c>
      <c r="D19" s="61">
        <f>'当月累計局'!D19+'当月累計関'!D19</f>
        <v>61949.58137999999</v>
      </c>
      <c r="E19" s="74">
        <f t="shared" si="0"/>
        <v>109.4662892619534</v>
      </c>
      <c r="F19" s="61">
        <f>'当月累計局'!F19+'当月累計関'!F19</f>
        <v>62640.79576500016</v>
      </c>
      <c r="G19" s="77">
        <f t="shared" si="1"/>
        <v>108.25837558706475</v>
      </c>
      <c r="H19" s="63">
        <f>'当月累計局'!H19+'当月累計関'!H19</f>
        <v>67813.90795000002</v>
      </c>
      <c r="I19" s="61">
        <f>'当月累計局'!I19+'当月累計関'!I19</f>
        <v>61949.58137999999</v>
      </c>
      <c r="J19" s="74">
        <f t="shared" si="2"/>
        <v>109.4662892619534</v>
      </c>
      <c r="K19" s="61">
        <f>'当月累計局'!K19+'当月累計関'!K19</f>
        <v>62640.79576500016</v>
      </c>
      <c r="L19" s="76">
        <f t="shared" si="3"/>
        <v>108.25837558706475</v>
      </c>
      <c r="M19" s="100">
        <f>'当月累計局'!M19+'当月累計関'!M19</f>
        <v>875575.241392</v>
      </c>
      <c r="N19" s="61">
        <f>'当月累計局'!N19+'当月累計関'!N19</f>
        <v>830257.77048</v>
      </c>
      <c r="O19" s="74">
        <f t="shared" si="4"/>
        <v>105.45824110574726</v>
      </c>
      <c r="P19" s="61">
        <f>'当月累計局'!P19+'当月累計関'!P19</f>
        <v>832843.6848650001</v>
      </c>
      <c r="Q19" s="77">
        <f t="shared" si="5"/>
        <v>105.13080153017268</v>
      </c>
      <c r="R19" s="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34.5" customHeight="1">
      <c r="A20" s="168" t="s">
        <v>43</v>
      </c>
      <c r="B20" s="169"/>
      <c r="C20" s="101">
        <f>'当月累計局'!C20+'当月累計関'!C20</f>
        <v>57559.57082000002</v>
      </c>
      <c r="D20" s="61">
        <f>'当月累計局'!D20+'当月累計関'!D20</f>
        <v>139894.72444999986</v>
      </c>
      <c r="E20" s="74">
        <f t="shared" si="0"/>
        <v>41.14491882828115</v>
      </c>
      <c r="F20" s="61">
        <f>'当月累計局'!F20+'当月累計関'!F20</f>
        <v>141618.014186</v>
      </c>
      <c r="G20" s="103">
        <f t="shared" si="1"/>
        <v>40.644243707867375</v>
      </c>
      <c r="H20" s="102">
        <f>'当月累計局'!H20+'当月累計関'!H20</f>
        <v>57559.57082000002</v>
      </c>
      <c r="I20" s="61">
        <f>'当月累計局'!I20+'当月累計関'!I20</f>
        <v>139894.72444999986</v>
      </c>
      <c r="J20" s="74">
        <f t="shared" si="2"/>
        <v>41.14491882828115</v>
      </c>
      <c r="K20" s="61">
        <f>'当月累計局'!K20+'当月累計関'!K20</f>
        <v>141618.014186</v>
      </c>
      <c r="L20" s="104">
        <f t="shared" si="3"/>
        <v>40.644243707867375</v>
      </c>
      <c r="M20" s="101">
        <f>'当月累計局'!M20+'当月累計関'!M20</f>
        <v>1466316.869893</v>
      </c>
      <c r="N20" s="61">
        <f>'当月累計局'!N20+'当月累計関'!N20</f>
        <v>1980604.78265</v>
      </c>
      <c r="O20" s="74">
        <f t="shared" si="4"/>
        <v>74.03379426011001</v>
      </c>
      <c r="P20" s="61">
        <f>'当月累計局'!P20+'当月累計関'!P20</f>
        <v>2064403.112386</v>
      </c>
      <c r="Q20" s="79">
        <f t="shared" si="5"/>
        <v>71.02861166481469</v>
      </c>
      <c r="R20" s="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34.5" customHeight="1" thickBot="1">
      <c r="A21" s="170" t="s">
        <v>42</v>
      </c>
      <c r="B21" s="171"/>
      <c r="C21" s="65">
        <f>'当月累計局'!C21+'当月累計関'!C21</f>
        <v>41.979650000000106</v>
      </c>
      <c r="D21" s="66">
        <f>'当月累計局'!D21+'当月累計関'!D21</f>
        <v>40.26914999999997</v>
      </c>
      <c r="E21" s="80">
        <f t="shared" si="0"/>
        <v>104.24766850057709</v>
      </c>
      <c r="F21" s="66">
        <f>'当月累計局'!F21+'当月累計関'!F21</f>
        <v>37.37457000000006</v>
      </c>
      <c r="G21" s="80">
        <f t="shared" si="1"/>
        <v>112.32142603914919</v>
      </c>
      <c r="H21" s="65">
        <f>'当月累計局'!H21+'当月累計関'!H21</f>
        <v>41.979650000000106</v>
      </c>
      <c r="I21" s="66">
        <f>'当月累計局'!I21+'当月累計関'!I21</f>
        <v>40.26914999999997</v>
      </c>
      <c r="J21" s="80">
        <f t="shared" si="2"/>
        <v>104.24766850057709</v>
      </c>
      <c r="K21" s="66">
        <f>'当月累計局'!K21+'当月累計関'!K21</f>
        <v>37.37457000000006</v>
      </c>
      <c r="L21" s="80">
        <f t="shared" si="3"/>
        <v>112.32142603914919</v>
      </c>
      <c r="M21" s="65">
        <f>'当月累計局'!M21+'当月累計関'!M21</f>
        <v>870.7865</v>
      </c>
      <c r="N21" s="66">
        <f>'当月累計局'!N21+'当月累計関'!N21</f>
        <v>899.87331</v>
      </c>
      <c r="O21" s="80">
        <f t="shared" si="4"/>
        <v>96.76767721891875</v>
      </c>
      <c r="P21" s="66">
        <f>'当月累計局'!P21+'当月累計関'!P21</f>
        <v>890.66467</v>
      </c>
      <c r="Q21" s="82">
        <f t="shared" si="5"/>
        <v>97.76816453267423</v>
      </c>
      <c r="R21" s="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34.5" customHeight="1" thickBot="1" thickTop="1">
      <c r="A22" s="172" t="s">
        <v>31</v>
      </c>
      <c r="B22" s="173"/>
      <c r="C22" s="68">
        <f>'当月累計局'!C22+'当月累計関'!C22</f>
        <v>478725.0892850002</v>
      </c>
      <c r="D22" s="69">
        <f>'当月累計局'!D22+'当月累計関'!D22</f>
        <v>462769.0932379998</v>
      </c>
      <c r="E22" s="83">
        <f t="shared" si="0"/>
        <v>103.44793900028115</v>
      </c>
      <c r="F22" s="69">
        <f>'当月累計局'!F22+'当月累計関'!F22</f>
        <v>456397.9828619985</v>
      </c>
      <c r="G22" s="83">
        <f t="shared" si="1"/>
        <v>104.8920256577367</v>
      </c>
      <c r="H22" s="68">
        <f>'当月累計局'!H22+'当月累計関'!H22</f>
        <v>478725.0892850002</v>
      </c>
      <c r="I22" s="69">
        <f>'当月累計局'!I22+'当月累計関'!I22</f>
        <v>462769.0932379998</v>
      </c>
      <c r="J22" s="83">
        <f t="shared" si="2"/>
        <v>103.44793900028115</v>
      </c>
      <c r="K22" s="69">
        <f>'当月累計局'!K22+'当月累計関'!K22</f>
        <v>456397.9828619985</v>
      </c>
      <c r="L22" s="83">
        <f t="shared" si="3"/>
        <v>104.8920256577367</v>
      </c>
      <c r="M22" s="68">
        <f>'当月累計局'!M22+'当月累計関'!M22</f>
        <v>6812685.75363</v>
      </c>
      <c r="N22" s="69">
        <f>'当月累計局'!N22+'当月累計関'!N22</f>
        <v>6849869.407672</v>
      </c>
      <c r="O22" s="83">
        <f t="shared" si="4"/>
        <v>99.45716258472966</v>
      </c>
      <c r="P22" s="69">
        <f>'当月累計局'!P22+'当月累計関'!P22</f>
        <v>6735342.385625999</v>
      </c>
      <c r="Q22" s="85">
        <f t="shared" si="5"/>
        <v>101.14832125192419</v>
      </c>
      <c r="R22" s="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31.5" customHeight="1">
      <c r="A23" s="38" t="s">
        <v>2</v>
      </c>
      <c r="B23" s="9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" ht="31.5" customHeight="1">
      <c r="A24" s="5"/>
      <c r="B24" s="5" t="s">
        <v>51</v>
      </c>
    </row>
  </sheetData>
  <sheetProtection/>
  <mergeCells count="18">
    <mergeCell ref="A20:B20"/>
    <mergeCell ref="A4:B5"/>
    <mergeCell ref="A19:B19"/>
    <mergeCell ref="A17:B17"/>
    <mergeCell ref="A18:B18"/>
    <mergeCell ref="A14:B14"/>
    <mergeCell ref="A15:B15"/>
    <mergeCell ref="A16:B16"/>
    <mergeCell ref="A2:D2"/>
    <mergeCell ref="A21:B21"/>
    <mergeCell ref="A22:B22"/>
    <mergeCell ref="A7:B7"/>
    <mergeCell ref="A8:B8"/>
    <mergeCell ref="A12:B12"/>
    <mergeCell ref="A13:B13"/>
    <mergeCell ref="A9:B9"/>
    <mergeCell ref="A10:B10"/>
    <mergeCell ref="A11:B11"/>
  </mergeCells>
  <printOptions horizontalCentered="1" verticalCentered="1"/>
  <pageMargins left="0.3937007874015748" right="0.3937007874015748" top="0.7086614173228347" bottom="0.5118110236220472" header="0" footer="0"/>
  <pageSetup horizontalDpi="600" verticalDpi="600" orientation="landscape" paperSize="9" scale="48" r:id="rId1"/>
  <headerFooter alignWithMargins="0">
    <oddFooter>&amp;C&amp;14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V25"/>
  <sheetViews>
    <sheetView showOutlineSymbols="0" view="pageBreakPreview" zoomScale="50" zoomScaleNormal="5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6.88671875" style="2" customWidth="1"/>
    <col min="2" max="2" width="24.3359375" style="2" customWidth="1"/>
    <col min="3" max="4" width="13.6640625" style="2" customWidth="1"/>
    <col min="5" max="5" width="10.6640625" style="2" customWidth="1"/>
    <col min="6" max="6" width="13.6640625" style="2" customWidth="1"/>
    <col min="7" max="7" width="11.77734375" style="2" customWidth="1"/>
    <col min="8" max="9" width="17.21484375" style="2" bestFit="1" customWidth="1"/>
    <col min="10" max="10" width="10.6640625" style="2" customWidth="1"/>
    <col min="11" max="11" width="14.77734375" style="2" customWidth="1"/>
    <col min="12" max="12" width="11.3359375" style="2" customWidth="1"/>
    <col min="13" max="13" width="15.4453125" style="2" bestFit="1" customWidth="1"/>
    <col min="14" max="14" width="14.5546875" style="2" customWidth="1"/>
    <col min="15" max="15" width="10.6640625" style="2" customWidth="1"/>
    <col min="16" max="16" width="15.6640625" style="2" customWidth="1"/>
    <col min="17" max="17" width="11.4453125" style="2" customWidth="1"/>
    <col min="18" max="16384" width="10.6640625" style="2" customWidth="1"/>
  </cols>
  <sheetData>
    <row r="2" spans="1:17" ht="32.25" customHeight="1">
      <c r="A2" s="165"/>
      <c r="B2" s="165"/>
      <c r="C2" s="165"/>
      <c r="D2" s="165"/>
      <c r="E2" s="165"/>
      <c r="F2" s="162" t="s">
        <v>59</v>
      </c>
      <c r="G2" s="161"/>
      <c r="H2" s="161"/>
      <c r="I2" s="161"/>
      <c r="J2" s="161"/>
      <c r="K2" s="163"/>
      <c r="L2" s="163"/>
      <c r="M2" s="163"/>
      <c r="N2" s="1"/>
      <c r="O2" s="1"/>
      <c r="P2" s="1"/>
      <c r="Q2" s="1"/>
    </row>
    <row r="3" spans="1:256" ht="34.5" customHeight="1" thickBot="1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34.5" customHeight="1">
      <c r="A4" s="174"/>
      <c r="B4" s="175"/>
      <c r="C4" s="6" t="s">
        <v>23</v>
      </c>
      <c r="D4" s="7"/>
      <c r="E4" s="7"/>
      <c r="F4" s="7"/>
      <c r="G4" s="7"/>
      <c r="H4" s="6" t="s">
        <v>27</v>
      </c>
      <c r="I4" s="7"/>
      <c r="J4" s="7"/>
      <c r="K4" s="7"/>
      <c r="L4" s="7"/>
      <c r="M4" s="6" t="s">
        <v>29</v>
      </c>
      <c r="N4" s="7"/>
      <c r="O4" s="7"/>
      <c r="P4" s="7"/>
      <c r="Q4" s="8"/>
      <c r="R4" s="9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4.5" customHeight="1" thickBot="1">
      <c r="A5" s="178"/>
      <c r="B5" s="179"/>
      <c r="C5" s="10"/>
      <c r="D5" s="34" t="s">
        <v>6</v>
      </c>
      <c r="E5" s="34" t="s">
        <v>24</v>
      </c>
      <c r="F5" s="34" t="s">
        <v>25</v>
      </c>
      <c r="G5" s="34" t="s">
        <v>26</v>
      </c>
      <c r="H5" s="36"/>
      <c r="I5" s="34" t="s">
        <v>12</v>
      </c>
      <c r="J5" s="34" t="s">
        <v>24</v>
      </c>
      <c r="K5" s="34" t="s">
        <v>28</v>
      </c>
      <c r="L5" s="34" t="s">
        <v>26</v>
      </c>
      <c r="M5" s="36"/>
      <c r="N5" s="34" t="s">
        <v>12</v>
      </c>
      <c r="O5" s="34" t="s">
        <v>24</v>
      </c>
      <c r="P5" s="34" t="s">
        <v>28</v>
      </c>
      <c r="Q5" s="35" t="s">
        <v>26</v>
      </c>
      <c r="R5" s="9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4.5" customHeight="1">
      <c r="A6" s="13"/>
      <c r="B6" s="14"/>
      <c r="C6" s="15" t="s">
        <v>5</v>
      </c>
      <c r="D6" s="16" t="s">
        <v>5</v>
      </c>
      <c r="E6" s="17" t="s">
        <v>11</v>
      </c>
      <c r="F6" s="16" t="s">
        <v>5</v>
      </c>
      <c r="G6" s="16" t="s">
        <v>11</v>
      </c>
      <c r="H6" s="15" t="s">
        <v>5</v>
      </c>
      <c r="I6" s="16" t="s">
        <v>5</v>
      </c>
      <c r="J6" s="17" t="s">
        <v>11</v>
      </c>
      <c r="K6" s="16" t="s">
        <v>5</v>
      </c>
      <c r="L6" s="16" t="s">
        <v>11</v>
      </c>
      <c r="M6" s="15" t="s">
        <v>5</v>
      </c>
      <c r="N6" s="16" t="s">
        <v>5</v>
      </c>
      <c r="O6" s="17" t="s">
        <v>11</v>
      </c>
      <c r="P6" s="16" t="s">
        <v>5</v>
      </c>
      <c r="Q6" s="18" t="s">
        <v>11</v>
      </c>
      <c r="R6" s="9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4.5" customHeight="1">
      <c r="A7" s="166" t="s">
        <v>32</v>
      </c>
      <c r="B7" s="167"/>
      <c r="C7" s="106">
        <v>22691.32561</v>
      </c>
      <c r="D7" s="107">
        <v>22578.378053000022</v>
      </c>
      <c r="E7" s="108">
        <v>100.50024654886568</v>
      </c>
      <c r="F7" s="107">
        <v>23451.838574999943</v>
      </c>
      <c r="G7" s="108">
        <v>96.75712860393529</v>
      </c>
      <c r="H7" s="106">
        <v>22691.32561</v>
      </c>
      <c r="I7" s="107">
        <v>22578.378053000022</v>
      </c>
      <c r="J7" s="108">
        <v>100.50024654886568</v>
      </c>
      <c r="K7" s="107">
        <v>23451.838574999943</v>
      </c>
      <c r="L7" s="108">
        <v>96.75712860393529</v>
      </c>
      <c r="M7" s="106">
        <v>323049.02075100003</v>
      </c>
      <c r="N7" s="107">
        <v>306726.16589500004</v>
      </c>
      <c r="O7" s="108">
        <v>105.32163756175524</v>
      </c>
      <c r="P7" s="107">
        <v>336381.504287</v>
      </c>
      <c r="Q7" s="109">
        <v>96.03649922302961</v>
      </c>
      <c r="R7" s="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34.5" customHeight="1">
      <c r="A8" s="166" t="s">
        <v>33</v>
      </c>
      <c r="B8" s="167"/>
      <c r="C8" s="110">
        <v>1188.0467000000026</v>
      </c>
      <c r="D8" s="111">
        <v>1092.8022999999994</v>
      </c>
      <c r="E8" s="112">
        <v>108.71561123178486</v>
      </c>
      <c r="F8" s="111">
        <v>1147.8505999999998</v>
      </c>
      <c r="G8" s="113">
        <v>103.50185816865043</v>
      </c>
      <c r="H8" s="114">
        <v>1188.0467000000026</v>
      </c>
      <c r="I8" s="111">
        <v>1092.8022999999994</v>
      </c>
      <c r="J8" s="112">
        <v>108.71561123178486</v>
      </c>
      <c r="K8" s="111">
        <v>1147.8505999999998</v>
      </c>
      <c r="L8" s="115">
        <v>103.50185816865043</v>
      </c>
      <c r="M8" s="110">
        <v>15683.776310000001</v>
      </c>
      <c r="N8" s="111">
        <v>16385.66535</v>
      </c>
      <c r="O8" s="112">
        <v>95.71644467888515</v>
      </c>
      <c r="P8" s="111">
        <v>15822.38523</v>
      </c>
      <c r="Q8" s="113">
        <v>99.12396950279539</v>
      </c>
      <c r="R8" s="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34.5" customHeight="1">
      <c r="A9" s="166" t="s">
        <v>53</v>
      </c>
      <c r="B9" s="167"/>
      <c r="C9" s="110">
        <v>15261.593270000012</v>
      </c>
      <c r="D9" s="111">
        <v>16823.456902000005</v>
      </c>
      <c r="E9" s="112">
        <v>90.71615518083969</v>
      </c>
      <c r="F9" s="111">
        <v>16331.436929999996</v>
      </c>
      <c r="G9" s="113">
        <v>93.44917618342122</v>
      </c>
      <c r="H9" s="114">
        <v>15261.593270000012</v>
      </c>
      <c r="I9" s="111">
        <v>16823.456902000005</v>
      </c>
      <c r="J9" s="112">
        <v>90.71615518083969</v>
      </c>
      <c r="K9" s="111">
        <v>16331.436929999996</v>
      </c>
      <c r="L9" s="115">
        <v>93.44917618342122</v>
      </c>
      <c r="M9" s="110">
        <v>227417.27092</v>
      </c>
      <c r="N9" s="111">
        <v>235826.355282</v>
      </c>
      <c r="O9" s="112">
        <v>96.43420500989194</v>
      </c>
      <c r="P9" s="111">
        <v>234031.84509</v>
      </c>
      <c r="Q9" s="113">
        <v>97.17364354092228</v>
      </c>
      <c r="R9" s="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34.5" customHeight="1">
      <c r="A10" s="166" t="s">
        <v>54</v>
      </c>
      <c r="B10" s="167"/>
      <c r="C10" s="110">
        <v>20176.74052000005</v>
      </c>
      <c r="D10" s="111">
        <v>23582.517368</v>
      </c>
      <c r="E10" s="112">
        <v>85.55804372004248</v>
      </c>
      <c r="F10" s="111">
        <v>23586.655779999972</v>
      </c>
      <c r="G10" s="113">
        <v>85.54303207794587</v>
      </c>
      <c r="H10" s="114">
        <v>20176.74052000005</v>
      </c>
      <c r="I10" s="111">
        <v>23582.517368</v>
      </c>
      <c r="J10" s="112">
        <v>85.55804372004248</v>
      </c>
      <c r="K10" s="111">
        <v>23586.655779999972</v>
      </c>
      <c r="L10" s="115">
        <v>85.54303207794587</v>
      </c>
      <c r="M10" s="110">
        <v>300713.53870000003</v>
      </c>
      <c r="N10" s="111">
        <v>325519.551704</v>
      </c>
      <c r="O10" s="112">
        <v>92.37956280225022</v>
      </c>
      <c r="P10" s="111">
        <v>323979.62799999997</v>
      </c>
      <c r="Q10" s="113">
        <v>92.81865670269862</v>
      </c>
      <c r="R10" s="9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34.5" customHeight="1">
      <c r="A11" s="166" t="s">
        <v>34</v>
      </c>
      <c r="B11" s="167"/>
      <c r="C11" s="110">
        <v>5836.96656999999</v>
      </c>
      <c r="D11" s="111">
        <v>5177.435020000004</v>
      </c>
      <c r="E11" s="112">
        <v>112.73857706474865</v>
      </c>
      <c r="F11" s="111">
        <v>6059.534114000009</v>
      </c>
      <c r="G11" s="113">
        <v>96.32698587362026</v>
      </c>
      <c r="H11" s="114">
        <v>5836.96656999999</v>
      </c>
      <c r="I11" s="111">
        <v>5177.435020000004</v>
      </c>
      <c r="J11" s="112">
        <v>112.73857706474865</v>
      </c>
      <c r="K11" s="111">
        <v>6059.534114000009</v>
      </c>
      <c r="L11" s="115">
        <v>96.32698587362026</v>
      </c>
      <c r="M11" s="110">
        <v>77759.49914</v>
      </c>
      <c r="N11" s="111">
        <v>79588.767494</v>
      </c>
      <c r="O11" s="112">
        <v>97.70159984681518</v>
      </c>
      <c r="P11" s="111">
        <v>78666.292958</v>
      </c>
      <c r="Q11" s="113">
        <v>98.84729051808232</v>
      </c>
      <c r="R11" s="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34.5" customHeight="1">
      <c r="A12" s="166" t="s">
        <v>35</v>
      </c>
      <c r="B12" s="167"/>
      <c r="C12" s="110">
        <v>122559.07342500007</v>
      </c>
      <c r="D12" s="111">
        <v>103980.75238900003</v>
      </c>
      <c r="E12" s="112">
        <v>117.8670769437185</v>
      </c>
      <c r="F12" s="111">
        <v>88567.39938099985</v>
      </c>
      <c r="G12" s="113">
        <v>138.37944241512002</v>
      </c>
      <c r="H12" s="114">
        <v>122559.07342500007</v>
      </c>
      <c r="I12" s="111">
        <v>103980.75238900003</v>
      </c>
      <c r="J12" s="112">
        <v>117.8670769437185</v>
      </c>
      <c r="K12" s="111">
        <v>88567.39938099985</v>
      </c>
      <c r="L12" s="115">
        <v>138.37944241512002</v>
      </c>
      <c r="M12" s="110">
        <v>1959353.8770030001</v>
      </c>
      <c r="N12" s="111">
        <v>1836804.50218</v>
      </c>
      <c r="O12" s="112">
        <v>106.67187905286343</v>
      </c>
      <c r="P12" s="111">
        <v>1607210.3782779998</v>
      </c>
      <c r="Q12" s="113">
        <v>121.91023051396013</v>
      </c>
      <c r="R12" s="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34.5" customHeight="1">
      <c r="A13" s="166" t="s">
        <v>36</v>
      </c>
      <c r="B13" s="167"/>
      <c r="C13" s="110">
        <v>5961.416270000016</v>
      </c>
      <c r="D13" s="111">
        <v>8042.322969999994</v>
      </c>
      <c r="E13" s="112">
        <v>74.12555168746252</v>
      </c>
      <c r="F13" s="111">
        <v>4059.664346000005</v>
      </c>
      <c r="G13" s="113">
        <v>146.84505323386676</v>
      </c>
      <c r="H13" s="114">
        <v>5961.416270000016</v>
      </c>
      <c r="I13" s="111">
        <v>8042.322969999994</v>
      </c>
      <c r="J13" s="112">
        <v>74.12555168746252</v>
      </c>
      <c r="K13" s="111">
        <v>4059.664346000005</v>
      </c>
      <c r="L13" s="115">
        <v>146.84505323386676</v>
      </c>
      <c r="M13" s="110">
        <v>88572.13093500001</v>
      </c>
      <c r="N13" s="111">
        <v>97605.969555</v>
      </c>
      <c r="O13" s="112">
        <v>90.74458390077308</v>
      </c>
      <c r="P13" s="111">
        <v>94803.71259899999</v>
      </c>
      <c r="Q13" s="113">
        <v>93.42685904046999</v>
      </c>
      <c r="R13" s="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34.5" customHeight="1">
      <c r="A14" s="166" t="s">
        <v>37</v>
      </c>
      <c r="B14" s="167"/>
      <c r="C14" s="110">
        <v>399.07249000000047</v>
      </c>
      <c r="D14" s="111">
        <v>228.35312999999996</v>
      </c>
      <c r="E14" s="112">
        <v>174.76112107594082</v>
      </c>
      <c r="F14" s="111">
        <v>152.14802000000054</v>
      </c>
      <c r="G14" s="113">
        <v>262.292266438958</v>
      </c>
      <c r="H14" s="114">
        <v>399.07249000000047</v>
      </c>
      <c r="I14" s="111">
        <v>228.35312999999996</v>
      </c>
      <c r="J14" s="112">
        <v>174.76112107594082</v>
      </c>
      <c r="K14" s="111">
        <v>152.14802000000054</v>
      </c>
      <c r="L14" s="115">
        <v>262.292266438958</v>
      </c>
      <c r="M14" s="110">
        <v>6849.12677</v>
      </c>
      <c r="N14" s="111">
        <v>3800.430715</v>
      </c>
      <c r="O14" s="112">
        <v>180.21975096051713</v>
      </c>
      <c r="P14" s="111">
        <v>3799.3222950000004</v>
      </c>
      <c r="Q14" s="113">
        <v>180.27232854168795</v>
      </c>
      <c r="R14" s="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34.5" customHeight="1">
      <c r="A15" s="166" t="s">
        <v>38</v>
      </c>
      <c r="B15" s="167"/>
      <c r="C15" s="110">
        <v>10759.47722999999</v>
      </c>
      <c r="D15" s="111">
        <v>8931.952519999992</v>
      </c>
      <c r="E15" s="112">
        <v>120.46052871315531</v>
      </c>
      <c r="F15" s="111">
        <v>8055.159660000005</v>
      </c>
      <c r="G15" s="113">
        <v>133.57248874195477</v>
      </c>
      <c r="H15" s="114">
        <v>10759.47722999999</v>
      </c>
      <c r="I15" s="111">
        <v>8931.952519999992</v>
      </c>
      <c r="J15" s="112">
        <v>120.46052871315531</v>
      </c>
      <c r="K15" s="111">
        <v>8055.159660000005</v>
      </c>
      <c r="L15" s="115">
        <v>133.57248874195477</v>
      </c>
      <c r="M15" s="110">
        <v>141918.004883</v>
      </c>
      <c r="N15" s="111">
        <v>127563.251215</v>
      </c>
      <c r="O15" s="112">
        <v>111.25304782629438</v>
      </c>
      <c r="P15" s="111">
        <v>109447.42584000001</v>
      </c>
      <c r="Q15" s="113">
        <v>129.66774119518203</v>
      </c>
      <c r="R15" s="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34.5" customHeight="1">
      <c r="A16" s="166" t="s">
        <v>39</v>
      </c>
      <c r="B16" s="167"/>
      <c r="C16" s="110">
        <v>133.09886000000006</v>
      </c>
      <c r="D16" s="111">
        <v>157.1292699999999</v>
      </c>
      <c r="E16" s="112">
        <v>84.70659858599238</v>
      </c>
      <c r="F16" s="111">
        <v>174.2567600000002</v>
      </c>
      <c r="G16" s="113">
        <v>76.38088760516372</v>
      </c>
      <c r="H16" s="114">
        <v>133.09886000000006</v>
      </c>
      <c r="I16" s="111">
        <v>157.1292699999999</v>
      </c>
      <c r="J16" s="112">
        <v>84.70659858599238</v>
      </c>
      <c r="K16" s="111">
        <v>174.2567600000002</v>
      </c>
      <c r="L16" s="115">
        <v>76.38088760516372</v>
      </c>
      <c r="M16" s="110">
        <v>2711.98489</v>
      </c>
      <c r="N16" s="111">
        <v>2964.31129</v>
      </c>
      <c r="O16" s="112">
        <v>91.48785753874049</v>
      </c>
      <c r="P16" s="111">
        <v>2831.85142</v>
      </c>
      <c r="Q16" s="113">
        <v>95.76720271574136</v>
      </c>
      <c r="R16" s="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34.5" customHeight="1">
      <c r="A17" s="166" t="s">
        <v>40</v>
      </c>
      <c r="B17" s="167"/>
      <c r="C17" s="110">
        <v>122460.45917000005</v>
      </c>
      <c r="D17" s="111">
        <v>31847.31376400002</v>
      </c>
      <c r="E17" s="112">
        <v>384.52366839312043</v>
      </c>
      <c r="F17" s="111">
        <v>37351.679584999976</v>
      </c>
      <c r="G17" s="113">
        <v>327.85797193221487</v>
      </c>
      <c r="H17" s="114">
        <v>122460.45917000005</v>
      </c>
      <c r="I17" s="111">
        <v>31847.31376400002</v>
      </c>
      <c r="J17" s="112">
        <v>384.52366839312043</v>
      </c>
      <c r="K17" s="111">
        <v>37351.679584999976</v>
      </c>
      <c r="L17" s="115">
        <v>327.85797193221487</v>
      </c>
      <c r="M17" s="110">
        <v>908185.40717</v>
      </c>
      <c r="N17" s="111">
        <v>477999.106286</v>
      </c>
      <c r="O17" s="112">
        <v>189.9973023436173</v>
      </c>
      <c r="P17" s="111">
        <v>502927.494558</v>
      </c>
      <c r="Q17" s="113">
        <v>180.57978873637893</v>
      </c>
      <c r="R17" s="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34.5" customHeight="1">
      <c r="A18" s="166" t="s">
        <v>41</v>
      </c>
      <c r="B18" s="167"/>
      <c r="C18" s="110">
        <v>135.36074999999255</v>
      </c>
      <c r="D18" s="111">
        <v>13197.104572000011</v>
      </c>
      <c r="E18" s="112">
        <v>1.0256852119455377</v>
      </c>
      <c r="F18" s="111">
        <v>16513.17458999998</v>
      </c>
      <c r="G18" s="113">
        <v>0.8197136732386037</v>
      </c>
      <c r="H18" s="114">
        <v>135.36074999999255</v>
      </c>
      <c r="I18" s="111">
        <v>13197.104572000011</v>
      </c>
      <c r="J18" s="112">
        <v>1.0256852119455377</v>
      </c>
      <c r="K18" s="111">
        <v>16513.17458999998</v>
      </c>
      <c r="L18" s="115">
        <v>0.8197136732386037</v>
      </c>
      <c r="M18" s="110">
        <v>133498.218373</v>
      </c>
      <c r="N18" s="111">
        <v>213274.904266</v>
      </c>
      <c r="O18" s="112">
        <v>62.594433617233655</v>
      </c>
      <c r="P18" s="111">
        <v>241915.08315</v>
      </c>
      <c r="Q18" s="113">
        <v>55.183916866491586</v>
      </c>
      <c r="R18" s="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34.5" customHeight="1">
      <c r="A19" s="180" t="s">
        <v>44</v>
      </c>
      <c r="B19" s="181"/>
      <c r="C19" s="110">
        <v>66837.90795000002</v>
      </c>
      <c r="D19" s="111">
        <v>60834.58137999999</v>
      </c>
      <c r="E19" s="112">
        <v>109.86827957687515</v>
      </c>
      <c r="F19" s="111">
        <v>61935.79576500016</v>
      </c>
      <c r="G19" s="113">
        <v>107.91482877462282</v>
      </c>
      <c r="H19" s="114">
        <v>66837.90795000002</v>
      </c>
      <c r="I19" s="111">
        <v>60834.58137999999</v>
      </c>
      <c r="J19" s="112">
        <v>109.86827957687515</v>
      </c>
      <c r="K19" s="111">
        <v>61935.79576500016</v>
      </c>
      <c r="L19" s="115">
        <v>107.91482877462282</v>
      </c>
      <c r="M19" s="110">
        <v>865281.241392</v>
      </c>
      <c r="N19" s="111">
        <v>818240.77048</v>
      </c>
      <c r="O19" s="112">
        <v>105.74897665932792</v>
      </c>
      <c r="P19" s="111">
        <v>824671.6848650001</v>
      </c>
      <c r="Q19" s="113">
        <v>104.92433016342106</v>
      </c>
      <c r="R19" s="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34.5" customHeight="1">
      <c r="A20" s="168" t="s">
        <v>43</v>
      </c>
      <c r="B20" s="169"/>
      <c r="C20" s="116">
        <v>56161.57082000002</v>
      </c>
      <c r="D20" s="111">
        <v>132167.72444999986</v>
      </c>
      <c r="E20" s="112">
        <v>42.49265170729818</v>
      </c>
      <c r="F20" s="111">
        <v>136523.014186</v>
      </c>
      <c r="G20" s="117">
        <v>41.13707213018684</v>
      </c>
      <c r="H20" s="110">
        <v>56161.57082000002</v>
      </c>
      <c r="I20" s="111">
        <v>132167.72444999986</v>
      </c>
      <c r="J20" s="112">
        <v>42.49265170729818</v>
      </c>
      <c r="K20" s="111">
        <v>136523.014186</v>
      </c>
      <c r="L20" s="113">
        <v>41.13707213018684</v>
      </c>
      <c r="M20" s="116">
        <v>1413871.869893</v>
      </c>
      <c r="N20" s="111">
        <v>1910493.78265</v>
      </c>
      <c r="O20" s="112">
        <v>74.00557294312952</v>
      </c>
      <c r="P20" s="111">
        <v>1988233.112386</v>
      </c>
      <c r="Q20" s="118">
        <v>71.11197681424127</v>
      </c>
      <c r="R20" s="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34.5" customHeight="1" thickBot="1">
      <c r="A21" s="170" t="s">
        <v>42</v>
      </c>
      <c r="B21" s="171"/>
      <c r="C21" s="119">
        <v>41.979650000000106</v>
      </c>
      <c r="D21" s="120">
        <v>40.26914999999997</v>
      </c>
      <c r="E21" s="121">
        <v>104.24766850057709</v>
      </c>
      <c r="F21" s="120">
        <v>36.37457000000006</v>
      </c>
      <c r="G21" s="121">
        <v>115.40933679765845</v>
      </c>
      <c r="H21" s="119">
        <v>41.979650000000106</v>
      </c>
      <c r="I21" s="120">
        <v>40.26914999999997</v>
      </c>
      <c r="J21" s="121">
        <v>104.24766850057709</v>
      </c>
      <c r="K21" s="120">
        <v>36.37457000000006</v>
      </c>
      <c r="L21" s="121">
        <v>115.40933679765845</v>
      </c>
      <c r="M21" s="119">
        <v>869.7865</v>
      </c>
      <c r="N21" s="120">
        <v>897.87331</v>
      </c>
      <c r="O21" s="121">
        <v>96.87185155331103</v>
      </c>
      <c r="P21" s="120">
        <v>883.66467</v>
      </c>
      <c r="Q21" s="122">
        <v>98.4294755158651</v>
      </c>
      <c r="R21" s="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34.5" customHeight="1" thickBot="1" thickTop="1">
      <c r="A22" s="172" t="s">
        <v>31</v>
      </c>
      <c r="B22" s="173"/>
      <c r="C22" s="123">
        <v>450604.0892850002</v>
      </c>
      <c r="D22" s="124">
        <v>428682.0932379998</v>
      </c>
      <c r="E22" s="125">
        <v>105.11381193495049</v>
      </c>
      <c r="F22" s="124">
        <v>423945.9828619985</v>
      </c>
      <c r="G22" s="125">
        <v>106.28809034656648</v>
      </c>
      <c r="H22" s="123">
        <v>450604.0892850002</v>
      </c>
      <c r="I22" s="124">
        <v>428682.0932379998</v>
      </c>
      <c r="J22" s="125">
        <v>105.11381193495049</v>
      </c>
      <c r="K22" s="124">
        <v>423945.9828619985</v>
      </c>
      <c r="L22" s="125">
        <v>106.28809034656648</v>
      </c>
      <c r="M22" s="123">
        <v>6465734.75363</v>
      </c>
      <c r="N22" s="124">
        <v>6453691.407672</v>
      </c>
      <c r="O22" s="125">
        <v>100.186611741982</v>
      </c>
      <c r="P22" s="124">
        <v>6365605.385625999</v>
      </c>
      <c r="Q22" s="126">
        <v>101.57297479089891</v>
      </c>
      <c r="R22" s="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31.5" customHeight="1">
      <c r="A23" s="38"/>
      <c r="B23" s="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9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31.5" customHeight="1">
      <c r="A24" s="5"/>
      <c r="B24" s="5"/>
      <c r="R24" s="9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34.5" customHeight="1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</sheetData>
  <sheetProtection/>
  <mergeCells count="18">
    <mergeCell ref="A20:B20"/>
    <mergeCell ref="A4:B5"/>
    <mergeCell ref="A19:B19"/>
    <mergeCell ref="A17:B17"/>
    <mergeCell ref="A18:B18"/>
    <mergeCell ref="A14:B14"/>
    <mergeCell ref="A15:B15"/>
    <mergeCell ref="A16:B16"/>
    <mergeCell ref="A2:E2"/>
    <mergeCell ref="A21:B21"/>
    <mergeCell ref="A22:B22"/>
    <mergeCell ref="A7:B7"/>
    <mergeCell ref="A8:B8"/>
    <mergeCell ref="A12:B12"/>
    <mergeCell ref="A13:B13"/>
    <mergeCell ref="A9:B9"/>
    <mergeCell ref="A10:B10"/>
    <mergeCell ref="A11:B11"/>
  </mergeCells>
  <printOptions horizontalCentered="1" verticalCentered="1"/>
  <pageMargins left="0.3937007874015748" right="0.3937007874015748" top="0.7086614173228347" bottom="0.5118110236220472" header="0" footer="0"/>
  <pageSetup horizontalDpi="600" verticalDpi="600" orientation="landscape" paperSize="9" scale="48" r:id="rId1"/>
  <headerFooter alignWithMargins="0">
    <oddFooter>&amp;C&amp;14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24"/>
  <sheetViews>
    <sheetView showOutlineSymbols="0" view="pageBreakPreview" zoomScale="50" zoomScaleNormal="5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6.88671875" style="2" customWidth="1"/>
    <col min="2" max="2" width="24.3359375" style="2" customWidth="1"/>
    <col min="3" max="4" width="13.6640625" style="2" customWidth="1"/>
    <col min="5" max="5" width="11.77734375" style="2" customWidth="1"/>
    <col min="6" max="6" width="13.6640625" style="2" customWidth="1"/>
    <col min="7" max="7" width="13.88671875" style="2" bestFit="1" customWidth="1"/>
    <col min="8" max="9" width="13.6640625" style="2" customWidth="1"/>
    <col min="10" max="10" width="13.88671875" style="2" customWidth="1"/>
    <col min="11" max="11" width="13.6640625" style="2" customWidth="1"/>
    <col min="12" max="12" width="13.88671875" style="2" bestFit="1" customWidth="1"/>
    <col min="13" max="14" width="13.6640625" style="2" customWidth="1"/>
    <col min="15" max="15" width="10.6640625" style="2" customWidth="1"/>
    <col min="16" max="16" width="13.6640625" style="2" customWidth="1"/>
    <col min="17" max="17" width="13.88671875" style="2" bestFit="1" customWidth="1"/>
    <col min="18" max="19" width="10.6640625" style="2" customWidth="1"/>
    <col min="20" max="22" width="12.3359375" style="2" bestFit="1" customWidth="1"/>
    <col min="23" max="16384" width="10.6640625" style="2" customWidth="1"/>
  </cols>
  <sheetData>
    <row r="2" spans="1:17" ht="32.25" customHeight="1">
      <c r="A2" s="165"/>
      <c r="B2" s="165"/>
      <c r="C2" s="165"/>
      <c r="D2" s="165"/>
      <c r="E2" s="165"/>
      <c r="F2" s="162" t="s">
        <v>59</v>
      </c>
      <c r="G2" s="161"/>
      <c r="H2" s="161"/>
      <c r="I2" s="161"/>
      <c r="J2" s="161"/>
      <c r="K2" s="163"/>
      <c r="L2" s="163"/>
      <c r="M2" s="163"/>
      <c r="N2" s="1"/>
      <c r="O2" s="1"/>
      <c r="P2" s="1"/>
      <c r="Q2" s="1"/>
    </row>
    <row r="3" spans="1:256" ht="34.5" customHeight="1" thickBo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34.5" customHeight="1">
      <c r="A4" s="174"/>
      <c r="B4" s="175"/>
      <c r="C4" s="6" t="s">
        <v>23</v>
      </c>
      <c r="D4" s="7"/>
      <c r="E4" s="7"/>
      <c r="F4" s="7"/>
      <c r="G4" s="7"/>
      <c r="H4" s="6" t="s">
        <v>27</v>
      </c>
      <c r="I4" s="7"/>
      <c r="J4" s="7"/>
      <c r="K4" s="7"/>
      <c r="L4" s="7"/>
      <c r="M4" s="47" t="s">
        <v>29</v>
      </c>
      <c r="N4" s="7"/>
      <c r="O4" s="7"/>
      <c r="P4" s="7"/>
      <c r="Q4" s="8"/>
      <c r="R4" s="9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4.5" customHeight="1" thickBot="1">
      <c r="A5" s="178"/>
      <c r="B5" s="179"/>
      <c r="C5" s="52"/>
      <c r="D5" s="53" t="s">
        <v>6</v>
      </c>
      <c r="E5" s="53" t="s">
        <v>24</v>
      </c>
      <c r="F5" s="53" t="s">
        <v>25</v>
      </c>
      <c r="G5" s="53" t="s">
        <v>26</v>
      </c>
      <c r="H5" s="54"/>
      <c r="I5" s="53" t="s">
        <v>12</v>
      </c>
      <c r="J5" s="53" t="s">
        <v>24</v>
      </c>
      <c r="K5" s="53" t="s">
        <v>28</v>
      </c>
      <c r="L5" s="53" t="s">
        <v>26</v>
      </c>
      <c r="M5" s="55"/>
      <c r="N5" s="53" t="s">
        <v>12</v>
      </c>
      <c r="O5" s="53" t="s">
        <v>24</v>
      </c>
      <c r="P5" s="53" t="s">
        <v>28</v>
      </c>
      <c r="Q5" s="56" t="s">
        <v>26</v>
      </c>
      <c r="R5" s="9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4.5" customHeight="1">
      <c r="A6" s="13"/>
      <c r="B6" s="14"/>
      <c r="C6" s="15" t="s">
        <v>5</v>
      </c>
      <c r="D6" s="16" t="s">
        <v>5</v>
      </c>
      <c r="E6" s="17" t="s">
        <v>11</v>
      </c>
      <c r="F6" s="16" t="s">
        <v>5</v>
      </c>
      <c r="G6" s="16" t="s">
        <v>11</v>
      </c>
      <c r="H6" s="15" t="s">
        <v>5</v>
      </c>
      <c r="I6" s="16" t="s">
        <v>5</v>
      </c>
      <c r="J6" s="17" t="s">
        <v>11</v>
      </c>
      <c r="K6" s="16" t="s">
        <v>5</v>
      </c>
      <c r="L6" s="16" t="s">
        <v>11</v>
      </c>
      <c r="M6" s="48" t="s">
        <v>5</v>
      </c>
      <c r="N6" s="16" t="s">
        <v>5</v>
      </c>
      <c r="O6" s="17" t="s">
        <v>11</v>
      </c>
      <c r="P6" s="16" t="s">
        <v>5</v>
      </c>
      <c r="Q6" s="18" t="s">
        <v>11</v>
      </c>
      <c r="R6" s="9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4.5" customHeight="1">
      <c r="A7" s="166" t="s">
        <v>32</v>
      </c>
      <c r="B7" s="167"/>
      <c r="C7" s="133">
        <v>0</v>
      </c>
      <c r="D7" s="134">
        <v>4</v>
      </c>
      <c r="E7" s="135">
        <v>0</v>
      </c>
      <c r="F7" s="134">
        <v>1</v>
      </c>
      <c r="G7" s="135">
        <v>0</v>
      </c>
      <c r="H7" s="133">
        <v>0</v>
      </c>
      <c r="I7" s="134">
        <v>4</v>
      </c>
      <c r="J7" s="135">
        <v>0</v>
      </c>
      <c r="K7" s="134">
        <v>1</v>
      </c>
      <c r="L7" s="135">
        <v>0</v>
      </c>
      <c r="M7" s="136">
        <v>47</v>
      </c>
      <c r="N7" s="134">
        <v>38</v>
      </c>
      <c r="O7" s="137">
        <v>123.6842105263158</v>
      </c>
      <c r="P7" s="134">
        <v>41</v>
      </c>
      <c r="Q7" s="138">
        <v>114.6341463414634</v>
      </c>
      <c r="R7" s="51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34.5" customHeight="1">
      <c r="A8" s="166" t="s">
        <v>33</v>
      </c>
      <c r="B8" s="167"/>
      <c r="C8" s="139">
        <v>6</v>
      </c>
      <c r="D8" s="140">
        <v>0</v>
      </c>
      <c r="E8" s="141" t="s">
        <v>52</v>
      </c>
      <c r="F8" s="140">
        <v>3</v>
      </c>
      <c r="G8" s="142">
        <v>200</v>
      </c>
      <c r="H8" s="143">
        <v>6</v>
      </c>
      <c r="I8" s="140">
        <v>0</v>
      </c>
      <c r="J8" s="141" t="s">
        <v>52</v>
      </c>
      <c r="K8" s="140">
        <v>3</v>
      </c>
      <c r="L8" s="144">
        <v>200</v>
      </c>
      <c r="M8" s="139">
        <v>21</v>
      </c>
      <c r="N8" s="140">
        <v>11</v>
      </c>
      <c r="O8" s="141">
        <v>190.9090909090909</v>
      </c>
      <c r="P8" s="140">
        <v>12</v>
      </c>
      <c r="Q8" s="142">
        <v>175</v>
      </c>
      <c r="R8" s="51"/>
      <c r="S8" s="5"/>
      <c r="T8" s="50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34.5" customHeight="1">
      <c r="A9" s="166" t="s">
        <v>53</v>
      </c>
      <c r="B9" s="167"/>
      <c r="C9" s="139">
        <v>2459</v>
      </c>
      <c r="D9" s="140">
        <v>3629</v>
      </c>
      <c r="E9" s="141">
        <v>67.75971341967484</v>
      </c>
      <c r="F9" s="140">
        <v>2615</v>
      </c>
      <c r="G9" s="135">
        <v>94.03441682600382</v>
      </c>
      <c r="H9" s="139">
        <v>2459</v>
      </c>
      <c r="I9" s="140">
        <v>3629</v>
      </c>
      <c r="J9" s="141">
        <v>67.75971341967484</v>
      </c>
      <c r="K9" s="140">
        <v>2615</v>
      </c>
      <c r="L9" s="144">
        <v>94.03441682600382</v>
      </c>
      <c r="M9" s="139">
        <v>25183</v>
      </c>
      <c r="N9" s="140">
        <v>29374</v>
      </c>
      <c r="O9" s="141">
        <v>85.73228024783822</v>
      </c>
      <c r="P9" s="140">
        <v>26384</v>
      </c>
      <c r="Q9" s="144">
        <v>95.44799878714373</v>
      </c>
      <c r="R9" s="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34.5" customHeight="1">
      <c r="A10" s="166" t="s">
        <v>54</v>
      </c>
      <c r="B10" s="167"/>
      <c r="C10" s="139">
        <v>5</v>
      </c>
      <c r="D10" s="140">
        <v>9</v>
      </c>
      <c r="E10" s="141">
        <v>55.55555555555556</v>
      </c>
      <c r="F10" s="140">
        <v>19</v>
      </c>
      <c r="G10" s="144">
        <v>26.31578947368421</v>
      </c>
      <c r="H10" s="139">
        <v>5</v>
      </c>
      <c r="I10" s="140">
        <v>9</v>
      </c>
      <c r="J10" s="141">
        <v>55.55555555555556</v>
      </c>
      <c r="K10" s="140">
        <v>19</v>
      </c>
      <c r="L10" s="144">
        <v>26.31578947368421</v>
      </c>
      <c r="M10" s="139">
        <v>192</v>
      </c>
      <c r="N10" s="140">
        <v>200</v>
      </c>
      <c r="O10" s="141">
        <v>96</v>
      </c>
      <c r="P10" s="140">
        <v>156</v>
      </c>
      <c r="Q10" s="144">
        <v>123.07692307692308</v>
      </c>
      <c r="R10" s="9"/>
      <c r="S10" s="5"/>
      <c r="T10" s="5"/>
      <c r="U10" s="5"/>
      <c r="V10" s="50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34.5" customHeight="1">
      <c r="A11" s="166" t="s">
        <v>34</v>
      </c>
      <c r="B11" s="167"/>
      <c r="C11" s="139">
        <v>180</v>
      </c>
      <c r="D11" s="140">
        <v>75</v>
      </c>
      <c r="E11" s="141">
        <v>240</v>
      </c>
      <c r="F11" s="140">
        <v>63</v>
      </c>
      <c r="G11" s="144">
        <v>285.7142857142857</v>
      </c>
      <c r="H11" s="139">
        <v>180</v>
      </c>
      <c r="I11" s="140">
        <v>75</v>
      </c>
      <c r="J11" s="141">
        <v>240</v>
      </c>
      <c r="K11" s="140">
        <v>63</v>
      </c>
      <c r="L11" s="144">
        <v>285.7142857142857</v>
      </c>
      <c r="M11" s="139">
        <v>1219</v>
      </c>
      <c r="N11" s="140">
        <v>1138</v>
      </c>
      <c r="O11" s="141">
        <v>107.11775043936731</v>
      </c>
      <c r="P11" s="140">
        <v>1076</v>
      </c>
      <c r="Q11" s="144">
        <v>113.2899628252788</v>
      </c>
      <c r="R11" s="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34.5" customHeight="1">
      <c r="A12" s="166" t="s">
        <v>35</v>
      </c>
      <c r="B12" s="167"/>
      <c r="C12" s="139">
        <v>3589</v>
      </c>
      <c r="D12" s="140">
        <v>2811</v>
      </c>
      <c r="E12" s="141">
        <v>127.67698327997155</v>
      </c>
      <c r="F12" s="140">
        <v>2821</v>
      </c>
      <c r="G12" s="144">
        <v>127.2243885147111</v>
      </c>
      <c r="H12" s="139">
        <v>3589</v>
      </c>
      <c r="I12" s="140">
        <v>2811</v>
      </c>
      <c r="J12" s="141">
        <v>127.67698327997155</v>
      </c>
      <c r="K12" s="140">
        <v>2821</v>
      </c>
      <c r="L12" s="144">
        <v>127.2243885147111</v>
      </c>
      <c r="M12" s="139">
        <v>35481</v>
      </c>
      <c r="N12" s="140">
        <v>37969</v>
      </c>
      <c r="O12" s="141">
        <v>93.44728594379626</v>
      </c>
      <c r="P12" s="140">
        <v>32623</v>
      </c>
      <c r="Q12" s="144">
        <v>108.76069031051712</v>
      </c>
      <c r="R12" s="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34.5" customHeight="1">
      <c r="A13" s="166" t="s">
        <v>36</v>
      </c>
      <c r="B13" s="167"/>
      <c r="C13" s="139">
        <v>13147</v>
      </c>
      <c r="D13" s="140">
        <v>15463</v>
      </c>
      <c r="E13" s="141">
        <v>85.02231132380521</v>
      </c>
      <c r="F13" s="140">
        <v>18336</v>
      </c>
      <c r="G13" s="144">
        <v>71.70047993019197</v>
      </c>
      <c r="H13" s="139">
        <v>13147</v>
      </c>
      <c r="I13" s="140">
        <v>15463</v>
      </c>
      <c r="J13" s="141">
        <v>85.02231132380521</v>
      </c>
      <c r="K13" s="140">
        <v>18336</v>
      </c>
      <c r="L13" s="144">
        <v>71.70047993019197</v>
      </c>
      <c r="M13" s="139">
        <v>174989</v>
      </c>
      <c r="N13" s="140">
        <v>205004</v>
      </c>
      <c r="O13" s="141">
        <v>85.3588222668826</v>
      </c>
      <c r="P13" s="140">
        <v>192278</v>
      </c>
      <c r="Q13" s="144">
        <v>91.00833168641238</v>
      </c>
      <c r="R13" s="9"/>
      <c r="S13" s="5"/>
      <c r="T13" s="5"/>
      <c r="U13" s="50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34.5" customHeight="1">
      <c r="A14" s="166" t="s">
        <v>37</v>
      </c>
      <c r="B14" s="167"/>
      <c r="C14" s="139">
        <v>185</v>
      </c>
      <c r="D14" s="140">
        <v>197</v>
      </c>
      <c r="E14" s="141">
        <v>93.90862944162437</v>
      </c>
      <c r="F14" s="140">
        <v>140</v>
      </c>
      <c r="G14" s="144">
        <v>132.14285714285714</v>
      </c>
      <c r="H14" s="139">
        <v>185</v>
      </c>
      <c r="I14" s="140">
        <v>197</v>
      </c>
      <c r="J14" s="141">
        <v>93.90862944162437</v>
      </c>
      <c r="K14" s="140">
        <v>140</v>
      </c>
      <c r="L14" s="144">
        <v>132.14285714285714</v>
      </c>
      <c r="M14" s="139">
        <v>2563</v>
      </c>
      <c r="N14" s="140">
        <v>3272</v>
      </c>
      <c r="O14" s="141">
        <v>78.33129584352079</v>
      </c>
      <c r="P14" s="140">
        <v>2647</v>
      </c>
      <c r="Q14" s="144">
        <v>96.82659614658104</v>
      </c>
      <c r="R14" s="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34.5" customHeight="1">
      <c r="A15" s="166" t="s">
        <v>38</v>
      </c>
      <c r="B15" s="167"/>
      <c r="C15" s="139">
        <v>2297</v>
      </c>
      <c r="D15" s="140">
        <v>2552</v>
      </c>
      <c r="E15" s="141">
        <v>90.0078369905956</v>
      </c>
      <c r="F15" s="140">
        <v>2022</v>
      </c>
      <c r="G15" s="142">
        <v>113.60039564787338</v>
      </c>
      <c r="H15" s="143">
        <v>2297</v>
      </c>
      <c r="I15" s="140">
        <v>2552</v>
      </c>
      <c r="J15" s="141">
        <v>90.0078369905956</v>
      </c>
      <c r="K15" s="140">
        <v>2022</v>
      </c>
      <c r="L15" s="144">
        <v>113.60039564787338</v>
      </c>
      <c r="M15" s="139">
        <v>26936</v>
      </c>
      <c r="N15" s="140">
        <v>31104</v>
      </c>
      <c r="O15" s="141">
        <v>86.59979423868313</v>
      </c>
      <c r="P15" s="140">
        <v>25159</v>
      </c>
      <c r="Q15" s="144">
        <v>107.06307881871298</v>
      </c>
      <c r="R15" s="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34.5" customHeight="1">
      <c r="A16" s="166" t="s">
        <v>39</v>
      </c>
      <c r="B16" s="167"/>
      <c r="C16" s="139">
        <v>63</v>
      </c>
      <c r="D16" s="140">
        <v>104</v>
      </c>
      <c r="E16" s="141">
        <v>60.57692307692307</v>
      </c>
      <c r="F16" s="140">
        <v>49</v>
      </c>
      <c r="G16" s="144">
        <v>128.57142857142858</v>
      </c>
      <c r="H16" s="143">
        <v>63</v>
      </c>
      <c r="I16" s="140">
        <v>104</v>
      </c>
      <c r="J16" s="141">
        <v>60.57692307692307</v>
      </c>
      <c r="K16" s="140">
        <v>49</v>
      </c>
      <c r="L16" s="144">
        <v>128.57142857142858</v>
      </c>
      <c r="M16" s="139">
        <v>886</v>
      </c>
      <c r="N16" s="140">
        <v>934</v>
      </c>
      <c r="O16" s="141">
        <v>94.86081370449678</v>
      </c>
      <c r="P16" s="140">
        <v>850</v>
      </c>
      <c r="Q16" s="144">
        <v>104.23529411764704</v>
      </c>
      <c r="R16" s="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34.5" customHeight="1">
      <c r="A17" s="166" t="s">
        <v>40</v>
      </c>
      <c r="B17" s="167"/>
      <c r="C17" s="139">
        <v>3411</v>
      </c>
      <c r="D17" s="140">
        <v>96</v>
      </c>
      <c r="E17" s="141">
        <v>3553.125</v>
      </c>
      <c r="F17" s="140">
        <v>99</v>
      </c>
      <c r="G17" s="144">
        <v>3445.4545454545455</v>
      </c>
      <c r="H17" s="139">
        <v>3411</v>
      </c>
      <c r="I17" s="140">
        <v>96</v>
      </c>
      <c r="J17" s="141">
        <v>3553.125</v>
      </c>
      <c r="K17" s="140">
        <v>99</v>
      </c>
      <c r="L17" s="144">
        <v>3445.4545454545455</v>
      </c>
      <c r="M17" s="139">
        <v>13331</v>
      </c>
      <c r="N17" s="140">
        <v>1596</v>
      </c>
      <c r="O17" s="141">
        <v>835.2756892230577</v>
      </c>
      <c r="P17" s="140">
        <v>1692</v>
      </c>
      <c r="Q17" s="144">
        <v>787.8841607565012</v>
      </c>
      <c r="R17" s="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34.5" customHeight="1">
      <c r="A18" s="166" t="s">
        <v>41</v>
      </c>
      <c r="B18" s="167"/>
      <c r="C18" s="139">
        <v>406</v>
      </c>
      <c r="D18" s="140">
        <v>307</v>
      </c>
      <c r="E18" s="141">
        <v>132.24755700325733</v>
      </c>
      <c r="F18" s="140">
        <v>478</v>
      </c>
      <c r="G18" s="142">
        <v>84.93723849372385</v>
      </c>
      <c r="H18" s="139">
        <v>406</v>
      </c>
      <c r="I18" s="140">
        <v>307</v>
      </c>
      <c r="J18" s="141">
        <v>132.24755700325733</v>
      </c>
      <c r="K18" s="140">
        <v>478</v>
      </c>
      <c r="L18" s="144">
        <v>84.93723849372385</v>
      </c>
      <c r="M18" s="139">
        <v>3361</v>
      </c>
      <c r="N18" s="140">
        <v>3410</v>
      </c>
      <c r="O18" s="141">
        <v>98.56304985337243</v>
      </c>
      <c r="P18" s="140">
        <v>2463</v>
      </c>
      <c r="Q18" s="144">
        <v>136.45960211124643</v>
      </c>
      <c r="R18" s="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34.5" customHeight="1">
      <c r="A19" s="180" t="s">
        <v>44</v>
      </c>
      <c r="B19" s="181"/>
      <c r="C19" s="139">
        <v>976</v>
      </c>
      <c r="D19" s="140">
        <v>1115</v>
      </c>
      <c r="E19" s="141">
        <v>87.53363228699551</v>
      </c>
      <c r="F19" s="140">
        <v>705</v>
      </c>
      <c r="G19" s="142">
        <v>138.43971631205673</v>
      </c>
      <c r="H19" s="139">
        <v>976</v>
      </c>
      <c r="I19" s="140">
        <v>1115</v>
      </c>
      <c r="J19" s="141">
        <v>87.53363228699551</v>
      </c>
      <c r="K19" s="140">
        <v>705</v>
      </c>
      <c r="L19" s="144">
        <v>138.43971631205673</v>
      </c>
      <c r="M19" s="139">
        <v>10294</v>
      </c>
      <c r="N19" s="140">
        <v>12017</v>
      </c>
      <c r="O19" s="141">
        <v>85.66197886327703</v>
      </c>
      <c r="P19" s="140">
        <v>8172</v>
      </c>
      <c r="Q19" s="144">
        <v>125.96671561429271</v>
      </c>
      <c r="R19" s="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34.5" customHeight="1">
      <c r="A20" s="168" t="s">
        <v>43</v>
      </c>
      <c r="B20" s="169"/>
      <c r="C20" s="145">
        <v>1398</v>
      </c>
      <c r="D20" s="140">
        <v>7727</v>
      </c>
      <c r="E20" s="141">
        <v>18.092403261291576</v>
      </c>
      <c r="F20" s="140">
        <v>5095</v>
      </c>
      <c r="G20" s="146">
        <v>27.43866535819431</v>
      </c>
      <c r="H20" s="139">
        <v>1398</v>
      </c>
      <c r="I20" s="140">
        <v>7727</v>
      </c>
      <c r="J20" s="141">
        <v>18.092403261291576</v>
      </c>
      <c r="K20" s="140">
        <v>5095</v>
      </c>
      <c r="L20" s="144">
        <v>27.43866535819431</v>
      </c>
      <c r="M20" s="147">
        <v>52445</v>
      </c>
      <c r="N20" s="140">
        <v>70111</v>
      </c>
      <c r="O20" s="141">
        <v>74.80281268274594</v>
      </c>
      <c r="P20" s="140">
        <v>76170</v>
      </c>
      <c r="Q20" s="144">
        <v>68.85256662728109</v>
      </c>
      <c r="R20" s="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34.5" customHeight="1" thickBot="1">
      <c r="A21" s="170" t="s">
        <v>42</v>
      </c>
      <c r="B21" s="171"/>
      <c r="C21" s="148">
        <v>0</v>
      </c>
      <c r="D21" s="149">
        <v>0</v>
      </c>
      <c r="E21" s="150" t="s">
        <v>52</v>
      </c>
      <c r="F21" s="149">
        <v>1</v>
      </c>
      <c r="G21" s="150">
        <v>0</v>
      </c>
      <c r="H21" s="148">
        <v>0</v>
      </c>
      <c r="I21" s="149">
        <v>0</v>
      </c>
      <c r="J21" s="150" t="s">
        <v>52</v>
      </c>
      <c r="K21" s="149">
        <v>1</v>
      </c>
      <c r="L21" s="150">
        <v>0</v>
      </c>
      <c r="M21" s="151">
        <v>1</v>
      </c>
      <c r="N21" s="152">
        <v>2</v>
      </c>
      <c r="O21" s="150">
        <v>50</v>
      </c>
      <c r="P21" s="152">
        <v>7</v>
      </c>
      <c r="Q21" s="153">
        <v>14.285714285714285</v>
      </c>
      <c r="R21" s="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34.5" customHeight="1" thickBot="1" thickTop="1">
      <c r="A22" s="172" t="s">
        <v>31</v>
      </c>
      <c r="B22" s="173"/>
      <c r="C22" s="154">
        <v>28121</v>
      </c>
      <c r="D22" s="155">
        <v>34087</v>
      </c>
      <c r="E22" s="135">
        <v>82.49772640596122</v>
      </c>
      <c r="F22" s="155">
        <v>32452</v>
      </c>
      <c r="G22" s="156">
        <v>86.65413533834587</v>
      </c>
      <c r="H22" s="154">
        <v>28121</v>
      </c>
      <c r="I22" s="155">
        <v>34087</v>
      </c>
      <c r="J22" s="157">
        <v>82.49772640596122</v>
      </c>
      <c r="K22" s="155">
        <v>32452</v>
      </c>
      <c r="L22" s="156">
        <v>86.65413533834587</v>
      </c>
      <c r="M22" s="158">
        <v>346951</v>
      </c>
      <c r="N22" s="155">
        <v>396178</v>
      </c>
      <c r="O22" s="135">
        <v>87.57452458238468</v>
      </c>
      <c r="P22" s="155">
        <v>369737</v>
      </c>
      <c r="Q22" s="156">
        <v>93.83724106594687</v>
      </c>
      <c r="R22" s="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34.5" customHeight="1">
      <c r="A23" s="38"/>
      <c r="B23" s="9"/>
      <c r="C23" s="20"/>
      <c r="D23" s="20"/>
      <c r="E23" s="49"/>
      <c r="F23" s="20"/>
      <c r="G23" s="20"/>
      <c r="H23" s="20"/>
      <c r="I23" s="20"/>
      <c r="J23" s="20"/>
      <c r="K23" s="20"/>
      <c r="L23" s="20"/>
      <c r="M23" s="20"/>
      <c r="N23" s="20"/>
      <c r="O23" s="49"/>
      <c r="P23" s="20"/>
      <c r="Q23" s="20"/>
      <c r="R23" s="9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34.5" customHeight="1">
      <c r="A24" s="5"/>
      <c r="B24" s="5"/>
      <c r="R24" s="9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</sheetData>
  <sheetProtection/>
  <mergeCells count="18">
    <mergeCell ref="A20:B20"/>
    <mergeCell ref="A4:B5"/>
    <mergeCell ref="A19:B19"/>
    <mergeCell ref="A17:B17"/>
    <mergeCell ref="A18:B18"/>
    <mergeCell ref="A14:B14"/>
    <mergeCell ref="A15:B15"/>
    <mergeCell ref="A16:B16"/>
    <mergeCell ref="A2:E2"/>
    <mergeCell ref="A21:B21"/>
    <mergeCell ref="A22:B22"/>
    <mergeCell ref="A7:B7"/>
    <mergeCell ref="A8:B8"/>
    <mergeCell ref="A12:B12"/>
    <mergeCell ref="A13:B13"/>
    <mergeCell ref="A9:B9"/>
    <mergeCell ref="A10:B10"/>
    <mergeCell ref="A11:B11"/>
  </mergeCells>
  <printOptions horizontalCentered="1" verticalCentered="1"/>
  <pageMargins left="0.3937007874015748" right="0.3937007874015748" top="0.7086614173228347" bottom="0.5118110236220472" header="0" footer="0"/>
  <pageSetup horizontalDpi="600" verticalDpi="600" orientation="landscape" paperSize="9" scale="48" r:id="rId1"/>
  <headerFooter alignWithMargins="0">
    <oddFooter>&amp;C&amp;14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