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50" tabRatio="732" activeTab="0"/>
  </bookViews>
  <sheets>
    <sheet name="(1)課税状況" sheetId="1" r:id="rId1"/>
    <sheet name="(2)(3)課税事業者等の届出件数、税関分の課税状況" sheetId="2" r:id="rId2"/>
    <sheet name="(4)都道府県課税状況等（その１）" sheetId="3" r:id="rId3"/>
    <sheet name="（その２）" sheetId="4" r:id="rId4"/>
    <sheet name="（その３）" sheetId="5" r:id="rId5"/>
  </sheets>
  <definedNames>
    <definedName name="_xlfn.COMPOUNDVALUE" hidden="1">#NAME?</definedName>
    <definedName name="_xlnm.Print_Area" localSheetId="4">'（その３）'!$A$1:$V$72</definedName>
  </definedNames>
  <calcPr fullCalcOnLoad="1"/>
</workbook>
</file>

<file path=xl/sharedStrings.xml><?xml version="1.0" encoding="utf-8"?>
<sst xmlns="http://schemas.openxmlformats.org/spreadsheetml/2006/main" count="1129" uniqueCount="273">
  <si>
    <t>計</t>
  </si>
  <si>
    <t>現年分</t>
  </si>
  <si>
    <t>既往年分</t>
  </si>
  <si>
    <t>資料：消費税室調</t>
  </si>
  <si>
    <t>(単位：件）</t>
  </si>
  <si>
    <r>
      <t xml:space="preserve">合　　　　　計
</t>
    </r>
    <r>
      <rPr>
        <sz val="6"/>
        <rFont val="Century"/>
        <family val="1"/>
      </rPr>
      <t>Total</t>
    </r>
  </si>
  <si>
    <t>（注）納税義務者でなくなった旨の届出書又は課税事業者選択不適用届出書を提出した者は含まない。</t>
  </si>
  <si>
    <r>
      <t xml:space="preserve">    </t>
    </r>
    <r>
      <rPr>
        <sz val="7"/>
        <rFont val="ＭＳ Ｐ明朝"/>
        <family val="1"/>
      </rPr>
      <t>　</t>
    </r>
    <r>
      <rPr>
        <sz val="7"/>
        <rFont val="Century"/>
        <family val="1"/>
      </rPr>
      <t xml:space="preserve">        Statistics of taxation for custom houses</t>
    </r>
  </si>
  <si>
    <r>
      <t xml:space="preserve">区　　　　　　　分
</t>
    </r>
    <r>
      <rPr>
        <sz val="6"/>
        <rFont val="Century"/>
        <family val="1"/>
      </rPr>
      <t>Type</t>
    </r>
  </si>
  <si>
    <r>
      <t>納税申告件数</t>
    </r>
    <r>
      <rPr>
        <sz val="6"/>
        <rFont val="Century"/>
        <family val="1"/>
      </rPr>
      <t xml:space="preserve">
Number of tax returns</t>
    </r>
  </si>
  <si>
    <r>
      <t>納税申告税額</t>
    </r>
    <r>
      <rPr>
        <sz val="6"/>
        <rFont val="Century"/>
        <family val="1"/>
      </rPr>
      <t xml:space="preserve">
Amount of tax self-assessed</t>
    </r>
  </si>
  <si>
    <t>件</t>
  </si>
  <si>
    <t>百万円</t>
  </si>
  <si>
    <t>Case</t>
  </si>
  <si>
    <r>
      <t>　</t>
    </r>
    <r>
      <rPr>
        <sz val="6"/>
        <rFont val="Century"/>
        <family val="1"/>
      </rPr>
      <t>Million yen</t>
    </r>
  </si>
  <si>
    <r>
      <t>　　　　　</t>
    </r>
    <r>
      <rPr>
        <sz val="8"/>
        <rFont val="Century"/>
        <family val="1"/>
      </rPr>
      <t xml:space="preserve">   </t>
    </r>
    <r>
      <rPr>
        <sz val="8"/>
        <rFont val="ＭＳ 明朝"/>
        <family val="1"/>
      </rP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</si>
  <si>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r>
      <t xml:space="preserve">納税申告計
</t>
    </r>
    <r>
      <rPr>
        <sz val="6"/>
        <rFont val="Century"/>
        <family val="1"/>
      </rPr>
      <t>Total of tax returns</t>
    </r>
  </si>
  <si>
    <r>
      <t xml:space="preserve">合　　　　　計
</t>
    </r>
    <r>
      <rPr>
        <sz val="6"/>
        <rFont val="Century"/>
        <family val="1"/>
      </rPr>
      <t>Total</t>
    </r>
  </si>
  <si>
    <t>件　　数</t>
  </si>
  <si>
    <t>税　　額</t>
  </si>
  <si>
    <t>Number of cases</t>
  </si>
  <si>
    <t>Amount of tax</t>
  </si>
  <si>
    <r>
      <t>件</t>
    </r>
    <r>
      <rPr>
        <sz val="6"/>
        <rFont val="ＭＳ Ｐ明朝"/>
        <family val="1"/>
      </rPr>
      <t>　</t>
    </r>
  </si>
  <si>
    <t>百万円</t>
  </si>
  <si>
    <r>
      <t xml:space="preserve">札  幌
</t>
    </r>
    <r>
      <rPr>
        <sz val="6"/>
        <rFont val="Century"/>
        <family val="1"/>
      </rPr>
      <t>Sapporo</t>
    </r>
  </si>
  <si>
    <t>百万円</t>
  </si>
  <si>
    <t>Million yen</t>
  </si>
  <si>
    <r>
      <t xml:space="preserve">関東信越
</t>
    </r>
    <r>
      <rPr>
        <sz val="6"/>
        <rFont val="Century"/>
        <family val="1"/>
      </rPr>
      <t>Kanto Shinetsu</t>
    </r>
  </si>
  <si>
    <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</si>
  <si>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t>課税事業者等届出件数</t>
  </si>
  <si>
    <r>
      <t xml:space="preserve">合　　計
</t>
    </r>
    <r>
      <rPr>
        <sz val="6"/>
        <rFont val="Century"/>
        <family val="1"/>
      </rPr>
      <t>Total</t>
    </r>
  </si>
  <si>
    <t>北海道</t>
  </si>
  <si>
    <t>青  森</t>
  </si>
  <si>
    <t>岩  手</t>
  </si>
  <si>
    <t>宮  城</t>
  </si>
  <si>
    <t>秋  田</t>
  </si>
  <si>
    <t>山  形</t>
  </si>
  <si>
    <t>福  島</t>
  </si>
  <si>
    <t>茨  城</t>
  </si>
  <si>
    <t>栃  木</t>
  </si>
  <si>
    <t>群  馬</t>
  </si>
  <si>
    <t>埼  玉</t>
  </si>
  <si>
    <t>新  潟</t>
  </si>
  <si>
    <t>長  野</t>
  </si>
  <si>
    <t>千  葉</t>
  </si>
  <si>
    <t>東  京</t>
  </si>
  <si>
    <t>神奈川</t>
  </si>
  <si>
    <t>山  梨</t>
  </si>
  <si>
    <t>富  山</t>
  </si>
  <si>
    <t>石  川</t>
  </si>
  <si>
    <t>福  井</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</si>
  <si>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</si>
  <si>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</si>
  <si>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</si>
  <si>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</si>
  <si>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</si>
  <si>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</si>
  <si>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</si>
  <si>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</si>
  <si>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</si>
  <si>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</si>
  <si>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</si>
  <si>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</si>
  <si>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</si>
  <si>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</si>
  <si>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</si>
  <si>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</si>
  <si>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</si>
  <si>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</si>
  <si>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</si>
  <si>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</si>
  <si>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</si>
  <si>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</si>
  <si>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</si>
  <si>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</si>
  <si>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</si>
  <si>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</si>
  <si>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</si>
  <si>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７　消　費　税</t>
  </si>
  <si>
    <t xml:space="preserve">納税申告計 </t>
  </si>
  <si>
    <t>Total of tax returns</t>
  </si>
  <si>
    <t>還付申告及び処理</t>
  </si>
  <si>
    <t>納税申告計</t>
  </si>
  <si>
    <t xml:space="preserve">還付申告及び処理 </t>
  </si>
  <si>
    <t>Number of Notifications of registered taxable business enterprises, etc.</t>
  </si>
  <si>
    <r>
      <t xml:space="preserve">課税事業者
選択届出
</t>
    </r>
    <r>
      <rPr>
        <sz val="5"/>
        <rFont val="Century"/>
        <family val="1"/>
      </rPr>
      <t>Number of Notifications of Choosing Taxable Enterprise Status for Consumption Tax</t>
    </r>
  </si>
  <si>
    <r>
      <t xml:space="preserve">既往年分の申告及び処理
</t>
    </r>
    <r>
      <rPr>
        <sz val="6"/>
        <rFont val="Century"/>
        <family val="1"/>
      </rPr>
      <t>Tax returns and cases processed for the preceding years</t>
    </r>
  </si>
  <si>
    <r>
      <t xml:space="preserve">既往年分の申告及び処理
</t>
    </r>
    <r>
      <rPr>
        <sz val="6"/>
        <rFont val="Century"/>
        <family val="1"/>
      </rPr>
      <t>Tax returns and cases processed for the preceding years</t>
    </r>
  </si>
  <si>
    <r>
      <t xml:space="preserve">既往年分の申告及び処理
</t>
    </r>
    <r>
      <rPr>
        <sz val="6"/>
        <rFont val="Century"/>
        <family val="1"/>
      </rPr>
      <t>Tax returns and cases processed
for the preceding years</t>
    </r>
  </si>
  <si>
    <t>7  Consumption Tax</t>
  </si>
  <si>
    <r>
      <t>実件</t>
    </r>
    <r>
      <rPr>
        <sz val="6"/>
        <rFont val="ＭＳ Ｐ明朝"/>
        <family val="1"/>
      </rPr>
      <t>　</t>
    </r>
  </si>
  <si>
    <t>Actual</t>
  </si>
  <si>
    <t>(Number of cases)</t>
  </si>
  <si>
    <t>（参考）地方消費税の課税状況</t>
  </si>
  <si>
    <t>Re.  Statistics of taxation of local consumption tax</t>
  </si>
  <si>
    <r>
      <t xml:space="preserve">区　　　　　　　　分
</t>
    </r>
    <r>
      <rPr>
        <sz val="6"/>
        <rFont val="Century"/>
        <family val="1"/>
      </rPr>
      <t>Type</t>
    </r>
  </si>
  <si>
    <t>個 人 事 業 者</t>
  </si>
  <si>
    <t>法　　　　　人</t>
  </si>
  <si>
    <t>合　　　　　計</t>
  </si>
  <si>
    <t>Individual enterprises</t>
  </si>
  <si>
    <t>Corporations</t>
  </si>
  <si>
    <t>Total</t>
  </si>
  <si>
    <t>件　　数</t>
  </si>
  <si>
    <t>税　　額</t>
  </si>
  <si>
    <t>Number of cases</t>
  </si>
  <si>
    <t>Amount of Tax</t>
  </si>
  <si>
    <t>Million yen</t>
  </si>
  <si>
    <t>(2)　課税事業者等届出件数</t>
  </si>
  <si>
    <r>
      <t xml:space="preserve">課税事業者届出書
</t>
    </r>
    <r>
      <rPr>
        <sz val="6"/>
        <rFont val="Century"/>
        <family val="1"/>
      </rPr>
      <t>Number of Notifications of Taxable Enterprise Status for Consumption Tax</t>
    </r>
  </si>
  <si>
    <r>
      <t>課税事業者選択届出書</t>
    </r>
    <r>
      <rPr>
        <sz val="6"/>
        <rFont val="Century"/>
        <family val="1"/>
      </rPr>
      <t xml:space="preserve">
Number of Notifications of Choosing Taxable Enterprise for Consumption Tax</t>
    </r>
  </si>
  <si>
    <r>
      <t>新設法人に該当する旨の届出書</t>
    </r>
    <r>
      <rPr>
        <sz val="6"/>
        <rFont val="Century"/>
        <family val="1"/>
      </rPr>
      <t xml:space="preserve">
Number of Notifications of Being Qualified for a Newly Formed Corporation</t>
    </r>
  </si>
  <si>
    <t>Note: Notifications of quitting being a taxpayer or Notifications of Not Choosing Taxable Enterprise for Consumption Tax are not included.</t>
  </si>
  <si>
    <t>(3)　税関分の課税状況</t>
  </si>
  <si>
    <t>(4)　都道府県別課税状況等（その１　個人事業者）</t>
  </si>
  <si>
    <t>(4)　都道府県別課税状況等（その２　法　人）</t>
  </si>
  <si>
    <t>(4)　都道府県別課税状況等（その３　合　計）</t>
  </si>
  <si>
    <r>
      <t>7　　消　　　費　　　税</t>
    </r>
    <r>
      <rPr>
        <sz val="12"/>
        <rFont val="ＭＳ 明朝"/>
        <family val="1"/>
      </rPr>
      <t xml:space="preserve">
  </t>
    </r>
    <r>
      <rPr>
        <sz val="12"/>
        <rFont val="Century"/>
        <family val="1"/>
      </rPr>
      <t>Consumption Tax</t>
    </r>
  </si>
  <si>
    <t>(1)　課税状況</t>
  </si>
  <si>
    <t xml:space="preserve">              Statistics of taxation</t>
  </si>
  <si>
    <t>個人事業者</t>
  </si>
  <si>
    <t>法　　　　人</t>
  </si>
  <si>
    <t>合　　　　計</t>
  </si>
  <si>
    <t>Corporations</t>
  </si>
  <si>
    <t>Total</t>
  </si>
  <si>
    <t>件　数</t>
  </si>
  <si>
    <t>税　額</t>
  </si>
  <si>
    <t>Number 
of cases</t>
  </si>
  <si>
    <t>Amount
 of tax</t>
  </si>
  <si>
    <t>件</t>
  </si>
  <si>
    <t>百万円</t>
  </si>
  <si>
    <t>Case</t>
  </si>
  <si>
    <t>Million yen</t>
  </si>
  <si>
    <r>
      <t>納税申告計</t>
    </r>
  </si>
  <si>
    <t>Total of tax returns</t>
  </si>
  <si>
    <r>
      <t>還付申告及び処理</t>
    </r>
    <r>
      <rPr>
        <sz val="7"/>
        <rFont val="Century"/>
        <family val="1"/>
      </rPr>
      <t xml:space="preserve"> </t>
    </r>
  </si>
  <si>
    <t xml:space="preserve">一般申告及び処理
</t>
  </si>
  <si>
    <t>Ordinary tax return 
and disposition</t>
  </si>
  <si>
    <t xml:space="preserve">簡易申告及び処理
</t>
  </si>
  <si>
    <t xml:space="preserve">納税申告計
</t>
  </si>
  <si>
    <t xml:space="preserve">還付申告及び処理
</t>
  </si>
  <si>
    <t>申告及び処理による
増差税額のあるもの</t>
  </si>
  <si>
    <t>Net increase of tax by filing 
returns and cases processed</t>
  </si>
  <si>
    <t>申告及び処理による
減差税額のあるもの</t>
  </si>
  <si>
    <t>Net reduction of tax by filing
returns and cases processed</t>
  </si>
  <si>
    <t>差　引　計</t>
  </si>
  <si>
    <t>加　算　税</t>
  </si>
  <si>
    <t>Additional tax</t>
  </si>
  <si>
    <t>（注）１　税関分は含まない。</t>
  </si>
  <si>
    <r>
      <t xml:space="preserve">Note:1   Data related to custom house are not included.
</t>
    </r>
    <r>
      <rPr>
        <sz val="7"/>
        <rFont val="ＭＳ Ｐ明朝"/>
        <family val="1"/>
      </rPr>
      <t>　　</t>
    </r>
    <r>
      <rPr>
        <sz val="7"/>
        <rFont val="Century"/>
        <family val="1"/>
      </rPr>
      <t xml:space="preserve">    2   “Actual” in the column  “Number of cases” means actual number of cases.</t>
    </r>
  </si>
  <si>
    <t>Hokkaido</t>
  </si>
  <si>
    <r>
      <t xml:space="preserve">札  幌
</t>
    </r>
    <r>
      <rPr>
        <sz val="6"/>
        <rFont val="Century"/>
        <family val="1"/>
      </rPr>
      <t>Sapporo</t>
    </r>
  </si>
  <si>
    <r>
      <t xml:space="preserve">仙  台
</t>
    </r>
    <r>
      <rPr>
        <sz val="6"/>
        <rFont val="Century"/>
        <family val="1"/>
      </rPr>
      <t>Sendai</t>
    </r>
  </si>
  <si>
    <t>Aomori</t>
  </si>
  <si>
    <t>Iwate</t>
  </si>
  <si>
    <t>Miyagi</t>
  </si>
  <si>
    <t>Akita</t>
  </si>
  <si>
    <t>Yamagata</t>
  </si>
  <si>
    <t>Fukushima</t>
  </si>
  <si>
    <t>計</t>
  </si>
  <si>
    <t>Total</t>
  </si>
  <si>
    <t>Ibaraki</t>
  </si>
  <si>
    <t>Tochigi</t>
  </si>
  <si>
    <t>Gunma</t>
  </si>
  <si>
    <t>Saitama</t>
  </si>
  <si>
    <t>Niigata</t>
  </si>
  <si>
    <t>Nagano</t>
  </si>
  <si>
    <r>
      <t xml:space="preserve">東  京
</t>
    </r>
    <r>
      <rPr>
        <sz val="6"/>
        <rFont val="Century"/>
        <family val="1"/>
      </rPr>
      <t>Tokyo</t>
    </r>
  </si>
  <si>
    <t>Chiba</t>
  </si>
  <si>
    <t>Tokyo</t>
  </si>
  <si>
    <t>Kanagawa</t>
  </si>
  <si>
    <t>Yamanashi</t>
  </si>
  <si>
    <t>計</t>
  </si>
  <si>
    <t>Total</t>
  </si>
  <si>
    <r>
      <t xml:space="preserve">金  沢
</t>
    </r>
    <r>
      <rPr>
        <sz val="6"/>
        <rFont val="Century"/>
        <family val="1"/>
      </rPr>
      <t>Kanazawa</t>
    </r>
  </si>
  <si>
    <t>Toyama</t>
  </si>
  <si>
    <t>Ishikawa</t>
  </si>
  <si>
    <t>Fukui</t>
  </si>
  <si>
    <r>
      <t xml:space="preserve">名古屋
</t>
    </r>
    <r>
      <rPr>
        <sz val="6"/>
        <rFont val="Century"/>
        <family val="1"/>
      </rPr>
      <t>Nagoya</t>
    </r>
  </si>
  <si>
    <t>Gifu</t>
  </si>
  <si>
    <t>Shizuoka</t>
  </si>
  <si>
    <t>Aichi</t>
  </si>
  <si>
    <t>Mie</t>
  </si>
  <si>
    <r>
      <t xml:space="preserve">大  阪
</t>
    </r>
    <r>
      <rPr>
        <sz val="6"/>
        <rFont val="Century"/>
        <family val="1"/>
      </rPr>
      <t>Osaka</t>
    </r>
  </si>
  <si>
    <t>Shiga</t>
  </si>
  <si>
    <t>Kyoto</t>
  </si>
  <si>
    <t>Osaka</t>
  </si>
  <si>
    <t>Hyogo</t>
  </si>
  <si>
    <t>Nara</t>
  </si>
  <si>
    <t>Wakayama</t>
  </si>
  <si>
    <t>計</t>
  </si>
  <si>
    <t>Total</t>
  </si>
  <si>
    <r>
      <t xml:space="preserve">広  島
</t>
    </r>
    <r>
      <rPr>
        <sz val="5.5"/>
        <rFont val="Century"/>
        <family val="1"/>
      </rPr>
      <t>Hiroshima</t>
    </r>
  </si>
  <si>
    <t>Tottori</t>
  </si>
  <si>
    <t>Shimane</t>
  </si>
  <si>
    <t>Okayama</t>
  </si>
  <si>
    <t>Hiroshima</t>
  </si>
  <si>
    <t>Yamaguchi</t>
  </si>
  <si>
    <r>
      <t xml:space="preserve">高  松
</t>
    </r>
    <r>
      <rPr>
        <sz val="5.5"/>
        <rFont val="Century"/>
        <family val="1"/>
      </rPr>
      <t>Takamatsu</t>
    </r>
  </si>
  <si>
    <t>Tokushima</t>
  </si>
  <si>
    <t>Kagawa</t>
  </si>
  <si>
    <t>Ehime</t>
  </si>
  <si>
    <t>Kochi</t>
  </si>
  <si>
    <r>
      <t xml:space="preserve">福  岡
</t>
    </r>
    <r>
      <rPr>
        <sz val="6"/>
        <rFont val="Century"/>
        <family val="1"/>
      </rPr>
      <t>Fukuoka</t>
    </r>
  </si>
  <si>
    <t>Fukuoka</t>
  </si>
  <si>
    <t>Saga</t>
  </si>
  <si>
    <t>Nagasaki</t>
  </si>
  <si>
    <r>
      <t xml:space="preserve">熊  本
</t>
    </r>
    <r>
      <rPr>
        <sz val="5.5"/>
        <rFont val="Century"/>
        <family val="1"/>
      </rPr>
      <t>Kumamoto</t>
    </r>
  </si>
  <si>
    <t>Kumamoto</t>
  </si>
  <si>
    <r>
      <t xml:space="preserve">熊  本
</t>
    </r>
    <r>
      <rPr>
        <sz val="6"/>
        <rFont val="Century"/>
        <family val="1"/>
      </rPr>
      <t>Kumamoto</t>
    </r>
  </si>
  <si>
    <t>Oita</t>
  </si>
  <si>
    <t>Miyazaki</t>
  </si>
  <si>
    <t>Kagoshima</t>
  </si>
  <si>
    <t>計</t>
  </si>
  <si>
    <t>Total</t>
  </si>
  <si>
    <r>
      <t xml:space="preserve">沖  縄
</t>
    </r>
    <r>
      <rPr>
        <sz val="6"/>
        <rFont val="Century"/>
        <family val="1"/>
      </rPr>
      <t>Okinawa</t>
    </r>
  </si>
  <si>
    <t>Okinawa</t>
  </si>
  <si>
    <r>
      <t xml:space="preserve">全 国 計 </t>
    </r>
    <r>
      <rPr>
        <b/>
        <sz val="6"/>
        <rFont val="Century"/>
        <family val="1"/>
      </rPr>
      <t>Grand Total</t>
    </r>
  </si>
  <si>
    <r>
      <t>全 国 計</t>
    </r>
    <r>
      <rPr>
        <sz val="8"/>
        <rFont val="Century"/>
        <family val="1"/>
      </rPr>
      <t xml:space="preserve"> </t>
    </r>
    <r>
      <rPr>
        <b/>
        <sz val="6"/>
        <rFont val="Century"/>
        <family val="1"/>
      </rPr>
      <t>Grand Total</t>
    </r>
  </si>
  <si>
    <t>　　　２　「件数」欄の「実」は、実件数を示す。</t>
  </si>
  <si>
    <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国税局・都道府県
　　　</t>
    </r>
    <r>
      <rPr>
        <sz val="8"/>
        <rFont val="Century"/>
        <family val="1"/>
      </rPr>
      <t xml:space="preserve">  </t>
    </r>
    <r>
      <rPr>
        <sz val="6"/>
        <rFont val="Century"/>
        <family val="1"/>
      </rPr>
      <t>Regional Taxation Bureau / Prefecture</t>
    </r>
  </si>
  <si>
    <r>
      <rPr>
        <sz val="8"/>
        <rFont val="Century"/>
        <family val="1"/>
      </rPr>
      <t xml:space="preserve">    </t>
    </r>
    <r>
      <rPr>
        <sz val="8"/>
        <rFont val="ＭＳ 明朝"/>
        <family val="1"/>
      </rPr>
      <t>区</t>
    </r>
    <r>
      <rPr>
        <sz val="8"/>
        <rFont val="Century"/>
        <family val="1"/>
      </rPr>
      <t xml:space="preserve">  </t>
    </r>
    <r>
      <rPr>
        <sz val="8"/>
        <rFont val="ＭＳ 明朝"/>
        <family val="1"/>
      </rPr>
      <t xml:space="preserve">分
</t>
    </r>
    <r>
      <rPr>
        <sz val="8"/>
        <rFont val="Century"/>
        <family val="1"/>
      </rPr>
      <t xml:space="preserve">     </t>
    </r>
    <r>
      <rPr>
        <sz val="6"/>
        <rFont val="Century"/>
        <family val="1"/>
      </rPr>
      <t>Type</t>
    </r>
    <r>
      <rPr>
        <sz val="8"/>
        <rFont val="Century"/>
        <family val="1"/>
      </rPr>
      <t xml:space="preserve">
</t>
    </r>
    <r>
      <rPr>
        <sz val="8"/>
        <rFont val="ＭＳ 明朝"/>
        <family val="1"/>
      </rPr>
      <t>　　　　　　　　国税局・都道府県
　</t>
    </r>
    <r>
      <rPr>
        <sz val="8"/>
        <rFont val="Century"/>
        <family val="1"/>
      </rPr>
      <t xml:space="preserve"> </t>
    </r>
    <r>
      <rPr>
        <sz val="8"/>
        <rFont val="ＭＳ 明朝"/>
        <family val="1"/>
      </rPr>
      <t>　</t>
    </r>
    <r>
      <rPr>
        <sz val="8"/>
        <rFont val="Century"/>
        <family val="1"/>
      </rPr>
      <t xml:space="preserve"> </t>
    </r>
    <r>
      <rPr>
        <sz val="6"/>
        <rFont val="Century"/>
        <family val="1"/>
      </rPr>
      <t>Regional Taxation Bureau /Prefecture</t>
    </r>
  </si>
  <si>
    <r>
      <t xml:space="preserve">         </t>
    </r>
    <r>
      <rPr>
        <sz val="7"/>
        <rFont val="ＭＳ Ｐ明朝"/>
        <family val="1"/>
      </rPr>
      <t>　</t>
    </r>
    <r>
      <rPr>
        <sz val="7"/>
        <rFont val="Century"/>
        <family val="1"/>
      </rPr>
      <t xml:space="preserve">  Number of notifications of taxable business enterprises, etc.</t>
    </r>
  </si>
  <si>
    <t>Source: Consumption Tax Office</t>
  </si>
  <si>
    <t>Source: Consumption Tax Office</t>
  </si>
  <si>
    <t xml:space="preserve">              Statistics of taxation by prefecture (Part 2: Corporations)</t>
  </si>
  <si>
    <r>
      <t xml:space="preserve">課税事業者
届　　　出
</t>
    </r>
    <r>
      <rPr>
        <sz val="5"/>
        <rFont val="Century"/>
        <family val="1"/>
      </rPr>
      <t>Number of Notifications of Taxable Enterprise Status for Consumption Tax</t>
    </r>
  </si>
  <si>
    <t>Refund returns and cases processed</t>
  </si>
  <si>
    <t>Refund returns and cases processed</t>
  </si>
  <si>
    <r>
      <t xml:space="preserve">一般申告及び処理
</t>
    </r>
    <r>
      <rPr>
        <sz val="6"/>
        <rFont val="Century"/>
        <family val="1"/>
      </rPr>
      <t>Ordinary tax returns and cases processed</t>
    </r>
  </si>
  <si>
    <r>
      <t xml:space="preserve">簡易申告及び処理
</t>
    </r>
    <r>
      <rPr>
        <sz val="6"/>
        <rFont val="Century"/>
        <family val="1"/>
      </rPr>
      <t>Simplified tax returns and cases processed</t>
    </r>
  </si>
  <si>
    <r>
      <t xml:space="preserve">一般申告及び処理
</t>
    </r>
    <r>
      <rPr>
        <sz val="6"/>
        <rFont val="Century"/>
        <family val="1"/>
      </rPr>
      <t>Ordinary tax returns
and cases processed</t>
    </r>
  </si>
  <si>
    <r>
      <t xml:space="preserve">簡易申告及び処理
</t>
    </r>
    <r>
      <rPr>
        <sz val="6"/>
        <rFont val="Century"/>
        <family val="1"/>
      </rPr>
      <t>Simplified tax returns
and cases processed</t>
    </r>
  </si>
  <si>
    <t>Total</t>
  </si>
  <si>
    <t>Case</t>
  </si>
  <si>
    <r>
      <t xml:space="preserve">新設法人に該当する旨の
届出
</t>
    </r>
    <r>
      <rPr>
        <sz val="4.5"/>
        <rFont val="Century"/>
        <family val="1"/>
      </rPr>
      <t>Number of Notifications of being qualified for a newly formed corporation</t>
    </r>
  </si>
  <si>
    <r>
      <t xml:space="preserve">    </t>
    </r>
    <r>
      <rPr>
        <sz val="7"/>
        <rFont val="ＭＳ Ｐ明朝"/>
        <family val="1"/>
      </rPr>
      <t>　　　　</t>
    </r>
    <r>
      <rPr>
        <sz val="7"/>
        <rFont val="Century"/>
        <family val="1"/>
      </rPr>
      <t>Statistics of taxation by prefecture (Part 1: Individual enterprises)</t>
    </r>
  </si>
  <si>
    <r>
      <rPr>
        <sz val="7"/>
        <rFont val="ＭＳ Ｐ明朝"/>
        <family val="1"/>
      </rPr>
      <t>　　</t>
    </r>
    <r>
      <rPr>
        <sz val="7"/>
        <rFont val="Century"/>
        <family val="1"/>
      </rPr>
      <t xml:space="preserve">   </t>
    </r>
    <r>
      <rPr>
        <sz val="7"/>
        <rFont val="ＭＳ Ｐ明朝"/>
        <family val="1"/>
      </rPr>
      <t>　　　</t>
    </r>
    <r>
      <rPr>
        <sz val="7"/>
        <rFont val="Century"/>
        <family val="1"/>
      </rPr>
      <t>Statistics of taxation by prefecture (Part 3: Total)</t>
    </r>
  </si>
  <si>
    <t>Simplified tax return
and case processed</t>
  </si>
  <si>
    <r>
      <t xml:space="preserve">還付申告及び処理
</t>
    </r>
    <r>
      <rPr>
        <sz val="6"/>
        <rFont val="Century"/>
        <family val="1"/>
      </rPr>
      <t>Refund returns and cases processed</t>
    </r>
  </si>
  <si>
    <r>
      <t xml:space="preserve">還付申告及び処理
</t>
    </r>
    <r>
      <rPr>
        <sz val="6"/>
        <rFont val="Century"/>
        <family val="1"/>
      </rPr>
      <t>Refund returns
and cases processed</t>
    </r>
  </si>
  <si>
    <t>Grand Total</t>
  </si>
  <si>
    <t>Individual enterprises</t>
  </si>
  <si>
    <r>
      <t xml:space="preserve">区　　　　　　　　分
</t>
    </r>
    <r>
      <rPr>
        <sz val="6"/>
        <rFont val="Century"/>
        <family val="1"/>
      </rPr>
      <t>Type</t>
    </r>
  </si>
  <si>
    <t>24</t>
  </si>
  <si>
    <r>
      <t xml:space="preserve">納税申告計
</t>
    </r>
    <r>
      <rPr>
        <sz val="6"/>
        <rFont val="Century"/>
        <family val="1"/>
      </rPr>
      <t>Total of tax returns</t>
    </r>
  </si>
  <si>
    <r>
      <t xml:space="preserve">還付申告及び処理
</t>
    </r>
    <r>
      <rPr>
        <sz val="6"/>
        <rFont val="Century"/>
        <family val="1"/>
      </rPr>
      <t>Refund return and cases processed</t>
    </r>
  </si>
  <si>
    <t>FY2012</t>
  </si>
  <si>
    <t>25</t>
  </si>
  <si>
    <t>FY2013</t>
  </si>
  <si>
    <t>26</t>
  </si>
  <si>
    <t>FY2014</t>
  </si>
  <si>
    <t>（注）この表は、「(1)課税状況」の現年分及び既往年分を都道府県別に示したものである（加算税は除く。）。</t>
  </si>
  <si>
    <t>Note: This table shows the breakdown of  “(1) Statistics of taxation for the current year and preceding years” by prefecture (except for additional tax).</t>
  </si>
  <si>
    <t>27</t>
  </si>
  <si>
    <t>FY2015</t>
  </si>
  <si>
    <t>（注）この表は、「(1)課税状況」の現年分及び既往年分を都道府県別に示したものである（加算税は除く。）。</t>
  </si>
  <si>
    <t>調査対象等：</t>
  </si>
  <si>
    <t>調査対象等：各年４月１日から翌年３月31日までの間の申告又は処理による課税事績である(地方消費税分は除く。)。</t>
  </si>
  <si>
    <t>Subject of survey, etc.: The table shows the taxation statistics based on returns filed or cases processed made between April 1 of each year and
                                     March 31 of the following year.</t>
  </si>
  <si>
    <t>Note: This table shows the breakdown of  “(1) Statistics of taxation for the current year and preceding years”  and “(2) Number of notifications
         of taxable enterprise Status for Consumption Tax” by prefecture (except for additional tax).</t>
  </si>
  <si>
    <t>（注）この表は、「(1)課税状況」の現年分及び既往年分並びに、「(2)課税事業者等届出件数」を都道府県別に示したもの</t>
  </si>
  <si>
    <t xml:space="preserve">    である（加算税は除く。）。</t>
  </si>
  <si>
    <t>28</t>
  </si>
  <si>
    <t>FY2016</t>
  </si>
  <si>
    <t>29</t>
  </si>
  <si>
    <t>FY2017</t>
  </si>
  <si>
    <t xml:space="preserve"> 「現年分」は､平成29年４月１日から平成30年３月31日までに終了した課税期間について､平成30年６月30日現在の申告（国・地方公共団体等については平成30年９月30日までの申告を含む。）及び処理（更正、決定等）による課税事績を「申告書及び決議書」に基づいて作成した。
 「既往年分」は、平成29年３月31日以前に終了した課税期間について、平成29年７月１日から平成30年６月30日までの間の申告（平成29年７月１日から同年９月30日までの間の国・地方公共団体等に係る申告を除く。）及び処理（更正、決定等）による課税事績を「申告書及び決議書」に基づいて作成した。</t>
  </si>
  <si>
    <t xml:space="preserve">Subject of survey, etc.: As for “the current year”, taxation statistics for the period of taxation which ended between April 1, 2017 and March 31, 2018,
                                     on the basis of returns filed or cases processed (correction, determination etc.) made by June 30, 2018 (including returns filed by
                                     national and local public bodies by September 30, 2018), is shown  according to “Returns, resolutions, etc.”
                                       As for “the preceding years”, taxation statistics for the period of taxation which ended by March 31, 2017, on the basis of  returns
                                     filed and cases processed (correction, determination etc.) made between July 1, 2017, and June 30, 2018 (except for  returns filed by
                                     national and local public bodies between July 1, 2017, and September 30, 2017), is shown  according to “Returns, resolutions, etc.”
                                                 </t>
  </si>
  <si>
    <r>
      <t>平成</t>
    </r>
    <r>
      <rPr>
        <sz val="8"/>
        <rFont val="明朝"/>
        <family val="1"/>
      </rPr>
      <t>29</t>
    </r>
    <r>
      <rPr>
        <sz val="8"/>
        <rFont val="ＭＳ 明朝"/>
        <family val="1"/>
      </rPr>
      <t xml:space="preserve">年度
</t>
    </r>
    <r>
      <rPr>
        <sz val="6"/>
        <rFont val="Century"/>
        <family val="1"/>
      </rPr>
      <t>FY2017</t>
    </r>
  </si>
  <si>
    <t>調査対象等：平成29年度末（平成30年３月31日現在）の届出件数を示している。</t>
  </si>
  <si>
    <t>Subject of survey, etc.: The table shows the number of notifications as of the end of FY 2017 (March 31, 2018).</t>
  </si>
  <si>
    <t>平成24年度</t>
  </si>
  <si>
    <t>FY2012</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</si>
</sst>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quot;△ &quot;#,##0"/>
    <numFmt numFmtId="178" formatCode="[&lt;=999]000;[&lt;=99999]000\-00;000\-0000"/>
    <numFmt numFmtId="179" formatCode="&quot;Yes&quot;;&quot;Yes&quot;;&quot;No&quot;"/>
    <numFmt numFmtId="180" formatCode="&quot;True&quot;;&quot;True&quot;;&quot;False&quot;"/>
    <numFmt numFmtId="181" formatCode="&quot;On&quot;;&quot;On&quot;;&quot;Off&quot;"/>
    <numFmt numFmtId="182" formatCode="0;&quot;△ &quot;0"/>
    <numFmt numFmtId="183" formatCode="#,##0.0"/>
    <numFmt numFmtId="184" formatCode="0.0"/>
    <numFmt numFmtId="185" formatCode="0.0%"/>
    <numFmt numFmtId="186" formatCode="0.0_);[Red]\(0.0\)"/>
    <numFmt numFmtId="187" formatCode="#,##0_ "/>
    <numFmt numFmtId="188" formatCode="#,##0_);\(#,##0\)"/>
    <numFmt numFmtId="189" formatCode="&quot;¥&quot;#,##0_);\(&quot;¥&quot;#,##0\)"/>
    <numFmt numFmtId="190" formatCode="#,##0;[Red]#,##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 #,##0_-;\-* #,##0_-;_-* &quot;-&quot;_-;_-@_-"/>
    <numFmt numFmtId="197" formatCode="_-&quot;¥&quot;* #,##0.00_-;\-&quot;¥&quot;* #,##0.00_-;_-&quot;¥&quot;* &quot;-&quot;??_-;_-@_-"/>
    <numFmt numFmtId="198" formatCode="_-* #,##0.00_-;\-* #,##0.00_-;_-* &quot;-&quot;??_-;_-@_-"/>
    <numFmt numFmtId="199" formatCode="0_ "/>
    <numFmt numFmtId="200" formatCode="#,##0_);[Red]\(#,##0\)"/>
    <numFmt numFmtId="201" formatCode="0.00000000"/>
    <numFmt numFmtId="202" formatCode="0.0000000"/>
    <numFmt numFmtId="203" formatCode="0.000000"/>
    <numFmt numFmtId="204" formatCode="0.00000"/>
    <numFmt numFmtId="205" formatCode="0.0000"/>
    <numFmt numFmtId="206" formatCode="0.000"/>
    <numFmt numFmtId="207" formatCode="0.0;&quot;△ &quot;0.0"/>
    <numFmt numFmtId="208" formatCode="0.00_ "/>
    <numFmt numFmtId="209" formatCode="0.0_ "/>
    <numFmt numFmtId="210" formatCode="#,##0;&quot;▲ &quot;#,##0"/>
    <numFmt numFmtId="211" formatCode="#,##0.0;[Red]\-#,##0.0"/>
    <numFmt numFmtId="212" formatCode=";;;"/>
    <numFmt numFmtId="213" formatCode="_ * #,##0_ ;_ * \-#,##0_ ;_ * &quot;-&quot;_ "/>
    <numFmt numFmtId="214" formatCode="0.000_ "/>
    <numFmt numFmtId="215" formatCode="0_);[Red]\(0\)"/>
    <numFmt numFmtId="216" formatCode="[$€-2]\ #,##0.00_);[Red]\([$€-2]\ #,##0.00\)"/>
    <numFmt numFmtId="217" formatCode="#,##0.0;&quot;△ &quot;#,##0.0"/>
    <numFmt numFmtId="218" formatCode="0.00;&quot;△ &quot;0.00"/>
    <numFmt numFmtId="219" formatCode="0.000;&quot;△ &quot;0.000"/>
    <numFmt numFmtId="220" formatCode="[$-411]ggge&quot;年度&quot;"/>
    <numFmt numFmtId="221" formatCode="[$-411]&quot;　調査期間等：　「現年分」は、&quot;ggge&quot;年４月１日から平成17年３月31日までに終了した課税期間について、平成17年６月30日現在の申告( 国・地方公共団体等については&quot;ggge&quot;年９月30日まで&quot;"/>
  </numFmts>
  <fonts count="65">
    <font>
      <sz val="10.5"/>
      <name val="ＭＳ 明朝"/>
      <family val="1"/>
    </font>
    <font>
      <u val="single"/>
      <sz val="10.5"/>
      <color indexed="12"/>
      <name val="ＭＳ 明朝"/>
      <family val="1"/>
    </font>
    <font>
      <u val="single"/>
      <sz val="10.5"/>
      <color indexed="36"/>
      <name val="ＭＳ 明朝"/>
      <family val="1"/>
    </font>
    <font>
      <sz val="6"/>
      <name val="ＭＳ 明朝"/>
      <family val="1"/>
    </font>
    <font>
      <sz val="8"/>
      <name val="ＭＳ 明朝"/>
      <family val="1"/>
    </font>
    <font>
      <sz val="14"/>
      <name val="ＭＳ 明朝"/>
      <family val="1"/>
    </font>
    <font>
      <sz val="7"/>
      <name val="Century"/>
      <family val="1"/>
    </font>
    <font>
      <sz val="7"/>
      <name val="ＭＳ Ｐ明朝"/>
      <family val="1"/>
    </font>
    <font>
      <sz val="6"/>
      <name val="Century"/>
      <family val="1"/>
    </font>
    <font>
      <b/>
      <sz val="6"/>
      <name val="Century"/>
      <family val="1"/>
    </font>
    <font>
      <sz val="8"/>
      <name val="ＭＳ ゴシック"/>
      <family val="3"/>
    </font>
    <font>
      <sz val="7"/>
      <name val="ＭＳ 明朝"/>
      <family val="1"/>
    </font>
    <font>
      <sz val="8"/>
      <name val="Century"/>
      <family val="1"/>
    </font>
    <font>
      <sz val="5.5"/>
      <name val="Century"/>
      <family val="1"/>
    </font>
    <font>
      <sz val="5"/>
      <name val="Century"/>
      <family val="1"/>
    </font>
    <font>
      <sz val="12"/>
      <name val="Century"/>
      <family val="1"/>
    </font>
    <font>
      <sz val="12"/>
      <name val="ＭＳ 明朝"/>
      <family val="1"/>
    </font>
    <font>
      <sz val="8"/>
      <name val="ＭＳ Ｐ明朝"/>
      <family val="1"/>
    </font>
    <font>
      <sz val="6"/>
      <name val="ＭＳ Ｐ明朝"/>
      <family val="1"/>
    </font>
    <font>
      <sz val="10.4"/>
      <name val="ＭＳ 明朝"/>
      <family val="1"/>
    </font>
    <font>
      <sz val="10"/>
      <name val="ＭＳ Ｐ明朝"/>
      <family val="1"/>
    </font>
    <font>
      <sz val="7"/>
      <name val="ＭＳ ゴシック"/>
      <family val="3"/>
    </font>
    <font>
      <sz val="6"/>
      <name val="ＭＳ ゴシック"/>
      <family val="3"/>
    </font>
    <font>
      <b/>
      <sz val="5"/>
      <name val="Century"/>
      <family val="1"/>
    </font>
    <font>
      <sz val="4.5"/>
      <name val="Century"/>
      <family val="1"/>
    </font>
    <font>
      <sz val="10.5"/>
      <name val="ＭＳ ゴシック"/>
      <family val="3"/>
    </font>
    <font>
      <sz val="12"/>
      <name val="ＭＳ ゴシック"/>
      <family val="3"/>
    </font>
    <font>
      <sz val="8"/>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Century"/>
      <family val="1"/>
    </font>
    <font>
      <sz val="7"/>
      <color indexed="8"/>
      <name val="ＭＳ 明朝"/>
      <family val="1"/>
    </font>
    <font>
      <sz val="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style="hair"/>
      <right style="hair"/>
      <top>
        <color indexed="63"/>
      </top>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top style="hair">
        <color indexed="8"/>
      </top>
      <bottom>
        <color indexed="63"/>
      </bottom>
    </border>
    <border>
      <left>
        <color indexed="63"/>
      </left>
      <right>
        <color indexed="63"/>
      </right>
      <top style="hair">
        <color indexed="8"/>
      </top>
      <bottom>
        <color indexed="63"/>
      </bottom>
    </border>
    <border>
      <left style="hair">
        <color indexed="8"/>
      </left>
      <right style="hair"/>
      <top>
        <color indexed="63"/>
      </top>
      <bottom>
        <color indexed="63"/>
      </bottom>
    </border>
    <border>
      <left style="hair"/>
      <right style="hair">
        <color indexed="8"/>
      </right>
      <top style="hair">
        <color indexed="8"/>
      </top>
      <bottom style="hair">
        <color indexed="8"/>
      </bottom>
    </border>
    <border>
      <left>
        <color indexed="63"/>
      </left>
      <right style="hair"/>
      <top>
        <color indexed="63"/>
      </top>
      <bottom style="hair">
        <color indexed="8"/>
      </bottom>
    </border>
    <border>
      <left style="hair">
        <color indexed="8"/>
      </left>
      <right style="hair"/>
      <top style="hair">
        <color indexed="8"/>
      </top>
      <bottom style="hair">
        <color indexed="8"/>
      </bottom>
    </border>
    <border>
      <left>
        <color indexed="63"/>
      </left>
      <right style="hair"/>
      <top style="hair"/>
      <bottom>
        <color indexed="63"/>
      </bottom>
    </border>
    <border>
      <left style="hair">
        <color indexed="8"/>
      </left>
      <right style="hair">
        <color indexed="8"/>
      </right>
      <top style="hair">
        <color indexed="8"/>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diagonalDown="1">
      <left style="hair">
        <color indexed="8"/>
      </left>
      <right>
        <color indexed="63"/>
      </right>
      <top style="hair">
        <color indexed="8"/>
      </top>
      <bottom>
        <color indexed="63"/>
      </bottom>
      <diagonal style="hair">
        <color indexed="8"/>
      </diagonal>
    </border>
    <border diagonalDown="1">
      <left>
        <color indexed="63"/>
      </left>
      <right>
        <color indexed="63"/>
      </right>
      <top style="hair">
        <color indexed="8"/>
      </top>
      <bottom>
        <color indexed="63"/>
      </bottom>
      <diagonal style="hair">
        <color indexed="8"/>
      </diagonal>
    </border>
    <border diagonalDown="1">
      <left>
        <color indexed="63"/>
      </left>
      <right style="hair">
        <color indexed="8"/>
      </right>
      <top style="hair">
        <color indexed="8"/>
      </top>
      <bottom>
        <color indexed="63"/>
      </bottom>
      <diagonal style="hair">
        <color indexed="8"/>
      </diagonal>
    </border>
    <border diagonalDown="1">
      <left style="hair">
        <color indexed="8"/>
      </left>
      <right>
        <color indexed="63"/>
      </right>
      <top>
        <color indexed="63"/>
      </top>
      <bottom>
        <color indexed="63"/>
      </bottom>
      <diagonal style="hair">
        <color indexed="8"/>
      </diagonal>
    </border>
    <border diagonalDown="1">
      <left>
        <color indexed="63"/>
      </left>
      <right>
        <color indexed="63"/>
      </right>
      <top>
        <color indexed="63"/>
      </top>
      <bottom>
        <color indexed="63"/>
      </bottom>
      <diagonal style="hair">
        <color indexed="8"/>
      </diagonal>
    </border>
    <border diagonalDown="1">
      <left>
        <color indexed="63"/>
      </left>
      <right style="hair">
        <color indexed="8"/>
      </right>
      <top>
        <color indexed="63"/>
      </top>
      <bottom>
        <color indexed="63"/>
      </bottom>
      <diagonal style="hair">
        <color indexed="8"/>
      </diagonal>
    </border>
    <border diagonalDown="1">
      <left style="hair">
        <color indexed="8"/>
      </left>
      <right>
        <color indexed="63"/>
      </right>
      <top>
        <color indexed="63"/>
      </top>
      <bottom style="hair">
        <color indexed="8"/>
      </bottom>
      <diagonal style="hair">
        <color indexed="8"/>
      </diagonal>
    </border>
    <border diagonalDown="1">
      <left>
        <color indexed="63"/>
      </left>
      <right>
        <color indexed="63"/>
      </right>
      <top>
        <color indexed="63"/>
      </top>
      <bottom style="hair">
        <color indexed="8"/>
      </bottom>
      <diagonal style="hair">
        <color indexed="8"/>
      </diagonal>
    </border>
    <border diagonalDown="1">
      <left>
        <color indexed="63"/>
      </left>
      <right style="hair">
        <color indexed="8"/>
      </right>
      <top>
        <color indexed="63"/>
      </top>
      <bottom style="hair">
        <color indexed="8"/>
      </bottom>
      <diagonal style="hair">
        <color indexed="8"/>
      </diagonal>
    </border>
    <border diagonalUp="1">
      <left style="hair">
        <color indexed="8"/>
      </left>
      <right>
        <color indexed="63"/>
      </right>
      <top style="hair">
        <color indexed="8"/>
      </top>
      <bottom>
        <color indexed="63"/>
      </bottom>
      <diagonal style="hair">
        <color indexed="8"/>
      </diagonal>
    </border>
    <border diagonalUp="1">
      <left>
        <color indexed="63"/>
      </left>
      <right>
        <color indexed="63"/>
      </right>
      <top style="hair">
        <color indexed="8"/>
      </top>
      <bottom>
        <color indexed="63"/>
      </bottom>
      <diagonal style="hair">
        <color indexed="8"/>
      </diagonal>
    </border>
    <border diagonalUp="1">
      <left>
        <color indexed="63"/>
      </left>
      <right style="hair">
        <color indexed="8"/>
      </right>
      <top style="hair">
        <color indexed="8"/>
      </top>
      <bottom>
        <color indexed="63"/>
      </bottom>
      <diagonal style="hair">
        <color indexed="8"/>
      </diagonal>
    </border>
    <border diagonalUp="1">
      <left style="hair">
        <color indexed="8"/>
      </left>
      <right>
        <color indexed="63"/>
      </right>
      <top>
        <color indexed="63"/>
      </top>
      <bottom>
        <color indexed="63"/>
      </bottom>
      <diagonal style="hair">
        <color indexed="8"/>
      </diagonal>
    </border>
    <border diagonalUp="1">
      <left>
        <color indexed="63"/>
      </left>
      <right>
        <color indexed="63"/>
      </right>
      <top>
        <color indexed="63"/>
      </top>
      <bottom>
        <color indexed="63"/>
      </bottom>
      <diagonal style="hair">
        <color indexed="8"/>
      </diagonal>
    </border>
    <border diagonalUp="1">
      <left>
        <color indexed="63"/>
      </left>
      <right style="hair">
        <color indexed="8"/>
      </right>
      <top>
        <color indexed="63"/>
      </top>
      <bottom>
        <color indexed="63"/>
      </bottom>
      <diagonal style="hair">
        <color indexed="8"/>
      </diagonal>
    </border>
    <border diagonalUp="1">
      <left style="hair">
        <color indexed="8"/>
      </left>
      <right>
        <color indexed="63"/>
      </right>
      <top>
        <color indexed="63"/>
      </top>
      <bottom style="hair">
        <color indexed="8"/>
      </bottom>
      <diagonal style="hair">
        <color indexed="8"/>
      </diagonal>
    </border>
    <border diagonalUp="1">
      <left>
        <color indexed="63"/>
      </left>
      <right>
        <color indexed="63"/>
      </right>
      <top>
        <color indexed="63"/>
      </top>
      <bottom style="hair">
        <color indexed="8"/>
      </bottom>
      <diagonal style="hair">
        <color indexed="8"/>
      </diagonal>
    </border>
    <border diagonalUp="1">
      <left>
        <color indexed="63"/>
      </left>
      <right style="hair">
        <color indexed="8"/>
      </right>
      <top>
        <color indexed="63"/>
      </top>
      <bottom style="hair">
        <color indexed="8"/>
      </bottom>
      <diagonal style="hair">
        <color indexed="8"/>
      </diagonal>
    </border>
    <border>
      <left style="hair">
        <color indexed="8"/>
      </left>
      <right>
        <color indexed="63"/>
      </right>
      <top style="hair"/>
      <bottom>
        <color indexed="63"/>
      </bottom>
    </border>
    <border>
      <left style="hair"/>
      <right>
        <color indexed="63"/>
      </right>
      <top>
        <color indexed="63"/>
      </top>
      <bottom style="hair">
        <color indexed="8"/>
      </bottom>
    </border>
    <border>
      <left>
        <color indexed="63"/>
      </left>
      <right style="hair">
        <color indexed="8"/>
      </right>
      <top style="hair"/>
      <bottom>
        <color indexed="63"/>
      </bottom>
    </border>
    <border>
      <left style="hair"/>
      <right>
        <color indexed="63"/>
      </right>
      <top style="hair">
        <color indexed="8"/>
      </top>
      <bottom style="hair"/>
    </border>
    <border>
      <left>
        <color indexed="63"/>
      </left>
      <right>
        <color indexed="63"/>
      </right>
      <top style="hair">
        <color indexed="8"/>
      </top>
      <bottom style="hair"/>
    </border>
    <border>
      <left>
        <color indexed="63"/>
      </left>
      <right style="hair">
        <color indexed="8"/>
      </right>
      <top style="hair">
        <color indexed="8"/>
      </top>
      <bottom style="hair"/>
    </border>
    <border>
      <left>
        <color indexed="63"/>
      </left>
      <right>
        <color indexed="63"/>
      </right>
      <top>
        <color indexed="63"/>
      </top>
      <bottom style="hair">
        <color indexed="8"/>
      </bottom>
    </border>
    <border>
      <left style="hair"/>
      <right style="hair">
        <color indexed="8"/>
      </right>
      <top style="hair">
        <color indexed="8"/>
      </top>
      <bottom>
        <color indexed="63"/>
      </bottom>
    </border>
    <border>
      <left style="hair"/>
      <right style="hair">
        <color indexed="8"/>
      </right>
      <top>
        <color indexed="63"/>
      </top>
      <bottom>
        <color indexed="63"/>
      </bottom>
    </border>
    <border>
      <left style="hair"/>
      <right style="hair">
        <color indexed="8"/>
      </right>
      <top>
        <color indexed="63"/>
      </top>
      <bottom style="hair">
        <color indexed="8"/>
      </bottom>
    </border>
    <border diagonalDown="1">
      <left style="hair"/>
      <right>
        <color indexed="63"/>
      </right>
      <top style="hair"/>
      <bottom>
        <color indexed="63"/>
      </bottom>
      <diagonal style="hair">
        <color indexed="8"/>
      </diagonal>
    </border>
    <border diagonalDown="1">
      <left>
        <color indexed="63"/>
      </left>
      <right>
        <color indexed="63"/>
      </right>
      <top style="hair"/>
      <bottom>
        <color indexed="63"/>
      </bottom>
      <diagonal style="hair">
        <color indexed="8"/>
      </diagonal>
    </border>
    <border diagonalDown="1">
      <left>
        <color indexed="63"/>
      </left>
      <right style="hair">
        <color indexed="8"/>
      </right>
      <top style="hair"/>
      <bottom>
        <color indexed="63"/>
      </bottom>
      <diagonal style="hair">
        <color indexed="8"/>
      </diagonal>
    </border>
    <border diagonalDown="1">
      <left style="hair"/>
      <right>
        <color indexed="63"/>
      </right>
      <top>
        <color indexed="63"/>
      </top>
      <bottom>
        <color indexed="63"/>
      </bottom>
      <diagonal style="hair">
        <color indexed="8"/>
      </diagonal>
    </border>
    <border diagonalDown="1">
      <left style="hair"/>
      <right>
        <color indexed="63"/>
      </right>
      <top>
        <color indexed="63"/>
      </top>
      <bottom style="hair">
        <color indexed="8"/>
      </bottom>
      <diagonal style="hair">
        <color indexed="8"/>
      </diagonal>
    </border>
    <border>
      <left style="hair">
        <color indexed="8"/>
      </left>
      <right style="hair"/>
      <top>
        <color indexed="63"/>
      </top>
      <bottom style="hair">
        <color indexed="8"/>
      </bottom>
    </border>
    <border>
      <left>
        <color indexed="63"/>
      </left>
      <right style="hair"/>
      <top style="hair">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5" fillId="0" borderId="0">
      <alignment/>
      <protection/>
    </xf>
    <xf numFmtId="0" fontId="19" fillId="0" borderId="0">
      <alignment/>
      <protection/>
    </xf>
    <xf numFmtId="0" fontId="25" fillId="0" borderId="0">
      <alignment/>
      <protection/>
    </xf>
    <xf numFmtId="0" fontId="20" fillId="0" borderId="0">
      <alignment/>
      <protection/>
    </xf>
    <xf numFmtId="0" fontId="2" fillId="0" borderId="0" applyNumberFormat="0" applyFill="0" applyBorder="0" applyAlignment="0" applyProtection="0"/>
    <xf numFmtId="0" fontId="64" fillId="32" borderId="0" applyNumberFormat="0" applyBorder="0" applyAlignment="0" applyProtection="0"/>
  </cellStyleXfs>
  <cellXfs count="324">
    <xf numFmtId="0" fontId="0" fillId="0" borderId="0" xfId="0" applyAlignment="1">
      <alignment/>
    </xf>
    <xf numFmtId="0" fontId="4" fillId="0" borderId="0" xfId="62" applyFont="1" applyAlignment="1">
      <alignment vertical="center"/>
      <protection/>
    </xf>
    <xf numFmtId="0" fontId="4" fillId="0" borderId="0" xfId="62" applyFont="1" applyAlignment="1">
      <alignment horizontal="right" vertical="center"/>
      <protection/>
    </xf>
    <xf numFmtId="0" fontId="6" fillId="0" borderId="0" xfId="62" applyFont="1" applyAlignment="1">
      <alignment vertical="center"/>
      <protection/>
    </xf>
    <xf numFmtId="0" fontId="4" fillId="0" borderId="10"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3" xfId="62" applyFont="1" applyBorder="1" applyAlignment="1">
      <alignment horizontal="center" vertical="center"/>
      <protection/>
    </xf>
    <xf numFmtId="0" fontId="8" fillId="0" borderId="14" xfId="62" applyFont="1" applyBorder="1" applyAlignment="1">
      <alignment horizontal="center" vertical="center" wrapText="1"/>
      <protection/>
    </xf>
    <xf numFmtId="0" fontId="8" fillId="0" borderId="15" xfId="62" applyFont="1" applyBorder="1" applyAlignment="1">
      <alignment horizontal="center" vertical="center" wrapText="1"/>
      <protection/>
    </xf>
    <xf numFmtId="0" fontId="4" fillId="0" borderId="11" xfId="62" applyFont="1" applyBorder="1" applyAlignment="1">
      <alignment horizontal="right" vertical="center"/>
      <protection/>
    </xf>
    <xf numFmtId="0" fontId="4" fillId="0" borderId="11" xfId="62" applyFont="1" applyBorder="1" applyAlignment="1">
      <alignment horizontal="right" vertical="center" shrinkToFit="1"/>
      <protection/>
    </xf>
    <xf numFmtId="0" fontId="4" fillId="0" borderId="16" xfId="62" applyFont="1" applyBorder="1" applyAlignment="1">
      <alignment horizontal="right" vertical="center" shrinkToFit="1"/>
      <protection/>
    </xf>
    <xf numFmtId="0" fontId="4" fillId="0" borderId="12" xfId="62" applyFont="1" applyBorder="1" applyAlignment="1">
      <alignment vertical="top"/>
      <protection/>
    </xf>
    <xf numFmtId="0" fontId="4" fillId="0" borderId="0" xfId="62" applyFont="1" applyBorder="1" applyAlignment="1">
      <alignment vertical="top"/>
      <protection/>
    </xf>
    <xf numFmtId="0" fontId="4" fillId="0" borderId="17" xfId="62" applyFont="1" applyBorder="1" applyAlignment="1">
      <alignment vertical="top"/>
      <protection/>
    </xf>
    <xf numFmtId="0" fontId="8" fillId="0" borderId="12" xfId="62" applyFont="1" applyBorder="1" applyAlignment="1">
      <alignment horizontal="right" vertical="center"/>
      <protection/>
    </xf>
    <xf numFmtId="0" fontId="8" fillId="0" borderId="13" xfId="62" applyFont="1" applyBorder="1" applyAlignment="1">
      <alignment horizontal="right" vertical="center"/>
      <protection/>
    </xf>
    <xf numFmtId="0" fontId="4" fillId="0" borderId="0" xfId="62" applyFont="1" applyAlignment="1">
      <alignment vertical="top"/>
      <protection/>
    </xf>
    <xf numFmtId="0" fontId="10" fillId="0" borderId="0" xfId="62" applyFont="1" applyBorder="1" applyAlignment="1">
      <alignment vertical="center"/>
      <protection/>
    </xf>
    <xf numFmtId="0" fontId="21" fillId="0" borderId="0" xfId="62" applyFont="1" applyBorder="1" applyAlignment="1">
      <alignment horizontal="left" vertical="center" wrapText="1"/>
      <protection/>
    </xf>
    <xf numFmtId="0" fontId="22" fillId="0" borderId="0" xfId="62" applyFont="1" applyBorder="1" applyAlignment="1">
      <alignment horizontal="left" vertical="center" wrapText="1"/>
      <protection/>
    </xf>
    <xf numFmtId="0" fontId="4" fillId="0" borderId="12" xfId="62" applyFont="1" applyBorder="1" applyAlignment="1">
      <alignment vertical="center"/>
      <protection/>
    </xf>
    <xf numFmtId="0" fontId="4" fillId="0" borderId="0" xfId="62" applyFont="1" applyBorder="1" applyAlignment="1">
      <alignment vertical="center"/>
      <protection/>
    </xf>
    <xf numFmtId="0" fontId="3" fillId="0" borderId="0" xfId="62" applyFont="1" applyBorder="1" applyAlignment="1">
      <alignment vertical="center" wrapText="1"/>
      <protection/>
    </xf>
    <xf numFmtId="0" fontId="22" fillId="0" borderId="0" xfId="62" applyFont="1" applyBorder="1" applyAlignment="1">
      <alignment vertical="center" wrapText="1"/>
      <protection/>
    </xf>
    <xf numFmtId="0" fontId="3" fillId="0" borderId="0" xfId="62" applyFont="1" applyBorder="1" applyAlignment="1">
      <alignment vertical="center"/>
      <protection/>
    </xf>
    <xf numFmtId="0" fontId="4" fillId="0" borderId="14" xfId="62" applyFont="1" applyBorder="1" applyAlignment="1">
      <alignment vertical="center"/>
      <protection/>
    </xf>
    <xf numFmtId="0" fontId="11" fillId="0" borderId="18" xfId="62" applyFont="1" applyBorder="1" applyAlignment="1">
      <alignment horizontal="center" vertical="center" wrapText="1"/>
      <protection/>
    </xf>
    <xf numFmtId="0" fontId="4" fillId="0" borderId="10" xfId="62" applyFont="1" applyBorder="1" applyAlignment="1">
      <alignment vertical="center"/>
      <protection/>
    </xf>
    <xf numFmtId="0" fontId="4" fillId="0" borderId="0" xfId="62" applyFont="1">
      <alignment/>
      <protection/>
    </xf>
    <xf numFmtId="0" fontId="4" fillId="0" borderId="12" xfId="62" applyFont="1" applyBorder="1" applyAlignment="1">
      <alignment horizontal="center" vertical="center" wrapText="1"/>
      <protection/>
    </xf>
    <xf numFmtId="0" fontId="4" fillId="0" borderId="16" xfId="62" applyFont="1" applyBorder="1" applyAlignment="1">
      <alignment horizontal="center" vertical="center"/>
      <protection/>
    </xf>
    <xf numFmtId="0" fontId="8" fillId="0" borderId="15" xfId="62" applyFont="1" applyBorder="1" applyAlignment="1">
      <alignment horizontal="center" vertical="center"/>
      <protection/>
    </xf>
    <xf numFmtId="0" fontId="4" fillId="0" borderId="16" xfId="62" applyFont="1" applyBorder="1" applyAlignment="1">
      <alignment horizontal="right" vertical="center"/>
      <protection/>
    </xf>
    <xf numFmtId="0" fontId="4" fillId="0" borderId="13" xfId="62" applyFont="1" applyBorder="1" applyAlignment="1">
      <alignment horizontal="right" vertical="center"/>
      <protection/>
    </xf>
    <xf numFmtId="0" fontId="4" fillId="0" borderId="18" xfId="62" applyFont="1" applyBorder="1" applyAlignment="1">
      <alignment vertical="center"/>
      <protection/>
    </xf>
    <xf numFmtId="0" fontId="4" fillId="0" borderId="0" xfId="62" applyFont="1" applyBorder="1" applyAlignment="1">
      <alignment horizontal="left" vertical="center"/>
      <protection/>
    </xf>
    <xf numFmtId="0" fontId="6" fillId="0" borderId="0" xfId="62" applyFont="1">
      <alignment/>
      <protection/>
    </xf>
    <xf numFmtId="0" fontId="0" fillId="0" borderId="0" xfId="64" applyFont="1" applyAlignment="1">
      <alignment vertical="center"/>
      <protection/>
    </xf>
    <xf numFmtId="0" fontId="4" fillId="0" borderId="19" xfId="64" applyFont="1" applyBorder="1" applyAlignment="1">
      <alignment horizontal="center" vertical="center"/>
      <protection/>
    </xf>
    <xf numFmtId="0" fontId="4" fillId="0" borderId="20" xfId="64" applyFont="1" applyBorder="1" applyAlignment="1">
      <alignment horizontal="center" vertical="center"/>
      <protection/>
    </xf>
    <xf numFmtId="0" fontId="4" fillId="0" borderId="21" xfId="64" applyFont="1" applyBorder="1" applyAlignment="1">
      <alignment horizontal="center" vertical="center"/>
      <protection/>
    </xf>
    <xf numFmtId="0" fontId="8" fillId="0" borderId="22" xfId="64" applyFont="1" applyBorder="1" applyAlignment="1">
      <alignment horizontal="center" vertical="top"/>
      <protection/>
    </xf>
    <xf numFmtId="0" fontId="8" fillId="0" borderId="23" xfId="64" applyFont="1" applyBorder="1" applyAlignment="1">
      <alignment horizontal="center" vertical="top"/>
      <protection/>
    </xf>
    <xf numFmtId="0" fontId="4" fillId="0" borderId="19" xfId="64" applyFont="1" applyBorder="1" applyAlignment="1">
      <alignment horizontal="left" vertical="center" wrapText="1"/>
      <protection/>
    </xf>
    <xf numFmtId="0" fontId="4" fillId="0" borderId="24" xfId="64" applyFont="1" applyBorder="1" applyAlignment="1">
      <alignment horizontal="left" vertical="center" wrapText="1"/>
      <protection/>
    </xf>
    <xf numFmtId="0" fontId="4" fillId="0" borderId="25" xfId="64" applyFont="1" applyBorder="1" applyAlignment="1">
      <alignment horizontal="left" vertical="center" wrapText="1"/>
      <protection/>
    </xf>
    <xf numFmtId="0" fontId="17" fillId="0" borderId="25" xfId="64" applyFont="1" applyBorder="1" applyAlignment="1">
      <alignment horizontal="right" vertical="center"/>
      <protection/>
    </xf>
    <xf numFmtId="0" fontId="17" fillId="0" borderId="21" xfId="64" applyFont="1" applyBorder="1" applyAlignment="1">
      <alignment horizontal="right" vertical="center"/>
      <protection/>
    </xf>
    <xf numFmtId="0" fontId="4" fillId="0" borderId="0" xfId="64" applyFont="1" applyBorder="1" applyAlignment="1">
      <alignment horizontal="left" vertical="center" wrapText="1"/>
      <protection/>
    </xf>
    <xf numFmtId="0" fontId="4" fillId="0" borderId="21" xfId="64" applyFont="1" applyBorder="1" applyAlignment="1">
      <alignment horizontal="left" vertical="center" wrapText="1"/>
      <protection/>
    </xf>
    <xf numFmtId="0" fontId="4" fillId="0" borderId="19" xfId="64" applyFont="1" applyBorder="1" applyAlignment="1">
      <alignment horizontal="left" vertical="top" wrapText="1"/>
      <protection/>
    </xf>
    <xf numFmtId="0" fontId="4" fillId="0" borderId="25" xfId="64" applyFont="1" applyBorder="1" applyAlignment="1">
      <alignment horizontal="left" vertical="top" wrapText="1"/>
      <protection/>
    </xf>
    <xf numFmtId="0" fontId="8" fillId="0" borderId="26" xfId="64" applyFont="1" applyBorder="1" applyAlignment="1">
      <alignment horizontal="right" vertical="center"/>
      <protection/>
    </xf>
    <xf numFmtId="0" fontId="4" fillId="0" borderId="0" xfId="64" applyFont="1" applyBorder="1" applyAlignment="1">
      <alignment horizontal="left" vertical="top" wrapText="1"/>
      <protection/>
    </xf>
    <xf numFmtId="0" fontId="4" fillId="0" borderId="26" xfId="64" applyFont="1" applyBorder="1" applyAlignment="1">
      <alignment horizontal="left" vertical="top" wrapText="1"/>
      <protection/>
    </xf>
    <xf numFmtId="0" fontId="4" fillId="0" borderId="19" xfId="64" applyFont="1" applyBorder="1" applyAlignment="1">
      <alignment horizontal="center" vertical="center" wrapText="1"/>
      <protection/>
    </xf>
    <xf numFmtId="0" fontId="8" fillId="0" borderId="23" xfId="64" applyFont="1" applyBorder="1" applyAlignment="1">
      <alignment horizontal="left" vertical="center"/>
      <protection/>
    </xf>
    <xf numFmtId="0" fontId="8" fillId="0" borderId="25" xfId="64" applyFont="1" applyBorder="1" applyAlignment="1">
      <alignment horizontal="left" vertical="center"/>
      <protection/>
    </xf>
    <xf numFmtId="0" fontId="4" fillId="0" borderId="24" xfId="64" applyFont="1" applyBorder="1" applyAlignment="1">
      <alignment horizontal="center" vertical="center"/>
      <protection/>
    </xf>
    <xf numFmtId="0" fontId="9" fillId="0" borderId="23" xfId="64" applyFont="1" applyBorder="1" applyAlignment="1">
      <alignment horizontal="left" vertical="center"/>
      <protection/>
    </xf>
    <xf numFmtId="0" fontId="10" fillId="0" borderId="20" xfId="64" applyFont="1" applyBorder="1" applyAlignment="1">
      <alignment horizontal="center" vertical="center"/>
      <protection/>
    </xf>
    <xf numFmtId="0" fontId="8" fillId="0" borderId="27" xfId="64" applyFont="1" applyBorder="1" applyAlignment="1">
      <alignment horizontal="left" vertical="center"/>
      <protection/>
    </xf>
    <xf numFmtId="0" fontId="4" fillId="0" borderId="28" xfId="64" applyFont="1" applyBorder="1" applyAlignment="1">
      <alignment horizontal="center" vertical="center" wrapText="1"/>
      <protection/>
    </xf>
    <xf numFmtId="0" fontId="4" fillId="0" borderId="29" xfId="64" applyFont="1" applyBorder="1" applyAlignment="1">
      <alignment horizontal="center" vertical="center"/>
      <protection/>
    </xf>
    <xf numFmtId="0" fontId="8" fillId="0" borderId="30" xfId="64" applyFont="1" applyBorder="1" applyAlignment="1">
      <alignment horizontal="left" vertical="center"/>
      <protection/>
    </xf>
    <xf numFmtId="0" fontId="4" fillId="0" borderId="0" xfId="64" applyFont="1" applyBorder="1" applyAlignment="1">
      <alignment vertical="center"/>
      <protection/>
    </xf>
    <xf numFmtId="0" fontId="6" fillId="0" borderId="0" xfId="64" applyFont="1" applyBorder="1" applyAlignment="1">
      <alignment vertical="center"/>
      <protection/>
    </xf>
    <xf numFmtId="0" fontId="6" fillId="0" borderId="0" xfId="64" applyFont="1" applyAlignment="1">
      <alignment vertical="center"/>
      <protection/>
    </xf>
    <xf numFmtId="0" fontId="4" fillId="0" borderId="31" xfId="64" applyFont="1" applyBorder="1" applyAlignment="1">
      <alignment horizontal="center" vertical="center"/>
      <protection/>
    </xf>
    <xf numFmtId="0" fontId="4" fillId="0" borderId="27" xfId="64" applyFont="1" applyBorder="1" applyAlignment="1">
      <alignment horizontal="center" vertical="center"/>
      <protection/>
    </xf>
    <xf numFmtId="0" fontId="4" fillId="0" borderId="27" xfId="64" applyFont="1" applyBorder="1" applyAlignment="1">
      <alignment horizontal="left" vertical="center" wrapText="1"/>
      <protection/>
    </xf>
    <xf numFmtId="0" fontId="4" fillId="0" borderId="32" xfId="64" applyFont="1" applyBorder="1" applyAlignment="1">
      <alignment horizontal="left" vertical="center" wrapText="1"/>
      <protection/>
    </xf>
    <xf numFmtId="0" fontId="8" fillId="0" borderId="26" xfId="64" applyFont="1" applyBorder="1" applyAlignment="1">
      <alignment horizontal="right" vertical="center" shrinkToFit="1"/>
      <protection/>
    </xf>
    <xf numFmtId="0" fontId="4" fillId="0" borderId="26" xfId="64" applyFont="1" applyBorder="1" applyAlignment="1">
      <alignment horizontal="left" vertical="center" wrapText="1"/>
      <protection/>
    </xf>
    <xf numFmtId="0" fontId="4" fillId="0" borderId="21" xfId="64" applyFont="1" applyBorder="1" applyAlignment="1">
      <alignment horizontal="center" wrapText="1"/>
      <protection/>
    </xf>
    <xf numFmtId="0" fontId="4" fillId="0" borderId="12" xfId="64" applyFont="1" applyBorder="1" applyAlignment="1">
      <alignment horizontal="left" vertical="center" wrapText="1"/>
      <protection/>
    </xf>
    <xf numFmtId="0" fontId="4" fillId="0" borderId="31" xfId="64" applyFont="1" applyBorder="1" applyAlignment="1">
      <alignment horizontal="left" vertical="center" wrapText="1"/>
      <protection/>
    </xf>
    <xf numFmtId="0" fontId="4" fillId="0" borderId="12" xfId="64" applyFont="1" applyBorder="1" applyAlignment="1">
      <alignment horizontal="left" vertical="top" wrapText="1"/>
      <protection/>
    </xf>
    <xf numFmtId="0" fontId="4" fillId="0" borderId="33" xfId="64" applyFont="1" applyBorder="1" applyAlignment="1">
      <alignment horizontal="left" vertical="top" wrapText="1"/>
      <protection/>
    </xf>
    <xf numFmtId="0" fontId="4" fillId="0" borderId="12" xfId="64" applyFont="1" applyBorder="1" applyAlignment="1">
      <alignment horizontal="center" vertical="center" wrapText="1"/>
      <protection/>
    </xf>
    <xf numFmtId="0" fontId="4" fillId="0" borderId="33" xfId="64" applyFont="1" applyBorder="1" applyAlignment="1">
      <alignment horizontal="center" vertical="center" wrapText="1"/>
      <protection/>
    </xf>
    <xf numFmtId="0" fontId="4" fillId="0" borderId="31" xfId="64" applyFont="1" applyBorder="1" applyAlignment="1">
      <alignment horizontal="center" vertical="center" wrapText="1"/>
      <protection/>
    </xf>
    <xf numFmtId="0" fontId="4" fillId="0" borderId="34" xfId="64" applyFont="1" applyBorder="1" applyAlignment="1">
      <alignment horizontal="center" vertical="center" wrapText="1"/>
      <protection/>
    </xf>
    <xf numFmtId="0" fontId="12" fillId="0" borderId="0" xfId="62" applyFont="1" applyAlignment="1">
      <alignment horizontal="right" vertical="center"/>
      <protection/>
    </xf>
    <xf numFmtId="0" fontId="8" fillId="0" borderId="22" xfId="64" applyFont="1" applyBorder="1" applyAlignment="1">
      <alignment horizontal="center" vertical="top" wrapText="1"/>
      <protection/>
    </xf>
    <xf numFmtId="0" fontId="8" fillId="0" borderId="22" xfId="64" applyFont="1" applyBorder="1" applyAlignment="1">
      <alignment horizontal="center" vertical="center"/>
      <protection/>
    </xf>
    <xf numFmtId="0" fontId="8" fillId="0" borderId="23" xfId="64" applyFont="1" applyBorder="1" applyAlignment="1">
      <alignment horizontal="center" vertical="center"/>
      <protection/>
    </xf>
    <xf numFmtId="0" fontId="17" fillId="0" borderId="26" xfId="64" applyFont="1" applyBorder="1" applyAlignment="1">
      <alignment horizontal="right" vertical="center"/>
      <protection/>
    </xf>
    <xf numFmtId="0" fontId="4" fillId="0" borderId="26" xfId="64" applyFont="1" applyBorder="1" applyAlignment="1">
      <alignment horizontal="right" vertical="center" shrinkToFit="1"/>
      <protection/>
    </xf>
    <xf numFmtId="0" fontId="8" fillId="0" borderId="35" xfId="64" applyFont="1" applyBorder="1" applyAlignment="1">
      <alignment horizontal="center" vertical="center"/>
      <protection/>
    </xf>
    <xf numFmtId="177" fontId="4" fillId="0" borderId="26" xfId="64" applyNumberFormat="1" applyFont="1" applyBorder="1" applyAlignment="1">
      <alignment horizontal="right" vertical="center"/>
      <protection/>
    </xf>
    <xf numFmtId="0" fontId="11" fillId="0" borderId="0" xfId="62" applyFont="1" applyBorder="1" applyAlignment="1">
      <alignment horizontal="center" wrapText="1"/>
      <protection/>
    </xf>
    <xf numFmtId="0" fontId="19" fillId="0" borderId="0" xfId="62" applyFont="1" applyAlignment="1">
      <alignment horizontal="right" vertical="center"/>
      <protection/>
    </xf>
    <xf numFmtId="0" fontId="19" fillId="0" borderId="0" xfId="62" applyFont="1" applyAlignment="1">
      <alignment vertical="center"/>
      <protection/>
    </xf>
    <xf numFmtId="0" fontId="0" fillId="0" borderId="0" xfId="62" applyFont="1" applyAlignment="1">
      <alignment vertical="center"/>
      <protection/>
    </xf>
    <xf numFmtId="0" fontId="0" fillId="0" borderId="0" xfId="64" applyFont="1" applyProtection="1">
      <alignment/>
      <protection locked="0"/>
    </xf>
    <xf numFmtId="0" fontId="0" fillId="0" borderId="0" xfId="64" applyFont="1" applyAlignment="1">
      <alignment horizontal="right" vertical="center"/>
      <protection/>
    </xf>
    <xf numFmtId="0" fontId="0" fillId="0" borderId="0" xfId="64" applyFont="1" applyAlignment="1" applyProtection="1">
      <alignment vertical="center"/>
      <protection locked="0"/>
    </xf>
    <xf numFmtId="0" fontId="16" fillId="0" borderId="0" xfId="64" applyFont="1" applyProtection="1">
      <alignment/>
      <protection locked="0"/>
    </xf>
    <xf numFmtId="0" fontId="16" fillId="0" borderId="0" xfId="64" applyFont="1" applyAlignment="1" applyProtection="1">
      <alignment vertical="top"/>
      <protection locked="0"/>
    </xf>
    <xf numFmtId="0" fontId="16" fillId="0" borderId="0" xfId="64" applyFont="1" applyBorder="1" applyProtection="1">
      <alignment/>
      <protection locked="0"/>
    </xf>
    <xf numFmtId="0" fontId="26" fillId="0" borderId="0" xfId="64" applyFont="1" applyProtection="1">
      <alignment/>
      <protection locked="0"/>
    </xf>
    <xf numFmtId="0" fontId="17" fillId="0" borderId="0" xfId="64" applyFont="1" applyBorder="1" applyAlignment="1">
      <alignment vertical="center"/>
      <protection/>
    </xf>
    <xf numFmtId="0" fontId="16" fillId="0" borderId="0" xfId="64" applyFont="1" applyAlignment="1" applyProtection="1">
      <alignment vertical="center"/>
      <protection locked="0"/>
    </xf>
    <xf numFmtId="0" fontId="8" fillId="0" borderId="0" xfId="62" applyFont="1" applyBorder="1" applyAlignment="1">
      <alignment horizontal="right" vertical="center"/>
      <protection/>
    </xf>
    <xf numFmtId="0" fontId="12" fillId="0" borderId="0" xfId="62" applyFont="1" applyAlignment="1">
      <alignment vertical="top"/>
      <protection/>
    </xf>
    <xf numFmtId="0" fontId="6" fillId="0" borderId="0" xfId="62" applyFont="1" applyAlignment="1">
      <alignment vertical="top"/>
      <protection/>
    </xf>
    <xf numFmtId="0" fontId="6" fillId="0" borderId="18" xfId="62" applyFont="1" applyBorder="1" applyAlignment="1">
      <alignment vertical="center"/>
      <protection/>
    </xf>
    <xf numFmtId="0" fontId="12" fillId="0" borderId="18" xfId="62" applyFont="1" applyBorder="1" applyAlignment="1">
      <alignment vertical="center"/>
      <protection/>
    </xf>
    <xf numFmtId="0" fontId="6" fillId="0" borderId="0" xfId="64" applyFont="1" applyAlignment="1" applyProtection="1">
      <alignment horizontal="left" vertical="center"/>
      <protection locked="0"/>
    </xf>
    <xf numFmtId="0" fontId="6" fillId="0" borderId="0" xfId="62" applyFont="1" applyAlignment="1">
      <alignment horizontal="left" vertical="center"/>
      <protection/>
    </xf>
    <xf numFmtId="3" fontId="4" fillId="0" borderId="13" xfId="62" applyNumberFormat="1" applyFont="1" applyFill="1" applyBorder="1" applyAlignment="1">
      <alignment vertical="center"/>
      <protection/>
    </xf>
    <xf numFmtId="177" fontId="10" fillId="0" borderId="22" xfId="64" applyNumberFormat="1" applyFont="1" applyBorder="1" applyAlignment="1">
      <alignment horizontal="right" vertical="center"/>
      <protection/>
    </xf>
    <xf numFmtId="177" fontId="10" fillId="0" borderId="26" xfId="64" applyNumberFormat="1" applyFont="1" applyBorder="1" applyAlignment="1">
      <alignment horizontal="right" vertical="center"/>
      <protection/>
    </xf>
    <xf numFmtId="177" fontId="10" fillId="0" borderId="28" xfId="64" applyNumberFormat="1" applyFont="1" applyBorder="1" applyAlignment="1">
      <alignment horizontal="right" vertical="center"/>
      <protection/>
    </xf>
    <xf numFmtId="177" fontId="10" fillId="0" borderId="36" xfId="64" applyNumberFormat="1" applyFont="1" applyBorder="1" applyAlignment="1">
      <alignment horizontal="right" vertical="center"/>
      <protection/>
    </xf>
    <xf numFmtId="177" fontId="4" fillId="0" borderId="15" xfId="62" applyNumberFormat="1" applyFont="1" applyFill="1" applyBorder="1" applyAlignment="1">
      <alignment vertical="center"/>
      <protection/>
    </xf>
    <xf numFmtId="177" fontId="4" fillId="0" borderId="0" xfId="62" applyNumberFormat="1" applyFont="1" applyBorder="1" applyAlignment="1">
      <alignment vertical="center"/>
      <protection/>
    </xf>
    <xf numFmtId="177" fontId="4" fillId="0" borderId="0" xfId="62" applyNumberFormat="1" applyFont="1" applyAlignment="1">
      <alignment vertical="center"/>
      <protection/>
    </xf>
    <xf numFmtId="177" fontId="4" fillId="0" borderId="0" xfId="62" applyNumberFormat="1" applyFont="1" applyAlignment="1">
      <alignment horizontal="right" vertical="center"/>
      <protection/>
    </xf>
    <xf numFmtId="177" fontId="6" fillId="0" borderId="18" xfId="63" applyNumberFormat="1" applyFont="1" applyBorder="1" applyAlignment="1">
      <alignment horizontal="right" vertical="center"/>
      <protection/>
    </xf>
    <xf numFmtId="177" fontId="12" fillId="0" borderId="0" xfId="62" applyNumberFormat="1" applyFont="1" applyAlignment="1">
      <alignment vertical="top"/>
      <protection/>
    </xf>
    <xf numFmtId="177" fontId="4" fillId="0" borderId="0" xfId="62" applyNumberFormat="1" applyFont="1" applyAlignment="1">
      <alignment vertical="top"/>
      <protection/>
    </xf>
    <xf numFmtId="177" fontId="4" fillId="0" borderId="0" xfId="62" applyNumberFormat="1" applyFont="1" applyBorder="1" applyAlignment="1">
      <alignment horizontal="center" vertical="center"/>
      <protection/>
    </xf>
    <xf numFmtId="177" fontId="4" fillId="0" borderId="11" xfId="62" applyNumberFormat="1" applyFont="1" applyBorder="1" applyAlignment="1">
      <alignment horizontal="center" vertical="center" wrapText="1"/>
      <protection/>
    </xf>
    <xf numFmtId="177" fontId="4" fillId="0" borderId="37" xfId="62" applyNumberFormat="1" applyFont="1" applyBorder="1" applyAlignment="1">
      <alignment horizontal="right" vertical="center"/>
      <protection/>
    </xf>
    <xf numFmtId="177" fontId="4" fillId="0" borderId="0" xfId="62" applyNumberFormat="1" applyFont="1" applyBorder="1" applyAlignment="1">
      <alignment vertical="top"/>
      <protection/>
    </xf>
    <xf numFmtId="177" fontId="8" fillId="0" borderId="0" xfId="62" applyNumberFormat="1" applyFont="1" applyBorder="1" applyAlignment="1">
      <alignment horizontal="left" vertical="center"/>
      <protection/>
    </xf>
    <xf numFmtId="177" fontId="4" fillId="0" borderId="12" xfId="62" applyNumberFormat="1" applyFont="1" applyBorder="1" applyAlignment="1">
      <alignment vertical="center"/>
      <protection/>
    </xf>
    <xf numFmtId="177" fontId="4" fillId="0" borderId="17" xfId="62" applyNumberFormat="1" applyFont="1" applyBorder="1" applyAlignment="1">
      <alignment vertical="center"/>
      <protection/>
    </xf>
    <xf numFmtId="177" fontId="4" fillId="0" borderId="0" xfId="49" applyNumberFormat="1" applyFont="1" applyFill="1" applyBorder="1" applyAlignment="1">
      <alignment vertical="center"/>
    </xf>
    <xf numFmtId="177" fontId="4" fillId="0" borderId="17" xfId="49" applyNumberFormat="1" applyFont="1" applyFill="1" applyBorder="1" applyAlignment="1">
      <alignment vertical="center"/>
    </xf>
    <xf numFmtId="177" fontId="4" fillId="0" borderId="12" xfId="62" applyNumberFormat="1" applyFont="1" applyFill="1" applyBorder="1" applyAlignment="1">
      <alignment vertical="center"/>
      <protection/>
    </xf>
    <xf numFmtId="177" fontId="9" fillId="0" borderId="17" xfId="62" applyNumberFormat="1" applyFont="1" applyBorder="1" applyAlignment="1">
      <alignment horizontal="left" vertical="center" wrapText="1"/>
      <protection/>
    </xf>
    <xf numFmtId="177" fontId="10" fillId="0" borderId="13" xfId="49" applyNumberFormat="1" applyFont="1" applyBorder="1" applyAlignment="1">
      <alignment vertical="center"/>
    </xf>
    <xf numFmtId="177" fontId="23" fillId="0" borderId="17" xfId="62" applyNumberFormat="1" applyFont="1" applyBorder="1" applyAlignment="1">
      <alignment horizontal="left" vertical="center" wrapText="1"/>
      <protection/>
    </xf>
    <xf numFmtId="177" fontId="10" fillId="0" borderId="12" xfId="49" applyNumberFormat="1" applyFont="1" applyBorder="1" applyAlignment="1">
      <alignment vertical="center"/>
    </xf>
    <xf numFmtId="177" fontId="4" fillId="0" borderId="13" xfId="49" applyNumberFormat="1" applyFont="1" applyBorder="1" applyAlignment="1">
      <alignment vertical="center"/>
    </xf>
    <xf numFmtId="177" fontId="8" fillId="0" borderId="0" xfId="62" applyNumberFormat="1" applyFont="1" applyBorder="1" applyAlignment="1">
      <alignment vertical="center" wrapText="1"/>
      <protection/>
    </xf>
    <xf numFmtId="177" fontId="4" fillId="0" borderId="12" xfId="49" applyNumberFormat="1" applyFont="1" applyFill="1" applyBorder="1" applyAlignment="1">
      <alignment vertical="center"/>
    </xf>
    <xf numFmtId="177" fontId="4" fillId="0" borderId="13" xfId="49" applyNumberFormat="1" applyFont="1" applyFill="1" applyBorder="1" applyAlignment="1">
      <alignment vertical="center"/>
    </xf>
    <xf numFmtId="177" fontId="9" fillId="0" borderId="17" xfId="62" applyNumberFormat="1" applyFont="1" applyBorder="1" applyAlignment="1">
      <alignment vertical="center" wrapText="1"/>
      <protection/>
    </xf>
    <xf numFmtId="177" fontId="10" fillId="0" borderId="13" xfId="49" applyNumberFormat="1" applyFont="1" applyFill="1" applyBorder="1" applyAlignment="1">
      <alignment vertical="center"/>
    </xf>
    <xf numFmtId="177" fontId="9" fillId="0" borderId="0" xfId="62" applyNumberFormat="1" applyFont="1" applyBorder="1" applyAlignment="1">
      <alignment vertical="center" wrapText="1"/>
      <protection/>
    </xf>
    <xf numFmtId="177" fontId="10" fillId="0" borderId="12" xfId="49" applyNumberFormat="1" applyFont="1" applyFill="1" applyBorder="1" applyAlignment="1">
      <alignment vertical="center"/>
    </xf>
    <xf numFmtId="177" fontId="4" fillId="0" borderId="12" xfId="49" applyNumberFormat="1" applyFont="1" applyBorder="1" applyAlignment="1">
      <alignment vertical="center"/>
    </xf>
    <xf numFmtId="177" fontId="8" fillId="0" borderId="17" xfId="62" applyNumberFormat="1" applyFont="1" applyBorder="1" applyAlignment="1">
      <alignment vertical="center" wrapText="1"/>
      <protection/>
    </xf>
    <xf numFmtId="177" fontId="8" fillId="0" borderId="17" xfId="62" applyNumberFormat="1" applyFont="1" applyBorder="1" applyAlignment="1">
      <alignment horizontal="center" wrapText="1"/>
      <protection/>
    </xf>
    <xf numFmtId="177" fontId="4" fillId="0" borderId="12" xfId="49" applyNumberFormat="1" applyFont="1" applyFill="1" applyBorder="1" applyAlignment="1">
      <alignment horizontal="right" wrapText="1"/>
    </xf>
    <xf numFmtId="177" fontId="4" fillId="0" borderId="13" xfId="49" applyNumberFormat="1" applyFont="1" applyFill="1" applyBorder="1" applyAlignment="1">
      <alignment horizontal="right" wrapText="1"/>
    </xf>
    <xf numFmtId="177" fontId="8" fillId="0" borderId="18" xfId="62" applyNumberFormat="1" applyFont="1" applyBorder="1" applyAlignment="1">
      <alignment horizontal="center" vertical="center" wrapText="1"/>
      <protection/>
    </xf>
    <xf numFmtId="177" fontId="4" fillId="0" borderId="14" xfId="49" applyNumberFormat="1" applyFont="1" applyFill="1" applyBorder="1" applyAlignment="1">
      <alignment vertical="center"/>
    </xf>
    <xf numFmtId="177" fontId="4" fillId="0" borderId="15" xfId="49" applyNumberFormat="1" applyFont="1" applyFill="1" applyBorder="1" applyAlignment="1">
      <alignment vertical="center"/>
    </xf>
    <xf numFmtId="177" fontId="4" fillId="0" borderId="0" xfId="62" applyNumberFormat="1" applyFont="1">
      <alignment/>
      <protection/>
    </xf>
    <xf numFmtId="177" fontId="4" fillId="0" borderId="0" xfId="62" applyNumberFormat="1" applyFont="1" applyBorder="1" applyAlignment="1">
      <alignment vertical="center" wrapText="1"/>
      <protection/>
    </xf>
    <xf numFmtId="177" fontId="10" fillId="0" borderId="19" xfId="64" applyNumberFormat="1" applyFont="1" applyFill="1" applyBorder="1" applyAlignment="1">
      <alignment horizontal="right" vertical="center"/>
      <protection/>
    </xf>
    <xf numFmtId="177" fontId="4" fillId="0" borderId="24" xfId="64" applyNumberFormat="1" applyFont="1" applyFill="1" applyBorder="1" applyAlignment="1">
      <alignment horizontal="right" vertical="center"/>
      <protection/>
    </xf>
    <xf numFmtId="177" fontId="4" fillId="0" borderId="19" xfId="64" applyNumberFormat="1" applyFont="1" applyFill="1" applyBorder="1" applyAlignment="1">
      <alignment horizontal="right" vertical="center"/>
      <protection/>
    </xf>
    <xf numFmtId="177" fontId="10" fillId="0" borderId="20" xfId="64" applyNumberFormat="1" applyFont="1" applyFill="1" applyBorder="1" applyAlignment="1">
      <alignment horizontal="right" vertical="center"/>
      <protection/>
    </xf>
    <xf numFmtId="177" fontId="10" fillId="0" borderId="38" xfId="64" applyNumberFormat="1" applyFont="1" applyBorder="1" applyAlignment="1">
      <alignment horizontal="right" vertical="center"/>
      <protection/>
    </xf>
    <xf numFmtId="177" fontId="10" fillId="0" borderId="38" xfId="64" applyNumberFormat="1" applyFont="1" applyFill="1" applyBorder="1" applyAlignment="1">
      <alignment horizontal="right" vertical="center"/>
      <protection/>
    </xf>
    <xf numFmtId="177" fontId="4" fillId="0" borderId="19" xfId="64" applyNumberFormat="1" applyFont="1" applyBorder="1" applyAlignment="1">
      <alignment horizontal="center" vertical="center"/>
      <protection/>
    </xf>
    <xf numFmtId="177" fontId="8" fillId="0" borderId="23" xfId="64" applyNumberFormat="1" applyFont="1" applyBorder="1" applyAlignment="1">
      <alignment horizontal="left" vertical="center"/>
      <protection/>
    </xf>
    <xf numFmtId="177" fontId="4" fillId="0" borderId="26" xfId="64" applyNumberFormat="1" applyFont="1" applyBorder="1" applyAlignment="1">
      <alignment horizontal="center" vertical="center" wrapText="1"/>
      <protection/>
    </xf>
    <xf numFmtId="177" fontId="16" fillId="0" borderId="0" xfId="64" applyNumberFormat="1" applyFont="1" applyProtection="1">
      <alignment/>
      <protection locked="0"/>
    </xf>
    <xf numFmtId="177" fontId="4" fillId="0" borderId="24" xfId="64" applyNumberFormat="1" applyFont="1" applyBorder="1" applyAlignment="1">
      <alignment horizontal="center" vertical="center"/>
      <protection/>
    </xf>
    <xf numFmtId="177" fontId="8" fillId="0" borderId="25" xfId="64" applyNumberFormat="1" applyFont="1" applyBorder="1" applyAlignment="1">
      <alignment horizontal="left" vertical="center"/>
      <protection/>
    </xf>
    <xf numFmtId="177" fontId="10" fillId="0" borderId="20" xfId="64" applyNumberFormat="1" applyFont="1" applyBorder="1" applyAlignment="1">
      <alignment horizontal="center" vertical="center"/>
      <protection/>
    </xf>
    <xf numFmtId="177" fontId="9" fillId="0" borderId="23" xfId="64" applyNumberFormat="1" applyFont="1" applyBorder="1" applyAlignment="1">
      <alignment horizontal="left" vertical="center"/>
      <protection/>
    </xf>
    <xf numFmtId="177" fontId="4" fillId="0" borderId="21" xfId="64" applyNumberFormat="1" applyFont="1" applyBorder="1" applyAlignment="1">
      <alignment horizontal="center" vertical="center" wrapText="1"/>
      <protection/>
    </xf>
    <xf numFmtId="177" fontId="8" fillId="0" borderId="27" xfId="64" applyNumberFormat="1" applyFont="1" applyBorder="1" applyAlignment="1">
      <alignment horizontal="left" vertical="center"/>
      <protection/>
    </xf>
    <xf numFmtId="177" fontId="16" fillId="0" borderId="0" xfId="64" applyNumberFormat="1" applyFont="1" applyBorder="1" applyProtection="1">
      <alignment/>
      <protection locked="0"/>
    </xf>
    <xf numFmtId="177" fontId="26" fillId="0" borderId="0" xfId="64" applyNumberFormat="1" applyFont="1" applyProtection="1">
      <alignment/>
      <protection locked="0"/>
    </xf>
    <xf numFmtId="177" fontId="4" fillId="0" borderId="19" xfId="64" applyNumberFormat="1" applyFont="1" applyBorder="1" applyAlignment="1">
      <alignment horizontal="right" vertical="center"/>
      <protection/>
    </xf>
    <xf numFmtId="0" fontId="6" fillId="0" borderId="10" xfId="64" applyFont="1" applyBorder="1" applyAlignment="1">
      <alignment vertical="top" wrapText="1"/>
      <protection/>
    </xf>
    <xf numFmtId="0" fontId="6" fillId="0" borderId="0" xfId="64" applyFont="1" applyBorder="1" applyAlignment="1">
      <alignment vertical="top" wrapText="1"/>
      <protection/>
    </xf>
    <xf numFmtId="49" fontId="10" fillId="0" borderId="12" xfId="62" applyNumberFormat="1" applyFont="1" applyBorder="1" applyAlignment="1">
      <alignment horizontal="center" wrapText="1"/>
      <protection/>
    </xf>
    <xf numFmtId="49" fontId="9" fillId="0" borderId="12" xfId="62" applyNumberFormat="1" applyFont="1" applyBorder="1" applyAlignment="1">
      <alignment horizontal="center" vertical="top"/>
      <protection/>
    </xf>
    <xf numFmtId="177" fontId="4" fillId="0" borderId="26" xfId="64" applyNumberFormat="1" applyFont="1" applyFill="1" applyBorder="1" applyAlignment="1">
      <alignment horizontal="right" vertical="center"/>
      <protection/>
    </xf>
    <xf numFmtId="177" fontId="4" fillId="0" borderId="0" xfId="62" applyNumberFormat="1" applyFont="1" applyFill="1" applyBorder="1" applyAlignment="1">
      <alignment vertical="center"/>
      <protection/>
    </xf>
    <xf numFmtId="177" fontId="4" fillId="0" borderId="0" xfId="62" applyNumberFormat="1" applyFont="1" applyFill="1" applyAlignment="1">
      <alignment vertical="center"/>
      <protection/>
    </xf>
    <xf numFmtId="0" fontId="4" fillId="0" borderId="0" xfId="62" applyFont="1" applyFill="1" applyAlignment="1">
      <alignment vertical="center"/>
      <protection/>
    </xf>
    <xf numFmtId="177" fontId="10" fillId="0" borderId="38" xfId="64" applyNumberFormat="1" applyFont="1" applyBorder="1" applyAlignment="1">
      <alignment horizontal="right" vertical="center" shrinkToFit="1"/>
      <protection/>
    </xf>
    <xf numFmtId="0" fontId="8" fillId="0" borderId="18" xfId="62" applyFont="1" applyFill="1" applyBorder="1" applyAlignment="1">
      <alignment horizontal="right" vertical="center"/>
      <protection/>
    </xf>
    <xf numFmtId="177" fontId="8" fillId="0" borderId="18" xfId="62" applyNumberFormat="1" applyFont="1" applyFill="1" applyBorder="1" applyAlignment="1">
      <alignment horizontal="left" vertical="center"/>
      <protection/>
    </xf>
    <xf numFmtId="177" fontId="4" fillId="0" borderId="14" xfId="62" applyNumberFormat="1" applyFont="1" applyFill="1" applyBorder="1" applyAlignment="1">
      <alignment vertical="center"/>
      <protection/>
    </xf>
    <xf numFmtId="0" fontId="5" fillId="0" borderId="0" xfId="62" applyFont="1" applyAlignment="1">
      <alignment horizontal="center" vertical="center" wrapText="1"/>
      <protection/>
    </xf>
    <xf numFmtId="0" fontId="16" fillId="0" borderId="0" xfId="62" applyFont="1" applyAlignment="1">
      <alignment horizontal="center" vertical="center"/>
      <protection/>
    </xf>
    <xf numFmtId="0" fontId="4" fillId="0" borderId="11" xfId="62" applyFont="1" applyBorder="1" applyAlignment="1">
      <alignment horizontal="center" vertical="center"/>
      <protection/>
    </xf>
    <xf numFmtId="0" fontId="4" fillId="0" borderId="37" xfId="62" applyFont="1" applyBorder="1" applyAlignment="1">
      <alignment horizontal="center" vertical="center"/>
      <protection/>
    </xf>
    <xf numFmtId="0" fontId="8" fillId="0" borderId="14" xfId="62" applyFont="1" applyBorder="1" applyAlignment="1">
      <alignment horizontal="center" vertical="center" wrapText="1"/>
      <protection/>
    </xf>
    <xf numFmtId="0" fontId="8" fillId="0" borderId="39" xfId="62" applyFont="1" applyBorder="1" applyAlignment="1">
      <alignment horizontal="center" vertical="center"/>
      <protection/>
    </xf>
    <xf numFmtId="0" fontId="8" fillId="0" borderId="14" xfId="62" applyFont="1" applyBorder="1" applyAlignment="1">
      <alignment horizontal="center" vertical="center"/>
      <protection/>
    </xf>
    <xf numFmtId="0" fontId="6" fillId="0" borderId="0" xfId="62" applyFont="1" applyAlignment="1">
      <alignment vertical="top" wrapText="1"/>
      <protection/>
    </xf>
    <xf numFmtId="0" fontId="12" fillId="0" borderId="0" xfId="62" applyFont="1" applyAlignment="1">
      <alignment vertical="top"/>
      <protection/>
    </xf>
    <xf numFmtId="177" fontId="12" fillId="0" borderId="0" xfId="62" applyNumberFormat="1" applyFont="1" applyAlignment="1">
      <alignment vertical="top"/>
      <protection/>
    </xf>
    <xf numFmtId="0" fontId="6" fillId="0" borderId="0" xfId="62" applyFont="1" applyFill="1" applyAlignment="1">
      <alignment vertical="top" wrapText="1"/>
      <protection/>
    </xf>
    <xf numFmtId="0" fontId="12" fillId="0" borderId="0" xfId="62" applyFont="1" applyFill="1" applyAlignment="1">
      <alignment vertical="top"/>
      <protection/>
    </xf>
    <xf numFmtId="177" fontId="12" fillId="0" borderId="0" xfId="62" applyNumberFormat="1" applyFont="1" applyFill="1" applyAlignment="1">
      <alignment vertical="top"/>
      <protection/>
    </xf>
    <xf numFmtId="0" fontId="4" fillId="0" borderId="10" xfId="62" applyFont="1" applyFill="1" applyBorder="1" applyAlignment="1">
      <alignment horizontal="justify" vertical="center" wrapText="1"/>
      <protection/>
    </xf>
    <xf numFmtId="177" fontId="4" fillId="0" borderId="10" xfId="62" applyNumberFormat="1" applyFont="1" applyFill="1" applyBorder="1" applyAlignment="1">
      <alignment horizontal="justify" vertical="center" wrapText="1"/>
      <protection/>
    </xf>
    <xf numFmtId="0" fontId="4" fillId="0" borderId="0" xfId="62" applyFont="1" applyFill="1" applyBorder="1" applyAlignment="1">
      <alignment horizontal="justify" vertical="center" wrapText="1"/>
      <protection/>
    </xf>
    <xf numFmtId="177" fontId="4" fillId="0" borderId="0" xfId="62" applyNumberFormat="1" applyFont="1" applyFill="1" applyBorder="1" applyAlignment="1">
      <alignment horizontal="justify" vertical="center" wrapText="1"/>
      <protection/>
    </xf>
    <xf numFmtId="0" fontId="4" fillId="0" borderId="12" xfId="62" applyFont="1" applyBorder="1" applyAlignment="1">
      <alignment horizontal="center" vertical="center" textRotation="255"/>
      <protection/>
    </xf>
    <xf numFmtId="0" fontId="4" fillId="0" borderId="11" xfId="62" applyFont="1" applyBorder="1" applyAlignment="1">
      <alignment horizontal="center" vertical="center" wrapText="1"/>
      <protection/>
    </xf>
    <xf numFmtId="0" fontId="4" fillId="0" borderId="10" xfId="62" applyFont="1" applyBorder="1" applyAlignment="1">
      <alignment horizontal="center" vertical="center" wrapText="1"/>
      <protection/>
    </xf>
    <xf numFmtId="0" fontId="4" fillId="0" borderId="37" xfId="62" applyFont="1" applyBorder="1" applyAlignment="1">
      <alignment horizontal="center" vertical="center" wrapText="1"/>
      <protection/>
    </xf>
    <xf numFmtId="0" fontId="4" fillId="0" borderId="12" xfId="62" applyFont="1" applyBorder="1" applyAlignment="1">
      <alignment horizontal="center" vertical="center" wrapText="1"/>
      <protection/>
    </xf>
    <xf numFmtId="0" fontId="4" fillId="0" borderId="0" xfId="62" applyFont="1" applyBorder="1" applyAlignment="1">
      <alignment horizontal="center" vertical="center" wrapText="1"/>
      <protection/>
    </xf>
    <xf numFmtId="0" fontId="4" fillId="0" borderId="17" xfId="62" applyFont="1" applyBorder="1" applyAlignment="1">
      <alignment horizontal="center" vertical="center" wrapText="1"/>
      <protection/>
    </xf>
    <xf numFmtId="0" fontId="4" fillId="0" borderId="14" xfId="62" applyFont="1" applyBorder="1" applyAlignment="1">
      <alignment horizontal="center" vertical="center" wrapText="1"/>
      <protection/>
    </xf>
    <xf numFmtId="0" fontId="4" fillId="0" borderId="18" xfId="62" applyFont="1" applyBorder="1" applyAlignment="1">
      <alignment horizontal="center" vertical="center" wrapText="1"/>
      <protection/>
    </xf>
    <xf numFmtId="0" fontId="4" fillId="0" borderId="39" xfId="62" applyFont="1" applyBorder="1" applyAlignment="1">
      <alignment horizontal="center" vertical="center" wrapText="1"/>
      <protection/>
    </xf>
    <xf numFmtId="0" fontId="4" fillId="0" borderId="39" xfId="62" applyFont="1" applyBorder="1" applyAlignment="1">
      <alignment horizontal="center" vertical="center"/>
      <protection/>
    </xf>
    <xf numFmtId="0" fontId="6" fillId="0" borderId="0" xfId="62" applyFont="1" applyFill="1" applyAlignment="1">
      <alignment vertical="center" wrapText="1"/>
      <protection/>
    </xf>
    <xf numFmtId="177" fontId="6" fillId="0" borderId="0" xfId="62" applyNumberFormat="1" applyFont="1" applyFill="1" applyAlignment="1">
      <alignment vertical="center" wrapText="1"/>
      <protection/>
    </xf>
    <xf numFmtId="49" fontId="4" fillId="0" borderId="12" xfId="62" applyNumberFormat="1" applyFont="1" applyBorder="1" applyAlignment="1">
      <alignment horizontal="center" vertical="center"/>
      <protection/>
    </xf>
    <xf numFmtId="0" fontId="0" fillId="0" borderId="0" xfId="0" applyFont="1" applyAlignment="1">
      <alignment horizontal="center" vertical="center"/>
    </xf>
    <xf numFmtId="49" fontId="4" fillId="0" borderId="0" xfId="62" applyNumberFormat="1" applyFont="1" applyBorder="1" applyAlignment="1">
      <alignment horizontal="center" vertical="center"/>
      <protection/>
    </xf>
    <xf numFmtId="49" fontId="4" fillId="0" borderId="14" xfId="62" applyNumberFormat="1" applyFont="1" applyFill="1" applyBorder="1" applyAlignment="1">
      <alignment horizontal="center" vertical="center"/>
      <protection/>
    </xf>
    <xf numFmtId="49" fontId="4" fillId="0" borderId="18" xfId="62" applyNumberFormat="1" applyFont="1" applyFill="1" applyBorder="1" applyAlignment="1">
      <alignment horizontal="center" vertical="center"/>
      <protection/>
    </xf>
    <xf numFmtId="0" fontId="4" fillId="0" borderId="40" xfId="62" applyFont="1" applyBorder="1" applyAlignment="1">
      <alignment horizontal="center" vertical="center" wrapText="1"/>
      <protection/>
    </xf>
    <xf numFmtId="0" fontId="4" fillId="0" borderId="41" xfId="62" applyFont="1" applyBorder="1" applyAlignment="1">
      <alignment horizontal="center" vertical="center" wrapText="1"/>
      <protection/>
    </xf>
    <xf numFmtId="177" fontId="4" fillId="0" borderId="42" xfId="62" applyNumberFormat="1" applyFont="1" applyBorder="1" applyAlignment="1">
      <alignment horizontal="center" vertical="center" wrapText="1"/>
      <protection/>
    </xf>
    <xf numFmtId="0" fontId="4" fillId="0" borderId="0" xfId="62" applyFont="1" applyBorder="1" applyAlignment="1">
      <alignment vertical="center" wrapText="1"/>
      <protection/>
    </xf>
    <xf numFmtId="0" fontId="4" fillId="0" borderId="17" xfId="62" applyFont="1" applyBorder="1" applyAlignment="1">
      <alignment vertical="center"/>
      <protection/>
    </xf>
    <xf numFmtId="0" fontId="4" fillId="0" borderId="18" xfId="62" applyFont="1" applyBorder="1" applyAlignment="1">
      <alignment vertical="center" wrapText="1"/>
      <protection/>
    </xf>
    <xf numFmtId="177" fontId="0" fillId="0" borderId="39" xfId="0" applyNumberFormat="1" applyFont="1" applyBorder="1" applyAlignment="1">
      <alignment vertical="center"/>
    </xf>
    <xf numFmtId="0" fontId="0" fillId="0" borderId="14" xfId="0" applyFont="1" applyBorder="1" applyAlignment="1">
      <alignment horizontal="center" vertical="center"/>
    </xf>
    <xf numFmtId="177" fontId="4" fillId="0" borderId="43" xfId="62" applyNumberFormat="1" applyFont="1" applyBorder="1" applyAlignment="1">
      <alignment horizontal="center" vertical="center" wrapText="1"/>
      <protection/>
    </xf>
    <xf numFmtId="177" fontId="4" fillId="0" borderId="43" xfId="62" applyNumberFormat="1" applyFont="1" applyBorder="1" applyAlignment="1">
      <alignment horizontal="center" vertical="center"/>
      <protection/>
    </xf>
    <xf numFmtId="177" fontId="4" fillId="0" borderId="15" xfId="62" applyNumberFormat="1" applyFont="1" applyBorder="1" applyAlignment="1">
      <alignment horizontal="right" vertical="center"/>
      <protection/>
    </xf>
    <xf numFmtId="177" fontId="4" fillId="0" borderId="15" xfId="62" applyNumberFormat="1" applyFont="1" applyBorder="1" applyAlignment="1">
      <alignment vertical="center"/>
      <protection/>
    </xf>
    <xf numFmtId="177" fontId="4" fillId="0" borderId="15" xfId="49" applyNumberFormat="1" applyFont="1" applyBorder="1" applyAlignment="1">
      <alignment vertical="center"/>
    </xf>
    <xf numFmtId="177" fontId="4" fillId="0" borderId="12" xfId="62" applyNumberFormat="1" applyFont="1" applyBorder="1" applyAlignment="1">
      <alignment horizontal="right" vertical="top"/>
      <protection/>
    </xf>
    <xf numFmtId="177" fontId="4" fillId="0" borderId="17" xfId="62" applyNumberFormat="1" applyFont="1" applyBorder="1" applyAlignment="1">
      <alignment horizontal="right" vertical="top"/>
      <protection/>
    </xf>
    <xf numFmtId="3" fontId="4" fillId="0" borderId="40" xfId="62" applyNumberFormat="1" applyFont="1" applyBorder="1" applyAlignment="1">
      <alignment vertical="center"/>
      <protection/>
    </xf>
    <xf numFmtId="3" fontId="4" fillId="0" borderId="41" xfId="62" applyNumberFormat="1" applyFont="1" applyBorder="1" applyAlignment="1">
      <alignment vertical="center"/>
      <protection/>
    </xf>
    <xf numFmtId="3" fontId="4" fillId="0" borderId="42" xfId="62" applyNumberFormat="1" applyFont="1" applyBorder="1" applyAlignment="1">
      <alignment vertical="center"/>
      <protection/>
    </xf>
    <xf numFmtId="177" fontId="8" fillId="0" borderId="12" xfId="62" applyNumberFormat="1" applyFont="1" applyBorder="1" applyAlignment="1">
      <alignment horizontal="right" vertical="top"/>
      <protection/>
    </xf>
    <xf numFmtId="177" fontId="4" fillId="0" borderId="40" xfId="62" applyNumberFormat="1" applyFont="1" applyBorder="1" applyAlignment="1">
      <alignment horizontal="center" vertical="center" wrapText="1"/>
      <protection/>
    </xf>
    <xf numFmtId="177" fontId="4" fillId="0" borderId="42" xfId="62" applyNumberFormat="1" applyFont="1" applyBorder="1" applyAlignment="1">
      <alignment horizontal="center" vertical="center"/>
      <protection/>
    </xf>
    <xf numFmtId="0" fontId="4" fillId="0" borderId="21" xfId="64" applyFont="1" applyBorder="1" applyAlignment="1">
      <alignment horizontal="center" vertical="center" wrapText="1"/>
      <protection/>
    </xf>
    <xf numFmtId="0" fontId="4" fillId="0" borderId="26" xfId="64" applyFont="1" applyBorder="1" applyAlignment="1">
      <alignment horizontal="center" vertical="center" wrapText="1"/>
      <protection/>
    </xf>
    <xf numFmtId="0" fontId="4" fillId="0" borderId="22" xfId="64" applyFont="1" applyBorder="1" applyAlignment="1">
      <alignment horizontal="center" vertical="center" wrapText="1"/>
      <protection/>
    </xf>
    <xf numFmtId="177" fontId="4" fillId="0" borderId="21" xfId="64" applyNumberFormat="1" applyFont="1" applyBorder="1" applyAlignment="1">
      <alignment horizontal="center" vertical="center" wrapText="1"/>
      <protection/>
    </xf>
    <xf numFmtId="177" fontId="4" fillId="0" borderId="26" xfId="64" applyNumberFormat="1" applyFont="1" applyBorder="1" applyAlignment="1">
      <alignment horizontal="center" vertical="center" wrapText="1"/>
      <protection/>
    </xf>
    <xf numFmtId="177" fontId="4" fillId="0" borderId="22" xfId="64" applyNumberFormat="1" applyFont="1" applyBorder="1" applyAlignment="1">
      <alignment horizontal="center" vertical="center" wrapText="1"/>
      <protection/>
    </xf>
    <xf numFmtId="0" fontId="4" fillId="0" borderId="44" xfId="64" applyFont="1" applyBorder="1" applyAlignment="1">
      <alignment horizontal="left" vertical="center" wrapText="1"/>
      <protection/>
    </xf>
    <xf numFmtId="0" fontId="4" fillId="0" borderId="45" xfId="64" applyFont="1" applyBorder="1" applyAlignment="1">
      <alignment horizontal="left" vertical="center" wrapText="1"/>
      <protection/>
    </xf>
    <xf numFmtId="0" fontId="4" fillId="0" borderId="46" xfId="64" applyFont="1" applyBorder="1" applyAlignment="1">
      <alignment horizontal="left" vertical="center" wrapText="1"/>
      <protection/>
    </xf>
    <xf numFmtId="0" fontId="4" fillId="0" borderId="47" xfId="64" applyFont="1" applyBorder="1" applyAlignment="1">
      <alignment horizontal="left" vertical="center" wrapText="1"/>
      <protection/>
    </xf>
    <xf numFmtId="0" fontId="4" fillId="0" borderId="48" xfId="64" applyFont="1" applyBorder="1" applyAlignment="1">
      <alignment horizontal="left" vertical="center" wrapText="1"/>
      <protection/>
    </xf>
    <xf numFmtId="0" fontId="4" fillId="0" borderId="49" xfId="64" applyFont="1" applyBorder="1" applyAlignment="1">
      <alignment horizontal="left" vertical="center" wrapText="1"/>
      <protection/>
    </xf>
    <xf numFmtId="0" fontId="4" fillId="0" borderId="50" xfId="64" applyFont="1" applyBorder="1" applyAlignment="1">
      <alignment horizontal="left" vertical="center" wrapText="1"/>
      <protection/>
    </xf>
    <xf numFmtId="0" fontId="4" fillId="0" borderId="51" xfId="64" applyFont="1" applyBorder="1" applyAlignment="1">
      <alignment horizontal="left" vertical="center" wrapText="1"/>
      <protection/>
    </xf>
    <xf numFmtId="0" fontId="4" fillId="0" borderId="52" xfId="64" applyFont="1" applyBorder="1" applyAlignment="1">
      <alignment horizontal="left" vertical="center" wrapText="1"/>
      <protection/>
    </xf>
    <xf numFmtId="0" fontId="4" fillId="0" borderId="53" xfId="64" applyFont="1" applyBorder="1" applyAlignment="1">
      <alignment horizontal="left" vertical="center" wrapText="1"/>
      <protection/>
    </xf>
    <xf numFmtId="0" fontId="4" fillId="0" borderId="54" xfId="64" applyFont="1" applyBorder="1" applyAlignment="1">
      <alignment horizontal="left" vertical="center" wrapText="1"/>
      <protection/>
    </xf>
    <xf numFmtId="0" fontId="4" fillId="0" borderId="55" xfId="64" applyFont="1" applyBorder="1" applyAlignment="1">
      <alignment horizontal="left" vertical="center" wrapText="1"/>
      <protection/>
    </xf>
    <xf numFmtId="0" fontId="4" fillId="0" borderId="56" xfId="64" applyFont="1" applyBorder="1" applyAlignment="1">
      <alignment horizontal="left" vertical="center" wrapText="1"/>
      <protection/>
    </xf>
    <xf numFmtId="0" fontId="4" fillId="0" borderId="57" xfId="64" applyFont="1" applyBorder="1" applyAlignment="1">
      <alignment horizontal="left" vertical="center" wrapText="1"/>
      <protection/>
    </xf>
    <xf numFmtId="0" fontId="4" fillId="0" borderId="58" xfId="64" applyFont="1" applyBorder="1" applyAlignment="1">
      <alignment horizontal="left" vertical="center" wrapText="1"/>
      <protection/>
    </xf>
    <xf numFmtId="0" fontId="4" fillId="0" borderId="59" xfId="64" applyFont="1" applyBorder="1" applyAlignment="1">
      <alignment horizontal="left" vertical="center" wrapText="1"/>
      <protection/>
    </xf>
    <xf numFmtId="0" fontId="4" fillId="0" borderId="60" xfId="64" applyFont="1" applyBorder="1" applyAlignment="1">
      <alignment horizontal="left" vertical="center" wrapText="1"/>
      <protection/>
    </xf>
    <xf numFmtId="0" fontId="4" fillId="0" borderId="61" xfId="64" applyFont="1" applyBorder="1" applyAlignment="1">
      <alignment horizontal="left" vertical="center" wrapText="1"/>
      <protection/>
    </xf>
    <xf numFmtId="0" fontId="4" fillId="0" borderId="62" xfId="64" applyFont="1" applyBorder="1" applyAlignment="1">
      <alignment horizontal="center" vertical="center" wrapText="1"/>
      <protection/>
    </xf>
    <xf numFmtId="0" fontId="4" fillId="0" borderId="37" xfId="64" applyFont="1" applyBorder="1" applyAlignment="1">
      <alignment horizontal="center" vertical="center"/>
      <protection/>
    </xf>
    <xf numFmtId="0" fontId="4" fillId="0" borderId="19" xfId="64" applyFont="1" applyBorder="1" applyAlignment="1">
      <alignment horizontal="center" vertical="center"/>
      <protection/>
    </xf>
    <xf numFmtId="0" fontId="4" fillId="0" borderId="17" xfId="64" applyFont="1" applyBorder="1" applyAlignment="1">
      <alignment horizontal="center" vertical="center"/>
      <protection/>
    </xf>
    <xf numFmtId="0" fontId="4" fillId="0" borderId="20" xfId="64" applyFont="1" applyBorder="1" applyAlignment="1">
      <alignment horizontal="center" vertical="center"/>
      <protection/>
    </xf>
    <xf numFmtId="0" fontId="4" fillId="0" borderId="35" xfId="64" applyFont="1" applyBorder="1" applyAlignment="1">
      <alignment horizontal="center" vertical="center"/>
      <protection/>
    </xf>
    <xf numFmtId="0" fontId="4" fillId="0" borderId="11" xfId="64" applyFont="1" applyBorder="1" applyAlignment="1">
      <alignment horizontal="center" vertical="center" wrapText="1"/>
      <protection/>
    </xf>
    <xf numFmtId="0" fontId="4" fillId="0" borderId="12" xfId="64" applyFont="1" applyBorder="1" applyAlignment="1">
      <alignment horizontal="center" vertical="center"/>
      <protection/>
    </xf>
    <xf numFmtId="0" fontId="4" fillId="0" borderId="63" xfId="64" applyFont="1" applyBorder="1" applyAlignment="1">
      <alignment horizontal="center" vertical="center"/>
      <protection/>
    </xf>
    <xf numFmtId="0" fontId="4" fillId="0" borderId="64" xfId="64" applyFont="1" applyBorder="1" applyAlignment="1">
      <alignment horizontal="center" vertical="center"/>
      <protection/>
    </xf>
    <xf numFmtId="0" fontId="4" fillId="0" borderId="25" xfId="64" applyFont="1" applyBorder="1" applyAlignment="1">
      <alignment horizontal="center" vertical="center"/>
      <protection/>
    </xf>
    <xf numFmtId="0" fontId="4" fillId="0" borderId="23" xfId="64" applyFont="1" applyBorder="1" applyAlignment="1">
      <alignment horizontal="center" vertical="center"/>
      <protection/>
    </xf>
    <xf numFmtId="0" fontId="10" fillId="0" borderId="65" xfId="64" applyFont="1" applyBorder="1" applyAlignment="1">
      <alignment horizontal="center" vertical="center"/>
      <protection/>
    </xf>
    <xf numFmtId="0" fontId="10" fillId="0" borderId="66" xfId="64" applyFont="1" applyBorder="1" applyAlignment="1">
      <alignment horizontal="center" vertical="center"/>
      <protection/>
    </xf>
    <xf numFmtId="0" fontId="10" fillId="0" borderId="67" xfId="64" applyFont="1" applyBorder="1" applyAlignment="1">
      <alignment horizontal="center" vertical="center"/>
      <protection/>
    </xf>
    <xf numFmtId="177" fontId="10" fillId="0" borderId="65" xfId="64" applyNumberFormat="1" applyFont="1" applyBorder="1" applyAlignment="1">
      <alignment horizontal="center" vertical="center"/>
      <protection/>
    </xf>
    <xf numFmtId="177" fontId="10" fillId="0" borderId="66" xfId="64" applyNumberFormat="1" applyFont="1" applyBorder="1" applyAlignment="1">
      <alignment horizontal="center" vertical="center"/>
      <protection/>
    </xf>
    <xf numFmtId="177" fontId="10" fillId="0" borderId="67" xfId="64" applyNumberFormat="1" applyFont="1" applyBorder="1" applyAlignment="1">
      <alignment horizontal="center" vertical="center"/>
      <protection/>
    </xf>
    <xf numFmtId="177" fontId="4" fillId="0" borderId="27" xfId="64" applyNumberFormat="1" applyFont="1" applyBorder="1" applyAlignment="1">
      <alignment horizontal="center" vertical="center" wrapText="1"/>
      <protection/>
    </xf>
    <xf numFmtId="177" fontId="4" fillId="0" borderId="25" xfId="64" applyNumberFormat="1" applyFont="1" applyBorder="1" applyAlignment="1">
      <alignment horizontal="center" vertical="center" wrapText="1"/>
      <protection/>
    </xf>
    <xf numFmtId="177" fontId="4" fillId="0" borderId="23" xfId="64" applyNumberFormat="1" applyFont="1" applyBorder="1" applyAlignment="1">
      <alignment horizontal="center" vertical="center" wrapText="1"/>
      <protection/>
    </xf>
    <xf numFmtId="177" fontId="4" fillId="0" borderId="28" xfId="64" applyNumberFormat="1" applyFont="1" applyBorder="1" applyAlignment="1">
      <alignment horizontal="center" vertical="center" wrapText="1"/>
      <protection/>
    </xf>
    <xf numFmtId="0" fontId="4" fillId="0" borderId="28" xfId="64" applyFont="1" applyBorder="1" applyAlignment="1">
      <alignment horizontal="center" vertical="center" wrapText="1"/>
      <protection/>
    </xf>
    <xf numFmtId="0" fontId="4" fillId="0" borderId="10" xfId="64" applyFont="1" applyBorder="1" applyAlignment="1">
      <alignment horizontal="center" vertical="center" wrapText="1"/>
      <protection/>
    </xf>
    <xf numFmtId="0" fontId="4" fillId="0" borderId="0" xfId="64" applyFont="1" applyBorder="1" applyAlignment="1">
      <alignment horizontal="center" vertical="center"/>
      <protection/>
    </xf>
    <xf numFmtId="0" fontId="4" fillId="0" borderId="68" xfId="64" applyFont="1" applyBorder="1" applyAlignment="1">
      <alignment horizontal="center" vertical="center"/>
      <protection/>
    </xf>
    <xf numFmtId="0" fontId="11" fillId="0" borderId="21" xfId="64" applyFont="1" applyBorder="1" applyAlignment="1">
      <alignment horizontal="center" vertical="center" wrapText="1"/>
      <protection/>
    </xf>
    <xf numFmtId="0" fontId="11" fillId="0" borderId="26" xfId="64" applyFont="1" applyBorder="1" applyAlignment="1">
      <alignment horizontal="center" vertical="center"/>
      <protection/>
    </xf>
    <xf numFmtId="0" fontId="11" fillId="0" borderId="22" xfId="64" applyFont="1" applyBorder="1" applyAlignment="1">
      <alignment horizontal="center" vertical="center"/>
      <protection/>
    </xf>
    <xf numFmtId="0" fontId="4" fillId="0" borderId="62" xfId="64" applyFont="1" applyBorder="1" applyAlignment="1">
      <alignment horizontal="center" vertical="center"/>
      <protection/>
    </xf>
    <xf numFmtId="0" fontId="4" fillId="0" borderId="10" xfId="64" applyFont="1" applyBorder="1" applyAlignment="1">
      <alignment horizontal="center" vertical="center"/>
      <protection/>
    </xf>
    <xf numFmtId="0" fontId="4" fillId="0" borderId="26" xfId="64" applyFont="1" applyBorder="1" applyAlignment="1">
      <alignment horizontal="center" vertical="center"/>
      <protection/>
    </xf>
    <xf numFmtId="0" fontId="4" fillId="0" borderId="22" xfId="64" applyFont="1" applyBorder="1" applyAlignment="1">
      <alignment horizontal="center" vertical="center"/>
      <protection/>
    </xf>
    <xf numFmtId="0" fontId="8" fillId="0" borderId="20" xfId="64" applyFont="1" applyBorder="1" applyAlignment="1">
      <alignment horizontal="center" vertical="center"/>
      <protection/>
    </xf>
    <xf numFmtId="0" fontId="8" fillId="0" borderId="68" xfId="64" applyFont="1" applyBorder="1" applyAlignment="1">
      <alignment horizontal="center" vertical="center"/>
      <protection/>
    </xf>
    <xf numFmtId="0" fontId="8" fillId="0" borderId="23" xfId="64" applyFont="1" applyBorder="1" applyAlignment="1">
      <alignment horizontal="center" vertical="center"/>
      <protection/>
    </xf>
    <xf numFmtId="0" fontId="4" fillId="0" borderId="34" xfId="64" applyFont="1" applyBorder="1" applyAlignment="1">
      <alignment horizontal="center" vertical="center" wrapText="1"/>
      <protection/>
    </xf>
    <xf numFmtId="0" fontId="4" fillId="0" borderId="69" xfId="64" applyFont="1" applyBorder="1" applyAlignment="1">
      <alignment horizontal="center" vertical="center" wrapText="1"/>
      <protection/>
    </xf>
    <xf numFmtId="0" fontId="4" fillId="0" borderId="70" xfId="64" applyFont="1" applyBorder="1" applyAlignment="1">
      <alignment horizontal="center" vertical="center" wrapText="1"/>
      <protection/>
    </xf>
    <xf numFmtId="0" fontId="4" fillId="0" borderId="71" xfId="64" applyFont="1" applyBorder="1" applyAlignment="1">
      <alignment horizontal="center" vertical="center" wrapText="1"/>
      <protection/>
    </xf>
    <xf numFmtId="0" fontId="4" fillId="0" borderId="72" xfId="64" applyFont="1" applyBorder="1" applyAlignment="1">
      <alignment horizontal="left" vertical="center" wrapText="1"/>
      <protection/>
    </xf>
    <xf numFmtId="0" fontId="4" fillId="0" borderId="73" xfId="64" applyFont="1" applyBorder="1" applyAlignment="1">
      <alignment horizontal="left" vertical="center" wrapText="1"/>
      <protection/>
    </xf>
    <xf numFmtId="0" fontId="4" fillId="0" borderId="74" xfId="64" applyFont="1" applyBorder="1" applyAlignment="1">
      <alignment horizontal="left" vertical="center" wrapText="1"/>
      <protection/>
    </xf>
    <xf numFmtId="0" fontId="4" fillId="0" borderId="75" xfId="64" applyFont="1" applyBorder="1" applyAlignment="1">
      <alignment horizontal="left" vertical="center" wrapText="1"/>
      <protection/>
    </xf>
    <xf numFmtId="0" fontId="4" fillId="0" borderId="76" xfId="64" applyFont="1" applyBorder="1" applyAlignment="1">
      <alignment horizontal="left" vertical="center" wrapText="1"/>
      <protection/>
    </xf>
    <xf numFmtId="0" fontId="4" fillId="0" borderId="31" xfId="64" applyFont="1" applyBorder="1" applyAlignment="1">
      <alignment horizontal="center" vertical="center" wrapText="1"/>
      <protection/>
    </xf>
    <xf numFmtId="0" fontId="4" fillId="0" borderId="33" xfId="64" applyFont="1" applyBorder="1" applyAlignment="1">
      <alignment horizontal="center" vertical="center" wrapText="1"/>
      <protection/>
    </xf>
    <xf numFmtId="0" fontId="4" fillId="0" borderId="77" xfId="64" applyFont="1" applyBorder="1" applyAlignment="1">
      <alignment horizontal="center" vertical="center" wrapText="1"/>
      <protection/>
    </xf>
    <xf numFmtId="0" fontId="6" fillId="0" borderId="0" xfId="64" applyFont="1" applyBorder="1" applyAlignment="1">
      <alignment vertical="top" wrapText="1"/>
      <protection/>
    </xf>
    <xf numFmtId="0" fontId="4" fillId="0" borderId="36" xfId="64" applyFont="1" applyBorder="1" applyAlignment="1">
      <alignment horizontal="center" vertical="center" wrapText="1"/>
      <protection/>
    </xf>
    <xf numFmtId="0" fontId="4" fillId="0" borderId="78" xfId="64" applyFont="1" applyBorder="1" applyAlignment="1">
      <alignment horizontal="center" vertical="center" wrapText="1"/>
      <protection/>
    </xf>
    <xf numFmtId="0" fontId="4" fillId="0" borderId="17" xfId="64" applyFont="1" applyBorder="1" applyAlignment="1">
      <alignment horizontal="center" vertical="center" wrapText="1"/>
      <protection/>
    </xf>
    <xf numFmtId="0" fontId="4" fillId="0" borderId="35" xfId="64" applyFont="1" applyBorder="1" applyAlignment="1">
      <alignment horizontal="center" vertical="center" wrapText="1"/>
      <protection/>
    </xf>
    <xf numFmtId="177" fontId="4" fillId="0" borderId="18" xfId="49" applyNumberFormat="1" applyFont="1" applyFill="1" applyBorder="1" applyAlignment="1">
      <alignment vertical="center"/>
    </xf>
    <xf numFmtId="177" fontId="4" fillId="0" borderId="39" xfId="49" applyNumberFormat="1"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8消費税174-183" xfId="62"/>
    <cellStyle name="標準_21その他245-272" xfId="63"/>
    <cellStyle name="標準_８－③　(4)～" xfId="64"/>
    <cellStyle name="Followed Hyperlink" xfId="65"/>
    <cellStyle name="良い" xfId="66"/>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28575</xdr:rowOff>
    </xdr:from>
    <xdr:to>
      <xdr:col>1</xdr:col>
      <xdr:colOff>76200</xdr:colOff>
      <xdr:row>12</xdr:row>
      <xdr:rowOff>200025</xdr:rowOff>
    </xdr:to>
    <xdr:sp>
      <xdr:nvSpPr>
        <xdr:cNvPr id="1" name="AutoShape 1"/>
        <xdr:cNvSpPr>
          <a:spLocks/>
        </xdr:cNvSpPr>
      </xdr:nvSpPr>
      <xdr:spPr>
        <a:xfrm>
          <a:off x="809625" y="23907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13</xdr:row>
      <xdr:rowOff>38100</xdr:rowOff>
    </xdr:from>
    <xdr:to>
      <xdr:col>1</xdr:col>
      <xdr:colOff>76200</xdr:colOff>
      <xdr:row>14</xdr:row>
      <xdr:rowOff>209550</xdr:rowOff>
    </xdr:to>
    <xdr:sp>
      <xdr:nvSpPr>
        <xdr:cNvPr id="2" name="AutoShape 2"/>
        <xdr:cNvSpPr>
          <a:spLocks/>
        </xdr:cNvSpPr>
      </xdr:nvSpPr>
      <xdr:spPr>
        <a:xfrm>
          <a:off x="809625" y="28194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15</xdr:row>
      <xdr:rowOff>28575</xdr:rowOff>
    </xdr:from>
    <xdr:to>
      <xdr:col>1</xdr:col>
      <xdr:colOff>76200</xdr:colOff>
      <xdr:row>16</xdr:row>
      <xdr:rowOff>200025</xdr:rowOff>
    </xdr:to>
    <xdr:sp>
      <xdr:nvSpPr>
        <xdr:cNvPr id="3" name="AutoShape 3"/>
        <xdr:cNvSpPr>
          <a:spLocks/>
        </xdr:cNvSpPr>
      </xdr:nvSpPr>
      <xdr:spPr>
        <a:xfrm>
          <a:off x="809625" y="32289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17</xdr:row>
      <xdr:rowOff>28575</xdr:rowOff>
    </xdr:from>
    <xdr:to>
      <xdr:col>1</xdr:col>
      <xdr:colOff>76200</xdr:colOff>
      <xdr:row>18</xdr:row>
      <xdr:rowOff>200025</xdr:rowOff>
    </xdr:to>
    <xdr:sp>
      <xdr:nvSpPr>
        <xdr:cNvPr id="4" name="AutoShape 4"/>
        <xdr:cNvSpPr>
          <a:spLocks/>
        </xdr:cNvSpPr>
      </xdr:nvSpPr>
      <xdr:spPr>
        <a:xfrm>
          <a:off x="809625" y="36480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19</xdr:row>
      <xdr:rowOff>38100</xdr:rowOff>
    </xdr:from>
    <xdr:to>
      <xdr:col>1</xdr:col>
      <xdr:colOff>76200</xdr:colOff>
      <xdr:row>20</xdr:row>
      <xdr:rowOff>209550</xdr:rowOff>
    </xdr:to>
    <xdr:sp>
      <xdr:nvSpPr>
        <xdr:cNvPr id="5" name="AutoShape 5"/>
        <xdr:cNvSpPr>
          <a:spLocks/>
        </xdr:cNvSpPr>
      </xdr:nvSpPr>
      <xdr:spPr>
        <a:xfrm>
          <a:off x="809625" y="40767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21</xdr:row>
      <xdr:rowOff>38100</xdr:rowOff>
    </xdr:from>
    <xdr:to>
      <xdr:col>1</xdr:col>
      <xdr:colOff>76200</xdr:colOff>
      <xdr:row>22</xdr:row>
      <xdr:rowOff>209550</xdr:rowOff>
    </xdr:to>
    <xdr:sp>
      <xdr:nvSpPr>
        <xdr:cNvPr id="6" name="AutoShape 6"/>
        <xdr:cNvSpPr>
          <a:spLocks/>
        </xdr:cNvSpPr>
      </xdr:nvSpPr>
      <xdr:spPr>
        <a:xfrm>
          <a:off x="809625" y="44958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771525</xdr:colOff>
      <xdr:row>24</xdr:row>
      <xdr:rowOff>9525</xdr:rowOff>
    </xdr:from>
    <xdr:to>
      <xdr:col>1</xdr:col>
      <xdr:colOff>76200</xdr:colOff>
      <xdr:row>28</xdr:row>
      <xdr:rowOff>0</xdr:rowOff>
    </xdr:to>
    <xdr:sp>
      <xdr:nvSpPr>
        <xdr:cNvPr id="7" name="AutoShape 7"/>
        <xdr:cNvSpPr>
          <a:spLocks/>
        </xdr:cNvSpPr>
      </xdr:nvSpPr>
      <xdr:spPr>
        <a:xfrm>
          <a:off x="771525" y="5038725"/>
          <a:ext cx="85725" cy="10858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29</xdr:row>
      <xdr:rowOff>28575</xdr:rowOff>
    </xdr:from>
    <xdr:to>
      <xdr:col>1</xdr:col>
      <xdr:colOff>76200</xdr:colOff>
      <xdr:row>31</xdr:row>
      <xdr:rowOff>0</xdr:rowOff>
    </xdr:to>
    <xdr:sp>
      <xdr:nvSpPr>
        <xdr:cNvPr id="8" name="AutoShape 8"/>
        <xdr:cNvSpPr>
          <a:spLocks/>
        </xdr:cNvSpPr>
      </xdr:nvSpPr>
      <xdr:spPr>
        <a:xfrm>
          <a:off x="762000" y="6286500"/>
          <a:ext cx="95250" cy="5810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0</xdr:col>
      <xdr:colOff>76200</xdr:colOff>
      <xdr:row>24</xdr:row>
      <xdr:rowOff>95250</xdr:rowOff>
    </xdr:from>
    <xdr:to>
      <xdr:col>0</xdr:col>
      <xdr:colOff>304800</xdr:colOff>
      <xdr:row>27</xdr:row>
      <xdr:rowOff>209550</xdr:rowOff>
    </xdr:to>
    <xdr:sp>
      <xdr:nvSpPr>
        <xdr:cNvPr id="9" name="Text Box 9"/>
        <xdr:cNvSpPr txBox="1">
          <a:spLocks noChangeArrowheads="1"/>
        </xdr:cNvSpPr>
      </xdr:nvSpPr>
      <xdr:spPr>
        <a:xfrm>
          <a:off x="76200" y="5124450"/>
          <a:ext cx="228600" cy="971550"/>
        </a:xfrm>
        <a:prstGeom prst="rect">
          <a:avLst/>
        </a:prstGeom>
        <a:noFill/>
        <a:ln w="9525" cmpd="sng">
          <a:noFill/>
        </a:ln>
      </xdr:spPr>
      <xdr:txBody>
        <a:bodyPr vertOverflow="clip" wrap="square" lIns="18288" tIns="32004" rIns="0" bIns="32004" anchor="ctr" vert="vert"/>
        <a:p>
          <a:pPr algn="l">
            <a:defRPr/>
          </a:pPr>
          <a:r>
            <a:rPr lang="en-US" cap="none" sz="600" b="0" i="0" u="none" baseline="0">
              <a:solidFill>
                <a:srgbClr val="000000"/>
              </a:solidFill>
            </a:rPr>
            <a:t>For the current year</a:t>
          </a:r>
        </a:p>
      </xdr:txBody>
    </xdr:sp>
    <xdr:clientData/>
  </xdr:twoCellAnchor>
  <xdr:twoCellAnchor>
    <xdr:from>
      <xdr:col>0</xdr:col>
      <xdr:colOff>76200</xdr:colOff>
      <xdr:row>27</xdr:row>
      <xdr:rowOff>190500</xdr:rowOff>
    </xdr:from>
    <xdr:to>
      <xdr:col>0</xdr:col>
      <xdr:colOff>238125</xdr:colOff>
      <xdr:row>31</xdr:row>
      <xdr:rowOff>219075</xdr:rowOff>
    </xdr:to>
    <xdr:sp>
      <xdr:nvSpPr>
        <xdr:cNvPr id="10" name="Text Box 10"/>
        <xdr:cNvSpPr txBox="1">
          <a:spLocks noChangeArrowheads="1"/>
        </xdr:cNvSpPr>
      </xdr:nvSpPr>
      <xdr:spPr>
        <a:xfrm>
          <a:off x="76200" y="6076950"/>
          <a:ext cx="161925" cy="1009650"/>
        </a:xfrm>
        <a:prstGeom prst="rect">
          <a:avLst/>
        </a:prstGeom>
        <a:noFill/>
        <a:ln w="9525" cmpd="sng">
          <a:noFill/>
        </a:ln>
      </xdr:spPr>
      <xdr:txBody>
        <a:bodyPr vertOverflow="clip" wrap="square" lIns="18288" tIns="32004" rIns="18288" bIns="32004" anchor="ctr" vert="vert"/>
        <a:p>
          <a:pPr algn="ctr">
            <a:defRPr/>
          </a:pPr>
          <a:r>
            <a:rPr lang="en-US" cap="none" sz="600" b="0" i="0" u="none" baseline="0">
              <a:solidFill>
                <a:srgbClr val="000000"/>
              </a:solidFill>
            </a:rPr>
            <a:t>For the preceding years</a:t>
          </a:r>
        </a:p>
      </xdr:txBody>
    </xdr:sp>
    <xdr:clientData/>
  </xdr:twoCellAnchor>
  <xdr:twoCellAnchor>
    <xdr:from>
      <xdr:col>4</xdr:col>
      <xdr:colOff>9525</xdr:colOff>
      <xdr:row>31</xdr:row>
      <xdr:rowOff>0</xdr:rowOff>
    </xdr:from>
    <xdr:to>
      <xdr:col>4</xdr:col>
      <xdr:colOff>390525</xdr:colOff>
      <xdr:row>31</xdr:row>
      <xdr:rowOff>295275</xdr:rowOff>
    </xdr:to>
    <xdr:sp>
      <xdr:nvSpPr>
        <xdr:cNvPr id="11" name="Text Box 11"/>
        <xdr:cNvSpPr txBox="1">
          <a:spLocks noChangeArrowheads="1"/>
        </xdr:cNvSpPr>
      </xdr:nvSpPr>
      <xdr:spPr>
        <a:xfrm>
          <a:off x="3228975"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twoCellAnchor>
    <xdr:from>
      <xdr:col>6</xdr:col>
      <xdr:colOff>9525</xdr:colOff>
      <xdr:row>31</xdr:row>
      <xdr:rowOff>0</xdr:rowOff>
    </xdr:from>
    <xdr:to>
      <xdr:col>6</xdr:col>
      <xdr:colOff>390525</xdr:colOff>
      <xdr:row>31</xdr:row>
      <xdr:rowOff>295275</xdr:rowOff>
    </xdr:to>
    <xdr:sp>
      <xdr:nvSpPr>
        <xdr:cNvPr id="12" name="Text Box 12"/>
        <xdr:cNvSpPr txBox="1">
          <a:spLocks noChangeArrowheads="1"/>
        </xdr:cNvSpPr>
      </xdr:nvSpPr>
      <xdr:spPr>
        <a:xfrm>
          <a:off x="4600575"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twoCellAnchor>
    <xdr:from>
      <xdr:col>8</xdr:col>
      <xdr:colOff>9525</xdr:colOff>
      <xdr:row>31</xdr:row>
      <xdr:rowOff>0</xdr:rowOff>
    </xdr:from>
    <xdr:to>
      <xdr:col>8</xdr:col>
      <xdr:colOff>390525</xdr:colOff>
      <xdr:row>31</xdr:row>
      <xdr:rowOff>295275</xdr:rowOff>
    </xdr:to>
    <xdr:sp>
      <xdr:nvSpPr>
        <xdr:cNvPr id="13" name="Text Box 13"/>
        <xdr:cNvSpPr txBox="1">
          <a:spLocks noChangeArrowheads="1"/>
        </xdr:cNvSpPr>
      </xdr:nvSpPr>
      <xdr:spPr>
        <a:xfrm>
          <a:off x="6143625"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10</xdr:row>
      <xdr:rowOff>95250</xdr:rowOff>
    </xdr:from>
    <xdr:to>
      <xdr:col>1</xdr:col>
      <xdr:colOff>38100</xdr:colOff>
      <xdr:row>11</xdr:row>
      <xdr:rowOff>409575</xdr:rowOff>
    </xdr:to>
    <xdr:sp>
      <xdr:nvSpPr>
        <xdr:cNvPr id="1" name="AutoShape 1"/>
        <xdr:cNvSpPr>
          <a:spLocks/>
        </xdr:cNvSpPr>
      </xdr:nvSpPr>
      <xdr:spPr>
        <a:xfrm>
          <a:off x="762000" y="1790700"/>
          <a:ext cx="47625" cy="781050"/>
        </a:xfrm>
        <a:prstGeom prst="leftBrace">
          <a:avLst>
            <a:gd name="adj" fmla="val -46018"/>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69"/>
  <sheetViews>
    <sheetView tabSelected="1" zoomScaleSheetLayoutView="100" zoomScalePageLayoutView="0" workbookViewId="0" topLeftCell="A1">
      <selection activeCell="A1" sqref="A1"/>
    </sheetView>
  </sheetViews>
  <sheetFormatPr defaultColWidth="8.625" defaultRowHeight="12.75"/>
  <cols>
    <col min="1" max="1" width="10.25390625" style="1" customWidth="1"/>
    <col min="2" max="2" width="1.00390625" style="1" customWidth="1"/>
    <col min="3" max="3" width="13.625" style="1" customWidth="1"/>
    <col min="4" max="4" width="17.375" style="1" customWidth="1"/>
    <col min="5" max="6" width="9.00390625" style="1" customWidth="1"/>
    <col min="7" max="8" width="10.125" style="1" customWidth="1"/>
    <col min="9" max="9" width="9.625" style="1" customWidth="1"/>
    <col min="10" max="10" width="10.125" style="1" customWidth="1"/>
    <col min="11" max="16384" width="8.625" style="1" customWidth="1"/>
  </cols>
  <sheetData>
    <row r="1" spans="1:5" s="96" customFormat="1" ht="9.75" customHeight="1">
      <c r="A1" s="1" t="s">
        <v>78</v>
      </c>
      <c r="B1" s="86"/>
      <c r="C1" s="86"/>
      <c r="D1" s="86"/>
      <c r="E1" s="95"/>
    </row>
    <row r="2" spans="1:5" s="96" customFormat="1" ht="25.5" customHeight="1">
      <c r="A2" s="2"/>
      <c r="B2" s="2"/>
      <c r="C2" s="2"/>
      <c r="E2" s="95"/>
    </row>
    <row r="3" spans="1:10" ht="37.5" customHeight="1">
      <c r="A3" s="189" t="s">
        <v>116</v>
      </c>
      <c r="B3" s="190"/>
      <c r="C3" s="190"/>
      <c r="D3" s="190"/>
      <c r="E3" s="190"/>
      <c r="F3" s="190"/>
      <c r="G3" s="190"/>
      <c r="H3" s="190"/>
      <c r="I3" s="190"/>
      <c r="J3" s="190"/>
    </row>
    <row r="4" ht="15" customHeight="1">
      <c r="A4" s="97" t="s">
        <v>117</v>
      </c>
    </row>
    <row r="5" ht="9.75" customHeight="1">
      <c r="A5" s="3" t="s">
        <v>118</v>
      </c>
    </row>
    <row r="6" spans="1:10" ht="12.75" customHeight="1">
      <c r="A6" s="207" t="s">
        <v>242</v>
      </c>
      <c r="B6" s="208"/>
      <c r="C6" s="208"/>
      <c r="D6" s="209"/>
      <c r="E6" s="191" t="s">
        <v>119</v>
      </c>
      <c r="F6" s="192"/>
      <c r="G6" s="191" t="s">
        <v>120</v>
      </c>
      <c r="H6" s="192"/>
      <c r="I6" s="191" t="s">
        <v>121</v>
      </c>
      <c r="J6" s="192"/>
    </row>
    <row r="7" spans="1:10" ht="18.75" customHeight="1">
      <c r="A7" s="210"/>
      <c r="B7" s="211"/>
      <c r="C7" s="211"/>
      <c r="D7" s="212"/>
      <c r="E7" s="193" t="s">
        <v>241</v>
      </c>
      <c r="F7" s="194"/>
      <c r="G7" s="195" t="s">
        <v>122</v>
      </c>
      <c r="H7" s="194"/>
      <c r="I7" s="195" t="s">
        <v>123</v>
      </c>
      <c r="J7" s="194"/>
    </row>
    <row r="8" spans="1:10" ht="12.75" customHeight="1">
      <c r="A8" s="210"/>
      <c r="B8" s="211"/>
      <c r="C8" s="211"/>
      <c r="D8" s="212"/>
      <c r="E8" s="6" t="s">
        <v>124</v>
      </c>
      <c r="F8" s="6" t="s">
        <v>125</v>
      </c>
      <c r="G8" s="6" t="s">
        <v>124</v>
      </c>
      <c r="H8" s="6" t="s">
        <v>125</v>
      </c>
      <c r="I8" s="6" t="s">
        <v>124</v>
      </c>
      <c r="J8" s="8" t="s">
        <v>125</v>
      </c>
    </row>
    <row r="9" spans="1:10" ht="23.25" customHeight="1">
      <c r="A9" s="213"/>
      <c r="B9" s="214"/>
      <c r="C9" s="214"/>
      <c r="D9" s="215"/>
      <c r="E9" s="9" t="s">
        <v>126</v>
      </c>
      <c r="F9" s="10" t="s">
        <v>127</v>
      </c>
      <c r="G9" s="9" t="s">
        <v>126</v>
      </c>
      <c r="H9" s="10" t="s">
        <v>127</v>
      </c>
      <c r="I9" s="9" t="s">
        <v>126</v>
      </c>
      <c r="J9" s="10" t="s">
        <v>127</v>
      </c>
    </row>
    <row r="10" spans="1:10" ht="11.25" customHeight="1">
      <c r="A10" s="5"/>
      <c r="B10" s="4"/>
      <c r="C10" s="4"/>
      <c r="D10" s="4"/>
      <c r="E10" s="11" t="s">
        <v>128</v>
      </c>
      <c r="F10" s="12" t="s">
        <v>129</v>
      </c>
      <c r="G10" s="11" t="s">
        <v>128</v>
      </c>
      <c r="H10" s="12" t="s">
        <v>129</v>
      </c>
      <c r="I10" s="11" t="s">
        <v>128</v>
      </c>
      <c r="J10" s="13" t="s">
        <v>129</v>
      </c>
    </row>
    <row r="11" spans="1:10" s="19" customFormat="1" ht="9.75" customHeight="1">
      <c r="A11" s="14"/>
      <c r="B11" s="15"/>
      <c r="C11" s="15"/>
      <c r="D11" s="16"/>
      <c r="E11" s="17" t="s">
        <v>130</v>
      </c>
      <c r="F11" s="17" t="s">
        <v>131</v>
      </c>
      <c r="G11" s="17" t="s">
        <v>130</v>
      </c>
      <c r="H11" s="17" t="s">
        <v>131</v>
      </c>
      <c r="I11" s="17" t="s">
        <v>130</v>
      </c>
      <c r="J11" s="18" t="s">
        <v>131</v>
      </c>
    </row>
    <row r="12" spans="1:19" ht="16.5" customHeight="1">
      <c r="A12" s="179" t="s">
        <v>243</v>
      </c>
      <c r="B12" s="20"/>
      <c r="C12" s="21" t="s">
        <v>79</v>
      </c>
      <c r="D12" s="136" t="s">
        <v>80</v>
      </c>
      <c r="E12" s="137">
        <f>_xlfn.COMPOUNDVALUE(1)</f>
        <v>1142708</v>
      </c>
      <c r="F12" s="137">
        <v>373758</v>
      </c>
      <c r="G12" s="137">
        <f>_xlfn.COMPOUNDVALUE(2)</f>
        <v>1842934</v>
      </c>
      <c r="H12" s="137">
        <v>8939763</v>
      </c>
      <c r="I12" s="137">
        <f>_xlfn.COMPOUNDVALUE(3)</f>
        <v>2985642</v>
      </c>
      <c r="J12" s="137">
        <v>9313521</v>
      </c>
      <c r="K12" s="121"/>
      <c r="L12" s="121"/>
      <c r="M12" s="121"/>
      <c r="N12" s="121"/>
      <c r="O12" s="121"/>
      <c r="P12" s="121"/>
      <c r="Q12" s="121"/>
      <c r="R12" s="121"/>
      <c r="S12" s="121"/>
    </row>
    <row r="13" spans="1:19" ht="16.5" customHeight="1">
      <c r="A13" s="180" t="s">
        <v>246</v>
      </c>
      <c r="B13" s="20"/>
      <c r="C13" s="22" t="s">
        <v>81</v>
      </c>
      <c r="D13" s="138" t="s">
        <v>226</v>
      </c>
      <c r="E13" s="137">
        <f>_xlfn.COMPOUNDVALUE(4)</f>
        <v>30788</v>
      </c>
      <c r="F13" s="137">
        <v>14814</v>
      </c>
      <c r="G13" s="137">
        <f>_xlfn.COMPOUNDVALUE(5)</f>
        <v>107479</v>
      </c>
      <c r="H13" s="137">
        <v>1903264</v>
      </c>
      <c r="I13" s="137">
        <f>_xlfn.COMPOUNDVALUE(6)</f>
        <v>138267</v>
      </c>
      <c r="J13" s="137">
        <v>1918078</v>
      </c>
      <c r="K13" s="121"/>
      <c r="L13" s="121"/>
      <c r="M13" s="121"/>
      <c r="N13" s="121"/>
      <c r="O13" s="121"/>
      <c r="P13" s="121"/>
      <c r="Q13" s="121"/>
      <c r="R13" s="121"/>
      <c r="S13" s="121"/>
    </row>
    <row r="14" spans="1:19" ht="16.5" customHeight="1">
      <c r="A14" s="179" t="s">
        <v>247</v>
      </c>
      <c r="B14" s="20"/>
      <c r="C14" s="21" t="s">
        <v>82</v>
      </c>
      <c r="D14" s="136" t="s">
        <v>80</v>
      </c>
      <c r="E14" s="137">
        <f>_xlfn.COMPOUNDVALUE(7)</f>
        <v>1124255</v>
      </c>
      <c r="F14" s="139">
        <v>372784</v>
      </c>
      <c r="G14" s="139">
        <f>_xlfn.COMPOUNDVALUE(9)</f>
        <v>1833987</v>
      </c>
      <c r="H14" s="139">
        <v>9009787</v>
      </c>
      <c r="I14" s="139">
        <f>_xlfn.COMPOUNDVALUE(11)</f>
        <v>2958242</v>
      </c>
      <c r="J14" s="137">
        <v>9382570</v>
      </c>
      <c r="K14" s="121"/>
      <c r="L14" s="121"/>
      <c r="M14" s="121"/>
      <c r="N14" s="121"/>
      <c r="O14" s="121"/>
      <c r="P14" s="121"/>
      <c r="Q14" s="121"/>
      <c r="R14" s="121"/>
      <c r="S14" s="121"/>
    </row>
    <row r="15" spans="1:19" ht="16.5" customHeight="1">
      <c r="A15" s="180" t="s">
        <v>248</v>
      </c>
      <c r="B15" s="20"/>
      <c r="C15" s="22" t="s">
        <v>81</v>
      </c>
      <c r="D15" s="138" t="s">
        <v>226</v>
      </c>
      <c r="E15" s="139">
        <f>_xlfn.COMPOUNDVALUE(8)</f>
        <v>32523</v>
      </c>
      <c r="F15" s="139">
        <v>17106</v>
      </c>
      <c r="G15" s="139">
        <f>_xlfn.COMPOUNDVALUE(10)</f>
        <v>112948</v>
      </c>
      <c r="H15" s="139">
        <v>2037277</v>
      </c>
      <c r="I15" s="139">
        <f>_xlfn.COMPOUNDVALUE(12)</f>
        <v>145471</v>
      </c>
      <c r="J15" s="137">
        <v>2054383</v>
      </c>
      <c r="K15" s="121"/>
      <c r="L15" s="121"/>
      <c r="M15" s="121"/>
      <c r="N15" s="121"/>
      <c r="O15" s="121"/>
      <c r="P15" s="121"/>
      <c r="Q15" s="121"/>
      <c r="R15" s="121"/>
      <c r="S15" s="121"/>
    </row>
    <row r="16" spans="1:19" ht="16.5" customHeight="1">
      <c r="A16" s="179" t="s">
        <v>249</v>
      </c>
      <c r="B16" s="20"/>
      <c r="C16" s="21" t="s">
        <v>79</v>
      </c>
      <c r="D16" s="136" t="s">
        <v>80</v>
      </c>
      <c r="E16" s="137">
        <f>_xlfn.COMPOUNDVALUE(13)</f>
        <v>1127002</v>
      </c>
      <c r="F16" s="137">
        <v>528266</v>
      </c>
      <c r="G16" s="137">
        <f>_xlfn.COMPOUNDVALUE(14)</f>
        <v>1835315</v>
      </c>
      <c r="H16" s="137">
        <v>12976283</v>
      </c>
      <c r="I16" s="137">
        <f>_xlfn.COMPOUNDVALUE(15)</f>
        <v>2962317</v>
      </c>
      <c r="J16" s="137">
        <v>13504549</v>
      </c>
      <c r="K16" s="121"/>
      <c r="L16" s="121"/>
      <c r="M16" s="121"/>
      <c r="N16" s="121"/>
      <c r="O16" s="121"/>
      <c r="P16" s="121"/>
      <c r="Q16" s="121"/>
      <c r="R16" s="121"/>
      <c r="S16" s="121"/>
    </row>
    <row r="17" spans="1:19" ht="16.5" customHeight="1">
      <c r="A17" s="180" t="s">
        <v>250</v>
      </c>
      <c r="B17" s="20"/>
      <c r="C17" s="22" t="s">
        <v>83</v>
      </c>
      <c r="D17" s="138" t="s">
        <v>226</v>
      </c>
      <c r="E17" s="139">
        <f>_xlfn.COMPOUNDVALUE(16)</f>
        <v>35573</v>
      </c>
      <c r="F17" s="139">
        <v>27469</v>
      </c>
      <c r="G17" s="139">
        <f>_xlfn.COMPOUNDVALUE(17)</f>
        <v>123518</v>
      </c>
      <c r="H17" s="139">
        <v>3592563</v>
      </c>
      <c r="I17" s="139">
        <f>_xlfn.COMPOUNDVALUE(18)</f>
        <v>159091</v>
      </c>
      <c r="J17" s="137">
        <v>3620032</v>
      </c>
      <c r="K17" s="121"/>
      <c r="L17" s="121"/>
      <c r="M17" s="121"/>
      <c r="N17" s="121"/>
      <c r="O17" s="121"/>
      <c r="P17" s="121"/>
      <c r="Q17" s="121"/>
      <c r="R17" s="121"/>
      <c r="S17" s="121"/>
    </row>
    <row r="18" spans="1:19" ht="16.5" customHeight="1">
      <c r="A18" s="179" t="s">
        <v>253</v>
      </c>
      <c r="B18" s="20"/>
      <c r="C18" s="21" t="s">
        <v>82</v>
      </c>
      <c r="D18" s="136" t="s">
        <v>80</v>
      </c>
      <c r="E18" s="137">
        <f>_xlfn.COMPOUNDVALUE(19)</f>
        <v>1127647</v>
      </c>
      <c r="F18" s="137">
        <v>590769</v>
      </c>
      <c r="G18" s="137">
        <f>_xlfn.COMPOUNDVALUE(20)</f>
        <v>1842181</v>
      </c>
      <c r="H18" s="137">
        <v>14728696</v>
      </c>
      <c r="I18" s="137">
        <f>_xlfn.COMPOUNDVALUE(21)</f>
        <v>2969828</v>
      </c>
      <c r="J18" s="137">
        <v>15319465</v>
      </c>
      <c r="K18" s="121"/>
      <c r="L18" s="121"/>
      <c r="M18" s="121"/>
      <c r="N18" s="121"/>
      <c r="O18" s="121"/>
      <c r="P18" s="121"/>
      <c r="Q18" s="121"/>
      <c r="R18" s="121"/>
      <c r="S18" s="121"/>
    </row>
    <row r="19" spans="1:19" ht="16.5" customHeight="1">
      <c r="A19" s="180" t="s">
        <v>254</v>
      </c>
      <c r="B19" s="20"/>
      <c r="C19" s="22" t="s">
        <v>83</v>
      </c>
      <c r="D19" s="138" t="s">
        <v>226</v>
      </c>
      <c r="E19" s="139">
        <f>_xlfn.COMPOUNDVALUE(22)</f>
        <v>36789</v>
      </c>
      <c r="F19" s="139">
        <v>34965</v>
      </c>
      <c r="G19" s="139">
        <f>_xlfn.COMPOUNDVALUE(23)</f>
        <v>130535</v>
      </c>
      <c r="H19" s="139">
        <v>3644253</v>
      </c>
      <c r="I19" s="139">
        <f>_xlfn.COMPOUNDVALUE(24)</f>
        <v>167324</v>
      </c>
      <c r="J19" s="137">
        <v>3679218</v>
      </c>
      <c r="K19" s="121"/>
      <c r="L19" s="121"/>
      <c r="M19" s="121"/>
      <c r="N19" s="121"/>
      <c r="O19" s="121"/>
      <c r="P19" s="121"/>
      <c r="Q19" s="121"/>
      <c r="R19" s="121"/>
      <c r="S19" s="121"/>
    </row>
    <row r="20" spans="1:19" ht="16.5" customHeight="1">
      <c r="A20" s="179" t="s">
        <v>262</v>
      </c>
      <c r="B20" s="20"/>
      <c r="C20" s="21" t="s">
        <v>82</v>
      </c>
      <c r="D20" s="136" t="s">
        <v>80</v>
      </c>
      <c r="E20" s="137">
        <f>_xlfn.COMPOUNDVALUE(25)</f>
        <v>1127472</v>
      </c>
      <c r="F20" s="137">
        <v>601209</v>
      </c>
      <c r="G20" s="137">
        <f>_xlfn.COMPOUNDVALUE(26)</f>
        <v>1856023</v>
      </c>
      <c r="H20" s="137">
        <v>15620511</v>
      </c>
      <c r="I20" s="137">
        <f>_xlfn.COMPOUNDVALUE(27)</f>
        <v>2983495</v>
      </c>
      <c r="J20" s="137">
        <v>16221721</v>
      </c>
      <c r="K20" s="121"/>
      <c r="L20" s="121"/>
      <c r="M20" s="121"/>
      <c r="N20" s="121"/>
      <c r="O20" s="121"/>
      <c r="P20" s="121"/>
      <c r="Q20" s="121"/>
      <c r="R20" s="121"/>
      <c r="S20" s="121"/>
    </row>
    <row r="21" spans="1:19" ht="16.5" customHeight="1">
      <c r="A21" s="180" t="s">
        <v>263</v>
      </c>
      <c r="B21" s="20"/>
      <c r="C21" s="22" t="s">
        <v>83</v>
      </c>
      <c r="D21" s="138" t="s">
        <v>226</v>
      </c>
      <c r="E21" s="139">
        <f>_xlfn.COMPOUNDVALUE(28)</f>
        <v>36961</v>
      </c>
      <c r="F21" s="139">
        <v>34403</v>
      </c>
      <c r="G21" s="139">
        <f>_xlfn.COMPOUNDVALUE(29)</f>
        <v>136065</v>
      </c>
      <c r="H21" s="139">
        <v>3840780</v>
      </c>
      <c r="I21" s="139">
        <f>_xlfn.COMPOUNDVALUE(30)</f>
        <v>173026</v>
      </c>
      <c r="J21" s="137">
        <v>3875183</v>
      </c>
      <c r="K21" s="121"/>
      <c r="L21" s="121"/>
      <c r="M21" s="121"/>
      <c r="N21" s="121"/>
      <c r="O21" s="121"/>
      <c r="P21" s="121"/>
      <c r="Q21" s="121"/>
      <c r="R21" s="121"/>
      <c r="S21" s="121"/>
    </row>
    <row r="22" spans="1:19" ht="16.5" customHeight="1">
      <c r="A22" s="179" t="s">
        <v>264</v>
      </c>
      <c r="B22" s="20"/>
      <c r="C22" s="21" t="s">
        <v>132</v>
      </c>
      <c r="D22" s="136" t="s">
        <v>133</v>
      </c>
      <c r="E22" s="137">
        <f>_xlfn.COMPOUNDVALUE(37)</f>
        <v>1123409</v>
      </c>
      <c r="F22" s="137">
        <v>599681</v>
      </c>
      <c r="G22" s="137">
        <f>_xlfn.COMPOUNDVALUE(38)</f>
        <v>1862465</v>
      </c>
      <c r="H22" s="137">
        <v>15840802</v>
      </c>
      <c r="I22" s="137">
        <f>_xlfn.COMPOUNDVALUE(39)</f>
        <v>2985874</v>
      </c>
      <c r="J22" s="137">
        <v>16440483</v>
      </c>
      <c r="K22" s="121"/>
      <c r="L22" s="121"/>
      <c r="M22" s="121"/>
      <c r="N22" s="121"/>
      <c r="O22" s="121"/>
      <c r="P22" s="121"/>
      <c r="Q22" s="121"/>
      <c r="R22" s="121"/>
      <c r="S22" s="121"/>
    </row>
    <row r="23" spans="1:19" ht="16.5" customHeight="1">
      <c r="A23" s="180" t="s">
        <v>265</v>
      </c>
      <c r="B23" s="20"/>
      <c r="C23" s="22" t="s">
        <v>134</v>
      </c>
      <c r="D23" s="138" t="s">
        <v>226</v>
      </c>
      <c r="E23" s="139">
        <f>_xlfn.COMPOUNDVALUE(40)</f>
        <v>37650</v>
      </c>
      <c r="F23" s="139">
        <v>35023</v>
      </c>
      <c r="G23" s="139">
        <f>_xlfn.COMPOUNDVALUE(41)</f>
        <v>142197</v>
      </c>
      <c r="H23" s="139">
        <v>4083848</v>
      </c>
      <c r="I23" s="139">
        <f>_xlfn.COMPOUNDVALUE(42)</f>
        <v>179847</v>
      </c>
      <c r="J23" s="137">
        <v>4118871</v>
      </c>
      <c r="K23" s="121"/>
      <c r="L23" s="121"/>
      <c r="M23" s="121"/>
      <c r="N23" s="121"/>
      <c r="O23" s="121"/>
      <c r="P23" s="121"/>
      <c r="Q23" s="121"/>
      <c r="R23" s="121"/>
      <c r="S23" s="121"/>
    </row>
    <row r="24" spans="1:19" ht="12">
      <c r="A24" s="23"/>
      <c r="B24" s="24"/>
      <c r="C24" s="24"/>
      <c r="D24" s="132"/>
      <c r="E24" s="140"/>
      <c r="F24" s="140"/>
      <c r="G24" s="140"/>
      <c r="H24" s="140"/>
      <c r="I24" s="140"/>
      <c r="J24" s="140"/>
      <c r="K24" s="121"/>
      <c r="L24" s="121"/>
      <c r="M24" s="121"/>
      <c r="N24" s="121"/>
      <c r="O24" s="121"/>
      <c r="P24" s="121"/>
      <c r="Q24" s="121"/>
      <c r="R24" s="121"/>
      <c r="S24" s="121"/>
    </row>
    <row r="25" spans="1:19" ht="18.75" customHeight="1">
      <c r="A25" s="206" t="s">
        <v>1</v>
      </c>
      <c r="C25" s="25" t="s">
        <v>135</v>
      </c>
      <c r="D25" s="141" t="s">
        <v>136</v>
      </c>
      <c r="E25" s="142">
        <f>_xlfn.COMPOUNDVALUE(31)</f>
        <v>468889</v>
      </c>
      <c r="F25" s="142">
        <v>315076</v>
      </c>
      <c r="G25" s="142">
        <f>_xlfn.COMPOUNDVALUE(32)</f>
        <v>1350284</v>
      </c>
      <c r="H25" s="142">
        <v>15522958</v>
      </c>
      <c r="I25" s="142">
        <f>_xlfn.COMPOUNDVALUE(33)</f>
        <v>1819173</v>
      </c>
      <c r="J25" s="143">
        <v>15838034</v>
      </c>
      <c r="K25" s="121"/>
      <c r="L25" s="121"/>
      <c r="M25" s="121"/>
      <c r="N25" s="121"/>
      <c r="O25" s="121"/>
      <c r="P25" s="121"/>
      <c r="Q25" s="121"/>
      <c r="R25" s="121"/>
      <c r="S25" s="121"/>
    </row>
    <row r="26" spans="1:19" ht="30" customHeight="1">
      <c r="A26" s="206"/>
      <c r="C26" s="25" t="s">
        <v>137</v>
      </c>
      <c r="D26" s="141" t="s">
        <v>237</v>
      </c>
      <c r="E26" s="142">
        <f>_xlfn.COMPOUNDVALUE(34)</f>
        <v>654520</v>
      </c>
      <c r="F26" s="142">
        <v>284605</v>
      </c>
      <c r="G26" s="142">
        <f>_xlfn.COMPOUNDVALUE(35)</f>
        <v>512181</v>
      </c>
      <c r="H26" s="142">
        <v>317844</v>
      </c>
      <c r="I26" s="142">
        <f>_xlfn.COMPOUNDVALUE(36)</f>
        <v>1166701</v>
      </c>
      <c r="J26" s="143">
        <v>602449</v>
      </c>
      <c r="K26" s="121"/>
      <c r="L26" s="121"/>
      <c r="M26" s="121"/>
      <c r="N26" s="121"/>
      <c r="O26" s="121"/>
      <c r="P26" s="121"/>
      <c r="Q26" s="121"/>
      <c r="R26" s="121"/>
      <c r="S26" s="121"/>
    </row>
    <row r="27" spans="1:19" ht="18.75" customHeight="1">
      <c r="A27" s="206"/>
      <c r="C27" s="26" t="s">
        <v>138</v>
      </c>
      <c r="D27" s="144" t="s">
        <v>133</v>
      </c>
      <c r="E27" s="145">
        <f>_xlfn.COMPOUNDVALUE(37)</f>
        <v>1123409</v>
      </c>
      <c r="F27" s="145">
        <v>599681</v>
      </c>
      <c r="G27" s="145">
        <f>_xlfn.COMPOUNDVALUE(38)</f>
        <v>1862465</v>
      </c>
      <c r="H27" s="145">
        <v>15840802</v>
      </c>
      <c r="I27" s="145">
        <f>_xlfn.COMPOUNDVALUE(39)</f>
        <v>2985874</v>
      </c>
      <c r="J27" s="145">
        <v>16440483</v>
      </c>
      <c r="K27" s="121"/>
      <c r="L27" s="121"/>
      <c r="M27" s="121"/>
      <c r="N27" s="121"/>
      <c r="O27" s="121"/>
      <c r="P27" s="121"/>
      <c r="Q27" s="121"/>
      <c r="R27" s="121"/>
      <c r="S27" s="121"/>
    </row>
    <row r="28" spans="1:19" ht="18.75" customHeight="1">
      <c r="A28" s="206"/>
      <c r="C28" s="26" t="s">
        <v>139</v>
      </c>
      <c r="D28" s="146" t="s">
        <v>227</v>
      </c>
      <c r="E28" s="147">
        <f>_xlfn.COMPOUNDVALUE(40)</f>
        <v>37650</v>
      </c>
      <c r="F28" s="147">
        <v>35023</v>
      </c>
      <c r="G28" s="147">
        <f>_xlfn.COMPOUNDVALUE(41)</f>
        <v>142197</v>
      </c>
      <c r="H28" s="147">
        <v>4083848</v>
      </c>
      <c r="I28" s="147">
        <f>_xlfn.COMPOUNDVALUE(42)</f>
        <v>179847</v>
      </c>
      <c r="J28" s="145">
        <v>4118871</v>
      </c>
      <c r="K28" s="121"/>
      <c r="L28" s="121"/>
      <c r="M28" s="121"/>
      <c r="N28" s="121"/>
      <c r="O28" s="121"/>
      <c r="P28" s="121"/>
      <c r="Q28" s="121"/>
      <c r="R28" s="121"/>
      <c r="S28" s="121"/>
    </row>
    <row r="29" spans="1:19" ht="10.5">
      <c r="A29" s="23"/>
      <c r="B29" s="24"/>
      <c r="C29" s="27"/>
      <c r="D29" s="132"/>
      <c r="E29" s="148"/>
      <c r="F29" s="148"/>
      <c r="G29" s="148"/>
      <c r="H29" s="148"/>
      <c r="I29" s="148"/>
      <c r="J29" s="140"/>
      <c r="K29" s="121"/>
      <c r="L29" s="121"/>
      <c r="M29" s="121"/>
      <c r="N29" s="121"/>
      <c r="O29" s="121"/>
      <c r="P29" s="121"/>
      <c r="Q29" s="121"/>
      <c r="R29" s="121"/>
      <c r="S29" s="121"/>
    </row>
    <row r="30" spans="1:19" ht="24" customHeight="1">
      <c r="A30" s="206" t="s">
        <v>2</v>
      </c>
      <c r="C30" s="25" t="s">
        <v>140</v>
      </c>
      <c r="D30" s="149" t="s">
        <v>141</v>
      </c>
      <c r="E30" s="143">
        <v>81137</v>
      </c>
      <c r="F30" s="143">
        <v>21449</v>
      </c>
      <c r="G30" s="143">
        <v>106166</v>
      </c>
      <c r="H30" s="143">
        <v>66378</v>
      </c>
      <c r="I30" s="143">
        <v>187303</v>
      </c>
      <c r="J30" s="143">
        <v>87827</v>
      </c>
      <c r="K30" s="121"/>
      <c r="L30" s="121"/>
      <c r="M30" s="121"/>
      <c r="N30" s="121"/>
      <c r="O30" s="121"/>
      <c r="P30" s="121"/>
      <c r="Q30" s="121"/>
      <c r="R30" s="121"/>
      <c r="S30" s="121"/>
    </row>
    <row r="31" spans="1:19" ht="24" customHeight="1">
      <c r="A31" s="206"/>
      <c r="C31" s="25" t="s">
        <v>142</v>
      </c>
      <c r="D31" s="149" t="s">
        <v>143</v>
      </c>
      <c r="E31" s="143">
        <v>11425</v>
      </c>
      <c r="F31" s="143">
        <v>2977</v>
      </c>
      <c r="G31" s="143">
        <v>17790</v>
      </c>
      <c r="H31" s="143">
        <v>43359</v>
      </c>
      <c r="I31" s="143">
        <v>29215</v>
      </c>
      <c r="J31" s="143">
        <v>46335</v>
      </c>
      <c r="K31" s="121"/>
      <c r="L31" s="121"/>
      <c r="M31" s="121"/>
      <c r="N31" s="121"/>
      <c r="O31" s="121"/>
      <c r="P31" s="121"/>
      <c r="Q31" s="121"/>
      <c r="R31" s="121"/>
      <c r="S31" s="121"/>
    </row>
    <row r="32" spans="1:19" ht="30.75" customHeight="1">
      <c r="A32" s="23"/>
      <c r="C32" s="94" t="s">
        <v>144</v>
      </c>
      <c r="D32" s="150" t="s">
        <v>240</v>
      </c>
      <c r="E32" s="151">
        <v>1201206</v>
      </c>
      <c r="F32" s="151">
        <v>583131</v>
      </c>
      <c r="G32" s="151">
        <v>2020685</v>
      </c>
      <c r="H32" s="151">
        <v>11779973</v>
      </c>
      <c r="I32" s="151">
        <v>3221891</v>
      </c>
      <c r="J32" s="152">
        <v>12363104</v>
      </c>
      <c r="K32" s="121"/>
      <c r="L32" s="121"/>
      <c r="M32" s="121"/>
      <c r="N32" s="121"/>
      <c r="O32" s="121"/>
      <c r="P32" s="121"/>
      <c r="Q32" s="121"/>
      <c r="R32" s="121"/>
      <c r="S32" s="121"/>
    </row>
    <row r="33" spans="1:19" ht="18.75" customHeight="1">
      <c r="A33" s="28"/>
      <c r="C33" s="29" t="s">
        <v>145</v>
      </c>
      <c r="D33" s="153" t="s">
        <v>146</v>
      </c>
      <c r="E33" s="154">
        <v>84456</v>
      </c>
      <c r="F33" s="154">
        <v>4077</v>
      </c>
      <c r="G33" s="154">
        <v>86658</v>
      </c>
      <c r="H33" s="154">
        <v>10595</v>
      </c>
      <c r="I33" s="154">
        <v>171114</v>
      </c>
      <c r="J33" s="155">
        <v>14672</v>
      </c>
      <c r="K33" s="121"/>
      <c r="L33" s="121"/>
      <c r="M33" s="121"/>
      <c r="N33" s="121"/>
      <c r="O33" s="121"/>
      <c r="P33" s="121"/>
      <c r="Q33" s="121"/>
      <c r="R33" s="121"/>
      <c r="S33" s="121"/>
    </row>
    <row r="34" spans="1:19" ht="10.5">
      <c r="A34" s="30" t="s">
        <v>256</v>
      </c>
      <c r="B34" s="202" t="s">
        <v>266</v>
      </c>
      <c r="C34" s="202"/>
      <c r="D34" s="203"/>
      <c r="E34" s="203"/>
      <c r="F34" s="203"/>
      <c r="G34" s="203"/>
      <c r="H34" s="203"/>
      <c r="I34" s="203"/>
      <c r="J34" s="203"/>
      <c r="K34" s="121"/>
      <c r="L34" s="121"/>
      <c r="M34" s="121"/>
      <c r="N34" s="121"/>
      <c r="O34" s="121"/>
      <c r="P34" s="121"/>
      <c r="Q34" s="121"/>
      <c r="R34" s="121"/>
      <c r="S34" s="121"/>
    </row>
    <row r="35" spans="2:19" ht="10.5">
      <c r="B35" s="204"/>
      <c r="C35" s="204"/>
      <c r="D35" s="205"/>
      <c r="E35" s="205"/>
      <c r="F35" s="205"/>
      <c r="G35" s="205"/>
      <c r="H35" s="205"/>
      <c r="I35" s="205"/>
      <c r="J35" s="205"/>
      <c r="K35" s="121"/>
      <c r="L35" s="121"/>
      <c r="M35" s="121"/>
      <c r="N35" s="121"/>
      <c r="O35" s="121"/>
      <c r="P35" s="121"/>
      <c r="Q35" s="121"/>
      <c r="R35" s="121"/>
      <c r="S35" s="121"/>
    </row>
    <row r="36" spans="2:19" ht="10.5">
      <c r="B36" s="204"/>
      <c r="C36" s="204"/>
      <c r="D36" s="205"/>
      <c r="E36" s="205"/>
      <c r="F36" s="205"/>
      <c r="G36" s="205"/>
      <c r="H36" s="205"/>
      <c r="I36" s="205"/>
      <c r="J36" s="205"/>
      <c r="K36" s="121"/>
      <c r="L36" s="121"/>
      <c r="M36" s="121"/>
      <c r="N36" s="121"/>
      <c r="O36" s="121"/>
      <c r="P36" s="121"/>
      <c r="Q36" s="121"/>
      <c r="R36" s="121"/>
      <c r="S36" s="121"/>
    </row>
    <row r="37" spans="2:19" ht="10.5">
      <c r="B37" s="204"/>
      <c r="C37" s="204"/>
      <c r="D37" s="205"/>
      <c r="E37" s="205"/>
      <c r="F37" s="205"/>
      <c r="G37" s="205"/>
      <c r="H37" s="205"/>
      <c r="I37" s="205"/>
      <c r="J37" s="205"/>
      <c r="K37" s="121"/>
      <c r="L37" s="121"/>
      <c r="M37" s="121"/>
      <c r="N37" s="121"/>
      <c r="O37" s="121"/>
      <c r="P37" s="121"/>
      <c r="Q37" s="121"/>
      <c r="R37" s="121"/>
      <c r="S37" s="121"/>
    </row>
    <row r="38" spans="2:19" ht="10.5">
      <c r="B38" s="204"/>
      <c r="C38" s="204"/>
      <c r="D38" s="205"/>
      <c r="E38" s="205"/>
      <c r="F38" s="205"/>
      <c r="G38" s="205"/>
      <c r="H38" s="205"/>
      <c r="I38" s="205"/>
      <c r="J38" s="205"/>
      <c r="K38" s="121"/>
      <c r="L38" s="121"/>
      <c r="M38" s="121"/>
      <c r="N38" s="121"/>
      <c r="O38" s="121"/>
      <c r="P38" s="121"/>
      <c r="Q38" s="121"/>
      <c r="R38" s="121"/>
      <c r="S38" s="121"/>
    </row>
    <row r="39" spans="2:19" ht="10.5">
      <c r="B39" s="204"/>
      <c r="C39" s="204"/>
      <c r="D39" s="205"/>
      <c r="E39" s="205"/>
      <c r="F39" s="205"/>
      <c r="G39" s="205"/>
      <c r="H39" s="205"/>
      <c r="I39" s="205"/>
      <c r="J39" s="205"/>
      <c r="K39" s="121"/>
      <c r="L39" s="121"/>
      <c r="M39" s="121"/>
      <c r="N39" s="121"/>
      <c r="O39" s="121"/>
      <c r="P39" s="121"/>
      <c r="Q39" s="121"/>
      <c r="R39" s="121"/>
      <c r="S39" s="121"/>
    </row>
    <row r="40" spans="1:19" ht="10.5">
      <c r="A40" s="31" t="s">
        <v>147</v>
      </c>
      <c r="B40" s="31"/>
      <c r="C40" s="31"/>
      <c r="D40" s="156"/>
      <c r="E40" s="157"/>
      <c r="F40" s="157"/>
      <c r="G40" s="157"/>
      <c r="H40" s="157"/>
      <c r="I40" s="157"/>
      <c r="J40" s="157"/>
      <c r="K40" s="121"/>
      <c r="L40" s="121"/>
      <c r="M40" s="121"/>
      <c r="N40" s="121"/>
      <c r="O40" s="121"/>
      <c r="P40" s="121"/>
      <c r="Q40" s="121"/>
      <c r="R40" s="121"/>
      <c r="S40" s="121"/>
    </row>
    <row r="41" spans="1:19" ht="10.5">
      <c r="A41" s="31" t="s">
        <v>218</v>
      </c>
      <c r="B41" s="31"/>
      <c r="C41" s="31"/>
      <c r="D41" s="156"/>
      <c r="E41" s="156"/>
      <c r="F41" s="157"/>
      <c r="G41" s="157"/>
      <c r="H41" s="157"/>
      <c r="I41" s="157"/>
      <c r="J41" s="157"/>
      <c r="K41" s="121"/>
      <c r="L41" s="121"/>
      <c r="M41" s="121"/>
      <c r="N41" s="121"/>
      <c r="O41" s="121"/>
      <c r="P41" s="121"/>
      <c r="Q41" s="121"/>
      <c r="R41" s="121"/>
      <c r="S41" s="121"/>
    </row>
    <row r="42" spans="4:19" ht="9" customHeight="1">
      <c r="D42" s="121"/>
      <c r="E42" s="157"/>
      <c r="F42" s="157"/>
      <c r="G42" s="157"/>
      <c r="H42" s="157"/>
      <c r="I42" s="157"/>
      <c r="J42" s="157"/>
      <c r="K42" s="121"/>
      <c r="L42" s="121"/>
      <c r="M42" s="121"/>
      <c r="N42" s="121"/>
      <c r="O42" s="121"/>
      <c r="P42" s="121"/>
      <c r="Q42" s="121"/>
      <c r="R42" s="121"/>
      <c r="S42" s="121"/>
    </row>
    <row r="43" spans="1:19" ht="75.75" customHeight="1">
      <c r="A43" s="199" t="s">
        <v>267</v>
      </c>
      <c r="B43" s="200"/>
      <c r="C43" s="200"/>
      <c r="D43" s="201"/>
      <c r="E43" s="201"/>
      <c r="F43" s="201"/>
      <c r="G43" s="201"/>
      <c r="H43" s="201"/>
      <c r="I43" s="201"/>
      <c r="J43" s="201"/>
      <c r="K43" s="121"/>
      <c r="L43" s="121"/>
      <c r="M43" s="121"/>
      <c r="N43" s="121"/>
      <c r="O43" s="121"/>
      <c r="P43" s="121"/>
      <c r="Q43" s="121"/>
      <c r="R43" s="121"/>
      <c r="S43" s="121"/>
    </row>
    <row r="44" spans="1:19" ht="27" customHeight="1">
      <c r="A44" s="196" t="s">
        <v>148</v>
      </c>
      <c r="B44" s="197"/>
      <c r="C44" s="197"/>
      <c r="D44" s="198"/>
      <c r="E44" s="198"/>
      <c r="F44" s="198"/>
      <c r="G44" s="198"/>
      <c r="H44" s="198"/>
      <c r="I44" s="198"/>
      <c r="J44" s="198"/>
      <c r="K44" s="121"/>
      <c r="L44" s="121"/>
      <c r="M44" s="121"/>
      <c r="N44" s="121"/>
      <c r="O44" s="121"/>
      <c r="P44" s="121"/>
      <c r="Q44" s="121"/>
      <c r="R44" s="121"/>
      <c r="S44" s="121"/>
    </row>
    <row r="45" spans="1:19" ht="10.5">
      <c r="A45" s="31"/>
      <c r="D45" s="121"/>
      <c r="E45" s="121"/>
      <c r="F45" s="121"/>
      <c r="G45" s="121"/>
      <c r="H45" s="121"/>
      <c r="I45" s="121"/>
      <c r="J45" s="121"/>
      <c r="K45" s="121"/>
      <c r="L45" s="121"/>
      <c r="M45" s="121"/>
      <c r="N45" s="121"/>
      <c r="O45" s="121"/>
      <c r="P45" s="121"/>
      <c r="Q45" s="121"/>
      <c r="R45" s="121"/>
      <c r="S45" s="121"/>
    </row>
    <row r="46" spans="4:19" ht="10.5">
      <c r="D46" s="121"/>
      <c r="E46" s="121"/>
      <c r="F46" s="121"/>
      <c r="G46" s="121"/>
      <c r="H46" s="121"/>
      <c r="I46" s="121"/>
      <c r="J46" s="121"/>
      <c r="K46" s="121"/>
      <c r="L46" s="121"/>
      <c r="M46" s="121"/>
      <c r="N46" s="121"/>
      <c r="O46" s="121"/>
      <c r="P46" s="121"/>
      <c r="Q46" s="121"/>
      <c r="R46" s="121"/>
      <c r="S46" s="121"/>
    </row>
    <row r="47" spans="4:19" ht="10.5">
      <c r="D47" s="121"/>
      <c r="E47" s="121"/>
      <c r="F47" s="121"/>
      <c r="G47" s="121"/>
      <c r="H47" s="121"/>
      <c r="I47" s="121"/>
      <c r="J47" s="121"/>
      <c r="K47" s="121"/>
      <c r="L47" s="121"/>
      <c r="M47" s="121"/>
      <c r="N47" s="121"/>
      <c r="O47" s="121"/>
      <c r="P47" s="121"/>
      <c r="Q47" s="121"/>
      <c r="R47" s="121"/>
      <c r="S47" s="121"/>
    </row>
    <row r="48" spans="4:19" ht="10.5">
      <c r="D48" s="121"/>
      <c r="E48" s="121"/>
      <c r="F48" s="121"/>
      <c r="G48" s="121"/>
      <c r="H48" s="121"/>
      <c r="I48" s="121"/>
      <c r="J48" s="121"/>
      <c r="K48" s="121"/>
      <c r="L48" s="121"/>
      <c r="M48" s="121"/>
      <c r="N48" s="121"/>
      <c r="O48" s="121"/>
      <c r="P48" s="121"/>
      <c r="Q48" s="121"/>
      <c r="R48" s="121"/>
      <c r="S48" s="121"/>
    </row>
    <row r="49" spans="4:19" ht="10.5">
      <c r="D49" s="121"/>
      <c r="E49" s="121"/>
      <c r="F49" s="121"/>
      <c r="G49" s="121"/>
      <c r="H49" s="121"/>
      <c r="I49" s="121"/>
      <c r="J49" s="121"/>
      <c r="K49" s="121"/>
      <c r="L49" s="121"/>
      <c r="M49" s="121"/>
      <c r="N49" s="121"/>
      <c r="O49" s="121"/>
      <c r="P49" s="121"/>
      <c r="Q49" s="121"/>
      <c r="R49" s="121"/>
      <c r="S49" s="121"/>
    </row>
    <row r="50" spans="4:19" ht="10.5">
      <c r="D50" s="121"/>
      <c r="E50" s="121"/>
      <c r="F50" s="121"/>
      <c r="G50" s="121"/>
      <c r="H50" s="121"/>
      <c r="I50" s="121"/>
      <c r="J50" s="121"/>
      <c r="K50" s="121"/>
      <c r="L50" s="121"/>
      <c r="M50" s="121"/>
      <c r="N50" s="121"/>
      <c r="O50" s="121"/>
      <c r="P50" s="121"/>
      <c r="Q50" s="121"/>
      <c r="R50" s="121"/>
      <c r="S50" s="121"/>
    </row>
    <row r="51" spans="4:19" ht="10.5">
      <c r="D51" s="121"/>
      <c r="E51" s="121"/>
      <c r="F51" s="121"/>
      <c r="G51" s="121"/>
      <c r="H51" s="121"/>
      <c r="I51" s="121"/>
      <c r="J51" s="121"/>
      <c r="K51" s="121"/>
      <c r="L51" s="121"/>
      <c r="M51" s="121"/>
      <c r="N51" s="121"/>
      <c r="O51" s="121"/>
      <c r="P51" s="121"/>
      <c r="Q51" s="121"/>
      <c r="R51" s="121"/>
      <c r="S51" s="121"/>
    </row>
    <row r="52" spans="4:19" ht="10.5">
      <c r="D52" s="121"/>
      <c r="E52" s="121"/>
      <c r="F52" s="121"/>
      <c r="G52" s="121"/>
      <c r="H52" s="121"/>
      <c r="I52" s="121"/>
      <c r="J52" s="121"/>
      <c r="K52" s="121"/>
      <c r="L52" s="121"/>
      <c r="M52" s="121"/>
      <c r="N52" s="121"/>
      <c r="O52" s="121"/>
      <c r="P52" s="121"/>
      <c r="Q52" s="121"/>
      <c r="R52" s="121"/>
      <c r="S52" s="121"/>
    </row>
    <row r="53" spans="4:19" ht="10.5">
      <c r="D53" s="121"/>
      <c r="E53" s="121"/>
      <c r="F53" s="121"/>
      <c r="G53" s="121"/>
      <c r="H53" s="121"/>
      <c r="I53" s="121"/>
      <c r="J53" s="121"/>
      <c r="K53" s="121"/>
      <c r="L53" s="121"/>
      <c r="M53" s="121"/>
      <c r="N53" s="121"/>
      <c r="O53" s="121"/>
      <c r="P53" s="121"/>
      <c r="Q53" s="121"/>
      <c r="R53" s="121"/>
      <c r="S53" s="121"/>
    </row>
    <row r="54" spans="4:19" ht="10.5">
      <c r="D54" s="121"/>
      <c r="E54" s="121"/>
      <c r="F54" s="121"/>
      <c r="G54" s="121"/>
      <c r="H54" s="121"/>
      <c r="I54" s="121"/>
      <c r="J54" s="121"/>
      <c r="K54" s="121"/>
      <c r="L54" s="121"/>
      <c r="M54" s="121"/>
      <c r="N54" s="121"/>
      <c r="O54" s="121"/>
      <c r="P54" s="121"/>
      <c r="Q54" s="121"/>
      <c r="R54" s="121"/>
      <c r="S54" s="121"/>
    </row>
    <row r="55" spans="4:19" ht="10.5">
      <c r="D55" s="121"/>
      <c r="E55" s="121"/>
      <c r="F55" s="121"/>
      <c r="G55" s="121"/>
      <c r="H55" s="121"/>
      <c r="I55" s="121"/>
      <c r="J55" s="121"/>
      <c r="K55" s="121"/>
      <c r="L55" s="121"/>
      <c r="M55" s="121"/>
      <c r="N55" s="121"/>
      <c r="O55" s="121"/>
      <c r="P55" s="121"/>
      <c r="Q55" s="121"/>
      <c r="R55" s="121"/>
      <c r="S55" s="121"/>
    </row>
    <row r="56" spans="4:19" ht="10.5">
      <c r="D56" s="121"/>
      <c r="E56" s="121"/>
      <c r="F56" s="121"/>
      <c r="G56" s="121"/>
      <c r="H56" s="121"/>
      <c r="I56" s="121"/>
      <c r="J56" s="121"/>
      <c r="K56" s="121"/>
      <c r="L56" s="121"/>
      <c r="M56" s="121"/>
      <c r="N56" s="121"/>
      <c r="O56" s="121"/>
      <c r="P56" s="121"/>
      <c r="Q56" s="121"/>
      <c r="R56" s="121"/>
      <c r="S56" s="121"/>
    </row>
    <row r="57" spans="4:19" ht="10.5">
      <c r="D57" s="121"/>
      <c r="E57" s="121"/>
      <c r="F57" s="121"/>
      <c r="G57" s="121"/>
      <c r="H57" s="121"/>
      <c r="I57" s="121"/>
      <c r="J57" s="121"/>
      <c r="K57" s="121"/>
      <c r="L57" s="121"/>
      <c r="M57" s="121"/>
      <c r="N57" s="121"/>
      <c r="O57" s="121"/>
      <c r="P57" s="121"/>
      <c r="Q57" s="121"/>
      <c r="R57" s="121"/>
      <c r="S57" s="121"/>
    </row>
    <row r="58" spans="4:19" ht="10.5">
      <c r="D58" s="121"/>
      <c r="E58" s="121"/>
      <c r="F58" s="121"/>
      <c r="G58" s="121"/>
      <c r="H58" s="121"/>
      <c r="I58" s="121"/>
      <c r="J58" s="121"/>
      <c r="K58" s="121"/>
      <c r="L58" s="121"/>
      <c r="M58" s="121"/>
      <c r="N58" s="121"/>
      <c r="O58" s="121"/>
      <c r="P58" s="121"/>
      <c r="Q58" s="121"/>
      <c r="R58" s="121"/>
      <c r="S58" s="121"/>
    </row>
    <row r="59" spans="4:19" ht="10.5">
      <c r="D59" s="121"/>
      <c r="E59" s="121"/>
      <c r="F59" s="121"/>
      <c r="G59" s="121"/>
      <c r="H59" s="121"/>
      <c r="I59" s="121"/>
      <c r="J59" s="121"/>
      <c r="K59" s="121"/>
      <c r="L59" s="121"/>
      <c r="M59" s="121"/>
      <c r="N59" s="121"/>
      <c r="O59" s="121"/>
      <c r="P59" s="121"/>
      <c r="Q59" s="121"/>
      <c r="R59" s="121"/>
      <c r="S59" s="121"/>
    </row>
    <row r="60" spans="4:19" ht="10.5">
      <c r="D60" s="121"/>
      <c r="E60" s="121"/>
      <c r="F60" s="121"/>
      <c r="G60" s="121"/>
      <c r="H60" s="121"/>
      <c r="I60" s="121"/>
      <c r="J60" s="121"/>
      <c r="K60" s="121"/>
      <c r="L60" s="121"/>
      <c r="M60" s="121"/>
      <c r="N60" s="121"/>
      <c r="O60" s="121"/>
      <c r="P60" s="121"/>
      <c r="Q60" s="121"/>
      <c r="R60" s="121"/>
      <c r="S60" s="121"/>
    </row>
    <row r="61" spans="4:19" ht="10.5">
      <c r="D61" s="121"/>
      <c r="E61" s="121"/>
      <c r="F61" s="121"/>
      <c r="G61" s="121"/>
      <c r="H61" s="121"/>
      <c r="I61" s="121"/>
      <c r="J61" s="121"/>
      <c r="K61" s="121"/>
      <c r="L61" s="121"/>
      <c r="M61" s="121"/>
      <c r="N61" s="121"/>
      <c r="O61" s="121"/>
      <c r="P61" s="121"/>
      <c r="Q61" s="121"/>
      <c r="R61" s="121"/>
      <c r="S61" s="121"/>
    </row>
    <row r="62" spans="4:19" ht="10.5">
      <c r="D62" s="121"/>
      <c r="E62" s="121"/>
      <c r="F62" s="121"/>
      <c r="G62" s="121"/>
      <c r="H62" s="121"/>
      <c r="I62" s="121"/>
      <c r="J62" s="121"/>
      <c r="K62" s="121"/>
      <c r="L62" s="121"/>
      <c r="M62" s="121"/>
      <c r="N62" s="121"/>
      <c r="O62" s="121"/>
      <c r="P62" s="121"/>
      <c r="Q62" s="121"/>
      <c r="R62" s="121"/>
      <c r="S62" s="121"/>
    </row>
    <row r="63" spans="4:19" ht="10.5">
      <c r="D63" s="121"/>
      <c r="E63" s="121"/>
      <c r="F63" s="121"/>
      <c r="G63" s="121"/>
      <c r="H63" s="121"/>
      <c r="I63" s="121"/>
      <c r="J63" s="121"/>
      <c r="K63" s="121"/>
      <c r="L63" s="121"/>
      <c r="M63" s="121"/>
      <c r="N63" s="121"/>
      <c r="O63" s="121"/>
      <c r="P63" s="121"/>
      <c r="Q63" s="121"/>
      <c r="R63" s="121"/>
      <c r="S63" s="121"/>
    </row>
    <row r="64" spans="4:19" ht="10.5">
      <c r="D64" s="121"/>
      <c r="E64" s="121"/>
      <c r="F64" s="121"/>
      <c r="G64" s="121"/>
      <c r="H64" s="121"/>
      <c r="I64" s="121"/>
      <c r="J64" s="121"/>
      <c r="K64" s="121"/>
      <c r="L64" s="121"/>
      <c r="M64" s="121"/>
      <c r="N64" s="121"/>
      <c r="O64" s="121"/>
      <c r="P64" s="121"/>
      <c r="Q64" s="121"/>
      <c r="R64" s="121"/>
      <c r="S64" s="121"/>
    </row>
    <row r="65" spans="4:19" ht="10.5">
      <c r="D65" s="121"/>
      <c r="E65" s="121"/>
      <c r="F65" s="121"/>
      <c r="G65" s="121"/>
      <c r="H65" s="121"/>
      <c r="I65" s="121"/>
      <c r="J65" s="121"/>
      <c r="K65" s="121"/>
      <c r="L65" s="121"/>
      <c r="M65" s="121"/>
      <c r="N65" s="121"/>
      <c r="O65" s="121"/>
      <c r="P65" s="121"/>
      <c r="Q65" s="121"/>
      <c r="R65" s="121"/>
      <c r="S65" s="121"/>
    </row>
    <row r="66" spans="4:19" ht="10.5">
      <c r="D66" s="121"/>
      <c r="E66" s="121"/>
      <c r="F66" s="121"/>
      <c r="G66" s="121"/>
      <c r="H66" s="121"/>
      <c r="I66" s="121"/>
      <c r="J66" s="121"/>
      <c r="K66" s="121"/>
      <c r="L66" s="121"/>
      <c r="M66" s="121"/>
      <c r="N66" s="121"/>
      <c r="O66" s="121"/>
      <c r="P66" s="121"/>
      <c r="Q66" s="121"/>
      <c r="R66" s="121"/>
      <c r="S66" s="121"/>
    </row>
    <row r="67" spans="4:19" ht="10.5">
      <c r="D67" s="121"/>
      <c r="E67" s="121"/>
      <c r="F67" s="121"/>
      <c r="G67" s="121"/>
      <c r="H67" s="121"/>
      <c r="I67" s="121"/>
      <c r="J67" s="121"/>
      <c r="K67" s="121"/>
      <c r="L67" s="121"/>
      <c r="M67" s="121"/>
      <c r="N67" s="121"/>
      <c r="O67" s="121"/>
      <c r="P67" s="121"/>
      <c r="Q67" s="121"/>
      <c r="R67" s="121"/>
      <c r="S67" s="121"/>
    </row>
    <row r="68" spans="4:19" ht="10.5">
      <c r="D68" s="121"/>
      <c r="E68" s="121"/>
      <c r="F68" s="121"/>
      <c r="G68" s="121"/>
      <c r="H68" s="121"/>
      <c r="I68" s="121"/>
      <c r="J68" s="121"/>
      <c r="K68" s="121"/>
      <c r="L68" s="121"/>
      <c r="M68" s="121"/>
      <c r="N68" s="121"/>
      <c r="O68" s="121"/>
      <c r="P68" s="121"/>
      <c r="Q68" s="121"/>
      <c r="R68" s="121"/>
      <c r="S68" s="121"/>
    </row>
    <row r="69" spans="4:19" ht="10.5">
      <c r="D69" s="121"/>
      <c r="E69" s="121"/>
      <c r="F69" s="121"/>
      <c r="G69" s="121"/>
      <c r="H69" s="121"/>
      <c r="I69" s="121"/>
      <c r="J69" s="121"/>
      <c r="K69" s="121"/>
      <c r="L69" s="121"/>
      <c r="M69" s="121"/>
      <c r="N69" s="121"/>
      <c r="O69" s="121"/>
      <c r="P69" s="121"/>
      <c r="Q69" s="121"/>
      <c r="R69" s="121"/>
      <c r="S69" s="121"/>
    </row>
  </sheetData>
  <sheetProtection/>
  <mergeCells count="13">
    <mergeCell ref="A44:J44"/>
    <mergeCell ref="A43:J43"/>
    <mergeCell ref="B34:J39"/>
    <mergeCell ref="A30:A31"/>
    <mergeCell ref="A25:A28"/>
    <mergeCell ref="A6:D9"/>
    <mergeCell ref="A3:J3"/>
    <mergeCell ref="E6:F6"/>
    <mergeCell ref="G6:H6"/>
    <mergeCell ref="I6:J6"/>
    <mergeCell ref="E7:F7"/>
    <mergeCell ref="G7:H7"/>
    <mergeCell ref="I7:J7"/>
  </mergeCells>
  <printOptions horizontalCentered="1"/>
  <pageMargins left="0.3937007874015748" right="0.3937007874015748" top="0.35433070866141736" bottom="0.5905511811023623" header="0.4724409448818898" footer="0.472440944881889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69"/>
  <sheetViews>
    <sheetView zoomScaleSheetLayoutView="100" zoomScalePageLayoutView="0" workbookViewId="0" topLeftCell="A1">
      <selection activeCell="A1" sqref="A1"/>
    </sheetView>
  </sheetViews>
  <sheetFormatPr defaultColWidth="8.625" defaultRowHeight="12.75"/>
  <cols>
    <col min="1" max="1" width="10.125" style="1" customWidth="1"/>
    <col min="2" max="2" width="1.75390625" style="1" customWidth="1"/>
    <col min="3" max="3" width="9.00390625" style="1" customWidth="1"/>
    <col min="4" max="4" width="4.125" style="1" customWidth="1"/>
    <col min="5" max="9" width="12.125" style="1" customWidth="1"/>
    <col min="10" max="10" width="11.375" style="1" customWidth="1"/>
    <col min="11" max="11" width="4.00390625" style="1" customWidth="1"/>
    <col min="12" max="12" width="14.00390625" style="1" customWidth="1"/>
    <col min="13" max="13" width="10.00390625" style="1" customWidth="1"/>
    <col min="14" max="14" width="4.00390625" style="1" customWidth="1"/>
    <col min="15" max="15" width="2.00390625" style="1" customWidth="1"/>
    <col min="16" max="16384" width="8.625" style="1" customWidth="1"/>
  </cols>
  <sheetData>
    <row r="1" spans="1:10" s="96" customFormat="1" ht="11.25" customHeight="1">
      <c r="A1" s="1"/>
      <c r="J1" s="86" t="s">
        <v>89</v>
      </c>
    </row>
    <row r="2" s="96" customFormat="1" ht="25.5" customHeight="1">
      <c r="A2" s="1"/>
    </row>
    <row r="3" ht="10.5">
      <c r="A3" s="1" t="s">
        <v>93</v>
      </c>
    </row>
    <row r="4" spans="1:5" ht="12.75">
      <c r="A4" s="110" t="s">
        <v>94</v>
      </c>
      <c r="B4" s="111"/>
      <c r="C4" s="111"/>
      <c r="D4" s="111"/>
      <c r="E4" s="111"/>
    </row>
    <row r="5" spans="1:16" ht="12.75" customHeight="1">
      <c r="A5" s="207" t="s">
        <v>95</v>
      </c>
      <c r="B5" s="208"/>
      <c r="C5" s="208"/>
      <c r="D5" s="209"/>
      <c r="E5" s="191" t="s">
        <v>96</v>
      </c>
      <c r="F5" s="192"/>
      <c r="G5" s="191" t="s">
        <v>97</v>
      </c>
      <c r="H5" s="192"/>
      <c r="I5" s="191" t="s">
        <v>98</v>
      </c>
      <c r="J5" s="192"/>
      <c r="K5" s="24"/>
      <c r="L5" s="24"/>
      <c r="M5" s="24"/>
      <c r="N5" s="24"/>
      <c r="O5" s="24"/>
      <c r="P5" s="24"/>
    </row>
    <row r="6" spans="1:16" ht="12.75" customHeight="1">
      <c r="A6" s="210"/>
      <c r="B6" s="211"/>
      <c r="C6" s="211"/>
      <c r="D6" s="212"/>
      <c r="E6" s="195" t="s">
        <v>99</v>
      </c>
      <c r="F6" s="194"/>
      <c r="G6" s="195" t="s">
        <v>100</v>
      </c>
      <c r="H6" s="216"/>
      <c r="I6" s="195" t="s">
        <v>101</v>
      </c>
      <c r="J6" s="216"/>
      <c r="K6" s="24"/>
      <c r="L6" s="24"/>
      <c r="M6" s="24"/>
      <c r="N6" s="24"/>
      <c r="O6" s="24"/>
      <c r="P6" s="24"/>
    </row>
    <row r="7" spans="1:16" ht="12.75" customHeight="1">
      <c r="A7" s="210"/>
      <c r="B7" s="211"/>
      <c r="C7" s="211"/>
      <c r="D7" s="212"/>
      <c r="E7" s="33" t="s">
        <v>102</v>
      </c>
      <c r="F7" s="33" t="s">
        <v>103</v>
      </c>
      <c r="G7" s="33" t="s">
        <v>102</v>
      </c>
      <c r="H7" s="33" t="s">
        <v>103</v>
      </c>
      <c r="I7" s="33" t="s">
        <v>102</v>
      </c>
      <c r="J7" s="33" t="s">
        <v>103</v>
      </c>
      <c r="K7" s="24"/>
      <c r="M7" s="24"/>
      <c r="N7" s="24"/>
      <c r="O7" s="24"/>
      <c r="P7" s="24"/>
    </row>
    <row r="8" spans="1:16" ht="12.75" customHeight="1">
      <c r="A8" s="213"/>
      <c r="B8" s="214"/>
      <c r="C8" s="214"/>
      <c r="D8" s="215"/>
      <c r="E8" s="34" t="s">
        <v>104</v>
      </c>
      <c r="F8" s="34" t="s">
        <v>105</v>
      </c>
      <c r="G8" s="34" t="s">
        <v>104</v>
      </c>
      <c r="H8" s="34" t="s">
        <v>105</v>
      </c>
      <c r="I8" s="34" t="s">
        <v>104</v>
      </c>
      <c r="J8" s="34" t="s">
        <v>105</v>
      </c>
      <c r="K8" s="24"/>
      <c r="M8" s="24"/>
      <c r="N8" s="24"/>
      <c r="O8" s="24"/>
      <c r="P8" s="24"/>
    </row>
    <row r="9" spans="1:16" ht="10.5">
      <c r="A9" s="23"/>
      <c r="B9" s="24"/>
      <c r="C9" s="24"/>
      <c r="D9" s="24"/>
      <c r="E9" s="35" t="s">
        <v>11</v>
      </c>
      <c r="F9" s="36" t="s">
        <v>12</v>
      </c>
      <c r="G9" s="36" t="s">
        <v>11</v>
      </c>
      <c r="H9" s="36" t="s">
        <v>12</v>
      </c>
      <c r="I9" s="36" t="s">
        <v>11</v>
      </c>
      <c r="J9" s="36" t="s">
        <v>12</v>
      </c>
      <c r="K9" s="24"/>
      <c r="M9" s="24"/>
      <c r="N9" s="24"/>
      <c r="O9" s="24"/>
      <c r="P9" s="24"/>
    </row>
    <row r="10" spans="1:16" ht="12">
      <c r="A10" s="23"/>
      <c r="B10" s="24"/>
      <c r="C10" s="24"/>
      <c r="D10" s="24"/>
      <c r="E10" s="18" t="s">
        <v>13</v>
      </c>
      <c r="F10" s="18" t="s">
        <v>106</v>
      </c>
      <c r="G10" s="18" t="s">
        <v>13</v>
      </c>
      <c r="H10" s="18" t="s">
        <v>106</v>
      </c>
      <c r="I10" s="18" t="s">
        <v>13</v>
      </c>
      <c r="J10" s="18" t="s">
        <v>106</v>
      </c>
      <c r="K10" s="24"/>
      <c r="M10" s="24"/>
      <c r="N10" s="24"/>
      <c r="O10" s="24"/>
      <c r="P10" s="24"/>
    </row>
    <row r="11" spans="1:16" ht="36.75" customHeight="1">
      <c r="A11" s="210" t="s">
        <v>268</v>
      </c>
      <c r="B11" s="24"/>
      <c r="C11" s="227" t="s">
        <v>244</v>
      </c>
      <c r="D11" s="228"/>
      <c r="E11" s="114">
        <v>1123500</v>
      </c>
      <c r="F11" s="114">
        <v>161751</v>
      </c>
      <c r="G11" s="114">
        <v>1862505</v>
      </c>
      <c r="H11" s="114">
        <v>4272915</v>
      </c>
      <c r="I11" s="114">
        <v>2986005</v>
      </c>
      <c r="J11" s="114">
        <v>4434666</v>
      </c>
      <c r="K11" s="24"/>
      <c r="M11" s="24"/>
      <c r="N11" s="24"/>
      <c r="O11" s="24"/>
      <c r="P11" s="24"/>
    </row>
    <row r="12" spans="1:19" ht="36.75" customHeight="1">
      <c r="A12" s="231"/>
      <c r="B12" s="37"/>
      <c r="C12" s="229" t="s">
        <v>245</v>
      </c>
      <c r="D12" s="230"/>
      <c r="E12" s="119">
        <v>37560</v>
      </c>
      <c r="F12" s="119">
        <v>9447</v>
      </c>
      <c r="G12" s="119">
        <v>142157</v>
      </c>
      <c r="H12" s="119">
        <v>1102488</v>
      </c>
      <c r="I12" s="119">
        <v>179717</v>
      </c>
      <c r="J12" s="119">
        <v>1111934</v>
      </c>
      <c r="K12" s="120"/>
      <c r="L12" s="121"/>
      <c r="M12" s="120"/>
      <c r="N12" s="120"/>
      <c r="O12" s="120"/>
      <c r="P12" s="120"/>
      <c r="Q12" s="121"/>
      <c r="R12" s="121"/>
      <c r="S12" s="121"/>
    </row>
    <row r="13" spans="1:19" ht="10.5">
      <c r="A13" s="38" t="s">
        <v>3</v>
      </c>
      <c r="B13" s="24"/>
      <c r="C13" s="24"/>
      <c r="D13" s="120"/>
      <c r="E13" s="120"/>
      <c r="F13" s="120"/>
      <c r="G13" s="120"/>
      <c r="H13" s="120"/>
      <c r="I13" s="120"/>
      <c r="J13" s="120"/>
      <c r="K13" s="120"/>
      <c r="L13" s="121"/>
      <c r="M13" s="120"/>
      <c r="N13" s="120"/>
      <c r="O13" s="120"/>
      <c r="P13" s="120"/>
      <c r="Q13" s="121"/>
      <c r="R13" s="121"/>
      <c r="S13" s="121"/>
    </row>
    <row r="14" spans="1:19" ht="12.75">
      <c r="A14" s="3" t="s">
        <v>222</v>
      </c>
      <c r="D14" s="121"/>
      <c r="E14" s="121"/>
      <c r="F14" s="121"/>
      <c r="G14" s="121"/>
      <c r="H14" s="121"/>
      <c r="I14" s="121"/>
      <c r="J14" s="121"/>
      <c r="K14" s="120"/>
      <c r="L14" s="121"/>
      <c r="M14" s="120"/>
      <c r="N14" s="120"/>
      <c r="O14" s="120"/>
      <c r="P14" s="120"/>
      <c r="Q14" s="121"/>
      <c r="R14" s="121"/>
      <c r="S14" s="121"/>
    </row>
    <row r="15" spans="4:19" ht="10.5">
      <c r="D15" s="121"/>
      <c r="E15" s="121"/>
      <c r="F15" s="121"/>
      <c r="G15" s="121"/>
      <c r="H15" s="121"/>
      <c r="I15" s="121"/>
      <c r="J15" s="121"/>
      <c r="K15" s="120"/>
      <c r="L15" s="121"/>
      <c r="M15" s="120"/>
      <c r="N15" s="120"/>
      <c r="O15" s="120"/>
      <c r="P15" s="120"/>
      <c r="Q15" s="121"/>
      <c r="R15" s="121"/>
      <c r="S15" s="121"/>
    </row>
    <row r="16" spans="1:19" ht="12.75">
      <c r="A16" s="97" t="s">
        <v>107</v>
      </c>
      <c r="D16" s="121"/>
      <c r="E16" s="121"/>
      <c r="F16" s="121"/>
      <c r="G16" s="121"/>
      <c r="H16" s="121"/>
      <c r="I16" s="121"/>
      <c r="J16" s="122" t="s">
        <v>4</v>
      </c>
      <c r="K16" s="121"/>
      <c r="L16" s="121"/>
      <c r="M16" s="120"/>
      <c r="N16" s="120"/>
      <c r="O16" s="120"/>
      <c r="P16" s="120"/>
      <c r="Q16" s="121"/>
      <c r="R16" s="121"/>
      <c r="S16" s="121"/>
    </row>
    <row r="17" spans="1:19" ht="12.75">
      <c r="A17" s="39" t="s">
        <v>221</v>
      </c>
      <c r="B17" s="24"/>
      <c r="C17" s="24"/>
      <c r="D17" s="120"/>
      <c r="E17" s="120"/>
      <c r="F17" s="120"/>
      <c r="G17" s="120"/>
      <c r="H17" s="120"/>
      <c r="I17" s="120"/>
      <c r="J17" s="123" t="s">
        <v>92</v>
      </c>
      <c r="K17" s="120"/>
      <c r="L17" s="120"/>
      <c r="M17" s="120"/>
      <c r="N17" s="121"/>
      <c r="O17" s="121"/>
      <c r="P17" s="121"/>
      <c r="Q17" s="121"/>
      <c r="R17" s="121"/>
      <c r="S17" s="121"/>
    </row>
    <row r="18" spans="1:19" ht="40.5" customHeight="1">
      <c r="A18" s="224" t="s">
        <v>108</v>
      </c>
      <c r="B18" s="225"/>
      <c r="C18" s="225"/>
      <c r="D18" s="226"/>
      <c r="E18" s="232" t="s">
        <v>109</v>
      </c>
      <c r="F18" s="233"/>
      <c r="G18" s="232" t="s">
        <v>110</v>
      </c>
      <c r="H18" s="233"/>
      <c r="I18" s="232" t="s">
        <v>5</v>
      </c>
      <c r="J18" s="233"/>
      <c r="K18" s="120"/>
      <c r="L18" s="120"/>
      <c r="M18" s="120"/>
      <c r="N18" s="120"/>
      <c r="O18" s="121"/>
      <c r="P18" s="121"/>
      <c r="Q18" s="121"/>
      <c r="R18" s="121"/>
      <c r="S18" s="121"/>
    </row>
    <row r="19" spans="1:19" ht="12.75" customHeight="1">
      <c r="A19" s="239">
        <v>3213053</v>
      </c>
      <c r="B19" s="240"/>
      <c r="C19" s="240"/>
      <c r="D19" s="241"/>
      <c r="E19" s="234">
        <v>117614</v>
      </c>
      <c r="F19" s="234"/>
      <c r="G19" s="235">
        <v>14380</v>
      </c>
      <c r="H19" s="235"/>
      <c r="I19" s="236">
        <v>3345047</v>
      </c>
      <c r="J19" s="236"/>
      <c r="K19" s="120"/>
      <c r="L19" s="120"/>
      <c r="M19" s="120"/>
      <c r="N19" s="120"/>
      <c r="O19" s="121"/>
      <c r="P19" s="121"/>
      <c r="Q19" s="121"/>
      <c r="R19" s="121"/>
      <c r="S19" s="121"/>
    </row>
    <row r="20" spans="1:19" ht="10.5">
      <c r="A20" s="1" t="s">
        <v>269</v>
      </c>
      <c r="D20" s="121"/>
      <c r="E20" s="121"/>
      <c r="F20" s="121"/>
      <c r="G20" s="121"/>
      <c r="H20" s="121"/>
      <c r="I20" s="121"/>
      <c r="J20" s="121"/>
      <c r="K20" s="121"/>
      <c r="L20" s="121"/>
      <c r="M20" s="121"/>
      <c r="N20" s="121"/>
      <c r="O20" s="121"/>
      <c r="P20" s="121"/>
      <c r="Q20" s="121"/>
      <c r="R20" s="121"/>
      <c r="S20" s="121"/>
    </row>
    <row r="21" spans="1:19" ht="10.5">
      <c r="A21" s="1" t="s">
        <v>6</v>
      </c>
      <c r="D21" s="121"/>
      <c r="E21" s="121"/>
      <c r="F21" s="121"/>
      <c r="G21" s="121"/>
      <c r="H21" s="121"/>
      <c r="I21" s="121"/>
      <c r="J21" s="121"/>
      <c r="K21" s="121"/>
      <c r="L21" s="121"/>
      <c r="M21" s="121"/>
      <c r="N21" s="121"/>
      <c r="O21" s="121"/>
      <c r="P21" s="121"/>
      <c r="Q21" s="121"/>
      <c r="R21" s="121"/>
      <c r="S21" s="121"/>
    </row>
    <row r="22" spans="4:19" ht="5.25" customHeight="1">
      <c r="D22" s="121"/>
      <c r="E22" s="121"/>
      <c r="F22" s="121"/>
      <c r="G22" s="121"/>
      <c r="H22" s="121"/>
      <c r="I22" s="121"/>
      <c r="J22" s="121"/>
      <c r="K22" s="121"/>
      <c r="L22" s="121"/>
      <c r="M22" s="121"/>
      <c r="N22" s="121"/>
      <c r="O22" s="121"/>
      <c r="P22" s="121"/>
      <c r="Q22" s="121"/>
      <c r="R22" s="121"/>
      <c r="S22" s="121"/>
    </row>
    <row r="23" spans="1:19" s="19" customFormat="1" ht="9.75" customHeight="1">
      <c r="A23" s="113" t="s">
        <v>270</v>
      </c>
      <c r="B23" s="108"/>
      <c r="C23" s="108"/>
      <c r="D23" s="124"/>
      <c r="E23" s="124"/>
      <c r="F23" s="124"/>
      <c r="G23" s="124"/>
      <c r="H23" s="124"/>
      <c r="I23" s="124"/>
      <c r="J23" s="124"/>
      <c r="K23" s="125"/>
      <c r="L23" s="125"/>
      <c r="M23" s="125"/>
      <c r="N23" s="125"/>
      <c r="O23" s="125"/>
      <c r="P23" s="125"/>
      <c r="Q23" s="125"/>
      <c r="R23" s="125"/>
      <c r="S23" s="125"/>
    </row>
    <row r="24" spans="1:19" ht="9.75" customHeight="1">
      <c r="A24" s="109" t="s">
        <v>111</v>
      </c>
      <c r="B24" s="108"/>
      <c r="C24" s="108"/>
      <c r="D24" s="124"/>
      <c r="E24" s="124"/>
      <c r="F24" s="124"/>
      <c r="G24" s="124"/>
      <c r="H24" s="124"/>
      <c r="I24" s="124"/>
      <c r="J24" s="124"/>
      <c r="K24" s="121"/>
      <c r="L24" s="121"/>
      <c r="M24" s="121"/>
      <c r="N24" s="121"/>
      <c r="O24" s="121"/>
      <c r="P24" s="121"/>
      <c r="Q24" s="121"/>
      <c r="R24" s="121"/>
      <c r="S24" s="121"/>
    </row>
    <row r="25" spans="4:19" ht="10.5">
      <c r="D25" s="121"/>
      <c r="E25" s="121"/>
      <c r="F25" s="121"/>
      <c r="G25" s="121"/>
      <c r="H25" s="121"/>
      <c r="I25" s="121"/>
      <c r="J25" s="121"/>
      <c r="K25" s="121"/>
      <c r="L25" s="121"/>
      <c r="M25" s="121"/>
      <c r="N25" s="121"/>
      <c r="O25" s="121"/>
      <c r="P25" s="121"/>
      <c r="Q25" s="121"/>
      <c r="R25" s="121"/>
      <c r="S25" s="121"/>
    </row>
    <row r="26" spans="1:19" ht="12.75">
      <c r="A26" s="97" t="s">
        <v>112</v>
      </c>
      <c r="D26" s="121"/>
      <c r="E26" s="121"/>
      <c r="F26" s="121"/>
      <c r="G26" s="121"/>
      <c r="H26" s="121"/>
      <c r="I26" s="121"/>
      <c r="J26" s="121"/>
      <c r="K26" s="121"/>
      <c r="L26" s="121"/>
      <c r="M26" s="121"/>
      <c r="N26" s="121"/>
      <c r="O26" s="121"/>
      <c r="P26" s="121"/>
      <c r="Q26" s="121"/>
      <c r="R26" s="121"/>
      <c r="S26" s="121"/>
    </row>
    <row r="27" spans="1:19" ht="12.75">
      <c r="A27" s="39" t="s">
        <v>7</v>
      </c>
      <c r="D27" s="121"/>
      <c r="E27" s="121"/>
      <c r="F27" s="121"/>
      <c r="G27" s="121"/>
      <c r="H27" s="121"/>
      <c r="I27" s="121"/>
      <c r="J27" s="121"/>
      <c r="K27" s="121"/>
      <c r="L27" s="121"/>
      <c r="M27" s="121"/>
      <c r="N27" s="121"/>
      <c r="O27" s="121"/>
      <c r="P27" s="121"/>
      <c r="Q27" s="121"/>
      <c r="R27" s="121"/>
      <c r="S27" s="121"/>
    </row>
    <row r="28" spans="1:19" ht="24.75" customHeight="1">
      <c r="A28" s="224" t="s">
        <v>8</v>
      </c>
      <c r="B28" s="225"/>
      <c r="C28" s="225"/>
      <c r="D28" s="226"/>
      <c r="E28" s="243" t="s">
        <v>9</v>
      </c>
      <c r="F28" s="244"/>
      <c r="G28" s="243" t="s">
        <v>10</v>
      </c>
      <c r="H28" s="244"/>
      <c r="I28" s="120"/>
      <c r="J28" s="120"/>
      <c r="K28" s="121"/>
      <c r="L28" s="121"/>
      <c r="M28" s="121"/>
      <c r="N28" s="121"/>
      <c r="O28" s="121"/>
      <c r="P28" s="121"/>
      <c r="Q28" s="121"/>
      <c r="R28" s="121"/>
      <c r="S28" s="121"/>
    </row>
    <row r="29" spans="1:19" ht="9.75" customHeight="1">
      <c r="A29" s="32"/>
      <c r="B29" s="7"/>
      <c r="C29" s="7"/>
      <c r="D29" s="126"/>
      <c r="E29" s="127"/>
      <c r="F29" s="128" t="s">
        <v>11</v>
      </c>
      <c r="G29" s="127"/>
      <c r="H29" s="128" t="s">
        <v>12</v>
      </c>
      <c r="I29" s="120"/>
      <c r="J29" s="120"/>
      <c r="K29" s="121"/>
      <c r="L29" s="121"/>
      <c r="M29" s="121"/>
      <c r="N29" s="121"/>
      <c r="O29" s="121"/>
      <c r="P29" s="121"/>
      <c r="Q29" s="121"/>
      <c r="R29" s="121"/>
      <c r="S29" s="121"/>
    </row>
    <row r="30" spans="1:19" s="19" customFormat="1" ht="10.5" customHeight="1">
      <c r="A30" s="14"/>
      <c r="B30" s="15"/>
      <c r="C30" s="15"/>
      <c r="D30" s="129"/>
      <c r="E30" s="242" t="s">
        <v>13</v>
      </c>
      <c r="F30" s="238"/>
      <c r="G30" s="237" t="s">
        <v>14</v>
      </c>
      <c r="H30" s="238"/>
      <c r="I30" s="129"/>
      <c r="J30" s="129"/>
      <c r="K30" s="125"/>
      <c r="L30" s="125"/>
      <c r="M30" s="125"/>
      <c r="N30" s="125"/>
      <c r="O30" s="125"/>
      <c r="P30" s="125"/>
      <c r="Q30" s="125"/>
      <c r="R30" s="125"/>
      <c r="S30" s="125"/>
    </row>
    <row r="31" spans="1:19" ht="12.75">
      <c r="A31" s="219" t="s">
        <v>271</v>
      </c>
      <c r="B31" s="220"/>
      <c r="C31" s="107" t="s">
        <v>272</v>
      </c>
      <c r="D31" s="130"/>
      <c r="E31" s="131"/>
      <c r="F31" s="120">
        <v>12480426</v>
      </c>
      <c r="G31" s="131"/>
      <c r="H31" s="132">
        <v>2904921</v>
      </c>
      <c r="I31" s="120"/>
      <c r="J31" s="120"/>
      <c r="K31" s="121"/>
      <c r="L31" s="121"/>
      <c r="M31" s="121"/>
      <c r="N31" s="121"/>
      <c r="O31" s="121"/>
      <c r="P31" s="121"/>
      <c r="Q31" s="121"/>
      <c r="R31" s="121"/>
      <c r="S31" s="121"/>
    </row>
    <row r="32" spans="1:19" ht="12">
      <c r="A32" s="219" t="s">
        <v>247</v>
      </c>
      <c r="B32" s="221"/>
      <c r="C32" s="107">
        <v>2013</v>
      </c>
      <c r="D32" s="130"/>
      <c r="E32" s="131"/>
      <c r="F32" s="133">
        <v>12683996</v>
      </c>
      <c r="G32" s="131"/>
      <c r="H32" s="134">
        <v>3349521</v>
      </c>
      <c r="I32" s="120"/>
      <c r="J32" s="120"/>
      <c r="K32" s="121"/>
      <c r="L32" s="121"/>
      <c r="M32" s="121"/>
      <c r="N32" s="121"/>
      <c r="O32" s="121"/>
      <c r="P32" s="121"/>
      <c r="Q32" s="121"/>
      <c r="R32" s="121"/>
      <c r="S32" s="121"/>
    </row>
    <row r="33" spans="1:19" ht="12">
      <c r="A33" s="219" t="s">
        <v>249</v>
      </c>
      <c r="B33" s="221"/>
      <c r="C33" s="107">
        <v>2014</v>
      </c>
      <c r="D33" s="130"/>
      <c r="E33" s="131"/>
      <c r="F33" s="133">
        <v>12725698</v>
      </c>
      <c r="G33" s="131"/>
      <c r="H33" s="134">
        <v>5155309</v>
      </c>
      <c r="I33" s="120"/>
      <c r="J33" s="120"/>
      <c r="K33" s="121"/>
      <c r="L33" s="121"/>
      <c r="M33" s="121"/>
      <c r="N33" s="121"/>
      <c r="O33" s="121"/>
      <c r="P33" s="121"/>
      <c r="Q33" s="121"/>
      <c r="R33" s="121"/>
      <c r="S33" s="121"/>
    </row>
    <row r="34" spans="1:19" ht="12">
      <c r="A34" s="219" t="s">
        <v>253</v>
      </c>
      <c r="B34" s="221"/>
      <c r="C34" s="107">
        <v>2015</v>
      </c>
      <c r="D34" s="130"/>
      <c r="E34" s="131"/>
      <c r="F34" s="133">
        <v>12719200</v>
      </c>
      <c r="G34" s="135"/>
      <c r="H34" s="134">
        <v>4946596</v>
      </c>
      <c r="I34" s="120"/>
      <c r="J34" s="120"/>
      <c r="K34" s="121"/>
      <c r="L34" s="121"/>
      <c r="M34" s="121"/>
      <c r="N34" s="121"/>
      <c r="O34" s="121"/>
      <c r="P34" s="121"/>
      <c r="Q34" s="121"/>
      <c r="R34" s="121"/>
      <c r="S34" s="121"/>
    </row>
    <row r="35" spans="1:19" ht="12">
      <c r="A35" s="219" t="s">
        <v>262</v>
      </c>
      <c r="B35" s="221"/>
      <c r="C35" s="107">
        <v>2016</v>
      </c>
      <c r="D35" s="130"/>
      <c r="E35" s="131"/>
      <c r="F35" s="133">
        <v>13272872</v>
      </c>
      <c r="G35" s="135"/>
      <c r="H35" s="134">
        <v>4440828</v>
      </c>
      <c r="I35" s="120"/>
      <c r="J35" s="120"/>
      <c r="K35" s="121"/>
      <c r="L35" s="121"/>
      <c r="M35" s="121"/>
      <c r="N35" s="121"/>
      <c r="O35" s="121"/>
      <c r="P35" s="121"/>
      <c r="Q35" s="121"/>
      <c r="R35" s="121"/>
      <c r="S35" s="121"/>
    </row>
    <row r="36" spans="1:19" s="184" customFormat="1" ht="12.75" customHeight="1">
      <c r="A36" s="222" t="s">
        <v>264</v>
      </c>
      <c r="B36" s="223"/>
      <c r="C36" s="186">
        <v>2017</v>
      </c>
      <c r="D36" s="187"/>
      <c r="E36" s="188"/>
      <c r="F36" s="322">
        <v>14017258</v>
      </c>
      <c r="G36" s="188"/>
      <c r="H36" s="323">
        <v>4848977</v>
      </c>
      <c r="I36" s="182"/>
      <c r="J36" s="182"/>
      <c r="K36" s="183"/>
      <c r="L36" s="183"/>
      <c r="M36" s="183"/>
      <c r="N36" s="183"/>
      <c r="O36" s="183"/>
      <c r="P36" s="183"/>
      <c r="Q36" s="183"/>
      <c r="R36" s="183"/>
      <c r="S36" s="183"/>
    </row>
    <row r="37" spans="1:19" ht="10.5">
      <c r="A37" s="1" t="s">
        <v>257</v>
      </c>
      <c r="D37" s="121"/>
      <c r="E37" s="121"/>
      <c r="F37" s="121"/>
      <c r="G37" s="121"/>
      <c r="H37" s="121"/>
      <c r="I37" s="121"/>
      <c r="J37" s="120"/>
      <c r="K37" s="121"/>
      <c r="L37" s="121"/>
      <c r="M37" s="121"/>
      <c r="N37" s="121"/>
      <c r="O37" s="121"/>
      <c r="P37" s="121"/>
      <c r="Q37" s="121"/>
      <c r="R37" s="121"/>
      <c r="S37" s="121"/>
    </row>
    <row r="38" spans="1:19" ht="10.5">
      <c r="A38" s="38" t="s">
        <v>3</v>
      </c>
      <c r="D38" s="121"/>
      <c r="E38" s="121"/>
      <c r="F38" s="121"/>
      <c r="G38" s="121"/>
      <c r="H38" s="121"/>
      <c r="I38" s="121"/>
      <c r="J38" s="120"/>
      <c r="K38" s="121"/>
      <c r="L38" s="121"/>
      <c r="M38" s="121"/>
      <c r="N38" s="121"/>
      <c r="O38" s="121"/>
      <c r="P38" s="121"/>
      <c r="Q38" s="121"/>
      <c r="R38" s="121"/>
      <c r="S38" s="121"/>
    </row>
    <row r="39" spans="4:19" ht="4.5" customHeight="1">
      <c r="D39" s="121"/>
      <c r="E39" s="121"/>
      <c r="F39" s="121"/>
      <c r="G39" s="121"/>
      <c r="H39" s="121"/>
      <c r="I39" s="121"/>
      <c r="J39" s="120"/>
      <c r="K39" s="121"/>
      <c r="L39" s="121"/>
      <c r="M39" s="121"/>
      <c r="N39" s="121"/>
      <c r="O39" s="121"/>
      <c r="P39" s="121"/>
      <c r="Q39" s="121"/>
      <c r="R39" s="121"/>
      <c r="S39" s="121"/>
    </row>
    <row r="40" spans="1:19" ht="24.75" customHeight="1">
      <c r="A40" s="217" t="s">
        <v>258</v>
      </c>
      <c r="B40" s="217"/>
      <c r="C40" s="217"/>
      <c r="D40" s="218"/>
      <c r="E40" s="218"/>
      <c r="F40" s="218"/>
      <c r="G40" s="218"/>
      <c r="H40" s="218"/>
      <c r="I40" s="218"/>
      <c r="J40" s="218"/>
      <c r="K40" s="121"/>
      <c r="L40" s="121"/>
      <c r="M40" s="121"/>
      <c r="N40" s="121"/>
      <c r="O40" s="121"/>
      <c r="P40" s="121"/>
      <c r="Q40" s="121"/>
      <c r="R40" s="121"/>
      <c r="S40" s="121"/>
    </row>
    <row r="41" spans="1:19" ht="12.75">
      <c r="A41" s="3" t="s">
        <v>223</v>
      </c>
      <c r="D41" s="121"/>
      <c r="E41" s="121"/>
      <c r="F41" s="121"/>
      <c r="G41" s="121"/>
      <c r="H41" s="121"/>
      <c r="I41" s="121"/>
      <c r="J41" s="121"/>
      <c r="K41" s="121"/>
      <c r="L41" s="121"/>
      <c r="M41" s="121"/>
      <c r="N41" s="121"/>
      <c r="O41" s="121"/>
      <c r="P41" s="121"/>
      <c r="Q41" s="121"/>
      <c r="R41" s="121"/>
      <c r="S41" s="121"/>
    </row>
    <row r="42" spans="4:19" ht="10.5">
      <c r="D42" s="121"/>
      <c r="E42" s="121"/>
      <c r="F42" s="121"/>
      <c r="G42" s="121"/>
      <c r="H42" s="121"/>
      <c r="I42" s="121"/>
      <c r="J42" s="121"/>
      <c r="K42" s="121"/>
      <c r="L42" s="121"/>
      <c r="M42" s="121"/>
      <c r="N42" s="121"/>
      <c r="O42" s="121"/>
      <c r="P42" s="121"/>
      <c r="Q42" s="121"/>
      <c r="R42" s="121"/>
      <c r="S42" s="121"/>
    </row>
    <row r="43" spans="4:19" ht="10.5">
      <c r="D43" s="121"/>
      <c r="E43" s="121"/>
      <c r="F43" s="121"/>
      <c r="G43" s="121"/>
      <c r="H43" s="121"/>
      <c r="I43" s="121"/>
      <c r="J43" s="121"/>
      <c r="K43" s="121"/>
      <c r="L43" s="121"/>
      <c r="M43" s="121"/>
      <c r="N43" s="121"/>
      <c r="O43" s="121"/>
      <c r="P43" s="121"/>
      <c r="Q43" s="121"/>
      <c r="R43" s="121"/>
      <c r="S43" s="121"/>
    </row>
    <row r="44" spans="4:19" ht="10.5">
      <c r="D44" s="121"/>
      <c r="E44" s="121"/>
      <c r="F44" s="121"/>
      <c r="G44" s="121"/>
      <c r="H44" s="121"/>
      <c r="I44" s="121"/>
      <c r="J44" s="121"/>
      <c r="K44" s="121"/>
      <c r="L44" s="121"/>
      <c r="M44" s="121"/>
      <c r="N44" s="121"/>
      <c r="O44" s="121"/>
      <c r="P44" s="121"/>
      <c r="Q44" s="121"/>
      <c r="R44" s="121"/>
      <c r="S44" s="121"/>
    </row>
    <row r="45" spans="4:19" ht="10.5">
      <c r="D45" s="121"/>
      <c r="E45" s="121"/>
      <c r="F45" s="121"/>
      <c r="G45" s="121"/>
      <c r="H45" s="121"/>
      <c r="I45" s="121"/>
      <c r="J45" s="121"/>
      <c r="K45" s="121"/>
      <c r="L45" s="121"/>
      <c r="M45" s="121"/>
      <c r="N45" s="121"/>
      <c r="O45" s="121"/>
      <c r="P45" s="121"/>
      <c r="Q45" s="121"/>
      <c r="R45" s="121"/>
      <c r="S45" s="121"/>
    </row>
    <row r="46" spans="4:19" ht="10.5">
      <c r="D46" s="121"/>
      <c r="E46" s="121"/>
      <c r="F46" s="121"/>
      <c r="G46" s="121"/>
      <c r="H46" s="121"/>
      <c r="I46" s="121"/>
      <c r="J46" s="121"/>
      <c r="K46" s="121"/>
      <c r="L46" s="121"/>
      <c r="M46" s="121"/>
      <c r="N46" s="121"/>
      <c r="O46" s="121"/>
      <c r="P46" s="121"/>
      <c r="Q46" s="121"/>
      <c r="R46" s="121"/>
      <c r="S46" s="121"/>
    </row>
    <row r="47" spans="4:19" ht="10.5">
      <c r="D47" s="121"/>
      <c r="E47" s="121"/>
      <c r="F47" s="121"/>
      <c r="G47" s="121"/>
      <c r="H47" s="121"/>
      <c r="I47" s="121"/>
      <c r="J47" s="121"/>
      <c r="K47" s="121"/>
      <c r="L47" s="121"/>
      <c r="M47" s="121"/>
      <c r="N47" s="121"/>
      <c r="O47" s="121"/>
      <c r="P47" s="121"/>
      <c r="Q47" s="121"/>
      <c r="R47" s="121"/>
      <c r="S47" s="121"/>
    </row>
    <row r="48" spans="4:19" ht="10.5">
      <c r="D48" s="121"/>
      <c r="E48" s="121"/>
      <c r="F48" s="121"/>
      <c r="G48" s="121"/>
      <c r="H48" s="121"/>
      <c r="I48" s="121"/>
      <c r="J48" s="121"/>
      <c r="K48" s="121"/>
      <c r="L48" s="121"/>
      <c r="M48" s="121"/>
      <c r="N48" s="121"/>
      <c r="O48" s="121"/>
      <c r="P48" s="121"/>
      <c r="Q48" s="121"/>
      <c r="R48" s="121"/>
      <c r="S48" s="121"/>
    </row>
    <row r="49" spans="4:19" ht="10.5">
      <c r="D49" s="121"/>
      <c r="E49" s="121"/>
      <c r="F49" s="121"/>
      <c r="G49" s="121"/>
      <c r="H49" s="121"/>
      <c r="I49" s="121"/>
      <c r="J49" s="121"/>
      <c r="K49" s="121"/>
      <c r="L49" s="121"/>
      <c r="M49" s="121"/>
      <c r="N49" s="121"/>
      <c r="O49" s="121"/>
      <c r="P49" s="121"/>
      <c r="Q49" s="121"/>
      <c r="R49" s="121"/>
      <c r="S49" s="121"/>
    </row>
    <row r="50" spans="4:19" ht="10.5">
      <c r="D50" s="121"/>
      <c r="E50" s="121"/>
      <c r="F50" s="121"/>
      <c r="G50" s="121"/>
      <c r="H50" s="121"/>
      <c r="I50" s="121"/>
      <c r="J50" s="121"/>
      <c r="K50" s="121"/>
      <c r="L50" s="121"/>
      <c r="M50" s="121"/>
      <c r="N50" s="121"/>
      <c r="O50" s="121"/>
      <c r="P50" s="121"/>
      <c r="Q50" s="121"/>
      <c r="R50" s="121"/>
      <c r="S50" s="121"/>
    </row>
    <row r="51" spans="4:19" ht="10.5">
      <c r="D51" s="121"/>
      <c r="E51" s="121"/>
      <c r="F51" s="121"/>
      <c r="G51" s="121"/>
      <c r="H51" s="121"/>
      <c r="I51" s="121"/>
      <c r="J51" s="121"/>
      <c r="K51" s="121"/>
      <c r="L51" s="121"/>
      <c r="M51" s="121"/>
      <c r="N51" s="121"/>
      <c r="O51" s="121"/>
      <c r="P51" s="121"/>
      <c r="Q51" s="121"/>
      <c r="R51" s="121"/>
      <c r="S51" s="121"/>
    </row>
    <row r="52" spans="4:19" ht="10.5">
      <c r="D52" s="121"/>
      <c r="E52" s="121"/>
      <c r="F52" s="121"/>
      <c r="G52" s="121"/>
      <c r="H52" s="121"/>
      <c r="I52" s="121"/>
      <c r="J52" s="121"/>
      <c r="K52" s="121"/>
      <c r="L52" s="121"/>
      <c r="M52" s="121"/>
      <c r="N52" s="121"/>
      <c r="O52" s="121"/>
      <c r="P52" s="121"/>
      <c r="Q52" s="121"/>
      <c r="R52" s="121"/>
      <c r="S52" s="121"/>
    </row>
    <row r="53" spans="4:19" ht="10.5">
      <c r="D53" s="121"/>
      <c r="E53" s="121"/>
      <c r="F53" s="121"/>
      <c r="G53" s="121"/>
      <c r="H53" s="121"/>
      <c r="I53" s="121"/>
      <c r="J53" s="121"/>
      <c r="K53" s="121"/>
      <c r="L53" s="121"/>
      <c r="M53" s="121"/>
      <c r="N53" s="121"/>
      <c r="O53" s="121"/>
      <c r="P53" s="121"/>
      <c r="Q53" s="121"/>
      <c r="R53" s="121"/>
      <c r="S53" s="121"/>
    </row>
    <row r="54" spans="4:19" ht="10.5">
      <c r="D54" s="121"/>
      <c r="E54" s="121"/>
      <c r="F54" s="121"/>
      <c r="G54" s="121"/>
      <c r="H54" s="121"/>
      <c r="I54" s="121"/>
      <c r="J54" s="121"/>
      <c r="K54" s="121"/>
      <c r="L54" s="121"/>
      <c r="M54" s="121"/>
      <c r="N54" s="121"/>
      <c r="O54" s="121"/>
      <c r="P54" s="121"/>
      <c r="Q54" s="121"/>
      <c r="R54" s="121"/>
      <c r="S54" s="121"/>
    </row>
    <row r="55" spans="1:19" ht="10.5">
      <c r="A55" s="24"/>
      <c r="B55" s="24"/>
      <c r="C55" s="24"/>
      <c r="D55" s="120"/>
      <c r="E55" s="121"/>
      <c r="F55" s="121"/>
      <c r="G55" s="121"/>
      <c r="H55" s="121"/>
      <c r="I55" s="121"/>
      <c r="J55" s="121"/>
      <c r="K55" s="121"/>
      <c r="L55" s="121"/>
      <c r="M55" s="121"/>
      <c r="N55" s="121"/>
      <c r="O55" s="121"/>
      <c r="P55" s="121"/>
      <c r="Q55" s="121"/>
      <c r="R55" s="121"/>
      <c r="S55" s="121"/>
    </row>
    <row r="56" spans="1:19" ht="10.5">
      <c r="A56" s="24"/>
      <c r="B56" s="24"/>
      <c r="C56" s="24"/>
      <c r="D56" s="120"/>
      <c r="E56" s="121"/>
      <c r="F56" s="121"/>
      <c r="G56" s="121"/>
      <c r="H56" s="121"/>
      <c r="I56" s="121"/>
      <c r="J56" s="121"/>
      <c r="K56" s="121"/>
      <c r="L56" s="121"/>
      <c r="M56" s="121"/>
      <c r="N56" s="121"/>
      <c r="O56" s="121"/>
      <c r="P56" s="121"/>
      <c r="Q56" s="121"/>
      <c r="R56" s="121"/>
      <c r="S56" s="121"/>
    </row>
    <row r="57" spans="1:19" ht="10.5">
      <c r="A57" s="24"/>
      <c r="B57" s="24"/>
      <c r="C57" s="24"/>
      <c r="D57" s="120"/>
      <c r="E57" s="121"/>
      <c r="F57" s="121"/>
      <c r="G57" s="121"/>
      <c r="H57" s="121"/>
      <c r="I57" s="121"/>
      <c r="J57" s="121"/>
      <c r="K57" s="121"/>
      <c r="L57" s="121"/>
      <c r="M57" s="121"/>
      <c r="N57" s="121"/>
      <c r="O57" s="121"/>
      <c r="P57" s="121"/>
      <c r="Q57" s="121"/>
      <c r="R57" s="121"/>
      <c r="S57" s="121"/>
    </row>
    <row r="58" spans="1:19" ht="10.5">
      <c r="A58" s="24"/>
      <c r="B58" s="24"/>
      <c r="C58" s="24"/>
      <c r="D58" s="120"/>
      <c r="E58" s="121"/>
      <c r="F58" s="121"/>
      <c r="G58" s="121"/>
      <c r="H58" s="121"/>
      <c r="I58" s="121"/>
      <c r="J58" s="121"/>
      <c r="K58" s="121"/>
      <c r="L58" s="121"/>
      <c r="M58" s="121"/>
      <c r="N58" s="121"/>
      <c r="O58" s="121"/>
      <c r="P58" s="121"/>
      <c r="Q58" s="121"/>
      <c r="R58" s="121"/>
      <c r="S58" s="121"/>
    </row>
    <row r="59" spans="1:19" ht="10.5">
      <c r="A59" s="24"/>
      <c r="B59" s="24"/>
      <c r="C59" s="24"/>
      <c r="D59" s="120"/>
      <c r="E59" s="121"/>
      <c r="F59" s="121"/>
      <c r="G59" s="121"/>
      <c r="H59" s="121"/>
      <c r="I59" s="121"/>
      <c r="J59" s="121"/>
      <c r="K59" s="121"/>
      <c r="L59" s="121"/>
      <c r="M59" s="121"/>
      <c r="N59" s="121"/>
      <c r="O59" s="121"/>
      <c r="P59" s="121"/>
      <c r="Q59" s="121"/>
      <c r="R59" s="121"/>
      <c r="S59" s="121"/>
    </row>
    <row r="60" spans="1:19" ht="10.5">
      <c r="A60" s="24"/>
      <c r="B60" s="24"/>
      <c r="C60" s="24"/>
      <c r="D60" s="120"/>
      <c r="E60" s="121"/>
      <c r="F60" s="121"/>
      <c r="G60" s="121"/>
      <c r="H60" s="121"/>
      <c r="I60" s="121"/>
      <c r="J60" s="121"/>
      <c r="K60" s="121"/>
      <c r="L60" s="121"/>
      <c r="M60" s="121"/>
      <c r="N60" s="121"/>
      <c r="O60" s="121"/>
      <c r="P60" s="121"/>
      <c r="Q60" s="121"/>
      <c r="R60" s="121"/>
      <c r="S60" s="121"/>
    </row>
    <row r="61" spans="1:19" ht="10.5">
      <c r="A61" s="24"/>
      <c r="B61" s="24"/>
      <c r="C61" s="24"/>
      <c r="D61" s="120"/>
      <c r="E61" s="121"/>
      <c r="F61" s="121"/>
      <c r="G61" s="121"/>
      <c r="H61" s="121"/>
      <c r="I61" s="121"/>
      <c r="J61" s="121"/>
      <c r="K61" s="121"/>
      <c r="L61" s="121"/>
      <c r="M61" s="121"/>
      <c r="N61" s="121"/>
      <c r="O61" s="121"/>
      <c r="P61" s="121"/>
      <c r="Q61" s="121"/>
      <c r="R61" s="121"/>
      <c r="S61" s="121"/>
    </row>
    <row r="62" spans="1:19" ht="10.5">
      <c r="A62" s="24"/>
      <c r="B62" s="24"/>
      <c r="C62" s="24"/>
      <c r="D62" s="120"/>
      <c r="E62" s="121"/>
      <c r="F62" s="121"/>
      <c r="G62" s="121"/>
      <c r="H62" s="121"/>
      <c r="I62" s="121"/>
      <c r="J62" s="121"/>
      <c r="K62" s="121"/>
      <c r="L62" s="121"/>
      <c r="M62" s="121"/>
      <c r="N62" s="121"/>
      <c r="O62" s="121"/>
      <c r="P62" s="121"/>
      <c r="Q62" s="121"/>
      <c r="R62" s="121"/>
      <c r="S62" s="121"/>
    </row>
    <row r="63" spans="1:19" ht="10.5">
      <c r="A63" s="24"/>
      <c r="B63" s="24"/>
      <c r="C63" s="24"/>
      <c r="D63" s="120"/>
      <c r="E63" s="121"/>
      <c r="F63" s="121"/>
      <c r="G63" s="121"/>
      <c r="H63" s="121"/>
      <c r="I63" s="121"/>
      <c r="J63" s="121"/>
      <c r="K63" s="121"/>
      <c r="L63" s="121"/>
      <c r="M63" s="121"/>
      <c r="N63" s="121"/>
      <c r="O63" s="121"/>
      <c r="P63" s="121"/>
      <c r="Q63" s="121"/>
      <c r="R63" s="121"/>
      <c r="S63" s="121"/>
    </row>
    <row r="64" spans="4:19" ht="10.5">
      <c r="D64" s="121"/>
      <c r="E64" s="121"/>
      <c r="F64" s="121"/>
      <c r="G64" s="121"/>
      <c r="H64" s="121"/>
      <c r="I64" s="121"/>
      <c r="J64" s="121"/>
      <c r="K64" s="121"/>
      <c r="L64" s="121"/>
      <c r="M64" s="121"/>
      <c r="N64" s="121"/>
      <c r="O64" s="121"/>
      <c r="P64" s="121"/>
      <c r="Q64" s="121"/>
      <c r="R64" s="121"/>
      <c r="S64" s="121"/>
    </row>
    <row r="65" spans="4:19" ht="10.5">
      <c r="D65" s="121"/>
      <c r="E65" s="121"/>
      <c r="F65" s="121"/>
      <c r="G65" s="121"/>
      <c r="H65" s="121"/>
      <c r="I65" s="121"/>
      <c r="J65" s="121"/>
      <c r="K65" s="121"/>
      <c r="L65" s="121"/>
      <c r="M65" s="121"/>
      <c r="N65" s="121"/>
      <c r="O65" s="121"/>
      <c r="P65" s="121"/>
      <c r="Q65" s="121"/>
      <c r="R65" s="121"/>
      <c r="S65" s="121"/>
    </row>
    <row r="66" spans="4:19" ht="10.5">
      <c r="D66" s="121"/>
      <c r="E66" s="121"/>
      <c r="F66" s="121"/>
      <c r="G66" s="121"/>
      <c r="H66" s="121"/>
      <c r="I66" s="121"/>
      <c r="J66" s="121"/>
      <c r="K66" s="121"/>
      <c r="L66" s="121"/>
      <c r="M66" s="121"/>
      <c r="N66" s="121"/>
      <c r="O66" s="121"/>
      <c r="P66" s="121"/>
      <c r="Q66" s="121"/>
      <c r="R66" s="121"/>
      <c r="S66" s="121"/>
    </row>
    <row r="67" spans="4:19" ht="10.5">
      <c r="D67" s="121"/>
      <c r="E67" s="121"/>
      <c r="F67" s="121"/>
      <c r="G67" s="121"/>
      <c r="H67" s="121"/>
      <c r="I67" s="121"/>
      <c r="J67" s="121"/>
      <c r="K67" s="121"/>
      <c r="L67" s="121"/>
      <c r="M67" s="121"/>
      <c r="N67" s="121"/>
      <c r="O67" s="121"/>
      <c r="P67" s="121"/>
      <c r="Q67" s="121"/>
      <c r="R67" s="121"/>
      <c r="S67" s="121"/>
    </row>
    <row r="68" spans="4:19" ht="10.5">
      <c r="D68" s="121"/>
      <c r="E68" s="121"/>
      <c r="F68" s="121"/>
      <c r="G68" s="121"/>
      <c r="H68" s="121"/>
      <c r="I68" s="121"/>
      <c r="J68" s="121"/>
      <c r="K68" s="121"/>
      <c r="L68" s="121"/>
      <c r="M68" s="121"/>
      <c r="N68" s="121"/>
      <c r="O68" s="121"/>
      <c r="P68" s="121"/>
      <c r="Q68" s="121"/>
      <c r="R68" s="121"/>
      <c r="S68" s="121"/>
    </row>
    <row r="69" spans="4:19" ht="10.5">
      <c r="D69" s="121"/>
      <c r="E69" s="121"/>
      <c r="F69" s="121"/>
      <c r="G69" s="121"/>
      <c r="H69" s="121"/>
      <c r="I69" s="121"/>
      <c r="J69" s="121"/>
      <c r="K69" s="121"/>
      <c r="L69" s="121"/>
      <c r="M69" s="121"/>
      <c r="N69" s="121"/>
      <c r="O69" s="121"/>
      <c r="P69" s="121"/>
      <c r="Q69" s="121"/>
      <c r="R69" s="121"/>
      <c r="S69" s="121"/>
    </row>
  </sheetData>
  <sheetProtection/>
  <mergeCells count="30">
    <mergeCell ref="G18:H18"/>
    <mergeCell ref="E19:F19"/>
    <mergeCell ref="G19:H19"/>
    <mergeCell ref="I19:J19"/>
    <mergeCell ref="G30:H30"/>
    <mergeCell ref="A19:D19"/>
    <mergeCell ref="E30:F30"/>
    <mergeCell ref="E28:F28"/>
    <mergeCell ref="G28:H28"/>
    <mergeCell ref="A28:D28"/>
    <mergeCell ref="G5:H5"/>
    <mergeCell ref="I5:J5"/>
    <mergeCell ref="A32:B32"/>
    <mergeCell ref="A35:B35"/>
    <mergeCell ref="A18:D18"/>
    <mergeCell ref="C11:D11"/>
    <mergeCell ref="C12:D12"/>
    <mergeCell ref="A11:A12"/>
    <mergeCell ref="I18:J18"/>
    <mergeCell ref="E18:F18"/>
    <mergeCell ref="G6:H6"/>
    <mergeCell ref="E6:F6"/>
    <mergeCell ref="A5:D8"/>
    <mergeCell ref="A40:J40"/>
    <mergeCell ref="A31:B31"/>
    <mergeCell ref="A33:B33"/>
    <mergeCell ref="A34:B34"/>
    <mergeCell ref="A36:B36"/>
    <mergeCell ref="I6:J6"/>
    <mergeCell ref="E5:F5"/>
  </mergeCells>
  <printOptions horizontalCentered="1"/>
  <pageMargins left="0.3937007874015748" right="0.3937007874015748" top="0.35433070866141736" bottom="0.5905511811023623" header="0.4724409448818898" footer="0.4724409448818898"/>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S71"/>
  <sheetViews>
    <sheetView zoomScaleSheetLayoutView="100" zoomScalePageLayoutView="0" workbookViewId="0" topLeftCell="A1">
      <selection activeCell="A1" sqref="A1"/>
    </sheetView>
  </sheetViews>
  <sheetFormatPr defaultColWidth="14.625" defaultRowHeight="10.5" customHeight="1"/>
  <cols>
    <col min="1" max="1" width="9.375" style="101" customWidth="1"/>
    <col min="2" max="2" width="9.125" style="101" customWidth="1"/>
    <col min="3" max="3" width="8.25390625" style="101" customWidth="1"/>
    <col min="4" max="15" width="11.75390625" style="101" customWidth="1"/>
    <col min="16" max="16" width="9.375" style="101" customWidth="1"/>
    <col min="17" max="17" width="8.25390625" style="101" customWidth="1"/>
    <col min="18" max="18" width="9.75390625" style="101" customWidth="1"/>
    <col min="19" max="16384" width="14.625" style="101" customWidth="1"/>
  </cols>
  <sheetData>
    <row r="1" spans="1:18" s="96" customFormat="1" ht="12" customHeight="1">
      <c r="A1" s="1" t="s">
        <v>78</v>
      </c>
      <c r="B1" s="86"/>
      <c r="C1" s="86"/>
      <c r="D1" s="86"/>
      <c r="E1" s="95"/>
      <c r="R1" s="86" t="s">
        <v>89</v>
      </c>
    </row>
    <row r="2" spans="1:5" s="96" customFormat="1" ht="25.5" customHeight="1">
      <c r="A2" s="2"/>
      <c r="B2" s="2"/>
      <c r="C2" s="2"/>
      <c r="E2" s="95"/>
    </row>
    <row r="3" spans="1:18" s="98" customFormat="1" ht="12.75">
      <c r="A3" s="40" t="s">
        <v>113</v>
      </c>
      <c r="R3" s="99"/>
    </row>
    <row r="4" spans="1:18" s="98" customFormat="1" ht="12" customHeight="1">
      <c r="A4" s="70" t="s">
        <v>235</v>
      </c>
      <c r="R4" s="99"/>
    </row>
    <row r="5" spans="1:18" ht="13.5" customHeight="1">
      <c r="A5" s="251" t="s">
        <v>15</v>
      </c>
      <c r="B5" s="252"/>
      <c r="C5" s="253"/>
      <c r="D5" s="269" t="s">
        <v>228</v>
      </c>
      <c r="E5" s="270"/>
      <c r="F5" s="275" t="s">
        <v>229</v>
      </c>
      <c r="G5" s="270"/>
      <c r="H5" s="275" t="s">
        <v>16</v>
      </c>
      <c r="I5" s="270"/>
      <c r="J5" s="275" t="s">
        <v>238</v>
      </c>
      <c r="K5" s="270"/>
      <c r="L5" s="275" t="s">
        <v>86</v>
      </c>
      <c r="M5" s="270"/>
      <c r="N5" s="275" t="s">
        <v>17</v>
      </c>
      <c r="O5" s="278"/>
      <c r="P5" s="260" t="s">
        <v>219</v>
      </c>
      <c r="Q5" s="261"/>
      <c r="R5" s="262"/>
    </row>
    <row r="6" spans="1:18" ht="13.5" customHeight="1">
      <c r="A6" s="254"/>
      <c r="B6" s="255"/>
      <c r="C6" s="256"/>
      <c r="D6" s="271"/>
      <c r="E6" s="272"/>
      <c r="F6" s="276"/>
      <c r="G6" s="272"/>
      <c r="H6" s="276"/>
      <c r="I6" s="272"/>
      <c r="J6" s="276"/>
      <c r="K6" s="272"/>
      <c r="L6" s="276"/>
      <c r="M6" s="272"/>
      <c r="N6" s="276"/>
      <c r="O6" s="279"/>
      <c r="P6" s="263"/>
      <c r="Q6" s="264"/>
      <c r="R6" s="265"/>
    </row>
    <row r="7" spans="1:18" ht="13.5" customHeight="1">
      <c r="A7" s="254"/>
      <c r="B7" s="255"/>
      <c r="C7" s="256"/>
      <c r="D7" s="273"/>
      <c r="E7" s="274"/>
      <c r="F7" s="277"/>
      <c r="G7" s="274"/>
      <c r="H7" s="277"/>
      <c r="I7" s="274"/>
      <c r="J7" s="277"/>
      <c r="K7" s="274"/>
      <c r="L7" s="277"/>
      <c r="M7" s="274"/>
      <c r="N7" s="277"/>
      <c r="O7" s="280"/>
      <c r="P7" s="263"/>
      <c r="Q7" s="264"/>
      <c r="R7" s="265"/>
    </row>
    <row r="8" spans="1:18" ht="13.5" customHeight="1">
      <c r="A8" s="254"/>
      <c r="B8" s="255"/>
      <c r="C8" s="256"/>
      <c r="D8" s="43" t="s">
        <v>18</v>
      </c>
      <c r="E8" s="43" t="s">
        <v>19</v>
      </c>
      <c r="F8" s="43" t="s">
        <v>18</v>
      </c>
      <c r="G8" s="43" t="s">
        <v>19</v>
      </c>
      <c r="H8" s="43" t="s">
        <v>18</v>
      </c>
      <c r="I8" s="43" t="s">
        <v>19</v>
      </c>
      <c r="J8" s="43" t="s">
        <v>18</v>
      </c>
      <c r="K8" s="43" t="s">
        <v>19</v>
      </c>
      <c r="L8" s="43" t="s">
        <v>18</v>
      </c>
      <c r="M8" s="43" t="s">
        <v>19</v>
      </c>
      <c r="N8" s="43" t="s">
        <v>18</v>
      </c>
      <c r="O8" s="43" t="s">
        <v>19</v>
      </c>
      <c r="P8" s="263"/>
      <c r="Q8" s="264"/>
      <c r="R8" s="265"/>
    </row>
    <row r="9" spans="1:18" s="102" customFormat="1" ht="13.5" customHeight="1">
      <c r="A9" s="257"/>
      <c r="B9" s="258"/>
      <c r="C9" s="259"/>
      <c r="D9" s="44" t="s">
        <v>20</v>
      </c>
      <c r="E9" s="45" t="s">
        <v>21</v>
      </c>
      <c r="F9" s="44" t="s">
        <v>20</v>
      </c>
      <c r="G9" s="45" t="s">
        <v>21</v>
      </c>
      <c r="H9" s="44" t="s">
        <v>20</v>
      </c>
      <c r="I9" s="45" t="s">
        <v>21</v>
      </c>
      <c r="J9" s="44" t="s">
        <v>20</v>
      </c>
      <c r="K9" s="45" t="s">
        <v>21</v>
      </c>
      <c r="L9" s="44" t="s">
        <v>20</v>
      </c>
      <c r="M9" s="45" t="s">
        <v>21</v>
      </c>
      <c r="N9" s="44" t="s">
        <v>20</v>
      </c>
      <c r="O9" s="45" t="s">
        <v>21</v>
      </c>
      <c r="P9" s="266"/>
      <c r="Q9" s="267"/>
      <c r="R9" s="268"/>
    </row>
    <row r="10" spans="1:18" ht="9" customHeight="1">
      <c r="A10" s="46"/>
      <c r="B10" s="47"/>
      <c r="C10" s="48"/>
      <c r="D10" s="49" t="s">
        <v>22</v>
      </c>
      <c r="E10" s="49" t="s">
        <v>23</v>
      </c>
      <c r="F10" s="49" t="s">
        <v>22</v>
      </c>
      <c r="G10" s="49" t="s">
        <v>23</v>
      </c>
      <c r="H10" s="49" t="s">
        <v>22</v>
      </c>
      <c r="I10" s="49" t="s">
        <v>23</v>
      </c>
      <c r="J10" s="50" t="s">
        <v>22</v>
      </c>
      <c r="K10" s="49" t="s">
        <v>23</v>
      </c>
      <c r="L10" s="49" t="s">
        <v>22</v>
      </c>
      <c r="M10" s="49" t="s">
        <v>23</v>
      </c>
      <c r="N10" s="49" t="s">
        <v>90</v>
      </c>
      <c r="O10" s="49" t="s">
        <v>23</v>
      </c>
      <c r="P10" s="46"/>
      <c r="Q10" s="51"/>
      <c r="R10" s="52"/>
    </row>
    <row r="11" spans="1:18" s="102" customFormat="1" ht="9" customHeight="1">
      <c r="A11" s="53"/>
      <c r="B11" s="53"/>
      <c r="C11" s="54"/>
      <c r="D11" s="17" t="s">
        <v>13</v>
      </c>
      <c r="E11" s="75" t="s">
        <v>26</v>
      </c>
      <c r="F11" s="17" t="s">
        <v>13</v>
      </c>
      <c r="G11" s="75" t="s">
        <v>26</v>
      </c>
      <c r="H11" s="17" t="s">
        <v>13</v>
      </c>
      <c r="I11" s="75" t="s">
        <v>26</v>
      </c>
      <c r="J11" s="17" t="s">
        <v>13</v>
      </c>
      <c r="K11" s="75" t="s">
        <v>26</v>
      </c>
      <c r="L11" s="17" t="s">
        <v>13</v>
      </c>
      <c r="M11" s="75" t="s">
        <v>26</v>
      </c>
      <c r="N11" s="55" t="s">
        <v>91</v>
      </c>
      <c r="O11" s="75" t="s">
        <v>26</v>
      </c>
      <c r="P11" s="53"/>
      <c r="Q11" s="56"/>
      <c r="R11" s="57"/>
    </row>
    <row r="12" spans="1:19" ht="22.5">
      <c r="A12" s="58" t="s">
        <v>24</v>
      </c>
      <c r="B12" s="42" t="s">
        <v>31</v>
      </c>
      <c r="C12" s="59" t="s">
        <v>149</v>
      </c>
      <c r="D12" s="115">
        <v>19123</v>
      </c>
      <c r="E12" s="115">
        <v>14050</v>
      </c>
      <c r="F12" s="115">
        <v>31685</v>
      </c>
      <c r="G12" s="115">
        <v>13497</v>
      </c>
      <c r="H12" s="115">
        <v>50808</v>
      </c>
      <c r="I12" s="115">
        <v>27547</v>
      </c>
      <c r="J12" s="115">
        <v>2978</v>
      </c>
      <c r="K12" s="115">
        <v>2110</v>
      </c>
      <c r="L12" s="115">
        <v>3177</v>
      </c>
      <c r="M12" s="115">
        <v>614</v>
      </c>
      <c r="N12" s="115">
        <v>55190</v>
      </c>
      <c r="O12" s="115">
        <v>26052</v>
      </c>
      <c r="P12" s="164" t="s">
        <v>31</v>
      </c>
      <c r="Q12" s="165" t="s">
        <v>149</v>
      </c>
      <c r="R12" s="166" t="s">
        <v>150</v>
      </c>
      <c r="S12" s="167"/>
    </row>
    <row r="13" spans="1:19" ht="10.5" customHeight="1">
      <c r="A13" s="245" t="s">
        <v>151</v>
      </c>
      <c r="B13" s="41" t="s">
        <v>32</v>
      </c>
      <c r="C13" s="60" t="s">
        <v>152</v>
      </c>
      <c r="D13" s="93">
        <v>4777</v>
      </c>
      <c r="E13" s="93">
        <v>2901</v>
      </c>
      <c r="F13" s="93">
        <v>9287</v>
      </c>
      <c r="G13" s="93">
        <v>3449</v>
      </c>
      <c r="H13" s="93">
        <v>14064</v>
      </c>
      <c r="I13" s="93">
        <v>6350</v>
      </c>
      <c r="J13" s="93">
        <v>286</v>
      </c>
      <c r="K13" s="93">
        <v>123</v>
      </c>
      <c r="L13" s="93">
        <v>925</v>
      </c>
      <c r="M13" s="93">
        <v>181</v>
      </c>
      <c r="N13" s="93">
        <v>14635</v>
      </c>
      <c r="O13" s="93">
        <v>6409</v>
      </c>
      <c r="P13" s="168" t="s">
        <v>32</v>
      </c>
      <c r="Q13" s="169" t="s">
        <v>152</v>
      </c>
      <c r="R13" s="287" t="s">
        <v>151</v>
      </c>
      <c r="S13" s="167"/>
    </row>
    <row r="14" spans="1:19" ht="10.5" customHeight="1">
      <c r="A14" s="246"/>
      <c r="B14" s="41" t="s">
        <v>33</v>
      </c>
      <c r="C14" s="60" t="s">
        <v>153</v>
      </c>
      <c r="D14" s="93">
        <v>4805</v>
      </c>
      <c r="E14" s="93">
        <v>3069</v>
      </c>
      <c r="F14" s="93">
        <v>6306</v>
      </c>
      <c r="G14" s="93">
        <v>2486</v>
      </c>
      <c r="H14" s="93">
        <v>11111</v>
      </c>
      <c r="I14" s="93">
        <v>5555</v>
      </c>
      <c r="J14" s="93">
        <v>443</v>
      </c>
      <c r="K14" s="93">
        <v>299</v>
      </c>
      <c r="L14" s="93">
        <v>1058</v>
      </c>
      <c r="M14" s="93">
        <v>182</v>
      </c>
      <c r="N14" s="93">
        <v>11836</v>
      </c>
      <c r="O14" s="93">
        <v>5438</v>
      </c>
      <c r="P14" s="164" t="s">
        <v>33</v>
      </c>
      <c r="Q14" s="169" t="s">
        <v>153</v>
      </c>
      <c r="R14" s="288"/>
      <c r="S14" s="167"/>
    </row>
    <row r="15" spans="1:19" ht="10.5" customHeight="1">
      <c r="A15" s="246"/>
      <c r="B15" s="41" t="s">
        <v>34</v>
      </c>
      <c r="C15" s="60" t="s">
        <v>154</v>
      </c>
      <c r="D15" s="93">
        <v>7569</v>
      </c>
      <c r="E15" s="93">
        <v>4603</v>
      </c>
      <c r="F15" s="93">
        <v>10811</v>
      </c>
      <c r="G15" s="93">
        <v>4428</v>
      </c>
      <c r="H15" s="93">
        <v>18380</v>
      </c>
      <c r="I15" s="93">
        <v>9032</v>
      </c>
      <c r="J15" s="93">
        <v>639</v>
      </c>
      <c r="K15" s="93">
        <v>630</v>
      </c>
      <c r="L15" s="93">
        <v>2104</v>
      </c>
      <c r="M15" s="93">
        <v>367</v>
      </c>
      <c r="N15" s="93">
        <v>19865</v>
      </c>
      <c r="O15" s="93">
        <v>8769</v>
      </c>
      <c r="P15" s="164" t="s">
        <v>34</v>
      </c>
      <c r="Q15" s="169" t="s">
        <v>154</v>
      </c>
      <c r="R15" s="288"/>
      <c r="S15" s="167"/>
    </row>
    <row r="16" spans="1:19" ht="10.5" customHeight="1">
      <c r="A16" s="246"/>
      <c r="B16" s="41" t="s">
        <v>35</v>
      </c>
      <c r="C16" s="60" t="s">
        <v>155</v>
      </c>
      <c r="D16" s="93">
        <v>3163</v>
      </c>
      <c r="E16" s="93">
        <v>1742</v>
      </c>
      <c r="F16" s="93">
        <v>5836</v>
      </c>
      <c r="G16" s="93">
        <v>2193</v>
      </c>
      <c r="H16" s="93">
        <v>8999</v>
      </c>
      <c r="I16" s="93">
        <v>3936</v>
      </c>
      <c r="J16" s="93">
        <v>217</v>
      </c>
      <c r="K16" s="93">
        <v>87</v>
      </c>
      <c r="L16" s="93">
        <v>606</v>
      </c>
      <c r="M16" s="93">
        <v>144</v>
      </c>
      <c r="N16" s="93">
        <v>9448</v>
      </c>
      <c r="O16" s="93">
        <v>3992</v>
      </c>
      <c r="P16" s="164" t="s">
        <v>35</v>
      </c>
      <c r="Q16" s="169" t="s">
        <v>155</v>
      </c>
      <c r="R16" s="288"/>
      <c r="S16" s="167"/>
    </row>
    <row r="17" spans="1:19" ht="10.5" customHeight="1">
      <c r="A17" s="246"/>
      <c r="B17" s="41" t="s">
        <v>36</v>
      </c>
      <c r="C17" s="60" t="s">
        <v>156</v>
      </c>
      <c r="D17" s="93">
        <v>3954</v>
      </c>
      <c r="E17" s="93">
        <v>2250</v>
      </c>
      <c r="F17" s="93">
        <v>7705</v>
      </c>
      <c r="G17" s="93">
        <v>2761</v>
      </c>
      <c r="H17" s="93">
        <v>11659</v>
      </c>
      <c r="I17" s="93">
        <v>5011</v>
      </c>
      <c r="J17" s="93">
        <v>243</v>
      </c>
      <c r="K17" s="93">
        <v>106</v>
      </c>
      <c r="L17" s="93">
        <v>823</v>
      </c>
      <c r="M17" s="93">
        <v>125</v>
      </c>
      <c r="N17" s="93">
        <v>12192</v>
      </c>
      <c r="O17" s="93">
        <v>5031</v>
      </c>
      <c r="P17" s="164" t="s">
        <v>36</v>
      </c>
      <c r="Q17" s="169" t="s">
        <v>156</v>
      </c>
      <c r="R17" s="288"/>
      <c r="S17" s="167"/>
    </row>
    <row r="18" spans="1:19" ht="10.5" customHeight="1">
      <c r="A18" s="246"/>
      <c r="B18" s="41" t="s">
        <v>37</v>
      </c>
      <c r="C18" s="60" t="s">
        <v>157</v>
      </c>
      <c r="D18" s="93">
        <v>5605</v>
      </c>
      <c r="E18" s="93">
        <v>3022</v>
      </c>
      <c r="F18" s="93">
        <v>9504</v>
      </c>
      <c r="G18" s="93">
        <v>3562</v>
      </c>
      <c r="H18" s="93">
        <v>15109</v>
      </c>
      <c r="I18" s="93">
        <v>6584</v>
      </c>
      <c r="J18" s="93">
        <v>483</v>
      </c>
      <c r="K18" s="93">
        <v>365</v>
      </c>
      <c r="L18" s="93">
        <v>1728</v>
      </c>
      <c r="M18" s="93">
        <v>312</v>
      </c>
      <c r="N18" s="93">
        <v>16230</v>
      </c>
      <c r="O18" s="93">
        <v>6531</v>
      </c>
      <c r="P18" s="164" t="s">
        <v>37</v>
      </c>
      <c r="Q18" s="169" t="s">
        <v>157</v>
      </c>
      <c r="R18" s="288"/>
      <c r="S18" s="167"/>
    </row>
    <row r="19" spans="1:19" ht="10.5" customHeight="1">
      <c r="A19" s="247"/>
      <c r="B19" s="63" t="s">
        <v>158</v>
      </c>
      <c r="C19" s="62" t="s">
        <v>159</v>
      </c>
      <c r="D19" s="115">
        <v>29873</v>
      </c>
      <c r="E19" s="115">
        <v>17588</v>
      </c>
      <c r="F19" s="115">
        <v>49449</v>
      </c>
      <c r="G19" s="115">
        <v>18880</v>
      </c>
      <c r="H19" s="115">
        <v>79322</v>
      </c>
      <c r="I19" s="115">
        <v>36468</v>
      </c>
      <c r="J19" s="115">
        <v>2311</v>
      </c>
      <c r="K19" s="115">
        <v>1610</v>
      </c>
      <c r="L19" s="115">
        <v>7244</v>
      </c>
      <c r="M19" s="115">
        <v>1312</v>
      </c>
      <c r="N19" s="115">
        <v>84206</v>
      </c>
      <c r="O19" s="115">
        <v>36170</v>
      </c>
      <c r="P19" s="170" t="s">
        <v>0</v>
      </c>
      <c r="Q19" s="171" t="s">
        <v>159</v>
      </c>
      <c r="R19" s="289"/>
      <c r="S19" s="167"/>
    </row>
    <row r="20" spans="1:19" ht="10.5" customHeight="1">
      <c r="A20" s="245" t="s">
        <v>27</v>
      </c>
      <c r="B20" s="41" t="s">
        <v>38</v>
      </c>
      <c r="C20" s="60" t="s">
        <v>160</v>
      </c>
      <c r="D20" s="93">
        <v>11268</v>
      </c>
      <c r="E20" s="93">
        <v>8413</v>
      </c>
      <c r="F20" s="93">
        <v>16896</v>
      </c>
      <c r="G20" s="93">
        <v>7075</v>
      </c>
      <c r="H20" s="93">
        <v>28164</v>
      </c>
      <c r="I20" s="93">
        <v>15488</v>
      </c>
      <c r="J20" s="93">
        <v>768</v>
      </c>
      <c r="K20" s="93">
        <v>694</v>
      </c>
      <c r="L20" s="93">
        <v>2322</v>
      </c>
      <c r="M20" s="93">
        <v>549</v>
      </c>
      <c r="N20" s="93">
        <v>30224</v>
      </c>
      <c r="O20" s="93">
        <v>15343</v>
      </c>
      <c r="P20" s="164" t="s">
        <v>38</v>
      </c>
      <c r="Q20" s="169" t="s">
        <v>160</v>
      </c>
      <c r="R20" s="287" t="s">
        <v>27</v>
      </c>
      <c r="S20" s="167"/>
    </row>
    <row r="21" spans="1:19" ht="10.5" customHeight="1">
      <c r="A21" s="246"/>
      <c r="B21" s="41" t="s">
        <v>39</v>
      </c>
      <c r="C21" s="60" t="s">
        <v>161</v>
      </c>
      <c r="D21" s="93">
        <v>6251</v>
      </c>
      <c r="E21" s="93">
        <v>3766</v>
      </c>
      <c r="F21" s="93">
        <v>10774</v>
      </c>
      <c r="G21" s="93">
        <v>4246</v>
      </c>
      <c r="H21" s="93">
        <v>17025</v>
      </c>
      <c r="I21" s="93">
        <v>8012</v>
      </c>
      <c r="J21" s="93">
        <v>530</v>
      </c>
      <c r="K21" s="93">
        <v>470</v>
      </c>
      <c r="L21" s="93">
        <v>1567</v>
      </c>
      <c r="M21" s="93">
        <v>359</v>
      </c>
      <c r="N21" s="93">
        <v>18329</v>
      </c>
      <c r="O21" s="93">
        <v>7901</v>
      </c>
      <c r="P21" s="164" t="s">
        <v>39</v>
      </c>
      <c r="Q21" s="169" t="s">
        <v>161</v>
      </c>
      <c r="R21" s="288"/>
      <c r="S21" s="167"/>
    </row>
    <row r="22" spans="1:19" ht="10.5" customHeight="1">
      <c r="A22" s="246"/>
      <c r="B22" s="41" t="s">
        <v>40</v>
      </c>
      <c r="C22" s="60" t="s">
        <v>162</v>
      </c>
      <c r="D22" s="93">
        <v>7315</v>
      </c>
      <c r="E22" s="93">
        <v>4427</v>
      </c>
      <c r="F22" s="93">
        <v>10977</v>
      </c>
      <c r="G22" s="93">
        <v>4297</v>
      </c>
      <c r="H22" s="93">
        <v>18292</v>
      </c>
      <c r="I22" s="93">
        <v>8723</v>
      </c>
      <c r="J22" s="93">
        <v>517</v>
      </c>
      <c r="K22" s="93">
        <v>392</v>
      </c>
      <c r="L22" s="93">
        <v>1451</v>
      </c>
      <c r="M22" s="93">
        <v>222</v>
      </c>
      <c r="N22" s="93">
        <v>19566</v>
      </c>
      <c r="O22" s="93">
        <v>8554</v>
      </c>
      <c r="P22" s="164" t="s">
        <v>40</v>
      </c>
      <c r="Q22" s="169" t="s">
        <v>162</v>
      </c>
      <c r="R22" s="288"/>
      <c r="S22" s="167"/>
    </row>
    <row r="23" spans="1:19" ht="10.5" customHeight="1">
      <c r="A23" s="246"/>
      <c r="B23" s="41" t="s">
        <v>41</v>
      </c>
      <c r="C23" s="60" t="s">
        <v>163</v>
      </c>
      <c r="D23" s="93">
        <v>18479</v>
      </c>
      <c r="E23" s="93">
        <v>11824</v>
      </c>
      <c r="F23" s="93">
        <v>31897</v>
      </c>
      <c r="G23" s="93">
        <v>14301</v>
      </c>
      <c r="H23" s="93">
        <v>50376</v>
      </c>
      <c r="I23" s="93">
        <v>26125</v>
      </c>
      <c r="J23" s="93">
        <v>1479</v>
      </c>
      <c r="K23" s="93">
        <v>2016</v>
      </c>
      <c r="L23" s="93">
        <v>5735</v>
      </c>
      <c r="M23" s="93">
        <v>1230</v>
      </c>
      <c r="N23" s="93">
        <v>55210</v>
      </c>
      <c r="O23" s="93">
        <v>25339</v>
      </c>
      <c r="P23" s="164" t="s">
        <v>41</v>
      </c>
      <c r="Q23" s="169" t="s">
        <v>163</v>
      </c>
      <c r="R23" s="288"/>
      <c r="S23" s="167"/>
    </row>
    <row r="24" spans="1:19" ht="10.5" customHeight="1">
      <c r="A24" s="246"/>
      <c r="B24" s="41" t="s">
        <v>42</v>
      </c>
      <c r="C24" s="60" t="s">
        <v>164</v>
      </c>
      <c r="D24" s="93">
        <v>7371</v>
      </c>
      <c r="E24" s="93">
        <v>4428</v>
      </c>
      <c r="F24" s="93">
        <v>12579</v>
      </c>
      <c r="G24" s="93">
        <v>4820</v>
      </c>
      <c r="H24" s="93">
        <v>19950</v>
      </c>
      <c r="I24" s="93">
        <v>9247</v>
      </c>
      <c r="J24" s="93">
        <v>510</v>
      </c>
      <c r="K24" s="93">
        <v>292</v>
      </c>
      <c r="L24" s="93">
        <v>1737</v>
      </c>
      <c r="M24" s="93">
        <v>364</v>
      </c>
      <c r="N24" s="93">
        <v>21158</v>
      </c>
      <c r="O24" s="93">
        <v>9319</v>
      </c>
      <c r="P24" s="164" t="s">
        <v>42</v>
      </c>
      <c r="Q24" s="169" t="s">
        <v>164</v>
      </c>
      <c r="R24" s="288"/>
      <c r="S24" s="167"/>
    </row>
    <row r="25" spans="1:19" ht="10.5" customHeight="1">
      <c r="A25" s="246"/>
      <c r="B25" s="41" t="s">
        <v>43</v>
      </c>
      <c r="C25" s="60" t="s">
        <v>165</v>
      </c>
      <c r="D25" s="93">
        <v>7629</v>
      </c>
      <c r="E25" s="93">
        <v>4346</v>
      </c>
      <c r="F25" s="93">
        <v>12132</v>
      </c>
      <c r="G25" s="93">
        <v>4714</v>
      </c>
      <c r="H25" s="93">
        <v>19761</v>
      </c>
      <c r="I25" s="93">
        <v>9060</v>
      </c>
      <c r="J25" s="93">
        <v>565</v>
      </c>
      <c r="K25" s="93">
        <v>327</v>
      </c>
      <c r="L25" s="93">
        <v>1824</v>
      </c>
      <c r="M25" s="93">
        <v>386</v>
      </c>
      <c r="N25" s="93">
        <v>21223</v>
      </c>
      <c r="O25" s="93">
        <v>9120</v>
      </c>
      <c r="P25" s="164" t="s">
        <v>43</v>
      </c>
      <c r="Q25" s="169" t="s">
        <v>165</v>
      </c>
      <c r="R25" s="288"/>
      <c r="S25" s="167"/>
    </row>
    <row r="26" spans="1:19" ht="10.5" customHeight="1">
      <c r="A26" s="247"/>
      <c r="B26" s="63" t="s">
        <v>0</v>
      </c>
      <c r="C26" s="62" t="s">
        <v>159</v>
      </c>
      <c r="D26" s="115">
        <v>58313</v>
      </c>
      <c r="E26" s="115">
        <v>37204</v>
      </c>
      <c r="F26" s="115">
        <v>95255</v>
      </c>
      <c r="G26" s="115">
        <v>39452</v>
      </c>
      <c r="H26" s="115">
        <v>153568</v>
      </c>
      <c r="I26" s="115">
        <v>76656</v>
      </c>
      <c r="J26" s="115">
        <v>4369</v>
      </c>
      <c r="K26" s="115">
        <v>4191</v>
      </c>
      <c r="L26" s="115">
        <v>14636</v>
      </c>
      <c r="M26" s="115">
        <v>3110</v>
      </c>
      <c r="N26" s="115">
        <v>165710</v>
      </c>
      <c r="O26" s="115">
        <v>75575</v>
      </c>
      <c r="P26" s="170" t="s">
        <v>0</v>
      </c>
      <c r="Q26" s="171" t="s">
        <v>159</v>
      </c>
      <c r="R26" s="289"/>
      <c r="S26" s="167"/>
    </row>
    <row r="27" spans="1:19" ht="10.5" customHeight="1">
      <c r="A27" s="245" t="s">
        <v>166</v>
      </c>
      <c r="B27" s="41" t="s">
        <v>44</v>
      </c>
      <c r="C27" s="60" t="s">
        <v>167</v>
      </c>
      <c r="D27" s="93">
        <v>15084</v>
      </c>
      <c r="E27" s="93">
        <v>9729</v>
      </c>
      <c r="F27" s="93">
        <v>26113</v>
      </c>
      <c r="G27" s="93">
        <v>11511</v>
      </c>
      <c r="H27" s="93">
        <v>41197</v>
      </c>
      <c r="I27" s="93">
        <v>21240</v>
      </c>
      <c r="J27" s="93">
        <v>1328</v>
      </c>
      <c r="K27" s="93">
        <v>1762</v>
      </c>
      <c r="L27" s="93">
        <v>4110</v>
      </c>
      <c r="M27" s="93">
        <v>719</v>
      </c>
      <c r="N27" s="93">
        <v>44489</v>
      </c>
      <c r="O27" s="93">
        <v>20196</v>
      </c>
      <c r="P27" s="164" t="s">
        <v>44</v>
      </c>
      <c r="Q27" s="169" t="s">
        <v>167</v>
      </c>
      <c r="R27" s="248" t="s">
        <v>166</v>
      </c>
      <c r="S27" s="167"/>
    </row>
    <row r="28" spans="1:19" ht="10.5" customHeight="1">
      <c r="A28" s="246"/>
      <c r="B28" s="41" t="s">
        <v>45</v>
      </c>
      <c r="C28" s="60" t="s">
        <v>168</v>
      </c>
      <c r="D28" s="93">
        <v>50767</v>
      </c>
      <c r="E28" s="93">
        <v>53167</v>
      </c>
      <c r="F28" s="93">
        <v>77496</v>
      </c>
      <c r="G28" s="93">
        <v>41817</v>
      </c>
      <c r="H28" s="93">
        <v>128263</v>
      </c>
      <c r="I28" s="93">
        <v>94984</v>
      </c>
      <c r="J28" s="93">
        <v>4493</v>
      </c>
      <c r="K28" s="93">
        <v>7041</v>
      </c>
      <c r="L28" s="93">
        <v>11195</v>
      </c>
      <c r="M28" s="93">
        <v>2206</v>
      </c>
      <c r="N28" s="93">
        <v>137850</v>
      </c>
      <c r="O28" s="93">
        <v>90149</v>
      </c>
      <c r="P28" s="164" t="s">
        <v>45</v>
      </c>
      <c r="Q28" s="169" t="s">
        <v>168</v>
      </c>
      <c r="R28" s="249"/>
      <c r="S28" s="167"/>
    </row>
    <row r="29" spans="1:19" ht="10.5" customHeight="1">
      <c r="A29" s="246"/>
      <c r="B29" s="41" t="s">
        <v>46</v>
      </c>
      <c r="C29" s="60" t="s">
        <v>169</v>
      </c>
      <c r="D29" s="93">
        <v>20592</v>
      </c>
      <c r="E29" s="93">
        <v>15272</v>
      </c>
      <c r="F29" s="93">
        <v>35749</v>
      </c>
      <c r="G29" s="93">
        <v>17356</v>
      </c>
      <c r="H29" s="93">
        <v>56341</v>
      </c>
      <c r="I29" s="93">
        <v>32628</v>
      </c>
      <c r="J29" s="93">
        <v>1921</v>
      </c>
      <c r="K29" s="93">
        <v>2517</v>
      </c>
      <c r="L29" s="93">
        <v>4885</v>
      </c>
      <c r="M29" s="93">
        <v>955</v>
      </c>
      <c r="N29" s="93">
        <v>60826</v>
      </c>
      <c r="O29" s="93">
        <v>31066</v>
      </c>
      <c r="P29" s="164" t="s">
        <v>46</v>
      </c>
      <c r="Q29" s="169" t="s">
        <v>169</v>
      </c>
      <c r="R29" s="249"/>
      <c r="S29" s="167"/>
    </row>
    <row r="30" spans="1:19" ht="10.5" customHeight="1">
      <c r="A30" s="246"/>
      <c r="B30" s="41" t="s">
        <v>47</v>
      </c>
      <c r="C30" s="60" t="s">
        <v>170</v>
      </c>
      <c r="D30" s="93">
        <v>3808</v>
      </c>
      <c r="E30" s="93">
        <v>2399</v>
      </c>
      <c r="F30" s="93">
        <v>5887</v>
      </c>
      <c r="G30" s="93">
        <v>2316</v>
      </c>
      <c r="H30" s="93">
        <v>9695</v>
      </c>
      <c r="I30" s="93">
        <v>4715</v>
      </c>
      <c r="J30" s="93">
        <v>200</v>
      </c>
      <c r="K30" s="93">
        <v>138</v>
      </c>
      <c r="L30" s="93">
        <v>759</v>
      </c>
      <c r="M30" s="93">
        <v>125</v>
      </c>
      <c r="N30" s="93">
        <v>10236</v>
      </c>
      <c r="O30" s="93">
        <v>4703</v>
      </c>
      <c r="P30" s="164" t="s">
        <v>47</v>
      </c>
      <c r="Q30" s="169" t="s">
        <v>170</v>
      </c>
      <c r="R30" s="249"/>
      <c r="S30" s="167"/>
    </row>
    <row r="31" spans="1:19" ht="10.5" customHeight="1">
      <c r="A31" s="247"/>
      <c r="B31" s="63" t="s">
        <v>171</v>
      </c>
      <c r="C31" s="62" t="s">
        <v>172</v>
      </c>
      <c r="D31" s="115">
        <v>90251</v>
      </c>
      <c r="E31" s="115">
        <v>80567</v>
      </c>
      <c r="F31" s="115">
        <v>145245</v>
      </c>
      <c r="G31" s="115">
        <v>73000</v>
      </c>
      <c r="H31" s="115">
        <v>235496</v>
      </c>
      <c r="I31" s="115">
        <v>153568</v>
      </c>
      <c r="J31" s="115">
        <v>7942</v>
      </c>
      <c r="K31" s="115">
        <v>11458</v>
      </c>
      <c r="L31" s="115">
        <v>20949</v>
      </c>
      <c r="M31" s="115">
        <v>4005</v>
      </c>
      <c r="N31" s="115">
        <v>253401</v>
      </c>
      <c r="O31" s="115">
        <v>146114</v>
      </c>
      <c r="P31" s="170" t="s">
        <v>0</v>
      </c>
      <c r="Q31" s="171" t="s">
        <v>172</v>
      </c>
      <c r="R31" s="250"/>
      <c r="S31" s="167"/>
    </row>
    <row r="32" spans="1:19" ht="10.5" customHeight="1">
      <c r="A32" s="245" t="s">
        <v>173</v>
      </c>
      <c r="B32" s="41" t="s">
        <v>48</v>
      </c>
      <c r="C32" s="60" t="s">
        <v>174</v>
      </c>
      <c r="D32" s="93">
        <v>4049</v>
      </c>
      <c r="E32" s="93">
        <v>3072</v>
      </c>
      <c r="F32" s="93">
        <v>6191</v>
      </c>
      <c r="G32" s="93">
        <v>2469</v>
      </c>
      <c r="H32" s="93">
        <v>10240</v>
      </c>
      <c r="I32" s="93">
        <v>5540</v>
      </c>
      <c r="J32" s="93">
        <v>242</v>
      </c>
      <c r="K32" s="93">
        <v>260</v>
      </c>
      <c r="L32" s="93">
        <v>715</v>
      </c>
      <c r="M32" s="93">
        <v>101</v>
      </c>
      <c r="N32" s="93">
        <v>10693</v>
      </c>
      <c r="O32" s="93">
        <v>5381</v>
      </c>
      <c r="P32" s="164" t="s">
        <v>48</v>
      </c>
      <c r="Q32" s="169" t="s">
        <v>174</v>
      </c>
      <c r="R32" s="248" t="s">
        <v>173</v>
      </c>
      <c r="S32" s="167"/>
    </row>
    <row r="33" spans="1:19" ht="10.5" customHeight="1">
      <c r="A33" s="246"/>
      <c r="B33" s="41" t="s">
        <v>49</v>
      </c>
      <c r="C33" s="60" t="s">
        <v>175</v>
      </c>
      <c r="D33" s="93">
        <v>4665</v>
      </c>
      <c r="E33" s="93">
        <v>3307</v>
      </c>
      <c r="F33" s="93">
        <v>7102</v>
      </c>
      <c r="G33" s="93">
        <v>2837</v>
      </c>
      <c r="H33" s="93">
        <v>11767</v>
      </c>
      <c r="I33" s="93">
        <v>6144</v>
      </c>
      <c r="J33" s="93">
        <v>290</v>
      </c>
      <c r="K33" s="93">
        <v>192</v>
      </c>
      <c r="L33" s="93">
        <v>798</v>
      </c>
      <c r="M33" s="93">
        <v>132</v>
      </c>
      <c r="N33" s="93">
        <v>12293</v>
      </c>
      <c r="O33" s="93">
        <v>6083</v>
      </c>
      <c r="P33" s="164" t="s">
        <v>49</v>
      </c>
      <c r="Q33" s="169" t="s">
        <v>175</v>
      </c>
      <c r="R33" s="249"/>
      <c r="S33" s="167"/>
    </row>
    <row r="34" spans="1:19" ht="10.5" customHeight="1">
      <c r="A34" s="246"/>
      <c r="B34" s="41" t="s">
        <v>50</v>
      </c>
      <c r="C34" s="60" t="s">
        <v>176</v>
      </c>
      <c r="D34" s="93">
        <v>3591</v>
      </c>
      <c r="E34" s="93">
        <v>2169</v>
      </c>
      <c r="F34" s="93">
        <v>4836</v>
      </c>
      <c r="G34" s="93">
        <v>1928</v>
      </c>
      <c r="H34" s="93">
        <v>8427</v>
      </c>
      <c r="I34" s="93">
        <v>4097</v>
      </c>
      <c r="J34" s="93">
        <v>260</v>
      </c>
      <c r="K34" s="93">
        <v>161</v>
      </c>
      <c r="L34" s="93">
        <v>617</v>
      </c>
      <c r="M34" s="93">
        <v>99</v>
      </c>
      <c r="N34" s="93">
        <v>8884</v>
      </c>
      <c r="O34" s="93">
        <v>4035</v>
      </c>
      <c r="P34" s="164" t="s">
        <v>50</v>
      </c>
      <c r="Q34" s="169" t="s">
        <v>176</v>
      </c>
      <c r="R34" s="249"/>
      <c r="S34" s="167"/>
    </row>
    <row r="35" spans="1:19" ht="10.5" customHeight="1">
      <c r="A35" s="247"/>
      <c r="B35" s="63" t="s">
        <v>171</v>
      </c>
      <c r="C35" s="62" t="s">
        <v>172</v>
      </c>
      <c r="D35" s="115">
        <v>12305</v>
      </c>
      <c r="E35" s="115">
        <v>8548</v>
      </c>
      <c r="F35" s="115">
        <v>18129</v>
      </c>
      <c r="G35" s="115">
        <v>7233</v>
      </c>
      <c r="H35" s="115">
        <v>30434</v>
      </c>
      <c r="I35" s="115">
        <v>15781</v>
      </c>
      <c r="J35" s="115">
        <v>792</v>
      </c>
      <c r="K35" s="115">
        <v>613</v>
      </c>
      <c r="L35" s="115">
        <v>2130</v>
      </c>
      <c r="M35" s="115">
        <v>332</v>
      </c>
      <c r="N35" s="115">
        <v>31870</v>
      </c>
      <c r="O35" s="115">
        <v>15500</v>
      </c>
      <c r="P35" s="170" t="s">
        <v>0</v>
      </c>
      <c r="Q35" s="171" t="s">
        <v>172</v>
      </c>
      <c r="R35" s="250"/>
      <c r="S35" s="167"/>
    </row>
    <row r="36" spans="1:19" ht="10.5" customHeight="1">
      <c r="A36" s="245" t="s">
        <v>177</v>
      </c>
      <c r="B36" s="41" t="s">
        <v>51</v>
      </c>
      <c r="C36" s="60" t="s">
        <v>178</v>
      </c>
      <c r="D36" s="93">
        <v>8933</v>
      </c>
      <c r="E36" s="93">
        <v>5349</v>
      </c>
      <c r="F36" s="93">
        <v>12655</v>
      </c>
      <c r="G36" s="93">
        <v>5153</v>
      </c>
      <c r="H36" s="93">
        <v>21588</v>
      </c>
      <c r="I36" s="93">
        <v>10502</v>
      </c>
      <c r="J36" s="93">
        <v>604</v>
      </c>
      <c r="K36" s="93">
        <v>396</v>
      </c>
      <c r="L36" s="93">
        <v>1652</v>
      </c>
      <c r="M36" s="93">
        <v>238</v>
      </c>
      <c r="N36" s="93">
        <v>22668</v>
      </c>
      <c r="O36" s="93">
        <v>10344</v>
      </c>
      <c r="P36" s="164" t="s">
        <v>51</v>
      </c>
      <c r="Q36" s="169" t="s">
        <v>178</v>
      </c>
      <c r="R36" s="248" t="s">
        <v>177</v>
      </c>
      <c r="S36" s="167"/>
    </row>
    <row r="37" spans="1:19" ht="10.5" customHeight="1">
      <c r="A37" s="246"/>
      <c r="B37" s="41" t="s">
        <v>52</v>
      </c>
      <c r="C37" s="60" t="s">
        <v>179</v>
      </c>
      <c r="D37" s="93">
        <v>13470</v>
      </c>
      <c r="E37" s="93">
        <v>8864</v>
      </c>
      <c r="F37" s="93">
        <v>25400</v>
      </c>
      <c r="G37" s="93">
        <v>10487</v>
      </c>
      <c r="H37" s="93">
        <v>38870</v>
      </c>
      <c r="I37" s="93">
        <v>19351</v>
      </c>
      <c r="J37" s="93">
        <v>891</v>
      </c>
      <c r="K37" s="93">
        <v>730</v>
      </c>
      <c r="L37" s="93">
        <v>2882</v>
      </c>
      <c r="M37" s="93">
        <v>361</v>
      </c>
      <c r="N37" s="93">
        <v>40584</v>
      </c>
      <c r="O37" s="93">
        <v>18983</v>
      </c>
      <c r="P37" s="164" t="s">
        <v>52</v>
      </c>
      <c r="Q37" s="169" t="s">
        <v>179</v>
      </c>
      <c r="R37" s="249"/>
      <c r="S37" s="167"/>
    </row>
    <row r="38" spans="1:19" ht="10.5" customHeight="1">
      <c r="A38" s="246"/>
      <c r="B38" s="41" t="s">
        <v>53</v>
      </c>
      <c r="C38" s="60" t="s">
        <v>180</v>
      </c>
      <c r="D38" s="93">
        <v>28010</v>
      </c>
      <c r="E38" s="93">
        <v>19638</v>
      </c>
      <c r="F38" s="93">
        <v>41636</v>
      </c>
      <c r="G38" s="93">
        <v>18376</v>
      </c>
      <c r="H38" s="93">
        <v>69646</v>
      </c>
      <c r="I38" s="93">
        <v>38013</v>
      </c>
      <c r="J38" s="93">
        <v>2097</v>
      </c>
      <c r="K38" s="93">
        <v>1605</v>
      </c>
      <c r="L38" s="93">
        <v>5933</v>
      </c>
      <c r="M38" s="93">
        <v>943</v>
      </c>
      <c r="N38" s="93">
        <v>73779</v>
      </c>
      <c r="O38" s="93">
        <v>37352</v>
      </c>
      <c r="P38" s="164" t="s">
        <v>53</v>
      </c>
      <c r="Q38" s="169" t="s">
        <v>180</v>
      </c>
      <c r="R38" s="249"/>
      <c r="S38" s="167"/>
    </row>
    <row r="39" spans="1:19" ht="10.5" customHeight="1">
      <c r="A39" s="246"/>
      <c r="B39" s="41" t="s">
        <v>54</v>
      </c>
      <c r="C39" s="60" t="s">
        <v>181</v>
      </c>
      <c r="D39" s="93">
        <v>7825</v>
      </c>
      <c r="E39" s="93">
        <v>5390</v>
      </c>
      <c r="F39" s="93">
        <v>9961</v>
      </c>
      <c r="G39" s="93">
        <v>4229</v>
      </c>
      <c r="H39" s="93">
        <v>17786</v>
      </c>
      <c r="I39" s="93">
        <v>9619</v>
      </c>
      <c r="J39" s="93">
        <v>563</v>
      </c>
      <c r="K39" s="93">
        <v>630</v>
      </c>
      <c r="L39" s="93">
        <v>1496</v>
      </c>
      <c r="M39" s="93">
        <v>252</v>
      </c>
      <c r="N39" s="93">
        <v>18782</v>
      </c>
      <c r="O39" s="93">
        <v>9241</v>
      </c>
      <c r="P39" s="164" t="s">
        <v>54</v>
      </c>
      <c r="Q39" s="169" t="s">
        <v>181</v>
      </c>
      <c r="R39" s="249"/>
      <c r="S39" s="167"/>
    </row>
    <row r="40" spans="1:19" ht="10.5" customHeight="1">
      <c r="A40" s="247"/>
      <c r="B40" s="63" t="s">
        <v>171</v>
      </c>
      <c r="C40" s="62" t="s">
        <v>172</v>
      </c>
      <c r="D40" s="115">
        <v>58238</v>
      </c>
      <c r="E40" s="115">
        <v>39240</v>
      </c>
      <c r="F40" s="115">
        <v>89652</v>
      </c>
      <c r="G40" s="115">
        <v>38245</v>
      </c>
      <c r="H40" s="115">
        <v>147890</v>
      </c>
      <c r="I40" s="115">
        <v>77485</v>
      </c>
      <c r="J40" s="115">
        <v>4155</v>
      </c>
      <c r="K40" s="115">
        <v>3361</v>
      </c>
      <c r="L40" s="115">
        <v>11963</v>
      </c>
      <c r="M40" s="115">
        <v>1795</v>
      </c>
      <c r="N40" s="115">
        <v>155813</v>
      </c>
      <c r="O40" s="115">
        <v>75919</v>
      </c>
      <c r="P40" s="170" t="s">
        <v>0</v>
      </c>
      <c r="Q40" s="171" t="s">
        <v>172</v>
      </c>
      <c r="R40" s="250"/>
      <c r="S40" s="167"/>
    </row>
    <row r="41" spans="1:19" ht="10.5" customHeight="1">
      <c r="A41" s="245" t="s">
        <v>182</v>
      </c>
      <c r="B41" s="41" t="s">
        <v>55</v>
      </c>
      <c r="C41" s="64" t="s">
        <v>183</v>
      </c>
      <c r="D41" s="93">
        <v>6033</v>
      </c>
      <c r="E41" s="93">
        <v>3882</v>
      </c>
      <c r="F41" s="93">
        <v>5810</v>
      </c>
      <c r="G41" s="93">
        <v>2439</v>
      </c>
      <c r="H41" s="93">
        <v>11843</v>
      </c>
      <c r="I41" s="93">
        <v>6321</v>
      </c>
      <c r="J41" s="93">
        <v>443</v>
      </c>
      <c r="K41" s="93">
        <v>303</v>
      </c>
      <c r="L41" s="93">
        <v>996</v>
      </c>
      <c r="M41" s="93">
        <v>150</v>
      </c>
      <c r="N41" s="93">
        <v>12650</v>
      </c>
      <c r="O41" s="93">
        <v>6168</v>
      </c>
      <c r="P41" s="164" t="s">
        <v>55</v>
      </c>
      <c r="Q41" s="173" t="s">
        <v>183</v>
      </c>
      <c r="R41" s="248" t="s">
        <v>182</v>
      </c>
      <c r="S41" s="167"/>
    </row>
    <row r="42" spans="1:19" ht="10.5" customHeight="1">
      <c r="A42" s="246"/>
      <c r="B42" s="41" t="s">
        <v>56</v>
      </c>
      <c r="C42" s="60" t="s">
        <v>184</v>
      </c>
      <c r="D42" s="93">
        <v>13188</v>
      </c>
      <c r="E42" s="93">
        <v>7738</v>
      </c>
      <c r="F42" s="93">
        <v>12400</v>
      </c>
      <c r="G42" s="93">
        <v>5480</v>
      </c>
      <c r="H42" s="93">
        <v>25588</v>
      </c>
      <c r="I42" s="93">
        <v>13218</v>
      </c>
      <c r="J42" s="93">
        <v>977</v>
      </c>
      <c r="K42" s="93">
        <v>675</v>
      </c>
      <c r="L42" s="93">
        <v>1973</v>
      </c>
      <c r="M42" s="93">
        <v>474</v>
      </c>
      <c r="N42" s="93">
        <v>27354</v>
      </c>
      <c r="O42" s="93">
        <v>13017</v>
      </c>
      <c r="P42" s="164" t="s">
        <v>56</v>
      </c>
      <c r="Q42" s="169" t="s">
        <v>184</v>
      </c>
      <c r="R42" s="249"/>
      <c r="S42" s="167"/>
    </row>
    <row r="43" spans="1:19" ht="10.5" customHeight="1">
      <c r="A43" s="246"/>
      <c r="B43" s="41" t="s">
        <v>57</v>
      </c>
      <c r="C43" s="60" t="s">
        <v>185</v>
      </c>
      <c r="D43" s="93">
        <v>45846</v>
      </c>
      <c r="E43" s="93">
        <v>26748</v>
      </c>
      <c r="F43" s="93">
        <v>36556</v>
      </c>
      <c r="G43" s="93">
        <v>17259</v>
      </c>
      <c r="H43" s="93">
        <v>82402</v>
      </c>
      <c r="I43" s="93">
        <v>44007</v>
      </c>
      <c r="J43" s="93">
        <v>3177</v>
      </c>
      <c r="K43" s="93">
        <v>2562</v>
      </c>
      <c r="L43" s="93">
        <v>7045</v>
      </c>
      <c r="M43" s="93">
        <v>1955</v>
      </c>
      <c r="N43" s="93">
        <v>89064</v>
      </c>
      <c r="O43" s="93">
        <v>43400</v>
      </c>
      <c r="P43" s="164" t="s">
        <v>57</v>
      </c>
      <c r="Q43" s="169" t="s">
        <v>185</v>
      </c>
      <c r="R43" s="249"/>
      <c r="S43" s="167"/>
    </row>
    <row r="44" spans="1:19" ht="10.5" customHeight="1">
      <c r="A44" s="246"/>
      <c r="B44" s="41" t="s">
        <v>58</v>
      </c>
      <c r="C44" s="60" t="s">
        <v>186</v>
      </c>
      <c r="D44" s="93">
        <v>24378</v>
      </c>
      <c r="E44" s="93">
        <v>14334</v>
      </c>
      <c r="F44" s="93">
        <v>22813</v>
      </c>
      <c r="G44" s="93">
        <v>10111</v>
      </c>
      <c r="H44" s="93">
        <v>47191</v>
      </c>
      <c r="I44" s="93">
        <v>24445</v>
      </c>
      <c r="J44" s="93">
        <v>2208</v>
      </c>
      <c r="K44" s="93">
        <v>1848</v>
      </c>
      <c r="L44" s="93">
        <v>4003</v>
      </c>
      <c r="M44" s="93">
        <v>923</v>
      </c>
      <c r="N44" s="93">
        <v>51228</v>
      </c>
      <c r="O44" s="93">
        <v>23519</v>
      </c>
      <c r="P44" s="164" t="s">
        <v>58</v>
      </c>
      <c r="Q44" s="169" t="s">
        <v>186</v>
      </c>
      <c r="R44" s="249"/>
      <c r="S44" s="167"/>
    </row>
    <row r="45" spans="1:19" ht="10.5" customHeight="1">
      <c r="A45" s="246"/>
      <c r="B45" s="41" t="s">
        <v>59</v>
      </c>
      <c r="C45" s="60" t="s">
        <v>187</v>
      </c>
      <c r="D45" s="93">
        <v>6936</v>
      </c>
      <c r="E45" s="93">
        <v>3840</v>
      </c>
      <c r="F45" s="93">
        <v>5526</v>
      </c>
      <c r="G45" s="93">
        <v>2374</v>
      </c>
      <c r="H45" s="93">
        <v>12462</v>
      </c>
      <c r="I45" s="93">
        <v>6215</v>
      </c>
      <c r="J45" s="93">
        <v>518</v>
      </c>
      <c r="K45" s="93">
        <v>358</v>
      </c>
      <c r="L45" s="93">
        <v>989</v>
      </c>
      <c r="M45" s="93">
        <v>224</v>
      </c>
      <c r="N45" s="93">
        <v>13315</v>
      </c>
      <c r="O45" s="93">
        <v>6081</v>
      </c>
      <c r="P45" s="164" t="s">
        <v>59</v>
      </c>
      <c r="Q45" s="169" t="s">
        <v>187</v>
      </c>
      <c r="R45" s="249"/>
      <c r="S45" s="167"/>
    </row>
    <row r="46" spans="1:19" ht="10.5" customHeight="1">
      <c r="A46" s="246"/>
      <c r="B46" s="41" t="s">
        <v>60</v>
      </c>
      <c r="C46" s="60" t="s">
        <v>188</v>
      </c>
      <c r="D46" s="93">
        <v>6168</v>
      </c>
      <c r="E46" s="93">
        <v>3632</v>
      </c>
      <c r="F46" s="93">
        <v>6720</v>
      </c>
      <c r="G46" s="93">
        <v>2548</v>
      </c>
      <c r="H46" s="93">
        <v>12888</v>
      </c>
      <c r="I46" s="93">
        <v>6181</v>
      </c>
      <c r="J46" s="93">
        <v>326</v>
      </c>
      <c r="K46" s="93">
        <v>168</v>
      </c>
      <c r="L46" s="93">
        <v>909</v>
      </c>
      <c r="M46" s="93">
        <v>103</v>
      </c>
      <c r="N46" s="93">
        <v>13523</v>
      </c>
      <c r="O46" s="93">
        <v>6116</v>
      </c>
      <c r="P46" s="164" t="s">
        <v>60</v>
      </c>
      <c r="Q46" s="169" t="s">
        <v>188</v>
      </c>
      <c r="R46" s="249"/>
      <c r="S46" s="167"/>
    </row>
    <row r="47" spans="1:19" ht="10.5" customHeight="1">
      <c r="A47" s="247"/>
      <c r="B47" s="63" t="s">
        <v>189</v>
      </c>
      <c r="C47" s="62" t="s">
        <v>190</v>
      </c>
      <c r="D47" s="115">
        <v>102549</v>
      </c>
      <c r="E47" s="115">
        <v>60175</v>
      </c>
      <c r="F47" s="115">
        <v>89825</v>
      </c>
      <c r="G47" s="115">
        <v>40212</v>
      </c>
      <c r="H47" s="115">
        <v>192374</v>
      </c>
      <c r="I47" s="115">
        <v>100387</v>
      </c>
      <c r="J47" s="115">
        <v>7649</v>
      </c>
      <c r="K47" s="115">
        <v>5914</v>
      </c>
      <c r="L47" s="115">
        <v>15915</v>
      </c>
      <c r="M47" s="115">
        <v>3828</v>
      </c>
      <c r="N47" s="115">
        <v>207134</v>
      </c>
      <c r="O47" s="115">
        <v>98302</v>
      </c>
      <c r="P47" s="170" t="s">
        <v>0</v>
      </c>
      <c r="Q47" s="171" t="s">
        <v>190</v>
      </c>
      <c r="R47" s="250"/>
      <c r="S47" s="167"/>
    </row>
    <row r="48" spans="1:19" ht="10.5" customHeight="1">
      <c r="A48" s="245" t="s">
        <v>191</v>
      </c>
      <c r="B48" s="41" t="s">
        <v>61</v>
      </c>
      <c r="C48" s="60" t="s">
        <v>192</v>
      </c>
      <c r="D48" s="93">
        <v>1804</v>
      </c>
      <c r="E48" s="93">
        <v>1051</v>
      </c>
      <c r="F48" s="93">
        <v>2649</v>
      </c>
      <c r="G48" s="93">
        <v>1054</v>
      </c>
      <c r="H48" s="93">
        <v>4453</v>
      </c>
      <c r="I48" s="93">
        <v>2104</v>
      </c>
      <c r="J48" s="93">
        <v>139</v>
      </c>
      <c r="K48" s="93">
        <v>71</v>
      </c>
      <c r="L48" s="93">
        <v>373</v>
      </c>
      <c r="M48" s="93">
        <v>70</v>
      </c>
      <c r="N48" s="93">
        <v>4724</v>
      </c>
      <c r="O48" s="93">
        <v>2103</v>
      </c>
      <c r="P48" s="164" t="s">
        <v>61</v>
      </c>
      <c r="Q48" s="169" t="s">
        <v>192</v>
      </c>
      <c r="R48" s="248" t="s">
        <v>191</v>
      </c>
      <c r="S48" s="167"/>
    </row>
    <row r="49" spans="1:19" ht="10.5" customHeight="1">
      <c r="A49" s="246"/>
      <c r="B49" s="41" t="s">
        <v>62</v>
      </c>
      <c r="C49" s="60" t="s">
        <v>193</v>
      </c>
      <c r="D49" s="93">
        <v>2024</v>
      </c>
      <c r="E49" s="93">
        <v>1135</v>
      </c>
      <c r="F49" s="93">
        <v>3880</v>
      </c>
      <c r="G49" s="93">
        <v>1472</v>
      </c>
      <c r="H49" s="93">
        <v>5904</v>
      </c>
      <c r="I49" s="93">
        <v>2607</v>
      </c>
      <c r="J49" s="93">
        <v>148</v>
      </c>
      <c r="K49" s="93">
        <v>88</v>
      </c>
      <c r="L49" s="93">
        <v>440</v>
      </c>
      <c r="M49" s="93">
        <v>72</v>
      </c>
      <c r="N49" s="93">
        <v>6186</v>
      </c>
      <c r="O49" s="93">
        <v>2590</v>
      </c>
      <c r="P49" s="164" t="s">
        <v>62</v>
      </c>
      <c r="Q49" s="169" t="s">
        <v>193</v>
      </c>
      <c r="R49" s="249"/>
      <c r="S49" s="167"/>
    </row>
    <row r="50" spans="1:19" ht="10.5" customHeight="1">
      <c r="A50" s="246"/>
      <c r="B50" s="41" t="s">
        <v>63</v>
      </c>
      <c r="C50" s="60" t="s">
        <v>194</v>
      </c>
      <c r="D50" s="93">
        <v>6505</v>
      </c>
      <c r="E50" s="93">
        <v>3263</v>
      </c>
      <c r="F50" s="93">
        <v>7302</v>
      </c>
      <c r="G50" s="93">
        <v>2960</v>
      </c>
      <c r="H50" s="93">
        <v>13807</v>
      </c>
      <c r="I50" s="93">
        <v>6224</v>
      </c>
      <c r="J50" s="93">
        <v>585</v>
      </c>
      <c r="K50" s="93">
        <v>352</v>
      </c>
      <c r="L50" s="93">
        <v>1180</v>
      </c>
      <c r="M50" s="93">
        <v>247</v>
      </c>
      <c r="N50" s="93">
        <v>14984</v>
      </c>
      <c r="O50" s="93">
        <v>6119</v>
      </c>
      <c r="P50" s="164" t="s">
        <v>63</v>
      </c>
      <c r="Q50" s="169" t="s">
        <v>194</v>
      </c>
      <c r="R50" s="249"/>
      <c r="S50" s="167"/>
    </row>
    <row r="51" spans="1:19" ht="10.5" customHeight="1">
      <c r="A51" s="246"/>
      <c r="B51" s="41" t="s">
        <v>64</v>
      </c>
      <c r="C51" s="60" t="s">
        <v>195</v>
      </c>
      <c r="D51" s="93">
        <v>9369</v>
      </c>
      <c r="E51" s="93">
        <v>5257</v>
      </c>
      <c r="F51" s="93">
        <v>11792</v>
      </c>
      <c r="G51" s="93">
        <v>5006</v>
      </c>
      <c r="H51" s="93">
        <v>21161</v>
      </c>
      <c r="I51" s="93">
        <v>10263</v>
      </c>
      <c r="J51" s="93">
        <v>646</v>
      </c>
      <c r="K51" s="93">
        <v>490</v>
      </c>
      <c r="L51" s="93">
        <v>1451</v>
      </c>
      <c r="M51" s="93">
        <v>258</v>
      </c>
      <c r="N51" s="93">
        <v>22434</v>
      </c>
      <c r="O51" s="93">
        <v>10031</v>
      </c>
      <c r="P51" s="164" t="s">
        <v>64</v>
      </c>
      <c r="Q51" s="169" t="s">
        <v>195</v>
      </c>
      <c r="R51" s="249"/>
      <c r="S51" s="167"/>
    </row>
    <row r="52" spans="1:19" ht="10.5" customHeight="1">
      <c r="A52" s="246"/>
      <c r="B52" s="41" t="s">
        <v>65</v>
      </c>
      <c r="C52" s="60" t="s">
        <v>196</v>
      </c>
      <c r="D52" s="93">
        <v>4332</v>
      </c>
      <c r="E52" s="93">
        <v>2527</v>
      </c>
      <c r="F52" s="93">
        <v>6763</v>
      </c>
      <c r="G52" s="93">
        <v>2679</v>
      </c>
      <c r="H52" s="93">
        <v>11095</v>
      </c>
      <c r="I52" s="93">
        <v>5205</v>
      </c>
      <c r="J52" s="93">
        <v>272</v>
      </c>
      <c r="K52" s="93">
        <v>184</v>
      </c>
      <c r="L52" s="93">
        <v>927</v>
      </c>
      <c r="M52" s="93">
        <v>158</v>
      </c>
      <c r="N52" s="93">
        <v>11700</v>
      </c>
      <c r="O52" s="93">
        <v>5179</v>
      </c>
      <c r="P52" s="164" t="s">
        <v>65</v>
      </c>
      <c r="Q52" s="169" t="s">
        <v>196</v>
      </c>
      <c r="R52" s="249"/>
      <c r="S52" s="167"/>
    </row>
    <row r="53" spans="1:19" ht="10.5" customHeight="1">
      <c r="A53" s="247"/>
      <c r="B53" s="63" t="s">
        <v>189</v>
      </c>
      <c r="C53" s="62" t="s">
        <v>190</v>
      </c>
      <c r="D53" s="115">
        <v>24034</v>
      </c>
      <c r="E53" s="115">
        <v>13233</v>
      </c>
      <c r="F53" s="115">
        <v>32386</v>
      </c>
      <c r="G53" s="115">
        <v>13171</v>
      </c>
      <c r="H53" s="115">
        <v>56420</v>
      </c>
      <c r="I53" s="115">
        <v>26403</v>
      </c>
      <c r="J53" s="115">
        <v>1790</v>
      </c>
      <c r="K53" s="115">
        <v>1185</v>
      </c>
      <c r="L53" s="115">
        <v>4371</v>
      </c>
      <c r="M53" s="115">
        <v>804</v>
      </c>
      <c r="N53" s="115">
        <v>60028</v>
      </c>
      <c r="O53" s="115">
        <v>26021</v>
      </c>
      <c r="P53" s="170" t="s">
        <v>0</v>
      </c>
      <c r="Q53" s="171" t="s">
        <v>190</v>
      </c>
      <c r="R53" s="250"/>
      <c r="S53" s="167"/>
    </row>
    <row r="54" spans="1:19" ht="10.5" customHeight="1">
      <c r="A54" s="245" t="s">
        <v>197</v>
      </c>
      <c r="B54" s="41" t="s">
        <v>66</v>
      </c>
      <c r="C54" s="60" t="s">
        <v>198</v>
      </c>
      <c r="D54" s="93">
        <v>2870</v>
      </c>
      <c r="E54" s="93">
        <v>1443</v>
      </c>
      <c r="F54" s="93">
        <v>4165</v>
      </c>
      <c r="G54" s="93">
        <v>1564</v>
      </c>
      <c r="H54" s="93">
        <v>7035</v>
      </c>
      <c r="I54" s="93">
        <v>3007</v>
      </c>
      <c r="J54" s="93">
        <v>243</v>
      </c>
      <c r="K54" s="93">
        <v>214</v>
      </c>
      <c r="L54" s="93">
        <v>623</v>
      </c>
      <c r="M54" s="93">
        <v>133</v>
      </c>
      <c r="N54" s="93">
        <v>7565</v>
      </c>
      <c r="O54" s="93">
        <v>2926</v>
      </c>
      <c r="P54" s="164" t="s">
        <v>66</v>
      </c>
      <c r="Q54" s="169" t="s">
        <v>198</v>
      </c>
      <c r="R54" s="248" t="s">
        <v>197</v>
      </c>
      <c r="S54" s="167"/>
    </row>
    <row r="55" spans="1:19" ht="10.5" customHeight="1">
      <c r="A55" s="246"/>
      <c r="B55" s="41" t="s">
        <v>67</v>
      </c>
      <c r="C55" s="60" t="s">
        <v>199</v>
      </c>
      <c r="D55" s="93">
        <v>3147</v>
      </c>
      <c r="E55" s="93">
        <v>1702</v>
      </c>
      <c r="F55" s="93">
        <v>4330</v>
      </c>
      <c r="G55" s="93">
        <v>1704</v>
      </c>
      <c r="H55" s="93">
        <v>7477</v>
      </c>
      <c r="I55" s="93">
        <v>3406</v>
      </c>
      <c r="J55" s="93">
        <v>277</v>
      </c>
      <c r="K55" s="93">
        <v>182</v>
      </c>
      <c r="L55" s="93">
        <v>787</v>
      </c>
      <c r="M55" s="93">
        <v>180</v>
      </c>
      <c r="N55" s="93">
        <v>8053</v>
      </c>
      <c r="O55" s="93">
        <v>3404</v>
      </c>
      <c r="P55" s="164" t="s">
        <v>67</v>
      </c>
      <c r="Q55" s="169" t="s">
        <v>199</v>
      </c>
      <c r="R55" s="249"/>
      <c r="S55" s="167"/>
    </row>
    <row r="56" spans="1:19" ht="10.5" customHeight="1">
      <c r="A56" s="246"/>
      <c r="B56" s="41" t="s">
        <v>68</v>
      </c>
      <c r="C56" s="60" t="s">
        <v>200</v>
      </c>
      <c r="D56" s="93">
        <v>4979</v>
      </c>
      <c r="E56" s="93">
        <v>2660</v>
      </c>
      <c r="F56" s="93">
        <v>6549</v>
      </c>
      <c r="G56" s="93">
        <v>2594</v>
      </c>
      <c r="H56" s="93">
        <v>11528</v>
      </c>
      <c r="I56" s="93">
        <v>5254</v>
      </c>
      <c r="J56" s="93">
        <v>327</v>
      </c>
      <c r="K56" s="93">
        <v>244</v>
      </c>
      <c r="L56" s="93">
        <v>901</v>
      </c>
      <c r="M56" s="93">
        <v>282</v>
      </c>
      <c r="N56" s="93">
        <v>12221</v>
      </c>
      <c r="O56" s="93">
        <v>5292</v>
      </c>
      <c r="P56" s="164" t="s">
        <v>68</v>
      </c>
      <c r="Q56" s="169" t="s">
        <v>200</v>
      </c>
      <c r="R56" s="249"/>
      <c r="S56" s="167"/>
    </row>
    <row r="57" spans="1:19" ht="10.5" customHeight="1">
      <c r="A57" s="246"/>
      <c r="B57" s="41" t="s">
        <v>69</v>
      </c>
      <c r="C57" s="60" t="s">
        <v>201</v>
      </c>
      <c r="D57" s="93">
        <v>3171</v>
      </c>
      <c r="E57" s="93">
        <v>1997</v>
      </c>
      <c r="F57" s="93">
        <v>5822</v>
      </c>
      <c r="G57" s="93">
        <v>2133</v>
      </c>
      <c r="H57" s="93">
        <v>8993</v>
      </c>
      <c r="I57" s="93">
        <v>4130</v>
      </c>
      <c r="J57" s="93">
        <v>163</v>
      </c>
      <c r="K57" s="93">
        <v>122</v>
      </c>
      <c r="L57" s="93">
        <v>696</v>
      </c>
      <c r="M57" s="93">
        <v>184</v>
      </c>
      <c r="N57" s="93">
        <v>9449</v>
      </c>
      <c r="O57" s="93">
        <v>4192</v>
      </c>
      <c r="P57" s="164" t="s">
        <v>69</v>
      </c>
      <c r="Q57" s="169" t="s">
        <v>201</v>
      </c>
      <c r="R57" s="249"/>
      <c r="S57" s="167"/>
    </row>
    <row r="58" spans="1:19" ht="10.5" customHeight="1">
      <c r="A58" s="247"/>
      <c r="B58" s="63" t="s">
        <v>189</v>
      </c>
      <c r="C58" s="62" t="s">
        <v>190</v>
      </c>
      <c r="D58" s="115">
        <v>14167</v>
      </c>
      <c r="E58" s="115">
        <v>7802</v>
      </c>
      <c r="F58" s="115">
        <v>20866</v>
      </c>
      <c r="G58" s="115">
        <v>7995</v>
      </c>
      <c r="H58" s="115">
        <v>35033</v>
      </c>
      <c r="I58" s="115">
        <v>15797</v>
      </c>
      <c r="J58" s="115">
        <v>1010</v>
      </c>
      <c r="K58" s="115">
        <v>762</v>
      </c>
      <c r="L58" s="115">
        <v>3007</v>
      </c>
      <c r="M58" s="115">
        <v>779</v>
      </c>
      <c r="N58" s="115">
        <v>37288</v>
      </c>
      <c r="O58" s="115">
        <v>15814</v>
      </c>
      <c r="P58" s="170" t="s">
        <v>0</v>
      </c>
      <c r="Q58" s="171" t="s">
        <v>190</v>
      </c>
      <c r="R58" s="250"/>
      <c r="S58" s="167"/>
    </row>
    <row r="59" spans="1:19" ht="10.5" customHeight="1">
      <c r="A59" s="245" t="s">
        <v>202</v>
      </c>
      <c r="B59" s="41" t="s">
        <v>70</v>
      </c>
      <c r="C59" s="60" t="s">
        <v>203</v>
      </c>
      <c r="D59" s="93">
        <v>20310</v>
      </c>
      <c r="E59" s="93">
        <v>12650</v>
      </c>
      <c r="F59" s="93">
        <v>26446</v>
      </c>
      <c r="G59" s="93">
        <v>11269</v>
      </c>
      <c r="H59" s="93">
        <v>46756</v>
      </c>
      <c r="I59" s="93">
        <v>23918</v>
      </c>
      <c r="J59" s="93">
        <v>1480</v>
      </c>
      <c r="K59" s="93">
        <v>1265</v>
      </c>
      <c r="L59" s="93">
        <v>3314</v>
      </c>
      <c r="M59" s="93">
        <v>705</v>
      </c>
      <c r="N59" s="93">
        <v>49462</v>
      </c>
      <c r="O59" s="93">
        <v>23358</v>
      </c>
      <c r="P59" s="164" t="s">
        <v>70</v>
      </c>
      <c r="Q59" s="169" t="s">
        <v>203</v>
      </c>
      <c r="R59" s="248" t="s">
        <v>202</v>
      </c>
      <c r="S59" s="167"/>
    </row>
    <row r="60" spans="1:19" ht="10.5" customHeight="1">
      <c r="A60" s="246"/>
      <c r="B60" s="41" t="s">
        <v>71</v>
      </c>
      <c r="C60" s="60" t="s">
        <v>204</v>
      </c>
      <c r="D60" s="93">
        <v>3378</v>
      </c>
      <c r="E60" s="93">
        <v>2459</v>
      </c>
      <c r="F60" s="93">
        <v>7200</v>
      </c>
      <c r="G60" s="93">
        <v>2813</v>
      </c>
      <c r="H60" s="93">
        <v>10578</v>
      </c>
      <c r="I60" s="93">
        <v>5271</v>
      </c>
      <c r="J60" s="93">
        <v>298</v>
      </c>
      <c r="K60" s="93">
        <v>293</v>
      </c>
      <c r="L60" s="93">
        <v>651</v>
      </c>
      <c r="M60" s="93">
        <v>102</v>
      </c>
      <c r="N60" s="93">
        <v>11041</v>
      </c>
      <c r="O60" s="93">
        <v>5081</v>
      </c>
      <c r="P60" s="164" t="s">
        <v>71</v>
      </c>
      <c r="Q60" s="169" t="s">
        <v>204</v>
      </c>
      <c r="R60" s="249"/>
      <c r="S60" s="167"/>
    </row>
    <row r="61" spans="1:19" ht="10.5" customHeight="1">
      <c r="A61" s="246"/>
      <c r="B61" s="41" t="s">
        <v>72</v>
      </c>
      <c r="C61" s="60" t="s">
        <v>205</v>
      </c>
      <c r="D61" s="93">
        <v>5729</v>
      </c>
      <c r="E61" s="93">
        <v>3648</v>
      </c>
      <c r="F61" s="93">
        <v>9365</v>
      </c>
      <c r="G61" s="93">
        <v>3524</v>
      </c>
      <c r="H61" s="93">
        <v>15094</v>
      </c>
      <c r="I61" s="93">
        <v>7172</v>
      </c>
      <c r="J61" s="93">
        <v>384</v>
      </c>
      <c r="K61" s="93">
        <v>283</v>
      </c>
      <c r="L61" s="93">
        <v>873</v>
      </c>
      <c r="M61" s="93">
        <v>230</v>
      </c>
      <c r="N61" s="93">
        <v>15835</v>
      </c>
      <c r="O61" s="93">
        <v>7119</v>
      </c>
      <c r="P61" s="164" t="s">
        <v>72</v>
      </c>
      <c r="Q61" s="169" t="s">
        <v>205</v>
      </c>
      <c r="R61" s="249"/>
      <c r="S61" s="167"/>
    </row>
    <row r="62" spans="1:19" ht="10.5" customHeight="1">
      <c r="A62" s="247"/>
      <c r="B62" s="63" t="s">
        <v>189</v>
      </c>
      <c r="C62" s="62" t="s">
        <v>190</v>
      </c>
      <c r="D62" s="115">
        <v>29417</v>
      </c>
      <c r="E62" s="115">
        <v>18757</v>
      </c>
      <c r="F62" s="115">
        <v>43011</v>
      </c>
      <c r="G62" s="115">
        <v>17605</v>
      </c>
      <c r="H62" s="115">
        <v>72428</v>
      </c>
      <c r="I62" s="115">
        <v>36361</v>
      </c>
      <c r="J62" s="115">
        <v>2162</v>
      </c>
      <c r="K62" s="115">
        <v>1841</v>
      </c>
      <c r="L62" s="115">
        <v>4838</v>
      </c>
      <c r="M62" s="115">
        <v>1038</v>
      </c>
      <c r="N62" s="115">
        <v>76338</v>
      </c>
      <c r="O62" s="115">
        <v>35558</v>
      </c>
      <c r="P62" s="170" t="s">
        <v>0</v>
      </c>
      <c r="Q62" s="171" t="s">
        <v>190</v>
      </c>
      <c r="R62" s="250"/>
      <c r="S62" s="167"/>
    </row>
    <row r="63" spans="1:19" ht="10.5" customHeight="1">
      <c r="A63" s="291" t="s">
        <v>206</v>
      </c>
      <c r="B63" s="41" t="s">
        <v>73</v>
      </c>
      <c r="C63" s="60" t="s">
        <v>207</v>
      </c>
      <c r="D63" s="93">
        <v>6950</v>
      </c>
      <c r="E63" s="93">
        <v>4123</v>
      </c>
      <c r="F63" s="93">
        <v>12485</v>
      </c>
      <c r="G63" s="93">
        <v>4921</v>
      </c>
      <c r="H63" s="93">
        <v>19435</v>
      </c>
      <c r="I63" s="93">
        <v>9044</v>
      </c>
      <c r="J63" s="93">
        <v>661</v>
      </c>
      <c r="K63" s="93">
        <v>648</v>
      </c>
      <c r="L63" s="93">
        <v>1212</v>
      </c>
      <c r="M63" s="93">
        <v>168</v>
      </c>
      <c r="N63" s="93">
        <v>20648</v>
      </c>
      <c r="O63" s="93">
        <v>8564</v>
      </c>
      <c r="P63" s="164" t="s">
        <v>73</v>
      </c>
      <c r="Q63" s="169" t="s">
        <v>207</v>
      </c>
      <c r="R63" s="290" t="s">
        <v>208</v>
      </c>
      <c r="S63" s="167"/>
    </row>
    <row r="64" spans="1:19" ht="10.5" customHeight="1">
      <c r="A64" s="291"/>
      <c r="B64" s="41" t="s">
        <v>74</v>
      </c>
      <c r="C64" s="60" t="s">
        <v>209</v>
      </c>
      <c r="D64" s="93">
        <v>3955</v>
      </c>
      <c r="E64" s="93">
        <v>2012</v>
      </c>
      <c r="F64" s="93">
        <v>5023</v>
      </c>
      <c r="G64" s="93">
        <v>1923</v>
      </c>
      <c r="H64" s="93">
        <v>8978</v>
      </c>
      <c r="I64" s="93">
        <v>3935</v>
      </c>
      <c r="J64" s="93">
        <v>284</v>
      </c>
      <c r="K64" s="93">
        <v>221</v>
      </c>
      <c r="L64" s="93">
        <v>513</v>
      </c>
      <c r="M64" s="93">
        <v>91</v>
      </c>
      <c r="N64" s="93">
        <v>9522</v>
      </c>
      <c r="O64" s="93">
        <v>3805</v>
      </c>
      <c r="P64" s="164" t="s">
        <v>74</v>
      </c>
      <c r="Q64" s="169" t="s">
        <v>209</v>
      </c>
      <c r="R64" s="290"/>
      <c r="S64" s="167"/>
    </row>
    <row r="65" spans="1:19" ht="10.5" customHeight="1">
      <c r="A65" s="291"/>
      <c r="B65" s="41" t="s">
        <v>75</v>
      </c>
      <c r="C65" s="60" t="s">
        <v>210</v>
      </c>
      <c r="D65" s="93">
        <v>5408</v>
      </c>
      <c r="E65" s="93">
        <v>3093</v>
      </c>
      <c r="F65" s="93">
        <v>7822</v>
      </c>
      <c r="G65" s="93">
        <v>2942</v>
      </c>
      <c r="H65" s="93">
        <v>13230</v>
      </c>
      <c r="I65" s="93">
        <v>6035</v>
      </c>
      <c r="J65" s="93">
        <v>478</v>
      </c>
      <c r="K65" s="93">
        <v>289</v>
      </c>
      <c r="L65" s="93">
        <v>706</v>
      </c>
      <c r="M65" s="93">
        <v>123</v>
      </c>
      <c r="N65" s="93">
        <v>14047</v>
      </c>
      <c r="O65" s="93">
        <v>5869</v>
      </c>
      <c r="P65" s="164" t="s">
        <v>75</v>
      </c>
      <c r="Q65" s="169" t="s">
        <v>210</v>
      </c>
      <c r="R65" s="290"/>
      <c r="S65" s="167"/>
    </row>
    <row r="66" spans="1:19" ht="10.5" customHeight="1">
      <c r="A66" s="291"/>
      <c r="B66" s="41" t="s">
        <v>76</v>
      </c>
      <c r="C66" s="60" t="s">
        <v>211</v>
      </c>
      <c r="D66" s="93">
        <v>7129</v>
      </c>
      <c r="E66" s="93">
        <v>3701</v>
      </c>
      <c r="F66" s="93">
        <v>8726</v>
      </c>
      <c r="G66" s="93">
        <v>3315</v>
      </c>
      <c r="H66" s="93">
        <v>15855</v>
      </c>
      <c r="I66" s="93">
        <v>7016</v>
      </c>
      <c r="J66" s="93">
        <v>623</v>
      </c>
      <c r="K66" s="93">
        <v>371</v>
      </c>
      <c r="L66" s="93">
        <v>934</v>
      </c>
      <c r="M66" s="93">
        <v>154</v>
      </c>
      <c r="N66" s="93">
        <v>16929</v>
      </c>
      <c r="O66" s="93">
        <v>6799</v>
      </c>
      <c r="P66" s="164" t="s">
        <v>76</v>
      </c>
      <c r="Q66" s="169" t="s">
        <v>211</v>
      </c>
      <c r="R66" s="290"/>
      <c r="S66" s="167"/>
    </row>
    <row r="67" spans="1:19" s="103" customFormat="1" ht="10.5" customHeight="1">
      <c r="A67" s="291"/>
      <c r="B67" s="63" t="s">
        <v>212</v>
      </c>
      <c r="C67" s="62" t="s">
        <v>213</v>
      </c>
      <c r="D67" s="115">
        <v>23442</v>
      </c>
      <c r="E67" s="115">
        <v>12928</v>
      </c>
      <c r="F67" s="115">
        <v>34056</v>
      </c>
      <c r="G67" s="115">
        <v>13102</v>
      </c>
      <c r="H67" s="115">
        <v>57498</v>
      </c>
      <c r="I67" s="115">
        <v>26030</v>
      </c>
      <c r="J67" s="115">
        <v>2046</v>
      </c>
      <c r="K67" s="115">
        <v>1529</v>
      </c>
      <c r="L67" s="115">
        <v>3365</v>
      </c>
      <c r="M67" s="115">
        <v>536</v>
      </c>
      <c r="N67" s="115">
        <v>61146</v>
      </c>
      <c r="O67" s="115">
        <v>25037</v>
      </c>
      <c r="P67" s="170" t="s">
        <v>0</v>
      </c>
      <c r="Q67" s="171" t="s">
        <v>213</v>
      </c>
      <c r="R67" s="290"/>
      <c r="S67" s="174"/>
    </row>
    <row r="68" spans="1:19" s="103" customFormat="1" ht="22.5">
      <c r="A68" s="65" t="s">
        <v>214</v>
      </c>
      <c r="B68" s="66" t="s">
        <v>77</v>
      </c>
      <c r="C68" s="67" t="s">
        <v>215</v>
      </c>
      <c r="D68" s="116">
        <v>7177</v>
      </c>
      <c r="E68" s="116">
        <v>4984</v>
      </c>
      <c r="F68" s="116">
        <v>4961</v>
      </c>
      <c r="G68" s="116">
        <v>2214</v>
      </c>
      <c r="H68" s="116">
        <v>12138</v>
      </c>
      <c r="I68" s="116">
        <v>7198</v>
      </c>
      <c r="J68" s="116">
        <v>446</v>
      </c>
      <c r="K68" s="116">
        <v>450</v>
      </c>
      <c r="L68" s="116">
        <v>967</v>
      </c>
      <c r="M68" s="116">
        <v>321</v>
      </c>
      <c r="N68" s="116">
        <v>13082</v>
      </c>
      <c r="O68" s="116">
        <v>7069</v>
      </c>
      <c r="P68" s="176" t="s">
        <v>77</v>
      </c>
      <c r="Q68" s="169" t="s">
        <v>215</v>
      </c>
      <c r="R68" s="172" t="s">
        <v>214</v>
      </c>
      <c r="S68" s="174"/>
    </row>
    <row r="69" spans="1:19" s="104" customFormat="1" ht="10.5" customHeight="1">
      <c r="A69" s="281" t="s">
        <v>216</v>
      </c>
      <c r="B69" s="282"/>
      <c r="C69" s="283"/>
      <c r="D69" s="117">
        <f>_xlfn.COMPOUNDVALUE(31)</f>
        <v>468889</v>
      </c>
      <c r="E69" s="117">
        <v>315076</v>
      </c>
      <c r="F69" s="117">
        <f>_xlfn.COMPOUNDVALUE(34)</f>
        <v>654520</v>
      </c>
      <c r="G69" s="117">
        <v>284605</v>
      </c>
      <c r="H69" s="117">
        <f>_xlfn.COMPOUNDVALUE(37)</f>
        <v>1123409</v>
      </c>
      <c r="I69" s="117">
        <v>599681</v>
      </c>
      <c r="J69" s="117">
        <f>_xlfn.COMPOUNDVALUE(40)</f>
        <v>37650</v>
      </c>
      <c r="K69" s="117">
        <v>35023</v>
      </c>
      <c r="L69" s="117">
        <v>92562</v>
      </c>
      <c r="M69" s="117">
        <v>18473</v>
      </c>
      <c r="N69" s="117">
        <v>1201206</v>
      </c>
      <c r="O69" s="118">
        <v>583131</v>
      </c>
      <c r="P69" s="284" t="s">
        <v>216</v>
      </c>
      <c r="Q69" s="285"/>
      <c r="R69" s="286"/>
      <c r="S69" s="175"/>
    </row>
    <row r="70" spans="1:18" ht="10.5" customHeight="1">
      <c r="A70" s="68" t="s">
        <v>251</v>
      </c>
      <c r="B70" s="105"/>
      <c r="C70" s="105"/>
      <c r="D70" s="105"/>
      <c r="E70" s="105"/>
      <c r="F70" s="105"/>
      <c r="G70" s="105"/>
      <c r="H70" s="105"/>
      <c r="I70" s="105"/>
      <c r="J70" s="69"/>
      <c r="K70" s="105"/>
      <c r="L70" s="105"/>
      <c r="M70" s="105"/>
      <c r="N70" s="105"/>
      <c r="O70" s="105"/>
      <c r="P70" s="105"/>
      <c r="Q70" s="105"/>
      <c r="R70" s="105"/>
    </row>
    <row r="71" spans="1:9" ht="14.25">
      <c r="A71" s="69" t="s">
        <v>252</v>
      </c>
      <c r="B71" s="112"/>
      <c r="C71" s="112"/>
      <c r="D71" s="112"/>
      <c r="E71" s="112"/>
      <c r="F71" s="112"/>
      <c r="G71" s="112"/>
      <c r="H71" s="112"/>
      <c r="I71" s="112"/>
    </row>
  </sheetData>
  <sheetProtection/>
  <mergeCells count="30">
    <mergeCell ref="A36:A40"/>
    <mergeCell ref="A41:A47"/>
    <mergeCell ref="R36:R40"/>
    <mergeCell ref="R59:R62"/>
    <mergeCell ref="R63:R67"/>
    <mergeCell ref="A63:A67"/>
    <mergeCell ref="R41:R47"/>
    <mergeCell ref="R48:R53"/>
    <mergeCell ref="R54:R58"/>
    <mergeCell ref="A48:A53"/>
    <mergeCell ref="A54:A58"/>
    <mergeCell ref="A69:C69"/>
    <mergeCell ref="A59:A62"/>
    <mergeCell ref="P69:R69"/>
    <mergeCell ref="A13:A19"/>
    <mergeCell ref="A32:A35"/>
    <mergeCell ref="R13:R19"/>
    <mergeCell ref="R20:R26"/>
    <mergeCell ref="R27:R31"/>
    <mergeCell ref="A27:A31"/>
    <mergeCell ref="A20:A26"/>
    <mergeCell ref="R32:R35"/>
    <mergeCell ref="A5:C9"/>
    <mergeCell ref="P5:R9"/>
    <mergeCell ref="D5:E7"/>
    <mergeCell ref="F5:G7"/>
    <mergeCell ref="H5:I7"/>
    <mergeCell ref="J5:K7"/>
    <mergeCell ref="L5:M7"/>
    <mergeCell ref="N5:O7"/>
  </mergeCells>
  <printOptions horizontalCentered="1"/>
  <pageMargins left="0.5905511811023623" right="0.5905511811023623" top="0.35433070866141736" bottom="0.5905511811023623" header="0.4724409448818898" footer="0.4724409448818898"/>
  <pageSetup horizontalDpi="300" verticalDpi="300" orientation="portrait" paperSize="9" scale="98" r:id="rId1"/>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S71"/>
  <sheetViews>
    <sheetView zoomScaleSheetLayoutView="100" zoomScalePageLayoutView="0" workbookViewId="0" topLeftCell="A1">
      <selection activeCell="A1" sqref="A1"/>
    </sheetView>
  </sheetViews>
  <sheetFormatPr defaultColWidth="14.625" defaultRowHeight="10.5" customHeight="1"/>
  <cols>
    <col min="1" max="1" width="9.375" style="101" customWidth="1"/>
    <col min="2" max="2" width="9.125" style="101" customWidth="1"/>
    <col min="3" max="3" width="8.25390625" style="101" customWidth="1"/>
    <col min="4" max="15" width="11.75390625" style="101" customWidth="1"/>
    <col min="16" max="16" width="9.375" style="101" customWidth="1"/>
    <col min="17" max="17" width="8.25390625" style="101" customWidth="1"/>
    <col min="18" max="18" width="9.375" style="101" customWidth="1"/>
    <col min="19" max="16384" width="14.625" style="101" customWidth="1"/>
  </cols>
  <sheetData>
    <row r="1" spans="1:18" s="96" customFormat="1" ht="12" customHeight="1">
      <c r="A1" s="1" t="s">
        <v>78</v>
      </c>
      <c r="B1" s="86"/>
      <c r="C1" s="86"/>
      <c r="D1" s="86"/>
      <c r="E1" s="95"/>
      <c r="R1" s="86" t="s">
        <v>89</v>
      </c>
    </row>
    <row r="2" spans="1:5" s="96" customFormat="1" ht="25.5" customHeight="1">
      <c r="A2" s="2"/>
      <c r="B2" s="2"/>
      <c r="C2" s="2"/>
      <c r="E2" s="95"/>
    </row>
    <row r="3" spans="1:18" s="98" customFormat="1" ht="12.75">
      <c r="A3" s="40" t="s">
        <v>114</v>
      </c>
      <c r="R3" s="99"/>
    </row>
    <row r="4" spans="1:18" s="98" customFormat="1" ht="12.75" customHeight="1">
      <c r="A4" s="70" t="s">
        <v>224</v>
      </c>
      <c r="R4" s="99"/>
    </row>
    <row r="5" spans="1:18" ht="13.5" customHeight="1">
      <c r="A5" s="251" t="s">
        <v>15</v>
      </c>
      <c r="B5" s="252"/>
      <c r="C5" s="253"/>
      <c r="D5" s="269" t="s">
        <v>228</v>
      </c>
      <c r="E5" s="270"/>
      <c r="F5" s="275" t="s">
        <v>229</v>
      </c>
      <c r="G5" s="270"/>
      <c r="H5" s="275" t="s">
        <v>16</v>
      </c>
      <c r="I5" s="270"/>
      <c r="J5" s="275" t="s">
        <v>238</v>
      </c>
      <c r="K5" s="270"/>
      <c r="L5" s="292" t="s">
        <v>88</v>
      </c>
      <c r="M5" s="270"/>
      <c r="N5" s="275" t="s">
        <v>17</v>
      </c>
      <c r="O5" s="278"/>
      <c r="P5" s="260" t="s">
        <v>219</v>
      </c>
      <c r="Q5" s="261"/>
      <c r="R5" s="262"/>
    </row>
    <row r="6" spans="1:18" ht="13.5" customHeight="1">
      <c r="A6" s="254"/>
      <c r="B6" s="255"/>
      <c r="C6" s="256"/>
      <c r="D6" s="271"/>
      <c r="E6" s="272"/>
      <c r="F6" s="276"/>
      <c r="G6" s="272"/>
      <c r="H6" s="276"/>
      <c r="I6" s="272"/>
      <c r="J6" s="276"/>
      <c r="K6" s="272"/>
      <c r="L6" s="293"/>
      <c r="M6" s="272"/>
      <c r="N6" s="276"/>
      <c r="O6" s="279"/>
      <c r="P6" s="263"/>
      <c r="Q6" s="264"/>
      <c r="R6" s="265"/>
    </row>
    <row r="7" spans="1:18" ht="13.5" customHeight="1">
      <c r="A7" s="254"/>
      <c r="B7" s="255"/>
      <c r="C7" s="256"/>
      <c r="D7" s="273"/>
      <c r="E7" s="274"/>
      <c r="F7" s="277"/>
      <c r="G7" s="274"/>
      <c r="H7" s="277"/>
      <c r="I7" s="274"/>
      <c r="J7" s="277"/>
      <c r="K7" s="274"/>
      <c r="L7" s="294"/>
      <c r="M7" s="274"/>
      <c r="N7" s="277"/>
      <c r="O7" s="280"/>
      <c r="P7" s="263"/>
      <c r="Q7" s="264"/>
      <c r="R7" s="265"/>
    </row>
    <row r="8" spans="1:18" ht="13.5" customHeight="1">
      <c r="A8" s="254"/>
      <c r="B8" s="255"/>
      <c r="C8" s="256"/>
      <c r="D8" s="43" t="s">
        <v>18</v>
      </c>
      <c r="E8" s="43" t="s">
        <v>19</v>
      </c>
      <c r="F8" s="43" t="s">
        <v>18</v>
      </c>
      <c r="G8" s="43" t="s">
        <v>19</v>
      </c>
      <c r="H8" s="43" t="s">
        <v>18</v>
      </c>
      <c r="I8" s="43" t="s">
        <v>19</v>
      </c>
      <c r="J8" s="43" t="s">
        <v>18</v>
      </c>
      <c r="K8" s="71" t="s">
        <v>19</v>
      </c>
      <c r="L8" s="72" t="s">
        <v>18</v>
      </c>
      <c r="M8" s="43" t="s">
        <v>19</v>
      </c>
      <c r="N8" s="43" t="s">
        <v>18</v>
      </c>
      <c r="O8" s="43" t="s">
        <v>19</v>
      </c>
      <c r="P8" s="263"/>
      <c r="Q8" s="264"/>
      <c r="R8" s="265"/>
    </row>
    <row r="9" spans="1:18" ht="13.5" customHeight="1">
      <c r="A9" s="257"/>
      <c r="B9" s="258"/>
      <c r="C9" s="259"/>
      <c r="D9" s="88" t="s">
        <v>20</v>
      </c>
      <c r="E9" s="89" t="s">
        <v>21</v>
      </c>
      <c r="F9" s="89" t="s">
        <v>20</v>
      </c>
      <c r="G9" s="89" t="s">
        <v>21</v>
      </c>
      <c r="H9" s="89" t="s">
        <v>20</v>
      </c>
      <c r="I9" s="88" t="s">
        <v>21</v>
      </c>
      <c r="J9" s="88" t="s">
        <v>20</v>
      </c>
      <c r="K9" s="92" t="s">
        <v>21</v>
      </c>
      <c r="L9" s="89" t="s">
        <v>20</v>
      </c>
      <c r="M9" s="89" t="s">
        <v>21</v>
      </c>
      <c r="N9" s="88" t="s">
        <v>20</v>
      </c>
      <c r="O9" s="89" t="s">
        <v>21</v>
      </c>
      <c r="P9" s="266"/>
      <c r="Q9" s="267"/>
      <c r="R9" s="268"/>
    </row>
    <row r="10" spans="1:18" s="106" customFormat="1" ht="9" customHeight="1">
      <c r="A10" s="46"/>
      <c r="B10" s="47"/>
      <c r="C10" s="73"/>
      <c r="D10" s="49" t="s">
        <v>22</v>
      </c>
      <c r="E10" s="49" t="s">
        <v>23</v>
      </c>
      <c r="F10" s="49" t="s">
        <v>22</v>
      </c>
      <c r="G10" s="49" t="s">
        <v>23</v>
      </c>
      <c r="H10" s="49" t="s">
        <v>22</v>
      </c>
      <c r="I10" s="49" t="s">
        <v>23</v>
      </c>
      <c r="J10" s="90" t="s">
        <v>22</v>
      </c>
      <c r="K10" s="49" t="s">
        <v>23</v>
      </c>
      <c r="L10" s="49" t="s">
        <v>22</v>
      </c>
      <c r="M10" s="49" t="s">
        <v>23</v>
      </c>
      <c r="N10" s="49" t="s">
        <v>90</v>
      </c>
      <c r="O10" s="91" t="s">
        <v>25</v>
      </c>
      <c r="P10" s="47"/>
      <c r="Q10" s="74"/>
      <c r="R10" s="52"/>
    </row>
    <row r="11" spans="1:18" s="106" customFormat="1" ht="9" customHeight="1">
      <c r="A11" s="46"/>
      <c r="B11" s="46"/>
      <c r="C11" s="48"/>
      <c r="D11" s="17" t="s">
        <v>233</v>
      </c>
      <c r="E11" s="75" t="s">
        <v>26</v>
      </c>
      <c r="F11" s="17" t="s">
        <v>233</v>
      </c>
      <c r="G11" s="75" t="s">
        <v>26</v>
      </c>
      <c r="H11" s="17" t="s">
        <v>233</v>
      </c>
      <c r="I11" s="75" t="s">
        <v>26</v>
      </c>
      <c r="J11" s="17" t="s">
        <v>233</v>
      </c>
      <c r="K11" s="75" t="s">
        <v>26</v>
      </c>
      <c r="L11" s="17" t="s">
        <v>233</v>
      </c>
      <c r="M11" s="75" t="s">
        <v>26</v>
      </c>
      <c r="N11" s="55" t="s">
        <v>91</v>
      </c>
      <c r="O11" s="75" t="s">
        <v>26</v>
      </c>
      <c r="P11" s="46"/>
      <c r="Q11" s="51"/>
      <c r="R11" s="76"/>
    </row>
    <row r="12" spans="1:19" ht="22.5">
      <c r="A12" s="58" t="s">
        <v>24</v>
      </c>
      <c r="B12" s="42" t="s">
        <v>31</v>
      </c>
      <c r="C12" s="59" t="s">
        <v>149</v>
      </c>
      <c r="D12" s="115">
        <v>56393</v>
      </c>
      <c r="E12" s="115">
        <v>386095</v>
      </c>
      <c r="F12" s="115">
        <v>21293</v>
      </c>
      <c r="G12" s="115">
        <v>13076</v>
      </c>
      <c r="H12" s="115">
        <v>77686</v>
      </c>
      <c r="I12" s="115">
        <v>399171</v>
      </c>
      <c r="J12" s="115">
        <v>4200</v>
      </c>
      <c r="K12" s="115">
        <v>23528</v>
      </c>
      <c r="L12" s="115">
        <v>5177</v>
      </c>
      <c r="M12" s="115">
        <v>1438</v>
      </c>
      <c r="N12" s="115">
        <v>82636</v>
      </c>
      <c r="O12" s="115">
        <v>377081</v>
      </c>
      <c r="P12" s="164" t="s">
        <v>31</v>
      </c>
      <c r="Q12" s="165" t="s">
        <v>149</v>
      </c>
      <c r="R12" s="166" t="s">
        <v>150</v>
      </c>
      <c r="S12" s="167"/>
    </row>
    <row r="13" spans="1:19" ht="10.5" customHeight="1">
      <c r="A13" s="245" t="s">
        <v>151</v>
      </c>
      <c r="B13" s="41" t="s">
        <v>32</v>
      </c>
      <c r="C13" s="60" t="s">
        <v>152</v>
      </c>
      <c r="D13" s="93">
        <v>10672</v>
      </c>
      <c r="E13" s="93">
        <v>78903</v>
      </c>
      <c r="F13" s="93">
        <v>4016</v>
      </c>
      <c r="G13" s="93">
        <v>2475</v>
      </c>
      <c r="H13" s="93">
        <v>14688</v>
      </c>
      <c r="I13" s="93">
        <v>81378</v>
      </c>
      <c r="J13" s="93">
        <v>632</v>
      </c>
      <c r="K13" s="93">
        <v>7604</v>
      </c>
      <c r="L13" s="93">
        <v>896</v>
      </c>
      <c r="M13" s="93">
        <v>104</v>
      </c>
      <c r="N13" s="93">
        <v>15411</v>
      </c>
      <c r="O13" s="93">
        <v>73878</v>
      </c>
      <c r="P13" s="168" t="s">
        <v>32</v>
      </c>
      <c r="Q13" s="169" t="s">
        <v>152</v>
      </c>
      <c r="R13" s="287" t="s">
        <v>151</v>
      </c>
      <c r="S13" s="167"/>
    </row>
    <row r="14" spans="1:19" ht="10.5" customHeight="1">
      <c r="A14" s="246"/>
      <c r="B14" s="41" t="s">
        <v>33</v>
      </c>
      <c r="C14" s="60" t="s">
        <v>153</v>
      </c>
      <c r="D14" s="93">
        <v>10030</v>
      </c>
      <c r="E14" s="93">
        <v>74097</v>
      </c>
      <c r="F14" s="93">
        <v>3798</v>
      </c>
      <c r="G14" s="93">
        <v>2293</v>
      </c>
      <c r="H14" s="93">
        <v>13828</v>
      </c>
      <c r="I14" s="93">
        <v>76391</v>
      </c>
      <c r="J14" s="93">
        <v>632</v>
      </c>
      <c r="K14" s="93">
        <v>3476</v>
      </c>
      <c r="L14" s="93">
        <v>948</v>
      </c>
      <c r="M14" s="93">
        <v>219</v>
      </c>
      <c r="N14" s="93">
        <v>14583</v>
      </c>
      <c r="O14" s="93">
        <v>73133</v>
      </c>
      <c r="P14" s="164" t="s">
        <v>33</v>
      </c>
      <c r="Q14" s="169" t="s">
        <v>153</v>
      </c>
      <c r="R14" s="288"/>
      <c r="S14" s="167"/>
    </row>
    <row r="15" spans="1:19" ht="10.5" customHeight="1">
      <c r="A15" s="246"/>
      <c r="B15" s="41" t="s">
        <v>34</v>
      </c>
      <c r="C15" s="60" t="s">
        <v>154</v>
      </c>
      <c r="D15" s="93">
        <v>21273</v>
      </c>
      <c r="E15" s="93">
        <v>194729</v>
      </c>
      <c r="F15" s="93">
        <v>8291</v>
      </c>
      <c r="G15" s="93">
        <v>5195</v>
      </c>
      <c r="H15" s="93">
        <v>29564</v>
      </c>
      <c r="I15" s="93">
        <v>199924</v>
      </c>
      <c r="J15" s="93">
        <v>1609</v>
      </c>
      <c r="K15" s="93">
        <v>14090</v>
      </c>
      <c r="L15" s="93">
        <v>1830</v>
      </c>
      <c r="M15" s="93">
        <v>259</v>
      </c>
      <c r="N15" s="93">
        <v>31443</v>
      </c>
      <c r="O15" s="93">
        <v>186093</v>
      </c>
      <c r="P15" s="164" t="s">
        <v>34</v>
      </c>
      <c r="Q15" s="169" t="s">
        <v>154</v>
      </c>
      <c r="R15" s="288"/>
      <c r="S15" s="167"/>
    </row>
    <row r="16" spans="1:19" ht="10.5" customHeight="1">
      <c r="A16" s="246"/>
      <c r="B16" s="41" t="s">
        <v>35</v>
      </c>
      <c r="C16" s="60" t="s">
        <v>155</v>
      </c>
      <c r="D16" s="93">
        <v>8148</v>
      </c>
      <c r="E16" s="93">
        <v>51731</v>
      </c>
      <c r="F16" s="93">
        <v>3395</v>
      </c>
      <c r="G16" s="93">
        <v>1986</v>
      </c>
      <c r="H16" s="93">
        <v>11543</v>
      </c>
      <c r="I16" s="93">
        <v>53717</v>
      </c>
      <c r="J16" s="93">
        <v>502</v>
      </c>
      <c r="K16" s="93">
        <v>2780</v>
      </c>
      <c r="L16" s="93">
        <v>661</v>
      </c>
      <c r="M16" s="93">
        <v>65</v>
      </c>
      <c r="N16" s="93">
        <v>12143</v>
      </c>
      <c r="O16" s="93">
        <v>51002</v>
      </c>
      <c r="P16" s="164" t="s">
        <v>35</v>
      </c>
      <c r="Q16" s="169" t="s">
        <v>155</v>
      </c>
      <c r="R16" s="288"/>
      <c r="S16" s="167"/>
    </row>
    <row r="17" spans="1:19" ht="10.5" customHeight="1">
      <c r="A17" s="246"/>
      <c r="B17" s="41" t="s">
        <v>36</v>
      </c>
      <c r="C17" s="60" t="s">
        <v>156</v>
      </c>
      <c r="D17" s="93">
        <v>9878</v>
      </c>
      <c r="E17" s="93">
        <v>69590</v>
      </c>
      <c r="F17" s="93">
        <v>4281</v>
      </c>
      <c r="G17" s="93">
        <v>2422</v>
      </c>
      <c r="H17" s="93">
        <v>14159</v>
      </c>
      <c r="I17" s="93">
        <v>72012</v>
      </c>
      <c r="J17" s="93">
        <v>567</v>
      </c>
      <c r="K17" s="93">
        <v>4598</v>
      </c>
      <c r="L17" s="93">
        <v>715</v>
      </c>
      <c r="M17" s="93">
        <v>86</v>
      </c>
      <c r="N17" s="93">
        <v>14838</v>
      </c>
      <c r="O17" s="93">
        <v>67499</v>
      </c>
      <c r="P17" s="164" t="s">
        <v>36</v>
      </c>
      <c r="Q17" s="169" t="s">
        <v>156</v>
      </c>
      <c r="R17" s="288"/>
      <c r="S17" s="167"/>
    </row>
    <row r="18" spans="1:19" ht="10.5" customHeight="1">
      <c r="A18" s="246"/>
      <c r="B18" s="41" t="s">
        <v>37</v>
      </c>
      <c r="C18" s="60" t="s">
        <v>157</v>
      </c>
      <c r="D18" s="93">
        <v>19321</v>
      </c>
      <c r="E18" s="93">
        <v>136183</v>
      </c>
      <c r="F18" s="93">
        <v>8299</v>
      </c>
      <c r="G18" s="93">
        <v>4914</v>
      </c>
      <c r="H18" s="93">
        <v>27620</v>
      </c>
      <c r="I18" s="93">
        <v>141097</v>
      </c>
      <c r="J18" s="93">
        <v>1112</v>
      </c>
      <c r="K18" s="93">
        <v>12269</v>
      </c>
      <c r="L18" s="93">
        <v>1554</v>
      </c>
      <c r="M18" s="93">
        <v>594</v>
      </c>
      <c r="N18" s="93">
        <v>29006</v>
      </c>
      <c r="O18" s="93">
        <v>129421</v>
      </c>
      <c r="P18" s="164" t="s">
        <v>37</v>
      </c>
      <c r="Q18" s="169" t="s">
        <v>157</v>
      </c>
      <c r="R18" s="288"/>
      <c r="S18" s="167"/>
    </row>
    <row r="19" spans="1:19" ht="10.5" customHeight="1">
      <c r="A19" s="247"/>
      <c r="B19" s="63" t="s">
        <v>158</v>
      </c>
      <c r="C19" s="62" t="s">
        <v>159</v>
      </c>
      <c r="D19" s="115">
        <v>79322</v>
      </c>
      <c r="E19" s="115">
        <v>605233</v>
      </c>
      <c r="F19" s="115">
        <v>32080</v>
      </c>
      <c r="G19" s="115">
        <v>19285</v>
      </c>
      <c r="H19" s="115">
        <v>111402</v>
      </c>
      <c r="I19" s="115">
        <v>624519</v>
      </c>
      <c r="J19" s="115">
        <v>5054</v>
      </c>
      <c r="K19" s="115">
        <v>44818</v>
      </c>
      <c r="L19" s="115">
        <v>6604</v>
      </c>
      <c r="M19" s="115">
        <v>1326</v>
      </c>
      <c r="N19" s="115">
        <v>117424</v>
      </c>
      <c r="O19" s="115">
        <v>581027</v>
      </c>
      <c r="P19" s="170" t="s">
        <v>0</v>
      </c>
      <c r="Q19" s="171" t="s">
        <v>159</v>
      </c>
      <c r="R19" s="289"/>
      <c r="S19" s="167"/>
    </row>
    <row r="20" spans="1:19" ht="10.5" customHeight="1">
      <c r="A20" s="245" t="s">
        <v>27</v>
      </c>
      <c r="B20" s="41" t="s">
        <v>38</v>
      </c>
      <c r="C20" s="60" t="s">
        <v>160</v>
      </c>
      <c r="D20" s="93">
        <v>24642</v>
      </c>
      <c r="E20" s="93">
        <v>173850</v>
      </c>
      <c r="F20" s="93">
        <v>10182</v>
      </c>
      <c r="G20" s="93">
        <v>6253</v>
      </c>
      <c r="H20" s="93">
        <v>34824</v>
      </c>
      <c r="I20" s="93">
        <v>180103</v>
      </c>
      <c r="J20" s="93">
        <v>1807</v>
      </c>
      <c r="K20" s="93">
        <v>12597</v>
      </c>
      <c r="L20" s="93">
        <v>2104</v>
      </c>
      <c r="M20" s="93">
        <v>216</v>
      </c>
      <c r="N20" s="93">
        <v>36955</v>
      </c>
      <c r="O20" s="93">
        <v>167721</v>
      </c>
      <c r="P20" s="164" t="s">
        <v>38</v>
      </c>
      <c r="Q20" s="169" t="s">
        <v>160</v>
      </c>
      <c r="R20" s="287" t="s">
        <v>27</v>
      </c>
      <c r="S20" s="167"/>
    </row>
    <row r="21" spans="1:19" ht="10.5" customHeight="1">
      <c r="A21" s="246"/>
      <c r="B21" s="41" t="s">
        <v>39</v>
      </c>
      <c r="C21" s="60" t="s">
        <v>161</v>
      </c>
      <c r="D21" s="93">
        <v>19075</v>
      </c>
      <c r="E21" s="93">
        <v>122608</v>
      </c>
      <c r="F21" s="93">
        <v>9152</v>
      </c>
      <c r="G21" s="93">
        <v>5222</v>
      </c>
      <c r="H21" s="93">
        <v>28227</v>
      </c>
      <c r="I21" s="93">
        <v>127830</v>
      </c>
      <c r="J21" s="93">
        <v>1112</v>
      </c>
      <c r="K21" s="93">
        <v>10917</v>
      </c>
      <c r="L21" s="93">
        <v>1566</v>
      </c>
      <c r="M21" s="93">
        <v>256</v>
      </c>
      <c r="N21" s="93">
        <v>29480</v>
      </c>
      <c r="O21" s="93">
        <v>117169</v>
      </c>
      <c r="P21" s="164" t="s">
        <v>39</v>
      </c>
      <c r="Q21" s="169" t="s">
        <v>161</v>
      </c>
      <c r="R21" s="288"/>
      <c r="S21" s="167"/>
    </row>
    <row r="22" spans="1:19" ht="10.5" customHeight="1">
      <c r="A22" s="246"/>
      <c r="B22" s="41" t="s">
        <v>40</v>
      </c>
      <c r="C22" s="60" t="s">
        <v>162</v>
      </c>
      <c r="D22" s="93">
        <v>20195</v>
      </c>
      <c r="E22" s="93">
        <v>156500</v>
      </c>
      <c r="F22" s="93">
        <v>8841</v>
      </c>
      <c r="G22" s="93">
        <v>5168</v>
      </c>
      <c r="H22" s="93">
        <v>29036</v>
      </c>
      <c r="I22" s="93">
        <v>161669</v>
      </c>
      <c r="J22" s="93">
        <v>1466</v>
      </c>
      <c r="K22" s="93">
        <v>18969</v>
      </c>
      <c r="L22" s="93">
        <v>2075</v>
      </c>
      <c r="M22" s="93">
        <v>482</v>
      </c>
      <c r="N22" s="93">
        <v>30675</v>
      </c>
      <c r="O22" s="93">
        <v>143181</v>
      </c>
      <c r="P22" s="164" t="s">
        <v>40</v>
      </c>
      <c r="Q22" s="169" t="s">
        <v>162</v>
      </c>
      <c r="R22" s="288"/>
      <c r="S22" s="167"/>
    </row>
    <row r="23" spans="1:19" ht="10.5" customHeight="1">
      <c r="A23" s="246"/>
      <c r="B23" s="41" t="s">
        <v>41</v>
      </c>
      <c r="C23" s="60" t="s">
        <v>163</v>
      </c>
      <c r="D23" s="93">
        <v>60908</v>
      </c>
      <c r="E23" s="93">
        <v>410280</v>
      </c>
      <c r="F23" s="93">
        <v>28799</v>
      </c>
      <c r="G23" s="93">
        <v>17248</v>
      </c>
      <c r="H23" s="93">
        <v>89707</v>
      </c>
      <c r="I23" s="93">
        <v>427528</v>
      </c>
      <c r="J23" s="93">
        <v>5709</v>
      </c>
      <c r="K23" s="93">
        <v>32305</v>
      </c>
      <c r="L23" s="93">
        <v>5393</v>
      </c>
      <c r="M23" s="93">
        <v>1144</v>
      </c>
      <c r="N23" s="93">
        <v>96115</v>
      </c>
      <c r="O23" s="93">
        <v>396367</v>
      </c>
      <c r="P23" s="164" t="s">
        <v>41</v>
      </c>
      <c r="Q23" s="169" t="s">
        <v>163</v>
      </c>
      <c r="R23" s="288"/>
      <c r="S23" s="167"/>
    </row>
    <row r="24" spans="1:19" ht="10.5" customHeight="1">
      <c r="A24" s="246"/>
      <c r="B24" s="41" t="s">
        <v>42</v>
      </c>
      <c r="C24" s="60" t="s">
        <v>164</v>
      </c>
      <c r="D24" s="93">
        <v>22238</v>
      </c>
      <c r="E24" s="93">
        <v>172168</v>
      </c>
      <c r="F24" s="93">
        <v>8820</v>
      </c>
      <c r="G24" s="93">
        <v>5023</v>
      </c>
      <c r="H24" s="93">
        <v>31058</v>
      </c>
      <c r="I24" s="93">
        <v>177190</v>
      </c>
      <c r="J24" s="93">
        <v>1330</v>
      </c>
      <c r="K24" s="93">
        <v>16964</v>
      </c>
      <c r="L24" s="93">
        <v>2201</v>
      </c>
      <c r="M24" s="93">
        <v>255</v>
      </c>
      <c r="N24" s="93">
        <v>32552</v>
      </c>
      <c r="O24" s="93">
        <v>160481</v>
      </c>
      <c r="P24" s="164" t="s">
        <v>42</v>
      </c>
      <c r="Q24" s="169" t="s">
        <v>164</v>
      </c>
      <c r="R24" s="288"/>
      <c r="S24" s="167"/>
    </row>
    <row r="25" spans="1:19" ht="10.5" customHeight="1">
      <c r="A25" s="246"/>
      <c r="B25" s="41" t="s">
        <v>43</v>
      </c>
      <c r="C25" s="60" t="s">
        <v>165</v>
      </c>
      <c r="D25" s="93">
        <v>21317</v>
      </c>
      <c r="E25" s="93">
        <v>150894</v>
      </c>
      <c r="F25" s="93">
        <v>9416</v>
      </c>
      <c r="G25" s="93">
        <v>5278</v>
      </c>
      <c r="H25" s="93">
        <v>30733</v>
      </c>
      <c r="I25" s="93">
        <v>156172</v>
      </c>
      <c r="J25" s="93">
        <v>1330</v>
      </c>
      <c r="K25" s="93">
        <v>29812</v>
      </c>
      <c r="L25" s="93">
        <v>1893</v>
      </c>
      <c r="M25" s="93">
        <v>239</v>
      </c>
      <c r="N25" s="93">
        <v>32250</v>
      </c>
      <c r="O25" s="93">
        <v>126599</v>
      </c>
      <c r="P25" s="164" t="s">
        <v>43</v>
      </c>
      <c r="Q25" s="169" t="s">
        <v>165</v>
      </c>
      <c r="R25" s="288"/>
      <c r="S25" s="167"/>
    </row>
    <row r="26" spans="1:19" ht="10.5" customHeight="1">
      <c r="A26" s="247"/>
      <c r="B26" s="63" t="s">
        <v>0</v>
      </c>
      <c r="C26" s="62" t="s">
        <v>159</v>
      </c>
      <c r="D26" s="115">
        <v>168375</v>
      </c>
      <c r="E26" s="115">
        <v>1186300</v>
      </c>
      <c r="F26" s="115">
        <v>75210</v>
      </c>
      <c r="G26" s="115">
        <v>44192</v>
      </c>
      <c r="H26" s="115">
        <v>243585</v>
      </c>
      <c r="I26" s="115">
        <v>1230492</v>
      </c>
      <c r="J26" s="115">
        <v>12754</v>
      </c>
      <c r="K26" s="115">
        <v>121565</v>
      </c>
      <c r="L26" s="115">
        <v>15232</v>
      </c>
      <c r="M26" s="115">
        <v>2593</v>
      </c>
      <c r="N26" s="115">
        <v>258027</v>
      </c>
      <c r="O26" s="115">
        <v>1111519</v>
      </c>
      <c r="P26" s="170" t="s">
        <v>0</v>
      </c>
      <c r="Q26" s="171" t="s">
        <v>159</v>
      </c>
      <c r="R26" s="289"/>
      <c r="S26" s="167"/>
    </row>
    <row r="27" spans="1:19" ht="10.5" customHeight="1">
      <c r="A27" s="245" t="s">
        <v>166</v>
      </c>
      <c r="B27" s="41" t="s">
        <v>44</v>
      </c>
      <c r="C27" s="60" t="s">
        <v>167</v>
      </c>
      <c r="D27" s="93">
        <v>48124</v>
      </c>
      <c r="E27" s="93">
        <v>337733</v>
      </c>
      <c r="F27" s="93">
        <v>21144</v>
      </c>
      <c r="G27" s="93">
        <v>12763</v>
      </c>
      <c r="H27" s="93">
        <v>69268</v>
      </c>
      <c r="I27" s="93">
        <v>350497</v>
      </c>
      <c r="J27" s="93">
        <v>5390</v>
      </c>
      <c r="K27" s="93">
        <v>37171</v>
      </c>
      <c r="L27" s="93">
        <v>5039</v>
      </c>
      <c r="M27" s="93">
        <v>512</v>
      </c>
      <c r="N27" s="93">
        <v>75523</v>
      </c>
      <c r="O27" s="93">
        <v>313838</v>
      </c>
      <c r="P27" s="164" t="s">
        <v>44</v>
      </c>
      <c r="Q27" s="169" t="s">
        <v>167</v>
      </c>
      <c r="R27" s="248" t="s">
        <v>166</v>
      </c>
      <c r="S27" s="167"/>
    </row>
    <row r="28" spans="1:19" ht="10.5" customHeight="1">
      <c r="A28" s="246"/>
      <c r="B28" s="41" t="s">
        <v>45</v>
      </c>
      <c r="C28" s="60" t="s">
        <v>168</v>
      </c>
      <c r="D28" s="93">
        <v>265434</v>
      </c>
      <c r="E28" s="93">
        <v>6343758</v>
      </c>
      <c r="F28" s="93">
        <v>88836</v>
      </c>
      <c r="G28" s="93">
        <v>60507</v>
      </c>
      <c r="H28" s="93">
        <v>354270</v>
      </c>
      <c r="I28" s="93">
        <v>6404265</v>
      </c>
      <c r="J28" s="93">
        <v>44653</v>
      </c>
      <c r="K28" s="93">
        <v>2016498</v>
      </c>
      <c r="L28" s="93">
        <v>27228</v>
      </c>
      <c r="M28" s="93">
        <v>3352</v>
      </c>
      <c r="N28" s="93">
        <v>403282</v>
      </c>
      <c r="O28" s="93">
        <v>4391119</v>
      </c>
      <c r="P28" s="164" t="s">
        <v>45</v>
      </c>
      <c r="Q28" s="169" t="s">
        <v>168</v>
      </c>
      <c r="R28" s="249"/>
      <c r="S28" s="167"/>
    </row>
    <row r="29" spans="1:19" ht="10.5" customHeight="1">
      <c r="A29" s="246"/>
      <c r="B29" s="41" t="s">
        <v>46</v>
      </c>
      <c r="C29" s="60" t="s">
        <v>169</v>
      </c>
      <c r="D29" s="93">
        <v>77293</v>
      </c>
      <c r="E29" s="93">
        <v>760163</v>
      </c>
      <c r="F29" s="93">
        <v>37656</v>
      </c>
      <c r="G29" s="93">
        <v>22779</v>
      </c>
      <c r="H29" s="93">
        <v>114949</v>
      </c>
      <c r="I29" s="93">
        <v>782941</v>
      </c>
      <c r="J29" s="93">
        <v>8492</v>
      </c>
      <c r="K29" s="93">
        <v>316437</v>
      </c>
      <c r="L29" s="93">
        <v>7122</v>
      </c>
      <c r="M29" s="93">
        <v>2036</v>
      </c>
      <c r="N29" s="93">
        <v>124513</v>
      </c>
      <c r="O29" s="93">
        <v>468541</v>
      </c>
      <c r="P29" s="164" t="s">
        <v>46</v>
      </c>
      <c r="Q29" s="169" t="s">
        <v>169</v>
      </c>
      <c r="R29" s="249"/>
      <c r="S29" s="167"/>
    </row>
    <row r="30" spans="1:19" ht="10.5" customHeight="1">
      <c r="A30" s="246"/>
      <c r="B30" s="41" t="s">
        <v>47</v>
      </c>
      <c r="C30" s="60" t="s">
        <v>170</v>
      </c>
      <c r="D30" s="93">
        <v>8343</v>
      </c>
      <c r="E30" s="93">
        <v>52470</v>
      </c>
      <c r="F30" s="93">
        <v>3348</v>
      </c>
      <c r="G30" s="93">
        <v>1993</v>
      </c>
      <c r="H30" s="93">
        <v>11691</v>
      </c>
      <c r="I30" s="93">
        <v>54464</v>
      </c>
      <c r="J30" s="93">
        <v>564</v>
      </c>
      <c r="K30" s="93">
        <v>17855</v>
      </c>
      <c r="L30" s="93">
        <v>803</v>
      </c>
      <c r="M30" s="93">
        <v>188</v>
      </c>
      <c r="N30" s="93">
        <v>12352</v>
      </c>
      <c r="O30" s="93">
        <v>36797</v>
      </c>
      <c r="P30" s="164" t="s">
        <v>47</v>
      </c>
      <c r="Q30" s="169" t="s">
        <v>170</v>
      </c>
      <c r="R30" s="249"/>
      <c r="S30" s="167"/>
    </row>
    <row r="31" spans="1:19" ht="10.5" customHeight="1">
      <c r="A31" s="247"/>
      <c r="B31" s="63" t="s">
        <v>171</v>
      </c>
      <c r="C31" s="62" t="s">
        <v>172</v>
      </c>
      <c r="D31" s="115">
        <v>399194</v>
      </c>
      <c r="E31" s="115">
        <v>7494125</v>
      </c>
      <c r="F31" s="115">
        <v>150984</v>
      </c>
      <c r="G31" s="115">
        <v>98043</v>
      </c>
      <c r="H31" s="115">
        <v>550178</v>
      </c>
      <c r="I31" s="115">
        <v>7592168</v>
      </c>
      <c r="J31" s="115">
        <v>59099</v>
      </c>
      <c r="K31" s="115">
        <v>2387961</v>
      </c>
      <c r="L31" s="115">
        <v>40192</v>
      </c>
      <c r="M31" s="115">
        <v>6088</v>
      </c>
      <c r="N31" s="115">
        <v>615670</v>
      </c>
      <c r="O31" s="115">
        <v>5210295</v>
      </c>
      <c r="P31" s="170" t="s">
        <v>0</v>
      </c>
      <c r="Q31" s="171" t="s">
        <v>172</v>
      </c>
      <c r="R31" s="250"/>
      <c r="S31" s="167"/>
    </row>
    <row r="32" spans="1:19" ht="10.5" customHeight="1">
      <c r="A32" s="245" t="s">
        <v>173</v>
      </c>
      <c r="B32" s="41" t="s">
        <v>48</v>
      </c>
      <c r="C32" s="60" t="s">
        <v>174</v>
      </c>
      <c r="D32" s="93">
        <v>11119</v>
      </c>
      <c r="E32" s="93">
        <v>109790</v>
      </c>
      <c r="F32" s="93">
        <v>3882</v>
      </c>
      <c r="G32" s="93">
        <v>2289</v>
      </c>
      <c r="H32" s="93">
        <v>15001</v>
      </c>
      <c r="I32" s="93">
        <v>112078</v>
      </c>
      <c r="J32" s="93">
        <v>1328</v>
      </c>
      <c r="K32" s="93">
        <v>15361</v>
      </c>
      <c r="L32" s="93">
        <v>997</v>
      </c>
      <c r="M32" s="93">
        <v>181</v>
      </c>
      <c r="N32" s="93">
        <v>16449</v>
      </c>
      <c r="O32" s="93">
        <v>96898</v>
      </c>
      <c r="P32" s="164" t="s">
        <v>48</v>
      </c>
      <c r="Q32" s="169" t="s">
        <v>174</v>
      </c>
      <c r="R32" s="248" t="s">
        <v>173</v>
      </c>
      <c r="S32" s="167"/>
    </row>
    <row r="33" spans="1:19" ht="10.5" customHeight="1">
      <c r="A33" s="246"/>
      <c r="B33" s="41" t="s">
        <v>49</v>
      </c>
      <c r="C33" s="60" t="s">
        <v>175</v>
      </c>
      <c r="D33" s="93">
        <v>12487</v>
      </c>
      <c r="E33" s="93">
        <v>100686</v>
      </c>
      <c r="F33" s="93">
        <v>4870</v>
      </c>
      <c r="G33" s="93">
        <v>2926</v>
      </c>
      <c r="H33" s="93">
        <v>17357</v>
      </c>
      <c r="I33" s="93">
        <v>103612</v>
      </c>
      <c r="J33" s="93">
        <v>681</v>
      </c>
      <c r="K33" s="93">
        <v>6405</v>
      </c>
      <c r="L33" s="93">
        <v>1013</v>
      </c>
      <c r="M33" s="93">
        <v>130</v>
      </c>
      <c r="N33" s="93">
        <v>18128</v>
      </c>
      <c r="O33" s="93">
        <v>97337</v>
      </c>
      <c r="P33" s="164" t="s">
        <v>49</v>
      </c>
      <c r="Q33" s="169" t="s">
        <v>175</v>
      </c>
      <c r="R33" s="249"/>
      <c r="S33" s="167"/>
    </row>
    <row r="34" spans="1:19" ht="10.5" customHeight="1">
      <c r="A34" s="246"/>
      <c r="B34" s="41" t="s">
        <v>50</v>
      </c>
      <c r="C34" s="60" t="s">
        <v>176</v>
      </c>
      <c r="D34" s="93">
        <v>9364</v>
      </c>
      <c r="E34" s="93">
        <v>66855</v>
      </c>
      <c r="F34" s="93">
        <v>3467</v>
      </c>
      <c r="G34" s="93">
        <v>2044</v>
      </c>
      <c r="H34" s="93">
        <v>12831</v>
      </c>
      <c r="I34" s="93">
        <v>68899</v>
      </c>
      <c r="J34" s="93">
        <v>758</v>
      </c>
      <c r="K34" s="93">
        <v>6088</v>
      </c>
      <c r="L34" s="93">
        <v>656</v>
      </c>
      <c r="M34" s="93">
        <v>34</v>
      </c>
      <c r="N34" s="93">
        <v>13664</v>
      </c>
      <c r="O34" s="93">
        <v>62846</v>
      </c>
      <c r="P34" s="164" t="s">
        <v>50</v>
      </c>
      <c r="Q34" s="169" t="s">
        <v>176</v>
      </c>
      <c r="R34" s="249"/>
      <c r="S34" s="167"/>
    </row>
    <row r="35" spans="1:19" ht="10.5" customHeight="1">
      <c r="A35" s="247"/>
      <c r="B35" s="63" t="s">
        <v>171</v>
      </c>
      <c r="C35" s="62" t="s">
        <v>172</v>
      </c>
      <c r="D35" s="115">
        <v>32970</v>
      </c>
      <c r="E35" s="115">
        <v>277331</v>
      </c>
      <c r="F35" s="115">
        <v>12219</v>
      </c>
      <c r="G35" s="115">
        <v>7258</v>
      </c>
      <c r="H35" s="115">
        <v>45189</v>
      </c>
      <c r="I35" s="115">
        <v>284589</v>
      </c>
      <c r="J35" s="115">
        <v>2767</v>
      </c>
      <c r="K35" s="115">
        <v>27854</v>
      </c>
      <c r="L35" s="115">
        <v>2666</v>
      </c>
      <c r="M35" s="115">
        <v>345</v>
      </c>
      <c r="N35" s="115">
        <v>48241</v>
      </c>
      <c r="O35" s="115">
        <v>257081</v>
      </c>
      <c r="P35" s="170" t="s">
        <v>0</v>
      </c>
      <c r="Q35" s="171" t="s">
        <v>172</v>
      </c>
      <c r="R35" s="250"/>
      <c r="S35" s="167"/>
    </row>
    <row r="36" spans="1:19" ht="10.5" customHeight="1">
      <c r="A36" s="245" t="s">
        <v>177</v>
      </c>
      <c r="B36" s="41" t="s">
        <v>51</v>
      </c>
      <c r="C36" s="60" t="s">
        <v>178</v>
      </c>
      <c r="D36" s="93">
        <v>21315</v>
      </c>
      <c r="E36" s="93">
        <v>165300</v>
      </c>
      <c r="F36" s="93">
        <v>8144</v>
      </c>
      <c r="G36" s="93">
        <v>4702</v>
      </c>
      <c r="H36" s="93">
        <v>29459</v>
      </c>
      <c r="I36" s="93">
        <v>170002</v>
      </c>
      <c r="J36" s="93">
        <v>1490</v>
      </c>
      <c r="K36" s="93">
        <v>9740</v>
      </c>
      <c r="L36" s="93">
        <v>2224</v>
      </c>
      <c r="M36" s="93">
        <v>516</v>
      </c>
      <c r="N36" s="93">
        <v>31132</v>
      </c>
      <c r="O36" s="93">
        <v>160778</v>
      </c>
      <c r="P36" s="164" t="s">
        <v>51</v>
      </c>
      <c r="Q36" s="169" t="s">
        <v>178</v>
      </c>
      <c r="R36" s="248" t="s">
        <v>177</v>
      </c>
      <c r="S36" s="167"/>
    </row>
    <row r="37" spans="1:19" ht="10.5" customHeight="1">
      <c r="A37" s="246"/>
      <c r="B37" s="41" t="s">
        <v>52</v>
      </c>
      <c r="C37" s="60" t="s">
        <v>179</v>
      </c>
      <c r="D37" s="93">
        <v>36576</v>
      </c>
      <c r="E37" s="93">
        <v>277604</v>
      </c>
      <c r="F37" s="93">
        <v>15747</v>
      </c>
      <c r="G37" s="93">
        <v>9269</v>
      </c>
      <c r="H37" s="93">
        <v>52323</v>
      </c>
      <c r="I37" s="93">
        <v>286874</v>
      </c>
      <c r="J37" s="93">
        <v>2472</v>
      </c>
      <c r="K37" s="93">
        <v>60083</v>
      </c>
      <c r="L37" s="93">
        <v>3563</v>
      </c>
      <c r="M37" s="93">
        <v>720</v>
      </c>
      <c r="N37" s="93">
        <v>55132</v>
      </c>
      <c r="O37" s="93">
        <v>227510</v>
      </c>
      <c r="P37" s="164" t="s">
        <v>52</v>
      </c>
      <c r="Q37" s="169" t="s">
        <v>179</v>
      </c>
      <c r="R37" s="249"/>
      <c r="S37" s="167"/>
    </row>
    <row r="38" spans="1:19" ht="10.5" customHeight="1">
      <c r="A38" s="246"/>
      <c r="B38" s="41" t="s">
        <v>53</v>
      </c>
      <c r="C38" s="60" t="s">
        <v>180</v>
      </c>
      <c r="D38" s="93">
        <v>81823</v>
      </c>
      <c r="E38" s="93">
        <v>953721</v>
      </c>
      <c r="F38" s="93">
        <v>29428</v>
      </c>
      <c r="G38" s="93">
        <v>18270</v>
      </c>
      <c r="H38" s="93">
        <v>111251</v>
      </c>
      <c r="I38" s="93">
        <v>971991</v>
      </c>
      <c r="J38" s="93">
        <v>6874</v>
      </c>
      <c r="K38" s="93">
        <v>538441</v>
      </c>
      <c r="L38" s="93">
        <v>7567</v>
      </c>
      <c r="M38" s="93">
        <v>1086</v>
      </c>
      <c r="N38" s="93">
        <v>118853</v>
      </c>
      <c r="O38" s="93">
        <v>434636</v>
      </c>
      <c r="P38" s="164" t="s">
        <v>53</v>
      </c>
      <c r="Q38" s="169" t="s">
        <v>180</v>
      </c>
      <c r="R38" s="249"/>
      <c r="S38" s="167"/>
    </row>
    <row r="39" spans="1:19" ht="10.5" customHeight="1">
      <c r="A39" s="246"/>
      <c r="B39" s="41" t="s">
        <v>54</v>
      </c>
      <c r="C39" s="60" t="s">
        <v>181</v>
      </c>
      <c r="D39" s="93">
        <v>15903</v>
      </c>
      <c r="E39" s="93">
        <v>120417</v>
      </c>
      <c r="F39" s="93">
        <v>5688</v>
      </c>
      <c r="G39" s="93">
        <v>3538</v>
      </c>
      <c r="H39" s="93">
        <v>21591</v>
      </c>
      <c r="I39" s="93">
        <v>123956</v>
      </c>
      <c r="J39" s="93">
        <v>1108</v>
      </c>
      <c r="K39" s="93">
        <v>32370</v>
      </c>
      <c r="L39" s="93">
        <v>1504</v>
      </c>
      <c r="M39" s="93">
        <v>212</v>
      </c>
      <c r="N39" s="93">
        <v>22844</v>
      </c>
      <c r="O39" s="93">
        <v>91798</v>
      </c>
      <c r="P39" s="164" t="s">
        <v>54</v>
      </c>
      <c r="Q39" s="169" t="s">
        <v>181</v>
      </c>
      <c r="R39" s="249"/>
      <c r="S39" s="167"/>
    </row>
    <row r="40" spans="1:19" ht="10.5" customHeight="1">
      <c r="A40" s="247"/>
      <c r="B40" s="63" t="s">
        <v>171</v>
      </c>
      <c r="C40" s="62" t="s">
        <v>172</v>
      </c>
      <c r="D40" s="115">
        <v>155617</v>
      </c>
      <c r="E40" s="115">
        <v>1517043</v>
      </c>
      <c r="F40" s="115">
        <v>59007</v>
      </c>
      <c r="G40" s="115">
        <v>35780</v>
      </c>
      <c r="H40" s="115">
        <v>214624</v>
      </c>
      <c r="I40" s="115">
        <v>1552823</v>
      </c>
      <c r="J40" s="115">
        <v>11944</v>
      </c>
      <c r="K40" s="115">
        <v>640633</v>
      </c>
      <c r="L40" s="115">
        <v>14858</v>
      </c>
      <c r="M40" s="115">
        <v>2534</v>
      </c>
      <c r="N40" s="115">
        <v>227961</v>
      </c>
      <c r="O40" s="115">
        <v>914723</v>
      </c>
      <c r="P40" s="170" t="s">
        <v>0</v>
      </c>
      <c r="Q40" s="171" t="s">
        <v>172</v>
      </c>
      <c r="R40" s="250"/>
      <c r="S40" s="167"/>
    </row>
    <row r="41" spans="1:19" ht="10.5" customHeight="1">
      <c r="A41" s="245" t="s">
        <v>182</v>
      </c>
      <c r="B41" s="41" t="s">
        <v>55</v>
      </c>
      <c r="C41" s="64" t="s">
        <v>183</v>
      </c>
      <c r="D41" s="93">
        <v>10880</v>
      </c>
      <c r="E41" s="93">
        <v>79718</v>
      </c>
      <c r="F41" s="93">
        <v>3650</v>
      </c>
      <c r="G41" s="93">
        <v>2246</v>
      </c>
      <c r="H41" s="93">
        <v>14530</v>
      </c>
      <c r="I41" s="93">
        <v>81965</v>
      </c>
      <c r="J41" s="93">
        <v>954</v>
      </c>
      <c r="K41" s="93">
        <v>13946</v>
      </c>
      <c r="L41" s="93">
        <v>885</v>
      </c>
      <c r="M41" s="93">
        <v>62</v>
      </c>
      <c r="N41" s="93">
        <v>15574</v>
      </c>
      <c r="O41" s="93">
        <v>68080</v>
      </c>
      <c r="P41" s="164" t="s">
        <v>55</v>
      </c>
      <c r="Q41" s="173" t="s">
        <v>183</v>
      </c>
      <c r="R41" s="248" t="s">
        <v>182</v>
      </c>
      <c r="S41" s="167"/>
    </row>
    <row r="42" spans="1:19" ht="10.5" customHeight="1">
      <c r="A42" s="246"/>
      <c r="B42" s="41" t="s">
        <v>56</v>
      </c>
      <c r="C42" s="60" t="s">
        <v>184</v>
      </c>
      <c r="D42" s="93">
        <v>27866</v>
      </c>
      <c r="E42" s="93">
        <v>235530</v>
      </c>
      <c r="F42" s="93">
        <v>9091</v>
      </c>
      <c r="G42" s="93">
        <v>5353</v>
      </c>
      <c r="H42" s="93">
        <v>36957</v>
      </c>
      <c r="I42" s="93">
        <v>240883</v>
      </c>
      <c r="J42" s="93">
        <v>2647</v>
      </c>
      <c r="K42" s="93">
        <v>110930</v>
      </c>
      <c r="L42" s="93">
        <v>2393</v>
      </c>
      <c r="M42" s="93">
        <v>413</v>
      </c>
      <c r="N42" s="93">
        <v>39838</v>
      </c>
      <c r="O42" s="93">
        <v>130367</v>
      </c>
      <c r="P42" s="164" t="s">
        <v>56</v>
      </c>
      <c r="Q42" s="169" t="s">
        <v>184</v>
      </c>
      <c r="R42" s="249"/>
      <c r="S42" s="167"/>
    </row>
    <row r="43" spans="1:19" ht="10.5" customHeight="1">
      <c r="A43" s="246"/>
      <c r="B43" s="41" t="s">
        <v>57</v>
      </c>
      <c r="C43" s="60" t="s">
        <v>185</v>
      </c>
      <c r="D43" s="93">
        <v>115581</v>
      </c>
      <c r="E43" s="93">
        <v>1468446</v>
      </c>
      <c r="F43" s="93">
        <v>33266</v>
      </c>
      <c r="G43" s="93">
        <v>21800</v>
      </c>
      <c r="H43" s="93">
        <v>148847</v>
      </c>
      <c r="I43" s="93">
        <v>1490246</v>
      </c>
      <c r="J43" s="93">
        <v>16019</v>
      </c>
      <c r="K43" s="93">
        <v>373669</v>
      </c>
      <c r="L43" s="93">
        <v>9818</v>
      </c>
      <c r="M43" s="93">
        <v>3603</v>
      </c>
      <c r="N43" s="93">
        <v>165979</v>
      </c>
      <c r="O43" s="93">
        <v>1120181</v>
      </c>
      <c r="P43" s="164" t="s">
        <v>57</v>
      </c>
      <c r="Q43" s="169" t="s">
        <v>185</v>
      </c>
      <c r="R43" s="249"/>
      <c r="S43" s="167"/>
    </row>
    <row r="44" spans="1:19" ht="10.5" customHeight="1">
      <c r="A44" s="246"/>
      <c r="B44" s="41" t="s">
        <v>58</v>
      </c>
      <c r="C44" s="60" t="s">
        <v>186</v>
      </c>
      <c r="D44" s="93">
        <v>48105</v>
      </c>
      <c r="E44" s="93">
        <v>386267</v>
      </c>
      <c r="F44" s="93">
        <v>15207</v>
      </c>
      <c r="G44" s="93">
        <v>9486</v>
      </c>
      <c r="H44" s="93">
        <v>63312</v>
      </c>
      <c r="I44" s="93">
        <v>395753</v>
      </c>
      <c r="J44" s="93">
        <v>6486</v>
      </c>
      <c r="K44" s="93">
        <v>75769</v>
      </c>
      <c r="L44" s="93">
        <v>4519</v>
      </c>
      <c r="M44" s="93">
        <v>455</v>
      </c>
      <c r="N44" s="93">
        <v>70332</v>
      </c>
      <c r="O44" s="93">
        <v>320439</v>
      </c>
      <c r="P44" s="164" t="s">
        <v>58</v>
      </c>
      <c r="Q44" s="169" t="s">
        <v>186</v>
      </c>
      <c r="R44" s="249"/>
      <c r="S44" s="167"/>
    </row>
    <row r="45" spans="1:19" ht="10.5" customHeight="1">
      <c r="A45" s="246"/>
      <c r="B45" s="41" t="s">
        <v>59</v>
      </c>
      <c r="C45" s="60" t="s">
        <v>187</v>
      </c>
      <c r="D45" s="93">
        <v>9294</v>
      </c>
      <c r="E45" s="93">
        <v>50768</v>
      </c>
      <c r="F45" s="93">
        <v>3000</v>
      </c>
      <c r="G45" s="93">
        <v>1807</v>
      </c>
      <c r="H45" s="93">
        <v>12294</v>
      </c>
      <c r="I45" s="93">
        <v>52576</v>
      </c>
      <c r="J45" s="93">
        <v>985</v>
      </c>
      <c r="K45" s="93">
        <v>6766</v>
      </c>
      <c r="L45" s="93">
        <v>981</v>
      </c>
      <c r="M45" s="93">
        <v>170</v>
      </c>
      <c r="N45" s="93">
        <v>13381</v>
      </c>
      <c r="O45" s="93">
        <v>45979</v>
      </c>
      <c r="P45" s="164" t="s">
        <v>59</v>
      </c>
      <c r="Q45" s="169" t="s">
        <v>187</v>
      </c>
      <c r="R45" s="249"/>
      <c r="S45" s="167"/>
    </row>
    <row r="46" spans="1:19" ht="10.5" customHeight="1">
      <c r="A46" s="246"/>
      <c r="B46" s="41" t="s">
        <v>60</v>
      </c>
      <c r="C46" s="60" t="s">
        <v>188</v>
      </c>
      <c r="D46" s="93">
        <v>8208</v>
      </c>
      <c r="E46" s="93">
        <v>49405</v>
      </c>
      <c r="F46" s="93">
        <v>2662</v>
      </c>
      <c r="G46" s="93">
        <v>1615</v>
      </c>
      <c r="H46" s="93">
        <v>10870</v>
      </c>
      <c r="I46" s="93">
        <v>51020</v>
      </c>
      <c r="J46" s="93">
        <v>469</v>
      </c>
      <c r="K46" s="93">
        <v>4162</v>
      </c>
      <c r="L46" s="93">
        <v>735</v>
      </c>
      <c r="M46" s="93">
        <v>35</v>
      </c>
      <c r="N46" s="93">
        <v>11388</v>
      </c>
      <c r="O46" s="93">
        <v>46893</v>
      </c>
      <c r="P46" s="164" t="s">
        <v>60</v>
      </c>
      <c r="Q46" s="169" t="s">
        <v>188</v>
      </c>
      <c r="R46" s="249"/>
      <c r="S46" s="167"/>
    </row>
    <row r="47" spans="1:19" ht="10.5" customHeight="1">
      <c r="A47" s="247"/>
      <c r="B47" s="63" t="s">
        <v>189</v>
      </c>
      <c r="C47" s="62" t="s">
        <v>190</v>
      </c>
      <c r="D47" s="115">
        <v>219934</v>
      </c>
      <c r="E47" s="115">
        <v>2270134</v>
      </c>
      <c r="F47" s="115">
        <v>66876</v>
      </c>
      <c r="G47" s="115">
        <v>42309</v>
      </c>
      <c r="H47" s="115">
        <v>286810</v>
      </c>
      <c r="I47" s="115">
        <v>2312443</v>
      </c>
      <c r="J47" s="115">
        <v>27560</v>
      </c>
      <c r="K47" s="115">
        <v>585243</v>
      </c>
      <c r="L47" s="115">
        <v>19331</v>
      </c>
      <c r="M47" s="115">
        <v>4738</v>
      </c>
      <c r="N47" s="115">
        <v>316492</v>
      </c>
      <c r="O47" s="115">
        <v>1731939</v>
      </c>
      <c r="P47" s="170" t="s">
        <v>0</v>
      </c>
      <c r="Q47" s="171" t="s">
        <v>190</v>
      </c>
      <c r="R47" s="250"/>
      <c r="S47" s="167"/>
    </row>
    <row r="48" spans="1:19" ht="10.5" customHeight="1">
      <c r="A48" s="245" t="s">
        <v>191</v>
      </c>
      <c r="B48" s="41" t="s">
        <v>61</v>
      </c>
      <c r="C48" s="60" t="s">
        <v>192</v>
      </c>
      <c r="D48" s="93">
        <v>4926</v>
      </c>
      <c r="E48" s="93">
        <v>29891</v>
      </c>
      <c r="F48" s="93">
        <v>2060</v>
      </c>
      <c r="G48" s="93">
        <v>1238</v>
      </c>
      <c r="H48" s="93">
        <v>6986</v>
      </c>
      <c r="I48" s="93">
        <v>31128</v>
      </c>
      <c r="J48" s="93">
        <v>313</v>
      </c>
      <c r="K48" s="93">
        <v>2722</v>
      </c>
      <c r="L48" s="93">
        <v>409</v>
      </c>
      <c r="M48" s="93">
        <v>-3</v>
      </c>
      <c r="N48" s="93">
        <v>7354</v>
      </c>
      <c r="O48" s="93">
        <v>28403</v>
      </c>
      <c r="P48" s="164" t="s">
        <v>61</v>
      </c>
      <c r="Q48" s="169" t="s">
        <v>192</v>
      </c>
      <c r="R48" s="248" t="s">
        <v>191</v>
      </c>
      <c r="S48" s="167"/>
    </row>
    <row r="49" spans="1:19" ht="10.5" customHeight="1">
      <c r="A49" s="246"/>
      <c r="B49" s="41" t="s">
        <v>62</v>
      </c>
      <c r="C49" s="60" t="s">
        <v>193</v>
      </c>
      <c r="D49" s="93">
        <v>6061</v>
      </c>
      <c r="E49" s="93">
        <v>40625</v>
      </c>
      <c r="F49" s="93">
        <v>2668</v>
      </c>
      <c r="G49" s="93">
        <v>1546</v>
      </c>
      <c r="H49" s="93">
        <v>8729</v>
      </c>
      <c r="I49" s="93">
        <v>42171</v>
      </c>
      <c r="J49" s="93">
        <v>418</v>
      </c>
      <c r="K49" s="93">
        <v>1761</v>
      </c>
      <c r="L49" s="93">
        <v>610</v>
      </c>
      <c r="M49" s="93">
        <v>40</v>
      </c>
      <c r="N49" s="93">
        <v>9205</v>
      </c>
      <c r="O49" s="93">
        <v>40450</v>
      </c>
      <c r="P49" s="164" t="s">
        <v>62</v>
      </c>
      <c r="Q49" s="169" t="s">
        <v>193</v>
      </c>
      <c r="R49" s="249"/>
      <c r="S49" s="167"/>
    </row>
    <row r="50" spans="1:19" ht="10.5" customHeight="1">
      <c r="A50" s="246"/>
      <c r="B50" s="41" t="s">
        <v>63</v>
      </c>
      <c r="C50" s="60" t="s">
        <v>194</v>
      </c>
      <c r="D50" s="93">
        <v>19408</v>
      </c>
      <c r="E50" s="93">
        <v>142050</v>
      </c>
      <c r="F50" s="93">
        <v>7882</v>
      </c>
      <c r="G50" s="93">
        <v>4653</v>
      </c>
      <c r="H50" s="93">
        <v>27290</v>
      </c>
      <c r="I50" s="93">
        <v>146704</v>
      </c>
      <c r="J50" s="93">
        <v>1440</v>
      </c>
      <c r="K50" s="93">
        <v>13914</v>
      </c>
      <c r="L50" s="93">
        <v>1641</v>
      </c>
      <c r="M50" s="93">
        <v>455</v>
      </c>
      <c r="N50" s="93">
        <v>28908</v>
      </c>
      <c r="O50" s="93">
        <v>133244</v>
      </c>
      <c r="P50" s="164" t="s">
        <v>63</v>
      </c>
      <c r="Q50" s="169" t="s">
        <v>194</v>
      </c>
      <c r="R50" s="249"/>
      <c r="S50" s="167"/>
    </row>
    <row r="51" spans="1:19" ht="10.5" customHeight="1">
      <c r="A51" s="246"/>
      <c r="B51" s="41" t="s">
        <v>64</v>
      </c>
      <c r="C51" s="60" t="s">
        <v>195</v>
      </c>
      <c r="D51" s="93">
        <v>29375</v>
      </c>
      <c r="E51" s="93">
        <v>268258</v>
      </c>
      <c r="F51" s="93">
        <v>12195</v>
      </c>
      <c r="G51" s="93">
        <v>7457</v>
      </c>
      <c r="H51" s="93">
        <v>41570</v>
      </c>
      <c r="I51" s="93">
        <v>275715</v>
      </c>
      <c r="J51" s="93">
        <v>2102</v>
      </c>
      <c r="K51" s="93">
        <v>93381</v>
      </c>
      <c r="L51" s="93">
        <v>2155</v>
      </c>
      <c r="M51" s="93">
        <v>139</v>
      </c>
      <c r="N51" s="93">
        <v>43933</v>
      </c>
      <c r="O51" s="93">
        <v>182473</v>
      </c>
      <c r="P51" s="164" t="s">
        <v>64</v>
      </c>
      <c r="Q51" s="169" t="s">
        <v>195</v>
      </c>
      <c r="R51" s="249"/>
      <c r="S51" s="167"/>
    </row>
    <row r="52" spans="1:19" ht="10.5" customHeight="1">
      <c r="A52" s="246"/>
      <c r="B52" s="41" t="s">
        <v>65</v>
      </c>
      <c r="C52" s="60" t="s">
        <v>196</v>
      </c>
      <c r="D52" s="93">
        <v>11394</v>
      </c>
      <c r="E52" s="93">
        <v>96527</v>
      </c>
      <c r="F52" s="93">
        <v>4913</v>
      </c>
      <c r="G52" s="93">
        <v>2920</v>
      </c>
      <c r="H52" s="93">
        <v>16307</v>
      </c>
      <c r="I52" s="93">
        <v>99447</v>
      </c>
      <c r="J52" s="93">
        <v>841</v>
      </c>
      <c r="K52" s="93">
        <v>5502</v>
      </c>
      <c r="L52" s="93">
        <v>976</v>
      </c>
      <c r="M52" s="93">
        <v>225</v>
      </c>
      <c r="N52" s="93">
        <v>17245</v>
      </c>
      <c r="O52" s="93">
        <v>94170</v>
      </c>
      <c r="P52" s="164" t="s">
        <v>65</v>
      </c>
      <c r="Q52" s="169" t="s">
        <v>196</v>
      </c>
      <c r="R52" s="249"/>
      <c r="S52" s="167"/>
    </row>
    <row r="53" spans="1:19" ht="10.5" customHeight="1">
      <c r="A53" s="247"/>
      <c r="B53" s="63" t="s">
        <v>189</v>
      </c>
      <c r="C53" s="62" t="s">
        <v>190</v>
      </c>
      <c r="D53" s="115">
        <v>71164</v>
      </c>
      <c r="E53" s="115">
        <v>577350</v>
      </c>
      <c r="F53" s="115">
        <v>29718</v>
      </c>
      <c r="G53" s="115">
        <v>17815</v>
      </c>
      <c r="H53" s="115">
        <v>100882</v>
      </c>
      <c r="I53" s="115">
        <v>595165</v>
      </c>
      <c r="J53" s="115">
        <v>5114</v>
      </c>
      <c r="K53" s="115">
        <v>117281</v>
      </c>
      <c r="L53" s="115">
        <v>5791</v>
      </c>
      <c r="M53" s="115">
        <v>856</v>
      </c>
      <c r="N53" s="115">
        <v>106645</v>
      </c>
      <c r="O53" s="115">
        <v>478740</v>
      </c>
      <c r="P53" s="170" t="s">
        <v>0</v>
      </c>
      <c r="Q53" s="171" t="s">
        <v>190</v>
      </c>
      <c r="R53" s="250"/>
      <c r="S53" s="167"/>
    </row>
    <row r="54" spans="1:19" ht="10.5" customHeight="1">
      <c r="A54" s="245" t="s">
        <v>197</v>
      </c>
      <c r="B54" s="41" t="s">
        <v>66</v>
      </c>
      <c r="C54" s="60" t="s">
        <v>198</v>
      </c>
      <c r="D54" s="93">
        <v>7517</v>
      </c>
      <c r="E54" s="93">
        <v>42366</v>
      </c>
      <c r="F54" s="93">
        <v>3182</v>
      </c>
      <c r="G54" s="93">
        <v>1886</v>
      </c>
      <c r="H54" s="93">
        <v>10699</v>
      </c>
      <c r="I54" s="93">
        <v>44252</v>
      </c>
      <c r="J54" s="93">
        <v>501</v>
      </c>
      <c r="K54" s="93">
        <v>8662</v>
      </c>
      <c r="L54" s="93">
        <v>721</v>
      </c>
      <c r="M54" s="93">
        <v>104</v>
      </c>
      <c r="N54" s="93">
        <v>11263</v>
      </c>
      <c r="O54" s="93">
        <v>35694</v>
      </c>
      <c r="P54" s="164" t="s">
        <v>66</v>
      </c>
      <c r="Q54" s="169" t="s">
        <v>198</v>
      </c>
      <c r="R54" s="248" t="s">
        <v>197</v>
      </c>
      <c r="S54" s="167"/>
    </row>
    <row r="55" spans="1:19" ht="10.5" customHeight="1">
      <c r="A55" s="246"/>
      <c r="B55" s="41" t="s">
        <v>67</v>
      </c>
      <c r="C55" s="60" t="s">
        <v>199</v>
      </c>
      <c r="D55" s="93">
        <v>10483</v>
      </c>
      <c r="E55" s="93">
        <v>84508</v>
      </c>
      <c r="F55" s="93">
        <v>4681</v>
      </c>
      <c r="G55" s="93">
        <v>2676</v>
      </c>
      <c r="H55" s="93">
        <v>15164</v>
      </c>
      <c r="I55" s="93">
        <v>87184</v>
      </c>
      <c r="J55" s="93">
        <v>705</v>
      </c>
      <c r="K55" s="93">
        <v>5935</v>
      </c>
      <c r="L55" s="93">
        <v>1150</v>
      </c>
      <c r="M55" s="93">
        <v>190</v>
      </c>
      <c r="N55" s="93">
        <v>15970</v>
      </c>
      <c r="O55" s="93">
        <v>81439</v>
      </c>
      <c r="P55" s="164" t="s">
        <v>67</v>
      </c>
      <c r="Q55" s="169" t="s">
        <v>199</v>
      </c>
      <c r="R55" s="249"/>
      <c r="S55" s="167"/>
    </row>
    <row r="56" spans="1:19" ht="10.5" customHeight="1">
      <c r="A56" s="246"/>
      <c r="B56" s="41" t="s">
        <v>68</v>
      </c>
      <c r="C56" s="60" t="s">
        <v>200</v>
      </c>
      <c r="D56" s="93">
        <v>13528</v>
      </c>
      <c r="E56" s="93">
        <v>100018</v>
      </c>
      <c r="F56" s="93">
        <v>5808</v>
      </c>
      <c r="G56" s="93">
        <v>3552</v>
      </c>
      <c r="H56" s="93">
        <v>19336</v>
      </c>
      <c r="I56" s="93">
        <v>103570</v>
      </c>
      <c r="J56" s="93">
        <v>919</v>
      </c>
      <c r="K56" s="93">
        <v>35985</v>
      </c>
      <c r="L56" s="93">
        <v>1378</v>
      </c>
      <c r="M56" s="93">
        <v>282</v>
      </c>
      <c r="N56" s="93">
        <v>20347</v>
      </c>
      <c r="O56" s="93">
        <v>67867</v>
      </c>
      <c r="P56" s="164" t="s">
        <v>68</v>
      </c>
      <c r="Q56" s="169" t="s">
        <v>200</v>
      </c>
      <c r="R56" s="249"/>
      <c r="S56" s="167"/>
    </row>
    <row r="57" spans="1:19" ht="10.5" customHeight="1">
      <c r="A57" s="246"/>
      <c r="B57" s="41" t="s">
        <v>69</v>
      </c>
      <c r="C57" s="60" t="s">
        <v>201</v>
      </c>
      <c r="D57" s="93">
        <v>6483</v>
      </c>
      <c r="E57" s="93">
        <v>39395</v>
      </c>
      <c r="F57" s="93">
        <v>2458</v>
      </c>
      <c r="G57" s="93">
        <v>1506</v>
      </c>
      <c r="H57" s="93">
        <v>8941</v>
      </c>
      <c r="I57" s="93">
        <v>40901</v>
      </c>
      <c r="J57" s="93">
        <v>293</v>
      </c>
      <c r="K57" s="93">
        <v>1810</v>
      </c>
      <c r="L57" s="93">
        <v>688</v>
      </c>
      <c r="M57" s="93">
        <v>150</v>
      </c>
      <c r="N57" s="93">
        <v>9307</v>
      </c>
      <c r="O57" s="93">
        <v>39241</v>
      </c>
      <c r="P57" s="164" t="s">
        <v>69</v>
      </c>
      <c r="Q57" s="169" t="s">
        <v>201</v>
      </c>
      <c r="R57" s="249"/>
      <c r="S57" s="167"/>
    </row>
    <row r="58" spans="1:19" ht="10.5" customHeight="1">
      <c r="A58" s="247"/>
      <c r="B58" s="63" t="s">
        <v>189</v>
      </c>
      <c r="C58" s="62" t="s">
        <v>190</v>
      </c>
      <c r="D58" s="115">
        <v>38011</v>
      </c>
      <c r="E58" s="115">
        <v>266286</v>
      </c>
      <c r="F58" s="115">
        <v>16129</v>
      </c>
      <c r="G58" s="115">
        <v>9620</v>
      </c>
      <c r="H58" s="115">
        <v>54140</v>
      </c>
      <c r="I58" s="115">
        <v>275906</v>
      </c>
      <c r="J58" s="115">
        <v>2418</v>
      </c>
      <c r="K58" s="115">
        <v>52391</v>
      </c>
      <c r="L58" s="115">
        <v>3937</v>
      </c>
      <c r="M58" s="115">
        <v>725</v>
      </c>
      <c r="N58" s="115">
        <v>56887</v>
      </c>
      <c r="O58" s="115">
        <v>224241</v>
      </c>
      <c r="P58" s="170" t="s">
        <v>0</v>
      </c>
      <c r="Q58" s="171" t="s">
        <v>190</v>
      </c>
      <c r="R58" s="250"/>
      <c r="S58" s="167"/>
    </row>
    <row r="59" spans="1:19" ht="10.5" customHeight="1">
      <c r="A59" s="245" t="s">
        <v>202</v>
      </c>
      <c r="B59" s="41" t="s">
        <v>70</v>
      </c>
      <c r="C59" s="60" t="s">
        <v>203</v>
      </c>
      <c r="D59" s="93">
        <v>48672</v>
      </c>
      <c r="E59" s="93">
        <v>435891</v>
      </c>
      <c r="F59" s="93">
        <v>16545</v>
      </c>
      <c r="G59" s="93">
        <v>10831</v>
      </c>
      <c r="H59" s="93">
        <v>65217</v>
      </c>
      <c r="I59" s="93">
        <v>446722</v>
      </c>
      <c r="J59" s="93">
        <v>5297</v>
      </c>
      <c r="K59" s="93">
        <v>41189</v>
      </c>
      <c r="L59" s="93">
        <v>3516</v>
      </c>
      <c r="M59" s="93">
        <v>1603</v>
      </c>
      <c r="N59" s="93">
        <v>71031</v>
      </c>
      <c r="O59" s="93">
        <v>407136</v>
      </c>
      <c r="P59" s="164" t="s">
        <v>70</v>
      </c>
      <c r="Q59" s="169" t="s">
        <v>203</v>
      </c>
      <c r="R59" s="248" t="s">
        <v>202</v>
      </c>
      <c r="S59" s="167"/>
    </row>
    <row r="60" spans="1:19" ht="10.5" customHeight="1">
      <c r="A60" s="246"/>
      <c r="B60" s="41" t="s">
        <v>71</v>
      </c>
      <c r="C60" s="60" t="s">
        <v>204</v>
      </c>
      <c r="D60" s="93">
        <v>6207</v>
      </c>
      <c r="E60" s="93">
        <v>45344</v>
      </c>
      <c r="F60" s="93">
        <v>2545</v>
      </c>
      <c r="G60" s="93">
        <v>1540</v>
      </c>
      <c r="H60" s="93">
        <v>8752</v>
      </c>
      <c r="I60" s="93">
        <v>46883</v>
      </c>
      <c r="J60" s="93">
        <v>476</v>
      </c>
      <c r="K60" s="93">
        <v>2757</v>
      </c>
      <c r="L60" s="93">
        <v>322</v>
      </c>
      <c r="M60" s="93">
        <v>56</v>
      </c>
      <c r="N60" s="93">
        <v>9277</v>
      </c>
      <c r="O60" s="93">
        <v>44182</v>
      </c>
      <c r="P60" s="164" t="s">
        <v>71</v>
      </c>
      <c r="Q60" s="169" t="s">
        <v>204</v>
      </c>
      <c r="R60" s="249"/>
      <c r="S60" s="167"/>
    </row>
    <row r="61" spans="1:19" ht="10.5" customHeight="1">
      <c r="A61" s="246"/>
      <c r="B61" s="41" t="s">
        <v>72</v>
      </c>
      <c r="C61" s="60" t="s">
        <v>205</v>
      </c>
      <c r="D61" s="93">
        <v>10849</v>
      </c>
      <c r="E61" s="93">
        <v>68903</v>
      </c>
      <c r="F61" s="93">
        <v>4462</v>
      </c>
      <c r="G61" s="93">
        <v>2585</v>
      </c>
      <c r="H61" s="93">
        <v>15311</v>
      </c>
      <c r="I61" s="93">
        <v>71488</v>
      </c>
      <c r="J61" s="93">
        <v>748</v>
      </c>
      <c r="K61" s="93">
        <v>7005</v>
      </c>
      <c r="L61" s="93">
        <v>686</v>
      </c>
      <c r="M61" s="93">
        <v>128</v>
      </c>
      <c r="N61" s="93">
        <v>16155</v>
      </c>
      <c r="O61" s="93">
        <v>64610</v>
      </c>
      <c r="P61" s="164" t="s">
        <v>72</v>
      </c>
      <c r="Q61" s="169" t="s">
        <v>205</v>
      </c>
      <c r="R61" s="249"/>
      <c r="S61" s="167"/>
    </row>
    <row r="62" spans="1:19" ht="10.5" customHeight="1">
      <c r="A62" s="247"/>
      <c r="B62" s="63" t="s">
        <v>189</v>
      </c>
      <c r="C62" s="62" t="s">
        <v>190</v>
      </c>
      <c r="D62" s="115">
        <v>65728</v>
      </c>
      <c r="E62" s="115">
        <v>550138</v>
      </c>
      <c r="F62" s="115">
        <v>23552</v>
      </c>
      <c r="G62" s="115">
        <v>14956</v>
      </c>
      <c r="H62" s="115">
        <v>89280</v>
      </c>
      <c r="I62" s="115">
        <v>565093</v>
      </c>
      <c r="J62" s="115">
        <v>6521</v>
      </c>
      <c r="K62" s="115">
        <v>50952</v>
      </c>
      <c r="L62" s="115">
        <v>4524</v>
      </c>
      <c r="M62" s="115">
        <v>1787</v>
      </c>
      <c r="N62" s="115">
        <v>96463</v>
      </c>
      <c r="O62" s="115">
        <v>515928</v>
      </c>
      <c r="P62" s="170" t="s">
        <v>0</v>
      </c>
      <c r="Q62" s="171" t="s">
        <v>190</v>
      </c>
      <c r="R62" s="250"/>
      <c r="S62" s="167"/>
    </row>
    <row r="63" spans="1:19" ht="10.5" customHeight="1">
      <c r="A63" s="291" t="s">
        <v>206</v>
      </c>
      <c r="B63" s="41" t="s">
        <v>73</v>
      </c>
      <c r="C63" s="60" t="s">
        <v>207</v>
      </c>
      <c r="D63" s="93">
        <v>16583</v>
      </c>
      <c r="E63" s="93">
        <v>94690</v>
      </c>
      <c r="F63" s="93">
        <v>6998</v>
      </c>
      <c r="G63" s="93">
        <v>4395</v>
      </c>
      <c r="H63" s="93">
        <v>23581</v>
      </c>
      <c r="I63" s="93">
        <v>99086</v>
      </c>
      <c r="J63" s="93">
        <v>1321</v>
      </c>
      <c r="K63" s="93">
        <v>11582</v>
      </c>
      <c r="L63" s="93">
        <v>1411</v>
      </c>
      <c r="M63" s="93">
        <v>198</v>
      </c>
      <c r="N63" s="93">
        <v>25159</v>
      </c>
      <c r="O63" s="93">
        <v>87701</v>
      </c>
      <c r="P63" s="164" t="s">
        <v>73</v>
      </c>
      <c r="Q63" s="169" t="s">
        <v>207</v>
      </c>
      <c r="R63" s="290" t="s">
        <v>206</v>
      </c>
      <c r="S63" s="167"/>
    </row>
    <row r="64" spans="1:19" ht="10.5" customHeight="1">
      <c r="A64" s="291"/>
      <c r="B64" s="41" t="s">
        <v>74</v>
      </c>
      <c r="C64" s="60" t="s">
        <v>209</v>
      </c>
      <c r="D64" s="93">
        <v>11307</v>
      </c>
      <c r="E64" s="93">
        <v>73555</v>
      </c>
      <c r="F64" s="93">
        <v>4940</v>
      </c>
      <c r="G64" s="93">
        <v>2916</v>
      </c>
      <c r="H64" s="93">
        <v>16247</v>
      </c>
      <c r="I64" s="93">
        <v>76471</v>
      </c>
      <c r="J64" s="93">
        <v>705</v>
      </c>
      <c r="K64" s="93">
        <v>4295</v>
      </c>
      <c r="L64" s="93">
        <v>959</v>
      </c>
      <c r="M64" s="93">
        <v>189</v>
      </c>
      <c r="N64" s="93">
        <v>17052</v>
      </c>
      <c r="O64" s="93">
        <v>72365</v>
      </c>
      <c r="P64" s="164" t="s">
        <v>74</v>
      </c>
      <c r="Q64" s="169" t="s">
        <v>209</v>
      </c>
      <c r="R64" s="290"/>
      <c r="S64" s="167"/>
    </row>
    <row r="65" spans="1:19" ht="10.5" customHeight="1">
      <c r="A65" s="291"/>
      <c r="B65" s="41" t="s">
        <v>75</v>
      </c>
      <c r="C65" s="60" t="s">
        <v>210</v>
      </c>
      <c r="D65" s="93">
        <v>9666</v>
      </c>
      <c r="E65" s="93">
        <v>57602</v>
      </c>
      <c r="F65" s="93">
        <v>3897</v>
      </c>
      <c r="G65" s="93">
        <v>2406</v>
      </c>
      <c r="H65" s="93">
        <v>13563</v>
      </c>
      <c r="I65" s="93">
        <v>60008</v>
      </c>
      <c r="J65" s="93">
        <v>555</v>
      </c>
      <c r="K65" s="93">
        <v>3224</v>
      </c>
      <c r="L65" s="93">
        <v>917</v>
      </c>
      <c r="M65" s="93">
        <v>207</v>
      </c>
      <c r="N65" s="93">
        <v>14181</v>
      </c>
      <c r="O65" s="93">
        <v>56990</v>
      </c>
      <c r="P65" s="164" t="s">
        <v>75</v>
      </c>
      <c r="Q65" s="169" t="s">
        <v>210</v>
      </c>
      <c r="R65" s="290"/>
      <c r="S65" s="167"/>
    </row>
    <row r="66" spans="1:19" ht="10.5" customHeight="1">
      <c r="A66" s="291"/>
      <c r="B66" s="41" t="s">
        <v>76</v>
      </c>
      <c r="C66" s="60" t="s">
        <v>211</v>
      </c>
      <c r="D66" s="93">
        <v>14552</v>
      </c>
      <c r="E66" s="93">
        <v>88926</v>
      </c>
      <c r="F66" s="93">
        <v>6475</v>
      </c>
      <c r="G66" s="93">
        <v>3768</v>
      </c>
      <c r="H66" s="93">
        <v>21027</v>
      </c>
      <c r="I66" s="93">
        <v>92694</v>
      </c>
      <c r="J66" s="93">
        <v>1036</v>
      </c>
      <c r="K66" s="93">
        <v>5410</v>
      </c>
      <c r="L66" s="93">
        <v>1488</v>
      </c>
      <c r="M66" s="93">
        <v>181</v>
      </c>
      <c r="N66" s="93">
        <v>22208</v>
      </c>
      <c r="O66" s="93">
        <v>87465</v>
      </c>
      <c r="P66" s="164" t="s">
        <v>76</v>
      </c>
      <c r="Q66" s="169" t="s">
        <v>211</v>
      </c>
      <c r="R66" s="290"/>
      <c r="S66" s="167"/>
    </row>
    <row r="67" spans="1:19" s="103" customFormat="1" ht="10.5" customHeight="1">
      <c r="A67" s="291"/>
      <c r="B67" s="63" t="s">
        <v>212</v>
      </c>
      <c r="C67" s="62" t="s">
        <v>213</v>
      </c>
      <c r="D67" s="115">
        <v>52108</v>
      </c>
      <c r="E67" s="115">
        <v>314773</v>
      </c>
      <c r="F67" s="115">
        <v>22310</v>
      </c>
      <c r="G67" s="115">
        <v>13485</v>
      </c>
      <c r="H67" s="115">
        <v>74418</v>
      </c>
      <c r="I67" s="115">
        <v>328258</v>
      </c>
      <c r="J67" s="115">
        <v>3617</v>
      </c>
      <c r="K67" s="115">
        <v>24511</v>
      </c>
      <c r="L67" s="115">
        <v>4775</v>
      </c>
      <c r="M67" s="115">
        <v>774</v>
      </c>
      <c r="N67" s="115">
        <v>78600</v>
      </c>
      <c r="O67" s="115">
        <v>304521</v>
      </c>
      <c r="P67" s="170" t="s">
        <v>0</v>
      </c>
      <c r="Q67" s="171" t="s">
        <v>213</v>
      </c>
      <c r="R67" s="290"/>
      <c r="S67" s="174"/>
    </row>
    <row r="68" spans="1:19" s="103" customFormat="1" ht="22.5">
      <c r="A68" s="65" t="s">
        <v>214</v>
      </c>
      <c r="B68" s="66" t="s">
        <v>77</v>
      </c>
      <c r="C68" s="67" t="s">
        <v>215</v>
      </c>
      <c r="D68" s="116">
        <v>11468</v>
      </c>
      <c r="E68" s="116">
        <v>78149</v>
      </c>
      <c r="F68" s="116">
        <v>2803</v>
      </c>
      <c r="G68" s="116">
        <v>2026</v>
      </c>
      <c r="H68" s="116">
        <v>14271</v>
      </c>
      <c r="I68" s="116">
        <v>80175</v>
      </c>
      <c r="J68" s="116">
        <v>1149</v>
      </c>
      <c r="K68" s="116">
        <v>7111</v>
      </c>
      <c r="L68" s="116">
        <v>869</v>
      </c>
      <c r="M68" s="116">
        <v>-186</v>
      </c>
      <c r="N68" s="116">
        <v>15639</v>
      </c>
      <c r="O68" s="116">
        <v>72878</v>
      </c>
      <c r="P68" s="164" t="s">
        <v>77</v>
      </c>
      <c r="Q68" s="169" t="s">
        <v>215</v>
      </c>
      <c r="R68" s="172" t="s">
        <v>214</v>
      </c>
      <c r="S68" s="174"/>
    </row>
    <row r="69" spans="1:19" s="104" customFormat="1" ht="10.5" customHeight="1">
      <c r="A69" s="281" t="s">
        <v>216</v>
      </c>
      <c r="B69" s="282"/>
      <c r="C69" s="283"/>
      <c r="D69" s="117">
        <f>_xlfn.COMPOUNDVALUE(32)</f>
        <v>1350284</v>
      </c>
      <c r="E69" s="117">
        <v>15522958</v>
      </c>
      <c r="F69" s="117">
        <f>_xlfn.COMPOUNDVALUE(35)</f>
        <v>512181</v>
      </c>
      <c r="G69" s="117">
        <v>317844</v>
      </c>
      <c r="H69" s="117">
        <f>_xlfn.COMPOUNDVALUE(38)</f>
        <v>1862465</v>
      </c>
      <c r="I69" s="117">
        <v>15840802</v>
      </c>
      <c r="J69" s="117">
        <f>_xlfn.COMPOUNDVALUE(41)</f>
        <v>142197</v>
      </c>
      <c r="K69" s="117">
        <v>4083848</v>
      </c>
      <c r="L69" s="117">
        <v>123956</v>
      </c>
      <c r="M69" s="117">
        <v>23019</v>
      </c>
      <c r="N69" s="117">
        <v>2020685</v>
      </c>
      <c r="O69" s="118">
        <v>11779973</v>
      </c>
      <c r="P69" s="284" t="s">
        <v>216</v>
      </c>
      <c r="Q69" s="285"/>
      <c r="R69" s="286"/>
      <c r="S69" s="175"/>
    </row>
    <row r="70" spans="1:18" ht="10.5" customHeight="1">
      <c r="A70" s="68" t="s">
        <v>255</v>
      </c>
      <c r="B70" s="105"/>
      <c r="C70" s="105"/>
      <c r="D70" s="105"/>
      <c r="E70" s="105"/>
      <c r="F70" s="105"/>
      <c r="G70" s="105"/>
      <c r="H70" s="105"/>
      <c r="I70" s="105"/>
      <c r="J70" s="69"/>
      <c r="K70" s="105"/>
      <c r="L70" s="105"/>
      <c r="M70" s="105"/>
      <c r="N70" s="105"/>
      <c r="O70" s="105"/>
      <c r="P70" s="105"/>
      <c r="Q70" s="105"/>
      <c r="R70" s="105"/>
    </row>
    <row r="71" spans="1:9" ht="14.25">
      <c r="A71" s="69" t="s">
        <v>252</v>
      </c>
      <c r="B71" s="112"/>
      <c r="C71" s="112"/>
      <c r="D71" s="112"/>
      <c r="E71" s="112"/>
      <c r="F71" s="112"/>
      <c r="G71" s="112"/>
      <c r="H71" s="112"/>
      <c r="I71" s="112"/>
    </row>
  </sheetData>
  <sheetProtection/>
  <mergeCells count="30">
    <mergeCell ref="A5:C9"/>
    <mergeCell ref="P5:R9"/>
    <mergeCell ref="D5:E7"/>
    <mergeCell ref="A54:A58"/>
    <mergeCell ref="L5:M7"/>
    <mergeCell ref="N5:O7"/>
    <mergeCell ref="R41:R47"/>
    <mergeCell ref="R48:R53"/>
    <mergeCell ref="R54:R58"/>
    <mergeCell ref="J5:K7"/>
    <mergeCell ref="A48:A53"/>
    <mergeCell ref="H5:I7"/>
    <mergeCell ref="A59:A62"/>
    <mergeCell ref="R13:R19"/>
    <mergeCell ref="R20:R26"/>
    <mergeCell ref="R27:R31"/>
    <mergeCell ref="R32:R35"/>
    <mergeCell ref="F5:G7"/>
    <mergeCell ref="A13:A19"/>
    <mergeCell ref="A20:A26"/>
    <mergeCell ref="P69:R69"/>
    <mergeCell ref="A27:A31"/>
    <mergeCell ref="R63:R67"/>
    <mergeCell ref="A63:A67"/>
    <mergeCell ref="A32:A35"/>
    <mergeCell ref="R36:R40"/>
    <mergeCell ref="R59:R62"/>
    <mergeCell ref="A36:A40"/>
    <mergeCell ref="A41:A47"/>
    <mergeCell ref="A69:C69"/>
  </mergeCells>
  <printOptions horizontalCentered="1"/>
  <pageMargins left="0.3937007874015748" right="0.3937007874015748" top="0.35433070866141736" bottom="0.5905511811023623" header="0.4724409448818898" footer="0.4724409448818898"/>
  <pageSetup horizontalDpi="300" verticalDpi="300" orientation="portrait" paperSize="9" r:id="rId1"/>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V73"/>
  <sheetViews>
    <sheetView zoomScaleSheetLayoutView="100" zoomScalePageLayoutView="0" workbookViewId="0" topLeftCell="A1">
      <selection activeCell="A1" sqref="A1"/>
    </sheetView>
  </sheetViews>
  <sheetFormatPr defaultColWidth="14.625" defaultRowHeight="10.5" customHeight="1"/>
  <cols>
    <col min="1" max="1" width="9.375" style="101" customWidth="1"/>
    <col min="2" max="2" width="9.125" style="101" customWidth="1"/>
    <col min="3" max="3" width="8.875" style="101" customWidth="1"/>
    <col min="4" max="11" width="8.75390625" style="101" customWidth="1"/>
    <col min="12" max="13" width="9.125" style="101" customWidth="1"/>
    <col min="14" max="15" width="8.375" style="101" customWidth="1"/>
    <col min="16" max="18" width="9.625" style="101" customWidth="1"/>
    <col min="19" max="19" width="9.375" style="101" bestFit="1" customWidth="1"/>
    <col min="20" max="20" width="8.625" style="101" customWidth="1"/>
    <col min="21" max="21" width="7.75390625" style="101" customWidth="1"/>
    <col min="22" max="22" width="9.625" style="101" customWidth="1"/>
    <col min="23" max="16384" width="14.625" style="101" customWidth="1"/>
  </cols>
  <sheetData>
    <row r="1" spans="1:22" s="96" customFormat="1" ht="12" customHeight="1">
      <c r="A1" s="1" t="s">
        <v>78</v>
      </c>
      <c r="B1" s="86"/>
      <c r="C1" s="86"/>
      <c r="D1" s="86"/>
      <c r="E1" s="95"/>
      <c r="V1" s="86" t="s">
        <v>89</v>
      </c>
    </row>
    <row r="2" spans="1:5" s="96" customFormat="1" ht="11.25" customHeight="1">
      <c r="A2" s="2"/>
      <c r="B2" s="2"/>
      <c r="C2" s="2"/>
      <c r="E2" s="95"/>
    </row>
    <row r="3" spans="1:22" s="98" customFormat="1" ht="12.75">
      <c r="A3" s="40" t="s">
        <v>115</v>
      </c>
      <c r="V3" s="99"/>
    </row>
    <row r="4" spans="1:22" s="100" customFormat="1" ht="12.75" customHeight="1">
      <c r="A4" s="70" t="s">
        <v>236</v>
      </c>
      <c r="V4" s="99"/>
    </row>
    <row r="5" spans="1:22" ht="13.5" customHeight="1">
      <c r="A5" s="309" t="s">
        <v>28</v>
      </c>
      <c r="B5" s="310"/>
      <c r="C5" s="311"/>
      <c r="D5" s="269" t="s">
        <v>230</v>
      </c>
      <c r="E5" s="270"/>
      <c r="F5" s="275" t="s">
        <v>231</v>
      </c>
      <c r="G5" s="270"/>
      <c r="H5" s="275" t="s">
        <v>16</v>
      </c>
      <c r="I5" s="270"/>
      <c r="J5" s="275" t="s">
        <v>239</v>
      </c>
      <c r="K5" s="270"/>
      <c r="L5" s="275" t="s">
        <v>87</v>
      </c>
      <c r="M5" s="270"/>
      <c r="N5" s="275" t="s">
        <v>17</v>
      </c>
      <c r="O5" s="278"/>
      <c r="P5" s="298" t="s">
        <v>29</v>
      </c>
      <c r="Q5" s="299"/>
      <c r="R5" s="299"/>
      <c r="S5" s="278"/>
      <c r="T5" s="260" t="s">
        <v>220</v>
      </c>
      <c r="U5" s="261"/>
      <c r="V5" s="262"/>
    </row>
    <row r="6" spans="1:22" ht="13.5" customHeight="1">
      <c r="A6" s="312"/>
      <c r="B6" s="255"/>
      <c r="C6" s="256"/>
      <c r="D6" s="271"/>
      <c r="E6" s="272"/>
      <c r="F6" s="276"/>
      <c r="G6" s="272"/>
      <c r="H6" s="276"/>
      <c r="I6" s="272"/>
      <c r="J6" s="276"/>
      <c r="K6" s="272"/>
      <c r="L6" s="276"/>
      <c r="M6" s="272"/>
      <c r="N6" s="276"/>
      <c r="O6" s="279"/>
      <c r="P6" s="302" t="s">
        <v>84</v>
      </c>
      <c r="Q6" s="303"/>
      <c r="R6" s="303"/>
      <c r="S6" s="304"/>
      <c r="T6" s="263"/>
      <c r="U6" s="264"/>
      <c r="V6" s="265"/>
    </row>
    <row r="7" spans="1:22" ht="13.5" customHeight="1">
      <c r="A7" s="312"/>
      <c r="B7" s="255"/>
      <c r="C7" s="256"/>
      <c r="D7" s="273"/>
      <c r="E7" s="274"/>
      <c r="F7" s="277"/>
      <c r="G7" s="274"/>
      <c r="H7" s="277"/>
      <c r="I7" s="274"/>
      <c r="J7" s="277"/>
      <c r="K7" s="274"/>
      <c r="L7" s="277"/>
      <c r="M7" s="274"/>
      <c r="N7" s="277"/>
      <c r="O7" s="280"/>
      <c r="P7" s="245" t="s">
        <v>225</v>
      </c>
      <c r="Q7" s="245" t="s">
        <v>85</v>
      </c>
      <c r="R7" s="295" t="s">
        <v>234</v>
      </c>
      <c r="S7" s="245" t="s">
        <v>30</v>
      </c>
      <c r="T7" s="263"/>
      <c r="U7" s="264"/>
      <c r="V7" s="265"/>
    </row>
    <row r="8" spans="1:22" ht="28.5" customHeight="1">
      <c r="A8" s="312"/>
      <c r="B8" s="255"/>
      <c r="C8" s="256"/>
      <c r="D8" s="77" t="s">
        <v>18</v>
      </c>
      <c r="E8" s="77" t="s">
        <v>19</v>
      </c>
      <c r="F8" s="77" t="s">
        <v>18</v>
      </c>
      <c r="G8" s="77" t="s">
        <v>19</v>
      </c>
      <c r="H8" s="77" t="s">
        <v>18</v>
      </c>
      <c r="I8" s="77" t="s">
        <v>19</v>
      </c>
      <c r="J8" s="77" t="s">
        <v>18</v>
      </c>
      <c r="K8" s="77" t="s">
        <v>19</v>
      </c>
      <c r="L8" s="77" t="s">
        <v>18</v>
      </c>
      <c r="M8" s="77" t="s">
        <v>19</v>
      </c>
      <c r="N8" s="77" t="s">
        <v>18</v>
      </c>
      <c r="O8" s="77" t="s">
        <v>19</v>
      </c>
      <c r="P8" s="246"/>
      <c r="Q8" s="246"/>
      <c r="R8" s="296"/>
      <c r="S8" s="300"/>
      <c r="T8" s="263"/>
      <c r="U8" s="264"/>
      <c r="V8" s="265"/>
    </row>
    <row r="9" spans="1:22" ht="28.5" customHeight="1">
      <c r="A9" s="313"/>
      <c r="B9" s="258"/>
      <c r="C9" s="259"/>
      <c r="D9" s="87" t="s">
        <v>20</v>
      </c>
      <c r="E9" s="87" t="s">
        <v>21</v>
      </c>
      <c r="F9" s="87" t="s">
        <v>20</v>
      </c>
      <c r="G9" s="87" t="s">
        <v>21</v>
      </c>
      <c r="H9" s="87" t="s">
        <v>20</v>
      </c>
      <c r="I9" s="87" t="s">
        <v>21</v>
      </c>
      <c r="J9" s="87" t="s">
        <v>20</v>
      </c>
      <c r="K9" s="87" t="s">
        <v>21</v>
      </c>
      <c r="L9" s="87" t="s">
        <v>20</v>
      </c>
      <c r="M9" s="87" t="s">
        <v>21</v>
      </c>
      <c r="N9" s="87" t="s">
        <v>20</v>
      </c>
      <c r="O9" s="87" t="s">
        <v>21</v>
      </c>
      <c r="P9" s="247"/>
      <c r="Q9" s="247"/>
      <c r="R9" s="297"/>
      <c r="S9" s="301"/>
      <c r="T9" s="266"/>
      <c r="U9" s="267"/>
      <c r="V9" s="268"/>
    </row>
    <row r="10" spans="1:22" ht="9" customHeight="1">
      <c r="A10" s="78"/>
      <c r="B10" s="47"/>
      <c r="C10" s="73"/>
      <c r="D10" s="49" t="s">
        <v>22</v>
      </c>
      <c r="E10" s="91" t="s">
        <v>25</v>
      </c>
      <c r="F10" s="49" t="s">
        <v>22</v>
      </c>
      <c r="G10" s="91" t="s">
        <v>25</v>
      </c>
      <c r="H10" s="49" t="s">
        <v>22</v>
      </c>
      <c r="I10" s="91" t="s">
        <v>25</v>
      </c>
      <c r="J10" s="49" t="s">
        <v>22</v>
      </c>
      <c r="K10" s="91" t="s">
        <v>25</v>
      </c>
      <c r="L10" s="50" t="s">
        <v>22</v>
      </c>
      <c r="M10" s="49" t="s">
        <v>23</v>
      </c>
      <c r="N10" s="49" t="s">
        <v>90</v>
      </c>
      <c r="O10" s="91" t="s">
        <v>25</v>
      </c>
      <c r="P10" s="49" t="s">
        <v>22</v>
      </c>
      <c r="Q10" s="49" t="s">
        <v>22</v>
      </c>
      <c r="R10" s="49" t="s">
        <v>22</v>
      </c>
      <c r="S10" s="49" t="s">
        <v>22</v>
      </c>
      <c r="T10" s="47"/>
      <c r="U10" s="74"/>
      <c r="V10" s="79"/>
    </row>
    <row r="11" spans="1:22" s="102" customFormat="1" ht="9.75" customHeight="1">
      <c r="A11" s="80"/>
      <c r="B11" s="53"/>
      <c r="C11" s="54"/>
      <c r="D11" s="17" t="s">
        <v>13</v>
      </c>
      <c r="E11" s="75" t="s">
        <v>26</v>
      </c>
      <c r="F11" s="17" t="s">
        <v>13</v>
      </c>
      <c r="G11" s="75" t="s">
        <v>26</v>
      </c>
      <c r="H11" s="17" t="s">
        <v>13</v>
      </c>
      <c r="I11" s="75" t="s">
        <v>26</v>
      </c>
      <c r="J11" s="17" t="s">
        <v>13</v>
      </c>
      <c r="K11" s="75" t="s">
        <v>26</v>
      </c>
      <c r="L11" s="17" t="s">
        <v>13</v>
      </c>
      <c r="M11" s="75" t="s">
        <v>26</v>
      </c>
      <c r="N11" s="55" t="s">
        <v>91</v>
      </c>
      <c r="O11" s="75" t="s">
        <v>26</v>
      </c>
      <c r="P11" s="17" t="s">
        <v>13</v>
      </c>
      <c r="Q11" s="17" t="s">
        <v>13</v>
      </c>
      <c r="R11" s="17" t="s">
        <v>13</v>
      </c>
      <c r="S11" s="17" t="s">
        <v>13</v>
      </c>
      <c r="T11" s="53"/>
      <c r="U11" s="56"/>
      <c r="V11" s="81"/>
    </row>
    <row r="12" spans="1:22" ht="21" customHeight="1">
      <c r="A12" s="82" t="s">
        <v>24</v>
      </c>
      <c r="B12" s="42" t="s">
        <v>31</v>
      </c>
      <c r="C12" s="59" t="s">
        <v>149</v>
      </c>
      <c r="D12" s="115">
        <v>75516</v>
      </c>
      <c r="E12" s="115">
        <v>400145</v>
      </c>
      <c r="F12" s="115">
        <v>52978</v>
      </c>
      <c r="G12" s="115">
        <v>26572</v>
      </c>
      <c r="H12" s="115">
        <v>128494</v>
      </c>
      <c r="I12" s="115">
        <v>426718</v>
      </c>
      <c r="J12" s="115">
        <v>7178</v>
      </c>
      <c r="K12" s="115">
        <v>25637</v>
      </c>
      <c r="L12" s="115">
        <v>8354</v>
      </c>
      <c r="M12" s="115">
        <v>2053</v>
      </c>
      <c r="N12" s="115">
        <v>137826</v>
      </c>
      <c r="O12" s="115">
        <v>403133</v>
      </c>
      <c r="P12" s="158">
        <v>136603</v>
      </c>
      <c r="Q12" s="158">
        <v>4553</v>
      </c>
      <c r="R12" s="158">
        <v>396</v>
      </c>
      <c r="S12" s="158">
        <v>141552</v>
      </c>
      <c r="T12" s="41" t="s">
        <v>31</v>
      </c>
      <c r="U12" s="59" t="s">
        <v>149</v>
      </c>
      <c r="V12" s="83" t="s">
        <v>150</v>
      </c>
    </row>
    <row r="13" spans="1:22" ht="10.5" customHeight="1">
      <c r="A13" s="306" t="s">
        <v>151</v>
      </c>
      <c r="B13" s="41" t="s">
        <v>32</v>
      </c>
      <c r="C13" s="60" t="s">
        <v>152</v>
      </c>
      <c r="D13" s="93">
        <v>15449</v>
      </c>
      <c r="E13" s="93">
        <v>81805</v>
      </c>
      <c r="F13" s="93">
        <v>13303</v>
      </c>
      <c r="G13" s="93">
        <v>5924</v>
      </c>
      <c r="H13" s="93">
        <v>28752</v>
      </c>
      <c r="I13" s="93">
        <v>87729</v>
      </c>
      <c r="J13" s="93">
        <v>918</v>
      </c>
      <c r="K13" s="93">
        <v>7727</v>
      </c>
      <c r="L13" s="93">
        <v>1821</v>
      </c>
      <c r="M13" s="93">
        <v>286</v>
      </c>
      <c r="N13" s="93">
        <v>30046</v>
      </c>
      <c r="O13" s="93">
        <v>80287</v>
      </c>
      <c r="P13" s="159">
        <v>29816</v>
      </c>
      <c r="Q13" s="159">
        <v>681</v>
      </c>
      <c r="R13" s="159">
        <v>47</v>
      </c>
      <c r="S13" s="159">
        <v>30544</v>
      </c>
      <c r="T13" s="61" t="s">
        <v>32</v>
      </c>
      <c r="U13" s="60" t="s">
        <v>152</v>
      </c>
      <c r="V13" s="319" t="s">
        <v>151</v>
      </c>
    </row>
    <row r="14" spans="1:22" ht="10.5" customHeight="1">
      <c r="A14" s="307"/>
      <c r="B14" s="41" t="s">
        <v>33</v>
      </c>
      <c r="C14" s="60" t="s">
        <v>153</v>
      </c>
      <c r="D14" s="93">
        <v>14835</v>
      </c>
      <c r="E14" s="93">
        <v>77166</v>
      </c>
      <c r="F14" s="93">
        <v>10104</v>
      </c>
      <c r="G14" s="93">
        <v>4779</v>
      </c>
      <c r="H14" s="93">
        <v>24939</v>
      </c>
      <c r="I14" s="93">
        <v>81946</v>
      </c>
      <c r="J14" s="93">
        <v>1075</v>
      </c>
      <c r="K14" s="93">
        <v>3775</v>
      </c>
      <c r="L14" s="93">
        <v>2006</v>
      </c>
      <c r="M14" s="93">
        <v>401</v>
      </c>
      <c r="N14" s="93">
        <v>26419</v>
      </c>
      <c r="O14" s="93">
        <v>78572</v>
      </c>
      <c r="P14" s="160">
        <v>25782</v>
      </c>
      <c r="Q14" s="160">
        <v>720</v>
      </c>
      <c r="R14" s="160">
        <v>55</v>
      </c>
      <c r="S14" s="160">
        <v>26557</v>
      </c>
      <c r="T14" s="41" t="s">
        <v>33</v>
      </c>
      <c r="U14" s="60" t="s">
        <v>153</v>
      </c>
      <c r="V14" s="320"/>
    </row>
    <row r="15" spans="1:22" ht="10.5" customHeight="1">
      <c r="A15" s="307"/>
      <c r="B15" s="41" t="s">
        <v>34</v>
      </c>
      <c r="C15" s="60" t="s">
        <v>154</v>
      </c>
      <c r="D15" s="93">
        <v>28842</v>
      </c>
      <c r="E15" s="93">
        <v>199333</v>
      </c>
      <c r="F15" s="93">
        <v>19102</v>
      </c>
      <c r="G15" s="93">
        <v>9624</v>
      </c>
      <c r="H15" s="93">
        <v>47944</v>
      </c>
      <c r="I15" s="93">
        <v>208956</v>
      </c>
      <c r="J15" s="93">
        <v>2248</v>
      </c>
      <c r="K15" s="93">
        <v>14720</v>
      </c>
      <c r="L15" s="93">
        <v>3934</v>
      </c>
      <c r="M15" s="93">
        <v>626</v>
      </c>
      <c r="N15" s="93">
        <v>51308</v>
      </c>
      <c r="O15" s="93">
        <v>194862</v>
      </c>
      <c r="P15" s="160">
        <v>50811</v>
      </c>
      <c r="Q15" s="160">
        <v>1570</v>
      </c>
      <c r="R15" s="160">
        <v>181</v>
      </c>
      <c r="S15" s="160">
        <v>52562</v>
      </c>
      <c r="T15" s="41" t="s">
        <v>34</v>
      </c>
      <c r="U15" s="60" t="s">
        <v>154</v>
      </c>
      <c r="V15" s="320"/>
    </row>
    <row r="16" spans="1:22" ht="10.5" customHeight="1">
      <c r="A16" s="307"/>
      <c r="B16" s="41" t="s">
        <v>35</v>
      </c>
      <c r="C16" s="60" t="s">
        <v>155</v>
      </c>
      <c r="D16" s="93">
        <v>11311</v>
      </c>
      <c r="E16" s="93">
        <v>53473</v>
      </c>
      <c r="F16" s="93">
        <v>9231</v>
      </c>
      <c r="G16" s="93">
        <v>4179</v>
      </c>
      <c r="H16" s="93">
        <v>20542</v>
      </c>
      <c r="I16" s="93">
        <v>57652</v>
      </c>
      <c r="J16" s="93">
        <v>719</v>
      </c>
      <c r="K16" s="93">
        <v>2867</v>
      </c>
      <c r="L16" s="93">
        <v>1267</v>
      </c>
      <c r="M16" s="93">
        <v>208</v>
      </c>
      <c r="N16" s="93">
        <v>21591</v>
      </c>
      <c r="O16" s="93">
        <v>54994</v>
      </c>
      <c r="P16" s="160">
        <v>21119</v>
      </c>
      <c r="Q16" s="160">
        <v>566</v>
      </c>
      <c r="R16" s="160">
        <v>42</v>
      </c>
      <c r="S16" s="160">
        <v>21727</v>
      </c>
      <c r="T16" s="41" t="s">
        <v>35</v>
      </c>
      <c r="U16" s="60" t="s">
        <v>155</v>
      </c>
      <c r="V16" s="320"/>
    </row>
    <row r="17" spans="1:22" ht="10.5" customHeight="1">
      <c r="A17" s="307"/>
      <c r="B17" s="41" t="s">
        <v>36</v>
      </c>
      <c r="C17" s="60" t="s">
        <v>156</v>
      </c>
      <c r="D17" s="93">
        <v>13832</v>
      </c>
      <c r="E17" s="93">
        <v>71840</v>
      </c>
      <c r="F17" s="93">
        <v>11986</v>
      </c>
      <c r="G17" s="93">
        <v>5183</v>
      </c>
      <c r="H17" s="93">
        <v>25818</v>
      </c>
      <c r="I17" s="93">
        <v>77023</v>
      </c>
      <c r="J17" s="93">
        <v>810</v>
      </c>
      <c r="K17" s="93">
        <v>4704</v>
      </c>
      <c r="L17" s="93">
        <v>1538</v>
      </c>
      <c r="M17" s="93">
        <v>211</v>
      </c>
      <c r="N17" s="93">
        <v>27030</v>
      </c>
      <c r="O17" s="93">
        <v>72530</v>
      </c>
      <c r="P17" s="160">
        <v>26344</v>
      </c>
      <c r="Q17" s="160">
        <v>520</v>
      </c>
      <c r="R17" s="160">
        <v>48</v>
      </c>
      <c r="S17" s="160">
        <v>26912</v>
      </c>
      <c r="T17" s="41" t="s">
        <v>36</v>
      </c>
      <c r="U17" s="60" t="s">
        <v>156</v>
      </c>
      <c r="V17" s="320"/>
    </row>
    <row r="18" spans="1:22" ht="10.5" customHeight="1">
      <c r="A18" s="307"/>
      <c r="B18" s="41" t="s">
        <v>37</v>
      </c>
      <c r="C18" s="60" t="s">
        <v>157</v>
      </c>
      <c r="D18" s="93">
        <v>24926</v>
      </c>
      <c r="E18" s="93">
        <v>139205</v>
      </c>
      <c r="F18" s="93">
        <v>17803</v>
      </c>
      <c r="G18" s="93">
        <v>8476</v>
      </c>
      <c r="H18" s="93">
        <v>42729</v>
      </c>
      <c r="I18" s="93">
        <v>147681</v>
      </c>
      <c r="J18" s="93">
        <v>1595</v>
      </c>
      <c r="K18" s="93">
        <v>12635</v>
      </c>
      <c r="L18" s="93">
        <v>3282</v>
      </c>
      <c r="M18" s="93">
        <v>906</v>
      </c>
      <c r="N18" s="93">
        <v>45236</v>
      </c>
      <c r="O18" s="93">
        <v>135952</v>
      </c>
      <c r="P18" s="160">
        <v>44687</v>
      </c>
      <c r="Q18" s="160">
        <v>1207</v>
      </c>
      <c r="R18" s="160">
        <v>148</v>
      </c>
      <c r="S18" s="160">
        <v>46042</v>
      </c>
      <c r="T18" s="41" t="s">
        <v>37</v>
      </c>
      <c r="U18" s="60" t="s">
        <v>157</v>
      </c>
      <c r="V18" s="320"/>
    </row>
    <row r="19" spans="1:22" ht="10.5" customHeight="1">
      <c r="A19" s="308"/>
      <c r="B19" s="63" t="s">
        <v>158</v>
      </c>
      <c r="C19" s="62" t="s">
        <v>159</v>
      </c>
      <c r="D19" s="115">
        <v>109195</v>
      </c>
      <c r="E19" s="115">
        <v>622822</v>
      </c>
      <c r="F19" s="115">
        <v>81529</v>
      </c>
      <c r="G19" s="115">
        <v>38165</v>
      </c>
      <c r="H19" s="115">
        <v>190724</v>
      </c>
      <c r="I19" s="115">
        <v>660987</v>
      </c>
      <c r="J19" s="115">
        <v>7365</v>
      </c>
      <c r="K19" s="115">
        <v>46428</v>
      </c>
      <c r="L19" s="115">
        <v>13848</v>
      </c>
      <c r="M19" s="115">
        <v>2638</v>
      </c>
      <c r="N19" s="115">
        <v>201630</v>
      </c>
      <c r="O19" s="115">
        <v>617197</v>
      </c>
      <c r="P19" s="161">
        <v>198559</v>
      </c>
      <c r="Q19" s="161">
        <v>5264</v>
      </c>
      <c r="R19" s="161">
        <v>521</v>
      </c>
      <c r="S19" s="161">
        <v>204344</v>
      </c>
      <c r="T19" s="63" t="s">
        <v>0</v>
      </c>
      <c r="U19" s="62" t="s">
        <v>159</v>
      </c>
      <c r="V19" s="321"/>
    </row>
    <row r="20" spans="1:22" ht="10.5" customHeight="1">
      <c r="A20" s="306" t="s">
        <v>27</v>
      </c>
      <c r="B20" s="41" t="s">
        <v>38</v>
      </c>
      <c r="C20" s="60" t="s">
        <v>160</v>
      </c>
      <c r="D20" s="93">
        <v>35910</v>
      </c>
      <c r="E20" s="93">
        <v>182263</v>
      </c>
      <c r="F20" s="93">
        <v>27078</v>
      </c>
      <c r="G20" s="93">
        <v>13328</v>
      </c>
      <c r="H20" s="93">
        <v>62988</v>
      </c>
      <c r="I20" s="93">
        <v>195591</v>
      </c>
      <c r="J20" s="93">
        <v>2575</v>
      </c>
      <c r="K20" s="93">
        <v>13292</v>
      </c>
      <c r="L20" s="93">
        <v>4426</v>
      </c>
      <c r="M20" s="93">
        <v>765</v>
      </c>
      <c r="N20" s="93">
        <v>67179</v>
      </c>
      <c r="O20" s="93">
        <v>183064</v>
      </c>
      <c r="P20" s="160">
        <v>66631</v>
      </c>
      <c r="Q20" s="160">
        <v>2112</v>
      </c>
      <c r="R20" s="160">
        <v>165</v>
      </c>
      <c r="S20" s="160">
        <v>68908</v>
      </c>
      <c r="T20" s="41" t="s">
        <v>38</v>
      </c>
      <c r="U20" s="60" t="s">
        <v>160</v>
      </c>
      <c r="V20" s="319" t="s">
        <v>27</v>
      </c>
    </row>
    <row r="21" spans="1:22" ht="10.5" customHeight="1">
      <c r="A21" s="307"/>
      <c r="B21" s="41" t="s">
        <v>39</v>
      </c>
      <c r="C21" s="60" t="s">
        <v>161</v>
      </c>
      <c r="D21" s="93">
        <v>25326</v>
      </c>
      <c r="E21" s="93">
        <v>126374</v>
      </c>
      <c r="F21" s="93">
        <v>19926</v>
      </c>
      <c r="G21" s="93">
        <v>9468</v>
      </c>
      <c r="H21" s="93">
        <v>45252</v>
      </c>
      <c r="I21" s="93">
        <v>135842</v>
      </c>
      <c r="J21" s="93">
        <v>1642</v>
      </c>
      <c r="K21" s="93">
        <v>11387</v>
      </c>
      <c r="L21" s="93">
        <v>3133</v>
      </c>
      <c r="M21" s="93">
        <v>615</v>
      </c>
      <c r="N21" s="93">
        <v>47809</v>
      </c>
      <c r="O21" s="93">
        <v>125070</v>
      </c>
      <c r="P21" s="160">
        <v>47231</v>
      </c>
      <c r="Q21" s="160">
        <v>1401</v>
      </c>
      <c r="R21" s="160">
        <v>93</v>
      </c>
      <c r="S21" s="160">
        <v>48725</v>
      </c>
      <c r="T21" s="41" t="s">
        <v>39</v>
      </c>
      <c r="U21" s="60" t="s">
        <v>161</v>
      </c>
      <c r="V21" s="320"/>
    </row>
    <row r="22" spans="1:22" ht="10.5" customHeight="1">
      <c r="A22" s="307"/>
      <c r="B22" s="41" t="s">
        <v>40</v>
      </c>
      <c r="C22" s="60" t="s">
        <v>162</v>
      </c>
      <c r="D22" s="93">
        <v>27510</v>
      </c>
      <c r="E22" s="93">
        <v>160927</v>
      </c>
      <c r="F22" s="93">
        <v>19818</v>
      </c>
      <c r="G22" s="93">
        <v>9465</v>
      </c>
      <c r="H22" s="93">
        <v>47328</v>
      </c>
      <c r="I22" s="93">
        <v>170392</v>
      </c>
      <c r="J22" s="93">
        <v>1983</v>
      </c>
      <c r="K22" s="93">
        <v>19361</v>
      </c>
      <c r="L22" s="93">
        <v>3526</v>
      </c>
      <c r="M22" s="93">
        <v>704</v>
      </c>
      <c r="N22" s="93">
        <v>50241</v>
      </c>
      <c r="O22" s="93">
        <v>151735</v>
      </c>
      <c r="P22" s="160">
        <v>50125</v>
      </c>
      <c r="Q22" s="160">
        <v>1592</v>
      </c>
      <c r="R22" s="160">
        <v>148</v>
      </c>
      <c r="S22" s="160">
        <v>51865</v>
      </c>
      <c r="T22" s="41" t="s">
        <v>40</v>
      </c>
      <c r="U22" s="60" t="s">
        <v>162</v>
      </c>
      <c r="V22" s="320"/>
    </row>
    <row r="23" spans="1:22" ht="10.5" customHeight="1">
      <c r="A23" s="307"/>
      <c r="B23" s="41" t="s">
        <v>41</v>
      </c>
      <c r="C23" s="60" t="s">
        <v>163</v>
      </c>
      <c r="D23" s="93">
        <v>79387</v>
      </c>
      <c r="E23" s="93">
        <v>422104</v>
      </c>
      <c r="F23" s="93">
        <v>60696</v>
      </c>
      <c r="G23" s="93">
        <v>31548</v>
      </c>
      <c r="H23" s="93">
        <v>140083</v>
      </c>
      <c r="I23" s="93">
        <v>453653</v>
      </c>
      <c r="J23" s="93">
        <v>7188</v>
      </c>
      <c r="K23" s="93">
        <v>34321</v>
      </c>
      <c r="L23" s="93">
        <v>11128</v>
      </c>
      <c r="M23" s="93">
        <v>2374</v>
      </c>
      <c r="N23" s="93">
        <v>151325</v>
      </c>
      <c r="O23" s="93">
        <v>421706</v>
      </c>
      <c r="P23" s="160">
        <v>151796</v>
      </c>
      <c r="Q23" s="160">
        <v>4828</v>
      </c>
      <c r="R23" s="160">
        <v>436</v>
      </c>
      <c r="S23" s="160">
        <v>157060</v>
      </c>
      <c r="T23" s="41" t="s">
        <v>41</v>
      </c>
      <c r="U23" s="60" t="s">
        <v>163</v>
      </c>
      <c r="V23" s="320"/>
    </row>
    <row r="24" spans="1:22" ht="10.5" customHeight="1">
      <c r="A24" s="307"/>
      <c r="B24" s="41" t="s">
        <v>42</v>
      </c>
      <c r="C24" s="60" t="s">
        <v>164</v>
      </c>
      <c r="D24" s="93">
        <v>29609</v>
      </c>
      <c r="E24" s="93">
        <v>176596</v>
      </c>
      <c r="F24" s="93">
        <v>21399</v>
      </c>
      <c r="G24" s="93">
        <v>9842</v>
      </c>
      <c r="H24" s="93">
        <v>51008</v>
      </c>
      <c r="I24" s="93">
        <v>186438</v>
      </c>
      <c r="J24" s="93">
        <v>1840</v>
      </c>
      <c r="K24" s="93">
        <v>17257</v>
      </c>
      <c r="L24" s="93">
        <v>3938</v>
      </c>
      <c r="M24" s="93">
        <v>619</v>
      </c>
      <c r="N24" s="93">
        <v>53710</v>
      </c>
      <c r="O24" s="93">
        <v>169801</v>
      </c>
      <c r="P24" s="160">
        <v>52668</v>
      </c>
      <c r="Q24" s="160">
        <v>1175</v>
      </c>
      <c r="R24" s="160">
        <v>121</v>
      </c>
      <c r="S24" s="160">
        <v>53964</v>
      </c>
      <c r="T24" s="41" t="s">
        <v>42</v>
      </c>
      <c r="U24" s="60" t="s">
        <v>164</v>
      </c>
      <c r="V24" s="320"/>
    </row>
    <row r="25" spans="1:22" ht="10.5" customHeight="1">
      <c r="A25" s="307"/>
      <c r="B25" s="41" t="s">
        <v>43</v>
      </c>
      <c r="C25" s="60" t="s">
        <v>165</v>
      </c>
      <c r="D25" s="93">
        <v>28946</v>
      </c>
      <c r="E25" s="93">
        <v>155241</v>
      </c>
      <c r="F25" s="93">
        <v>21548</v>
      </c>
      <c r="G25" s="93">
        <v>9992</v>
      </c>
      <c r="H25" s="93">
        <v>50494</v>
      </c>
      <c r="I25" s="93">
        <v>165233</v>
      </c>
      <c r="J25" s="93">
        <v>1895</v>
      </c>
      <c r="K25" s="93">
        <v>30139</v>
      </c>
      <c r="L25" s="93">
        <v>3717</v>
      </c>
      <c r="M25" s="93">
        <v>625</v>
      </c>
      <c r="N25" s="93">
        <v>53473</v>
      </c>
      <c r="O25" s="93">
        <v>135719</v>
      </c>
      <c r="P25" s="160">
        <v>51749</v>
      </c>
      <c r="Q25" s="160">
        <v>1353</v>
      </c>
      <c r="R25" s="160">
        <v>134</v>
      </c>
      <c r="S25" s="160">
        <v>53236</v>
      </c>
      <c r="T25" s="41" t="s">
        <v>43</v>
      </c>
      <c r="U25" s="60" t="s">
        <v>165</v>
      </c>
      <c r="V25" s="320"/>
    </row>
    <row r="26" spans="1:22" ht="10.5" customHeight="1">
      <c r="A26" s="308"/>
      <c r="B26" s="63" t="s">
        <v>0</v>
      </c>
      <c r="C26" s="62" t="s">
        <v>159</v>
      </c>
      <c r="D26" s="115">
        <v>226688</v>
      </c>
      <c r="E26" s="115">
        <v>1223505</v>
      </c>
      <c r="F26" s="115">
        <v>170465</v>
      </c>
      <c r="G26" s="115">
        <v>83644</v>
      </c>
      <c r="H26" s="115">
        <v>397153</v>
      </c>
      <c r="I26" s="115">
        <v>1307148</v>
      </c>
      <c r="J26" s="115">
        <v>17123</v>
      </c>
      <c r="K26" s="115">
        <v>125756</v>
      </c>
      <c r="L26" s="115">
        <v>29868</v>
      </c>
      <c r="M26" s="115">
        <v>5702</v>
      </c>
      <c r="N26" s="115">
        <v>423737</v>
      </c>
      <c r="O26" s="115">
        <v>1187094</v>
      </c>
      <c r="P26" s="161">
        <v>420200</v>
      </c>
      <c r="Q26" s="161">
        <v>12461</v>
      </c>
      <c r="R26" s="161">
        <v>1097</v>
      </c>
      <c r="S26" s="161">
        <v>433758</v>
      </c>
      <c r="T26" s="63" t="s">
        <v>0</v>
      </c>
      <c r="U26" s="62" t="s">
        <v>159</v>
      </c>
      <c r="V26" s="321"/>
    </row>
    <row r="27" spans="1:22" ht="10.5" customHeight="1">
      <c r="A27" s="306" t="s">
        <v>166</v>
      </c>
      <c r="B27" s="41" t="s">
        <v>44</v>
      </c>
      <c r="C27" s="60" t="s">
        <v>167</v>
      </c>
      <c r="D27" s="93">
        <v>63208</v>
      </c>
      <c r="E27" s="181">
        <v>347462</v>
      </c>
      <c r="F27" s="181">
        <v>47257</v>
      </c>
      <c r="G27" s="181">
        <v>24275</v>
      </c>
      <c r="H27" s="181">
        <v>110465</v>
      </c>
      <c r="I27" s="181">
        <v>371737</v>
      </c>
      <c r="J27" s="181">
        <v>6718</v>
      </c>
      <c r="K27" s="181">
        <v>38934</v>
      </c>
      <c r="L27" s="181">
        <v>9149</v>
      </c>
      <c r="M27" s="181">
        <v>1231</v>
      </c>
      <c r="N27" s="181">
        <v>120012</v>
      </c>
      <c r="O27" s="181">
        <v>334034</v>
      </c>
      <c r="P27" s="160">
        <v>121656</v>
      </c>
      <c r="Q27" s="160">
        <v>4836</v>
      </c>
      <c r="R27" s="160">
        <v>361</v>
      </c>
      <c r="S27" s="160">
        <v>126853</v>
      </c>
      <c r="T27" s="41" t="s">
        <v>44</v>
      </c>
      <c r="U27" s="60" t="s">
        <v>167</v>
      </c>
      <c r="V27" s="314" t="s">
        <v>166</v>
      </c>
    </row>
    <row r="28" spans="1:22" ht="10.5" customHeight="1">
      <c r="A28" s="307"/>
      <c r="B28" s="41" t="s">
        <v>45</v>
      </c>
      <c r="C28" s="60" t="s">
        <v>168</v>
      </c>
      <c r="D28" s="93">
        <v>316201</v>
      </c>
      <c r="E28" s="93">
        <v>6396926</v>
      </c>
      <c r="F28" s="93">
        <v>166332</v>
      </c>
      <c r="G28" s="93">
        <v>102324</v>
      </c>
      <c r="H28" s="93">
        <v>482533</v>
      </c>
      <c r="I28" s="93">
        <v>6499250</v>
      </c>
      <c r="J28" s="93">
        <v>49146</v>
      </c>
      <c r="K28" s="93">
        <v>2023539</v>
      </c>
      <c r="L28" s="93">
        <v>38423</v>
      </c>
      <c r="M28" s="93">
        <v>5557</v>
      </c>
      <c r="N28" s="93">
        <v>541132</v>
      </c>
      <c r="O28" s="93">
        <v>4481268</v>
      </c>
      <c r="P28" s="160">
        <v>537565</v>
      </c>
      <c r="Q28" s="160">
        <v>33712</v>
      </c>
      <c r="R28" s="160">
        <v>5971</v>
      </c>
      <c r="S28" s="160">
        <v>577248</v>
      </c>
      <c r="T28" s="41" t="s">
        <v>45</v>
      </c>
      <c r="U28" s="60" t="s">
        <v>168</v>
      </c>
      <c r="V28" s="315"/>
    </row>
    <row r="29" spans="1:22" ht="10.5" customHeight="1">
      <c r="A29" s="307"/>
      <c r="B29" s="41" t="s">
        <v>46</v>
      </c>
      <c r="C29" s="60" t="s">
        <v>169</v>
      </c>
      <c r="D29" s="93">
        <v>97885</v>
      </c>
      <c r="E29" s="93">
        <v>775435</v>
      </c>
      <c r="F29" s="93">
        <v>73405</v>
      </c>
      <c r="G29" s="93">
        <v>40135</v>
      </c>
      <c r="H29" s="93">
        <v>171290</v>
      </c>
      <c r="I29" s="93">
        <v>815570</v>
      </c>
      <c r="J29" s="93">
        <v>10413</v>
      </c>
      <c r="K29" s="93">
        <v>318954</v>
      </c>
      <c r="L29" s="93">
        <v>12007</v>
      </c>
      <c r="M29" s="93">
        <v>2991</v>
      </c>
      <c r="N29" s="93">
        <v>185339</v>
      </c>
      <c r="O29" s="93">
        <v>499607</v>
      </c>
      <c r="P29" s="160">
        <v>188195</v>
      </c>
      <c r="Q29" s="160">
        <v>6986</v>
      </c>
      <c r="R29" s="160">
        <v>624</v>
      </c>
      <c r="S29" s="160">
        <v>195805</v>
      </c>
      <c r="T29" s="41" t="s">
        <v>46</v>
      </c>
      <c r="U29" s="60" t="s">
        <v>169</v>
      </c>
      <c r="V29" s="315"/>
    </row>
    <row r="30" spans="1:22" ht="10.5" customHeight="1">
      <c r="A30" s="307"/>
      <c r="B30" s="41" t="s">
        <v>47</v>
      </c>
      <c r="C30" s="60" t="s">
        <v>170</v>
      </c>
      <c r="D30" s="93">
        <v>12151</v>
      </c>
      <c r="E30" s="93">
        <v>54870</v>
      </c>
      <c r="F30" s="93">
        <v>9235</v>
      </c>
      <c r="G30" s="93">
        <v>4309</v>
      </c>
      <c r="H30" s="93">
        <v>21386</v>
      </c>
      <c r="I30" s="93">
        <v>59179</v>
      </c>
      <c r="J30" s="93">
        <v>764</v>
      </c>
      <c r="K30" s="93">
        <v>17993</v>
      </c>
      <c r="L30" s="93">
        <v>1562</v>
      </c>
      <c r="M30" s="93">
        <v>313</v>
      </c>
      <c r="N30" s="93">
        <v>22588</v>
      </c>
      <c r="O30" s="93">
        <v>41500</v>
      </c>
      <c r="P30" s="160">
        <v>22769</v>
      </c>
      <c r="Q30" s="160">
        <v>644</v>
      </c>
      <c r="R30" s="160">
        <v>56</v>
      </c>
      <c r="S30" s="160">
        <v>23469</v>
      </c>
      <c r="T30" s="41" t="s">
        <v>47</v>
      </c>
      <c r="U30" s="60" t="s">
        <v>170</v>
      </c>
      <c r="V30" s="315"/>
    </row>
    <row r="31" spans="1:22" ht="10.5" customHeight="1">
      <c r="A31" s="308"/>
      <c r="B31" s="63" t="s">
        <v>171</v>
      </c>
      <c r="C31" s="62" t="s">
        <v>172</v>
      </c>
      <c r="D31" s="115">
        <v>489445</v>
      </c>
      <c r="E31" s="115">
        <v>7574692</v>
      </c>
      <c r="F31" s="115">
        <v>296229</v>
      </c>
      <c r="G31" s="115">
        <v>171043</v>
      </c>
      <c r="H31" s="115">
        <v>785674</v>
      </c>
      <c r="I31" s="115">
        <v>7745736</v>
      </c>
      <c r="J31" s="115">
        <v>67041</v>
      </c>
      <c r="K31" s="115">
        <v>2399419</v>
      </c>
      <c r="L31" s="115">
        <v>61141</v>
      </c>
      <c r="M31" s="115">
        <v>10093</v>
      </c>
      <c r="N31" s="115">
        <v>869071</v>
      </c>
      <c r="O31" s="115">
        <v>5356409</v>
      </c>
      <c r="P31" s="161">
        <v>870185</v>
      </c>
      <c r="Q31" s="161">
        <v>46178</v>
      </c>
      <c r="R31" s="161">
        <v>7012</v>
      </c>
      <c r="S31" s="161">
        <v>923375</v>
      </c>
      <c r="T31" s="63" t="s">
        <v>0</v>
      </c>
      <c r="U31" s="62" t="s">
        <v>172</v>
      </c>
      <c r="V31" s="316"/>
    </row>
    <row r="32" spans="1:22" ht="10.5" customHeight="1">
      <c r="A32" s="306" t="s">
        <v>173</v>
      </c>
      <c r="B32" s="41" t="s">
        <v>48</v>
      </c>
      <c r="C32" s="60" t="s">
        <v>174</v>
      </c>
      <c r="D32" s="93">
        <v>15168</v>
      </c>
      <c r="E32" s="93">
        <v>112861</v>
      </c>
      <c r="F32" s="93">
        <v>10073</v>
      </c>
      <c r="G32" s="93">
        <v>4757</v>
      </c>
      <c r="H32" s="93">
        <v>25241</v>
      </c>
      <c r="I32" s="93">
        <v>117619</v>
      </c>
      <c r="J32" s="93">
        <v>1570</v>
      </c>
      <c r="K32" s="93">
        <v>15621</v>
      </c>
      <c r="L32" s="93">
        <v>1712</v>
      </c>
      <c r="M32" s="93">
        <v>282</v>
      </c>
      <c r="N32" s="93">
        <v>27142</v>
      </c>
      <c r="O32" s="93">
        <v>102279</v>
      </c>
      <c r="P32" s="160">
        <v>25305</v>
      </c>
      <c r="Q32" s="160">
        <v>1014</v>
      </c>
      <c r="R32" s="160">
        <v>75</v>
      </c>
      <c r="S32" s="160">
        <v>26394</v>
      </c>
      <c r="T32" s="41" t="s">
        <v>48</v>
      </c>
      <c r="U32" s="60" t="s">
        <v>174</v>
      </c>
      <c r="V32" s="314" t="s">
        <v>173</v>
      </c>
    </row>
    <row r="33" spans="1:22" ht="10.5" customHeight="1">
      <c r="A33" s="307"/>
      <c r="B33" s="41" t="s">
        <v>49</v>
      </c>
      <c r="C33" s="60" t="s">
        <v>175</v>
      </c>
      <c r="D33" s="93">
        <v>17152</v>
      </c>
      <c r="E33" s="93">
        <v>103992</v>
      </c>
      <c r="F33" s="93">
        <v>11972</v>
      </c>
      <c r="G33" s="93">
        <v>5763</v>
      </c>
      <c r="H33" s="93">
        <v>29124</v>
      </c>
      <c r="I33" s="93">
        <v>109756</v>
      </c>
      <c r="J33" s="93">
        <v>971</v>
      </c>
      <c r="K33" s="93">
        <v>6597</v>
      </c>
      <c r="L33" s="93">
        <v>1811</v>
      </c>
      <c r="M33" s="93">
        <v>262</v>
      </c>
      <c r="N33" s="93">
        <v>30421</v>
      </c>
      <c r="O33" s="93">
        <v>103420</v>
      </c>
      <c r="P33" s="160">
        <v>29474</v>
      </c>
      <c r="Q33" s="160">
        <v>657</v>
      </c>
      <c r="R33" s="160">
        <v>68</v>
      </c>
      <c r="S33" s="160">
        <v>30199</v>
      </c>
      <c r="T33" s="41" t="s">
        <v>49</v>
      </c>
      <c r="U33" s="60" t="s">
        <v>175</v>
      </c>
      <c r="V33" s="315"/>
    </row>
    <row r="34" spans="1:22" ht="10.5" customHeight="1">
      <c r="A34" s="307"/>
      <c r="B34" s="41" t="s">
        <v>50</v>
      </c>
      <c r="C34" s="60" t="s">
        <v>176</v>
      </c>
      <c r="D34" s="93">
        <v>12955</v>
      </c>
      <c r="E34" s="93">
        <v>69024</v>
      </c>
      <c r="F34" s="93">
        <v>8303</v>
      </c>
      <c r="G34" s="93">
        <v>3972</v>
      </c>
      <c r="H34" s="93">
        <v>21258</v>
      </c>
      <c r="I34" s="93">
        <v>72996</v>
      </c>
      <c r="J34" s="93">
        <v>1018</v>
      </c>
      <c r="K34" s="93">
        <v>6249</v>
      </c>
      <c r="L34" s="93">
        <v>1273</v>
      </c>
      <c r="M34" s="93">
        <v>133</v>
      </c>
      <c r="N34" s="93">
        <v>22548</v>
      </c>
      <c r="O34" s="93">
        <v>66881</v>
      </c>
      <c r="P34" s="160">
        <v>21246</v>
      </c>
      <c r="Q34" s="160">
        <v>587</v>
      </c>
      <c r="R34" s="160">
        <v>49</v>
      </c>
      <c r="S34" s="160">
        <v>21882</v>
      </c>
      <c r="T34" s="41" t="s">
        <v>50</v>
      </c>
      <c r="U34" s="60" t="s">
        <v>176</v>
      </c>
      <c r="V34" s="315"/>
    </row>
    <row r="35" spans="1:22" ht="10.5" customHeight="1">
      <c r="A35" s="308"/>
      <c r="B35" s="63" t="s">
        <v>171</v>
      </c>
      <c r="C35" s="62" t="s">
        <v>172</v>
      </c>
      <c r="D35" s="115">
        <v>45275</v>
      </c>
      <c r="E35" s="115">
        <v>285878</v>
      </c>
      <c r="F35" s="115">
        <v>30348</v>
      </c>
      <c r="G35" s="115">
        <v>14492</v>
      </c>
      <c r="H35" s="115">
        <v>75623</v>
      </c>
      <c r="I35" s="115">
        <v>300370</v>
      </c>
      <c r="J35" s="115">
        <v>3559</v>
      </c>
      <c r="K35" s="115">
        <v>28467</v>
      </c>
      <c r="L35" s="115">
        <v>4796</v>
      </c>
      <c r="M35" s="115">
        <v>677</v>
      </c>
      <c r="N35" s="115">
        <v>80111</v>
      </c>
      <c r="O35" s="115">
        <v>272580</v>
      </c>
      <c r="P35" s="161">
        <v>76025</v>
      </c>
      <c r="Q35" s="161">
        <v>2258</v>
      </c>
      <c r="R35" s="161">
        <v>192</v>
      </c>
      <c r="S35" s="161">
        <v>78475</v>
      </c>
      <c r="T35" s="63" t="s">
        <v>0</v>
      </c>
      <c r="U35" s="62" t="s">
        <v>172</v>
      </c>
      <c r="V35" s="316"/>
    </row>
    <row r="36" spans="1:22" ht="10.5" customHeight="1">
      <c r="A36" s="306" t="s">
        <v>177</v>
      </c>
      <c r="B36" s="41" t="s">
        <v>51</v>
      </c>
      <c r="C36" s="60" t="s">
        <v>178</v>
      </c>
      <c r="D36" s="93">
        <v>30248</v>
      </c>
      <c r="E36" s="93">
        <v>170650</v>
      </c>
      <c r="F36" s="93">
        <v>20799</v>
      </c>
      <c r="G36" s="93">
        <v>9854</v>
      </c>
      <c r="H36" s="93">
        <v>51047</v>
      </c>
      <c r="I36" s="93">
        <v>180504</v>
      </c>
      <c r="J36" s="93">
        <v>2094</v>
      </c>
      <c r="K36" s="93">
        <v>10135</v>
      </c>
      <c r="L36" s="93">
        <v>3876</v>
      </c>
      <c r="M36" s="93">
        <v>753</v>
      </c>
      <c r="N36" s="93">
        <v>53800</v>
      </c>
      <c r="O36" s="93">
        <v>171122</v>
      </c>
      <c r="P36" s="160">
        <v>51946</v>
      </c>
      <c r="Q36" s="160">
        <v>1303</v>
      </c>
      <c r="R36" s="160">
        <v>140</v>
      </c>
      <c r="S36" s="160">
        <v>53389</v>
      </c>
      <c r="T36" s="41" t="s">
        <v>51</v>
      </c>
      <c r="U36" s="60" t="s">
        <v>178</v>
      </c>
      <c r="V36" s="314" t="s">
        <v>177</v>
      </c>
    </row>
    <row r="37" spans="1:22" ht="10.5" customHeight="1">
      <c r="A37" s="307"/>
      <c r="B37" s="41" t="s">
        <v>52</v>
      </c>
      <c r="C37" s="60" t="s">
        <v>179</v>
      </c>
      <c r="D37" s="93">
        <v>50046</v>
      </c>
      <c r="E37" s="93">
        <v>286468</v>
      </c>
      <c r="F37" s="93">
        <v>41147</v>
      </c>
      <c r="G37" s="93">
        <v>19757</v>
      </c>
      <c r="H37" s="93">
        <v>91193</v>
      </c>
      <c r="I37" s="93">
        <v>306224</v>
      </c>
      <c r="J37" s="93">
        <v>3363</v>
      </c>
      <c r="K37" s="93">
        <v>60813</v>
      </c>
      <c r="L37" s="93">
        <v>6445</v>
      </c>
      <c r="M37" s="93">
        <v>1081</v>
      </c>
      <c r="N37" s="93">
        <v>95716</v>
      </c>
      <c r="O37" s="93">
        <v>246493</v>
      </c>
      <c r="P37" s="160">
        <v>95473</v>
      </c>
      <c r="Q37" s="160">
        <v>2389</v>
      </c>
      <c r="R37" s="160">
        <v>241</v>
      </c>
      <c r="S37" s="160">
        <v>98103</v>
      </c>
      <c r="T37" s="41" t="s">
        <v>52</v>
      </c>
      <c r="U37" s="60" t="s">
        <v>179</v>
      </c>
      <c r="V37" s="315"/>
    </row>
    <row r="38" spans="1:22" ht="10.5" customHeight="1">
      <c r="A38" s="307"/>
      <c r="B38" s="41" t="s">
        <v>53</v>
      </c>
      <c r="C38" s="60" t="s">
        <v>180</v>
      </c>
      <c r="D38" s="93">
        <v>109833</v>
      </c>
      <c r="E38" s="93">
        <v>973358</v>
      </c>
      <c r="F38" s="93">
        <v>71064</v>
      </c>
      <c r="G38" s="93">
        <v>36646</v>
      </c>
      <c r="H38" s="93">
        <v>180897</v>
      </c>
      <c r="I38" s="93">
        <v>1010004</v>
      </c>
      <c r="J38" s="93">
        <v>8971</v>
      </c>
      <c r="K38" s="93">
        <v>540046</v>
      </c>
      <c r="L38" s="93">
        <v>13500</v>
      </c>
      <c r="M38" s="93">
        <v>2029</v>
      </c>
      <c r="N38" s="93">
        <v>192632</v>
      </c>
      <c r="O38" s="93">
        <v>471988</v>
      </c>
      <c r="P38" s="160">
        <v>188816</v>
      </c>
      <c r="Q38" s="160">
        <v>5022</v>
      </c>
      <c r="R38" s="160">
        <v>761</v>
      </c>
      <c r="S38" s="160">
        <v>194599</v>
      </c>
      <c r="T38" s="41" t="s">
        <v>53</v>
      </c>
      <c r="U38" s="60" t="s">
        <v>180</v>
      </c>
      <c r="V38" s="315"/>
    </row>
    <row r="39" spans="1:22" ht="10.5" customHeight="1">
      <c r="A39" s="307"/>
      <c r="B39" s="41" t="s">
        <v>54</v>
      </c>
      <c r="C39" s="60" t="s">
        <v>181</v>
      </c>
      <c r="D39" s="93">
        <v>23728</v>
      </c>
      <c r="E39" s="93">
        <v>125808</v>
      </c>
      <c r="F39" s="93">
        <v>15649</v>
      </c>
      <c r="G39" s="93">
        <v>7767</v>
      </c>
      <c r="H39" s="93">
        <v>39377</v>
      </c>
      <c r="I39" s="93">
        <v>133575</v>
      </c>
      <c r="J39" s="93">
        <v>1671</v>
      </c>
      <c r="K39" s="93">
        <v>33000</v>
      </c>
      <c r="L39" s="93">
        <v>3000</v>
      </c>
      <c r="M39" s="93">
        <v>465</v>
      </c>
      <c r="N39" s="93">
        <v>41626</v>
      </c>
      <c r="O39" s="93">
        <v>101039</v>
      </c>
      <c r="P39" s="160">
        <v>40761</v>
      </c>
      <c r="Q39" s="160">
        <v>1101</v>
      </c>
      <c r="R39" s="160">
        <v>108</v>
      </c>
      <c r="S39" s="160">
        <v>41970</v>
      </c>
      <c r="T39" s="41" t="s">
        <v>54</v>
      </c>
      <c r="U39" s="60" t="s">
        <v>181</v>
      </c>
      <c r="V39" s="315"/>
    </row>
    <row r="40" spans="1:22" ht="10.5" customHeight="1">
      <c r="A40" s="308"/>
      <c r="B40" s="63" t="s">
        <v>171</v>
      </c>
      <c r="C40" s="62" t="s">
        <v>172</v>
      </c>
      <c r="D40" s="115">
        <v>213855</v>
      </c>
      <c r="E40" s="115">
        <v>1556283</v>
      </c>
      <c r="F40" s="115">
        <v>148659</v>
      </c>
      <c r="G40" s="115">
        <v>74025</v>
      </c>
      <c r="H40" s="115">
        <v>362514</v>
      </c>
      <c r="I40" s="115">
        <v>1630308</v>
      </c>
      <c r="J40" s="115">
        <v>16099</v>
      </c>
      <c r="K40" s="115">
        <v>643994</v>
      </c>
      <c r="L40" s="115">
        <v>26821</v>
      </c>
      <c r="M40" s="115">
        <v>4328</v>
      </c>
      <c r="N40" s="115">
        <v>383774</v>
      </c>
      <c r="O40" s="115">
        <v>990642</v>
      </c>
      <c r="P40" s="161">
        <v>376996</v>
      </c>
      <c r="Q40" s="161">
        <v>9815</v>
      </c>
      <c r="R40" s="161">
        <v>1250</v>
      </c>
      <c r="S40" s="161">
        <v>388061</v>
      </c>
      <c r="T40" s="63" t="s">
        <v>0</v>
      </c>
      <c r="U40" s="62" t="s">
        <v>172</v>
      </c>
      <c r="V40" s="316"/>
    </row>
    <row r="41" spans="1:22" ht="10.5" customHeight="1">
      <c r="A41" s="306" t="s">
        <v>182</v>
      </c>
      <c r="B41" s="41" t="s">
        <v>55</v>
      </c>
      <c r="C41" s="64" t="s">
        <v>183</v>
      </c>
      <c r="D41" s="93">
        <v>16913</v>
      </c>
      <c r="E41" s="93">
        <v>83601</v>
      </c>
      <c r="F41" s="93">
        <v>9460</v>
      </c>
      <c r="G41" s="93">
        <v>4685</v>
      </c>
      <c r="H41" s="93">
        <v>26373</v>
      </c>
      <c r="I41" s="93">
        <v>88286</v>
      </c>
      <c r="J41" s="93">
        <v>1397</v>
      </c>
      <c r="K41" s="93">
        <v>14249</v>
      </c>
      <c r="L41" s="93">
        <v>1881</v>
      </c>
      <c r="M41" s="93">
        <v>212</v>
      </c>
      <c r="N41" s="93">
        <v>28224</v>
      </c>
      <c r="O41" s="93">
        <v>74249</v>
      </c>
      <c r="P41" s="160">
        <v>28775</v>
      </c>
      <c r="Q41" s="160">
        <v>982</v>
      </c>
      <c r="R41" s="160">
        <v>88</v>
      </c>
      <c r="S41" s="160">
        <v>29845</v>
      </c>
      <c r="T41" s="41" t="s">
        <v>55</v>
      </c>
      <c r="U41" s="64" t="s">
        <v>183</v>
      </c>
      <c r="V41" s="314" t="s">
        <v>182</v>
      </c>
    </row>
    <row r="42" spans="1:22" ht="10.5" customHeight="1">
      <c r="A42" s="307"/>
      <c r="B42" s="41" t="s">
        <v>56</v>
      </c>
      <c r="C42" s="60" t="s">
        <v>184</v>
      </c>
      <c r="D42" s="93">
        <v>41054</v>
      </c>
      <c r="E42" s="93">
        <v>243267</v>
      </c>
      <c r="F42" s="93">
        <v>21491</v>
      </c>
      <c r="G42" s="93">
        <v>10834</v>
      </c>
      <c r="H42" s="93">
        <v>62545</v>
      </c>
      <c r="I42" s="93">
        <v>254101</v>
      </c>
      <c r="J42" s="93">
        <v>3624</v>
      </c>
      <c r="K42" s="93">
        <v>111605</v>
      </c>
      <c r="L42" s="93">
        <v>4366</v>
      </c>
      <c r="M42" s="93">
        <v>887</v>
      </c>
      <c r="N42" s="93">
        <v>67192</v>
      </c>
      <c r="O42" s="93">
        <v>143383</v>
      </c>
      <c r="P42" s="160">
        <v>70105</v>
      </c>
      <c r="Q42" s="160">
        <v>2011</v>
      </c>
      <c r="R42" s="160">
        <v>267</v>
      </c>
      <c r="S42" s="160">
        <v>72383</v>
      </c>
      <c r="T42" s="41" t="s">
        <v>56</v>
      </c>
      <c r="U42" s="60" t="s">
        <v>184</v>
      </c>
      <c r="V42" s="315"/>
    </row>
    <row r="43" spans="1:22" ht="10.5" customHeight="1">
      <c r="A43" s="307"/>
      <c r="B43" s="41" t="s">
        <v>57</v>
      </c>
      <c r="C43" s="60" t="s">
        <v>185</v>
      </c>
      <c r="D43" s="93">
        <v>161427</v>
      </c>
      <c r="E43" s="93">
        <v>1495195</v>
      </c>
      <c r="F43" s="93">
        <v>69822</v>
      </c>
      <c r="G43" s="93">
        <v>39059</v>
      </c>
      <c r="H43" s="93">
        <v>231249</v>
      </c>
      <c r="I43" s="93">
        <v>1534254</v>
      </c>
      <c r="J43" s="93">
        <v>19196</v>
      </c>
      <c r="K43" s="93">
        <v>376230</v>
      </c>
      <c r="L43" s="93">
        <v>16863</v>
      </c>
      <c r="M43" s="93">
        <v>5558</v>
      </c>
      <c r="N43" s="93">
        <v>255043</v>
      </c>
      <c r="O43" s="93">
        <v>1163581</v>
      </c>
      <c r="P43" s="160">
        <v>261215</v>
      </c>
      <c r="Q43" s="160">
        <v>8990</v>
      </c>
      <c r="R43" s="160">
        <v>1333</v>
      </c>
      <c r="S43" s="160">
        <v>271538</v>
      </c>
      <c r="T43" s="41" t="s">
        <v>57</v>
      </c>
      <c r="U43" s="60" t="s">
        <v>185</v>
      </c>
      <c r="V43" s="315"/>
    </row>
    <row r="44" spans="1:22" ht="10.5" customHeight="1">
      <c r="A44" s="307"/>
      <c r="B44" s="41" t="s">
        <v>58</v>
      </c>
      <c r="C44" s="60" t="s">
        <v>186</v>
      </c>
      <c r="D44" s="93">
        <v>72483</v>
      </c>
      <c r="E44" s="93">
        <v>400601</v>
      </c>
      <c r="F44" s="93">
        <v>38020</v>
      </c>
      <c r="G44" s="93">
        <v>19597</v>
      </c>
      <c r="H44" s="93">
        <v>110503</v>
      </c>
      <c r="I44" s="93">
        <v>420198</v>
      </c>
      <c r="J44" s="93">
        <v>8694</v>
      </c>
      <c r="K44" s="93">
        <v>77618</v>
      </c>
      <c r="L44" s="93">
        <v>8522</v>
      </c>
      <c r="M44" s="93">
        <v>1378</v>
      </c>
      <c r="N44" s="93">
        <v>121560</v>
      </c>
      <c r="O44" s="93">
        <v>343958</v>
      </c>
      <c r="P44" s="160">
        <v>124141</v>
      </c>
      <c r="Q44" s="160">
        <v>4745</v>
      </c>
      <c r="R44" s="160">
        <v>407</v>
      </c>
      <c r="S44" s="160">
        <v>129293</v>
      </c>
      <c r="T44" s="41" t="s">
        <v>58</v>
      </c>
      <c r="U44" s="60" t="s">
        <v>186</v>
      </c>
      <c r="V44" s="315"/>
    </row>
    <row r="45" spans="1:22" ht="10.5" customHeight="1">
      <c r="A45" s="307"/>
      <c r="B45" s="41" t="s">
        <v>59</v>
      </c>
      <c r="C45" s="60" t="s">
        <v>187</v>
      </c>
      <c r="D45" s="93">
        <v>16230</v>
      </c>
      <c r="E45" s="93">
        <v>54608</v>
      </c>
      <c r="F45" s="93">
        <v>8526</v>
      </c>
      <c r="G45" s="93">
        <v>4182</v>
      </c>
      <c r="H45" s="93">
        <v>24756</v>
      </c>
      <c r="I45" s="93">
        <v>58790</v>
      </c>
      <c r="J45" s="93">
        <v>1503</v>
      </c>
      <c r="K45" s="93">
        <v>7124</v>
      </c>
      <c r="L45" s="93">
        <v>1970</v>
      </c>
      <c r="M45" s="93">
        <v>394</v>
      </c>
      <c r="N45" s="93">
        <v>26696</v>
      </c>
      <c r="O45" s="93">
        <v>52060</v>
      </c>
      <c r="P45" s="160">
        <v>27490</v>
      </c>
      <c r="Q45" s="160">
        <v>846</v>
      </c>
      <c r="R45" s="160">
        <v>76</v>
      </c>
      <c r="S45" s="160">
        <v>28412</v>
      </c>
      <c r="T45" s="41" t="s">
        <v>59</v>
      </c>
      <c r="U45" s="60" t="s">
        <v>187</v>
      </c>
      <c r="V45" s="315"/>
    </row>
    <row r="46" spans="1:22" ht="10.5" customHeight="1">
      <c r="A46" s="307"/>
      <c r="B46" s="41" t="s">
        <v>60</v>
      </c>
      <c r="C46" s="60" t="s">
        <v>188</v>
      </c>
      <c r="D46" s="93">
        <v>14376</v>
      </c>
      <c r="E46" s="93">
        <v>53037</v>
      </c>
      <c r="F46" s="93">
        <v>9382</v>
      </c>
      <c r="G46" s="93">
        <v>4164</v>
      </c>
      <c r="H46" s="93">
        <v>23758</v>
      </c>
      <c r="I46" s="93">
        <v>57201</v>
      </c>
      <c r="J46" s="93">
        <v>795</v>
      </c>
      <c r="K46" s="93">
        <v>4330</v>
      </c>
      <c r="L46" s="93">
        <v>1644</v>
      </c>
      <c r="M46" s="93">
        <v>139</v>
      </c>
      <c r="N46" s="93">
        <v>24911</v>
      </c>
      <c r="O46" s="93">
        <v>53010</v>
      </c>
      <c r="P46" s="160">
        <v>25474</v>
      </c>
      <c r="Q46" s="160">
        <v>506</v>
      </c>
      <c r="R46" s="160">
        <v>44</v>
      </c>
      <c r="S46" s="160">
        <v>26024</v>
      </c>
      <c r="T46" s="41" t="s">
        <v>60</v>
      </c>
      <c r="U46" s="60" t="s">
        <v>188</v>
      </c>
      <c r="V46" s="315"/>
    </row>
    <row r="47" spans="1:22" ht="10.5" customHeight="1">
      <c r="A47" s="308"/>
      <c r="B47" s="63" t="s">
        <v>189</v>
      </c>
      <c r="C47" s="62" t="s">
        <v>190</v>
      </c>
      <c r="D47" s="115">
        <v>322483</v>
      </c>
      <c r="E47" s="115">
        <v>2330309</v>
      </c>
      <c r="F47" s="115">
        <v>156701</v>
      </c>
      <c r="G47" s="115">
        <v>82521</v>
      </c>
      <c r="H47" s="115">
        <v>479184</v>
      </c>
      <c r="I47" s="115">
        <v>2412830</v>
      </c>
      <c r="J47" s="115">
        <v>35209</v>
      </c>
      <c r="K47" s="115">
        <v>591157</v>
      </c>
      <c r="L47" s="115">
        <v>35246</v>
      </c>
      <c r="M47" s="115">
        <v>8567</v>
      </c>
      <c r="N47" s="115">
        <v>523626</v>
      </c>
      <c r="O47" s="115">
        <v>1830240</v>
      </c>
      <c r="P47" s="161">
        <v>537200</v>
      </c>
      <c r="Q47" s="161">
        <v>18080</v>
      </c>
      <c r="R47" s="161">
        <v>2215</v>
      </c>
      <c r="S47" s="161">
        <v>557495</v>
      </c>
      <c r="T47" s="63" t="s">
        <v>0</v>
      </c>
      <c r="U47" s="62" t="s">
        <v>190</v>
      </c>
      <c r="V47" s="316"/>
    </row>
    <row r="48" spans="1:22" ht="10.5" customHeight="1">
      <c r="A48" s="306" t="s">
        <v>191</v>
      </c>
      <c r="B48" s="41" t="s">
        <v>61</v>
      </c>
      <c r="C48" s="60" t="s">
        <v>192</v>
      </c>
      <c r="D48" s="93">
        <v>6730</v>
      </c>
      <c r="E48" s="93">
        <v>30941</v>
      </c>
      <c r="F48" s="93">
        <v>4709</v>
      </c>
      <c r="G48" s="93">
        <v>2291</v>
      </c>
      <c r="H48" s="93">
        <v>11439</v>
      </c>
      <c r="I48" s="93">
        <v>33233</v>
      </c>
      <c r="J48" s="93">
        <v>452</v>
      </c>
      <c r="K48" s="93">
        <v>2793</v>
      </c>
      <c r="L48" s="93">
        <v>782</v>
      </c>
      <c r="M48" s="93">
        <v>67</v>
      </c>
      <c r="N48" s="93">
        <v>12078</v>
      </c>
      <c r="O48" s="93">
        <v>30506</v>
      </c>
      <c r="P48" s="160">
        <v>11833</v>
      </c>
      <c r="Q48" s="160">
        <v>388</v>
      </c>
      <c r="R48" s="160">
        <v>35</v>
      </c>
      <c r="S48" s="160">
        <v>12256</v>
      </c>
      <c r="T48" s="41" t="s">
        <v>61</v>
      </c>
      <c r="U48" s="60" t="s">
        <v>192</v>
      </c>
      <c r="V48" s="314" t="s">
        <v>191</v>
      </c>
    </row>
    <row r="49" spans="1:22" ht="10.5" customHeight="1">
      <c r="A49" s="307"/>
      <c r="B49" s="41" t="s">
        <v>62</v>
      </c>
      <c r="C49" s="60" t="s">
        <v>193</v>
      </c>
      <c r="D49" s="93">
        <v>8085</v>
      </c>
      <c r="E49" s="93">
        <v>41759</v>
      </c>
      <c r="F49" s="93">
        <v>6548</v>
      </c>
      <c r="G49" s="93">
        <v>3018</v>
      </c>
      <c r="H49" s="93">
        <v>14633</v>
      </c>
      <c r="I49" s="93">
        <v>44778</v>
      </c>
      <c r="J49" s="93">
        <v>566</v>
      </c>
      <c r="K49" s="93">
        <v>1849</v>
      </c>
      <c r="L49" s="93">
        <v>1050</v>
      </c>
      <c r="M49" s="93">
        <v>112</v>
      </c>
      <c r="N49" s="93">
        <v>15391</v>
      </c>
      <c r="O49" s="93">
        <v>43041</v>
      </c>
      <c r="P49" s="160">
        <v>14754</v>
      </c>
      <c r="Q49" s="160">
        <v>441</v>
      </c>
      <c r="R49" s="160">
        <v>22</v>
      </c>
      <c r="S49" s="160">
        <v>15217</v>
      </c>
      <c r="T49" s="41" t="s">
        <v>62</v>
      </c>
      <c r="U49" s="60" t="s">
        <v>193</v>
      </c>
      <c r="V49" s="315"/>
    </row>
    <row r="50" spans="1:22" ht="10.5" customHeight="1">
      <c r="A50" s="307"/>
      <c r="B50" s="41" t="s">
        <v>63</v>
      </c>
      <c r="C50" s="60" t="s">
        <v>194</v>
      </c>
      <c r="D50" s="93">
        <v>25913</v>
      </c>
      <c r="E50" s="93">
        <v>145314</v>
      </c>
      <c r="F50" s="93">
        <v>15184</v>
      </c>
      <c r="G50" s="93">
        <v>7613</v>
      </c>
      <c r="H50" s="93">
        <v>41097</v>
      </c>
      <c r="I50" s="93">
        <v>152927</v>
      </c>
      <c r="J50" s="93">
        <v>2025</v>
      </c>
      <c r="K50" s="93">
        <v>14267</v>
      </c>
      <c r="L50" s="93">
        <v>2821</v>
      </c>
      <c r="M50" s="93">
        <v>702</v>
      </c>
      <c r="N50" s="93">
        <v>43892</v>
      </c>
      <c r="O50" s="93">
        <v>139363</v>
      </c>
      <c r="P50" s="160">
        <v>43339</v>
      </c>
      <c r="Q50" s="160">
        <v>1435</v>
      </c>
      <c r="R50" s="160">
        <v>97</v>
      </c>
      <c r="S50" s="160">
        <v>44871</v>
      </c>
      <c r="T50" s="41" t="s">
        <v>63</v>
      </c>
      <c r="U50" s="60" t="s">
        <v>194</v>
      </c>
      <c r="V50" s="315"/>
    </row>
    <row r="51" spans="1:22" ht="10.5" customHeight="1">
      <c r="A51" s="307"/>
      <c r="B51" s="41" t="s">
        <v>64</v>
      </c>
      <c r="C51" s="60" t="s">
        <v>195</v>
      </c>
      <c r="D51" s="93">
        <v>38744</v>
      </c>
      <c r="E51" s="93">
        <v>273515</v>
      </c>
      <c r="F51" s="93">
        <v>23987</v>
      </c>
      <c r="G51" s="93">
        <v>12464</v>
      </c>
      <c r="H51" s="93">
        <v>62731</v>
      </c>
      <c r="I51" s="93">
        <v>285979</v>
      </c>
      <c r="J51" s="93">
        <v>2748</v>
      </c>
      <c r="K51" s="93">
        <v>93871</v>
      </c>
      <c r="L51" s="93">
        <v>3606</v>
      </c>
      <c r="M51" s="93">
        <v>396</v>
      </c>
      <c r="N51" s="93">
        <v>66367</v>
      </c>
      <c r="O51" s="93">
        <v>192504</v>
      </c>
      <c r="P51" s="160">
        <v>67175</v>
      </c>
      <c r="Q51" s="160">
        <v>2018</v>
      </c>
      <c r="R51" s="160">
        <v>163</v>
      </c>
      <c r="S51" s="160">
        <v>69356</v>
      </c>
      <c r="T51" s="41" t="s">
        <v>64</v>
      </c>
      <c r="U51" s="60" t="s">
        <v>195</v>
      </c>
      <c r="V51" s="315"/>
    </row>
    <row r="52" spans="1:22" ht="10.5" customHeight="1">
      <c r="A52" s="307"/>
      <c r="B52" s="41" t="s">
        <v>65</v>
      </c>
      <c r="C52" s="60" t="s">
        <v>196</v>
      </c>
      <c r="D52" s="93">
        <v>15726</v>
      </c>
      <c r="E52" s="93">
        <v>99053</v>
      </c>
      <c r="F52" s="93">
        <v>11676</v>
      </c>
      <c r="G52" s="93">
        <v>5599</v>
      </c>
      <c r="H52" s="93">
        <v>27402</v>
      </c>
      <c r="I52" s="93">
        <v>104652</v>
      </c>
      <c r="J52" s="93">
        <v>1113</v>
      </c>
      <c r="K52" s="93">
        <v>5686</v>
      </c>
      <c r="L52" s="93">
        <v>1903</v>
      </c>
      <c r="M52" s="93">
        <v>382</v>
      </c>
      <c r="N52" s="93">
        <v>28945</v>
      </c>
      <c r="O52" s="93">
        <v>99348</v>
      </c>
      <c r="P52" s="160">
        <v>29203</v>
      </c>
      <c r="Q52" s="160">
        <v>925</v>
      </c>
      <c r="R52" s="160">
        <v>57</v>
      </c>
      <c r="S52" s="160">
        <v>30185</v>
      </c>
      <c r="T52" s="41" t="s">
        <v>65</v>
      </c>
      <c r="U52" s="60" t="s">
        <v>196</v>
      </c>
      <c r="V52" s="315"/>
    </row>
    <row r="53" spans="1:22" ht="10.5" customHeight="1">
      <c r="A53" s="308"/>
      <c r="B53" s="63" t="s">
        <v>189</v>
      </c>
      <c r="C53" s="62" t="s">
        <v>190</v>
      </c>
      <c r="D53" s="115">
        <v>95198</v>
      </c>
      <c r="E53" s="115">
        <v>590583</v>
      </c>
      <c r="F53" s="115">
        <v>62104</v>
      </c>
      <c r="G53" s="115">
        <v>30986</v>
      </c>
      <c r="H53" s="115">
        <v>157302</v>
      </c>
      <c r="I53" s="115">
        <v>621568</v>
      </c>
      <c r="J53" s="115">
        <v>6904</v>
      </c>
      <c r="K53" s="115">
        <v>118466</v>
      </c>
      <c r="L53" s="115">
        <v>10162</v>
      </c>
      <c r="M53" s="115">
        <v>1660</v>
      </c>
      <c r="N53" s="115">
        <v>166673</v>
      </c>
      <c r="O53" s="115">
        <v>504762</v>
      </c>
      <c r="P53" s="161">
        <v>166304</v>
      </c>
      <c r="Q53" s="161">
        <v>5207</v>
      </c>
      <c r="R53" s="161">
        <v>374</v>
      </c>
      <c r="S53" s="161">
        <v>171885</v>
      </c>
      <c r="T53" s="63" t="s">
        <v>0</v>
      </c>
      <c r="U53" s="62" t="s">
        <v>190</v>
      </c>
      <c r="V53" s="316"/>
    </row>
    <row r="54" spans="1:22" ht="10.5" customHeight="1">
      <c r="A54" s="306" t="s">
        <v>197</v>
      </c>
      <c r="B54" s="41" t="s">
        <v>66</v>
      </c>
      <c r="C54" s="60" t="s">
        <v>198</v>
      </c>
      <c r="D54" s="93">
        <v>10387</v>
      </c>
      <c r="E54" s="93">
        <v>43808</v>
      </c>
      <c r="F54" s="93">
        <v>7347</v>
      </c>
      <c r="G54" s="93">
        <v>3450</v>
      </c>
      <c r="H54" s="93">
        <v>17734</v>
      </c>
      <c r="I54" s="93">
        <v>47258</v>
      </c>
      <c r="J54" s="93">
        <v>744</v>
      </c>
      <c r="K54" s="93">
        <v>8876</v>
      </c>
      <c r="L54" s="93">
        <v>1344</v>
      </c>
      <c r="M54" s="93">
        <v>237</v>
      </c>
      <c r="N54" s="93">
        <v>18828</v>
      </c>
      <c r="O54" s="93">
        <v>38619</v>
      </c>
      <c r="P54" s="160">
        <v>18372</v>
      </c>
      <c r="Q54" s="160">
        <v>673</v>
      </c>
      <c r="R54" s="160">
        <v>29</v>
      </c>
      <c r="S54" s="160">
        <v>19074</v>
      </c>
      <c r="T54" s="41" t="s">
        <v>66</v>
      </c>
      <c r="U54" s="60" t="s">
        <v>198</v>
      </c>
      <c r="V54" s="314" t="s">
        <v>197</v>
      </c>
    </row>
    <row r="55" spans="1:22" ht="10.5" customHeight="1">
      <c r="A55" s="307"/>
      <c r="B55" s="41" t="s">
        <v>67</v>
      </c>
      <c r="C55" s="60" t="s">
        <v>199</v>
      </c>
      <c r="D55" s="93">
        <v>13630</v>
      </c>
      <c r="E55" s="93">
        <v>86210</v>
      </c>
      <c r="F55" s="93">
        <v>9011</v>
      </c>
      <c r="G55" s="93">
        <v>4380</v>
      </c>
      <c r="H55" s="93">
        <v>22641</v>
      </c>
      <c r="I55" s="93">
        <v>90590</v>
      </c>
      <c r="J55" s="93">
        <v>982</v>
      </c>
      <c r="K55" s="93">
        <v>6116</v>
      </c>
      <c r="L55" s="93">
        <v>1937</v>
      </c>
      <c r="M55" s="93">
        <v>370</v>
      </c>
      <c r="N55" s="93">
        <v>24023</v>
      </c>
      <c r="O55" s="93">
        <v>84844</v>
      </c>
      <c r="P55" s="160">
        <v>23772</v>
      </c>
      <c r="Q55" s="160">
        <v>853</v>
      </c>
      <c r="R55" s="160">
        <v>60</v>
      </c>
      <c r="S55" s="160">
        <v>24685</v>
      </c>
      <c r="T55" s="41" t="s">
        <v>67</v>
      </c>
      <c r="U55" s="60" t="s">
        <v>199</v>
      </c>
      <c r="V55" s="315"/>
    </row>
    <row r="56" spans="1:22" ht="10.5" customHeight="1">
      <c r="A56" s="307"/>
      <c r="B56" s="41" t="s">
        <v>68</v>
      </c>
      <c r="C56" s="60" t="s">
        <v>200</v>
      </c>
      <c r="D56" s="93">
        <v>18507</v>
      </c>
      <c r="E56" s="93">
        <v>102678</v>
      </c>
      <c r="F56" s="93">
        <v>12357</v>
      </c>
      <c r="G56" s="93">
        <v>6146</v>
      </c>
      <c r="H56" s="93">
        <v>30864</v>
      </c>
      <c r="I56" s="93">
        <v>108824</v>
      </c>
      <c r="J56" s="93">
        <v>1246</v>
      </c>
      <c r="K56" s="93">
        <v>36229</v>
      </c>
      <c r="L56" s="93">
        <v>2279</v>
      </c>
      <c r="M56" s="93">
        <v>564</v>
      </c>
      <c r="N56" s="93">
        <v>32568</v>
      </c>
      <c r="O56" s="93">
        <v>73159</v>
      </c>
      <c r="P56" s="160">
        <v>32395</v>
      </c>
      <c r="Q56" s="160">
        <v>860</v>
      </c>
      <c r="R56" s="160">
        <v>43</v>
      </c>
      <c r="S56" s="160">
        <v>33298</v>
      </c>
      <c r="T56" s="41" t="s">
        <v>68</v>
      </c>
      <c r="U56" s="60" t="s">
        <v>200</v>
      </c>
      <c r="V56" s="315"/>
    </row>
    <row r="57" spans="1:22" ht="10.5" customHeight="1">
      <c r="A57" s="307"/>
      <c r="B57" s="41" t="s">
        <v>69</v>
      </c>
      <c r="C57" s="60" t="s">
        <v>201</v>
      </c>
      <c r="D57" s="93">
        <v>9654</v>
      </c>
      <c r="E57" s="93">
        <v>41392</v>
      </c>
      <c r="F57" s="93">
        <v>8280</v>
      </c>
      <c r="G57" s="93">
        <v>3638</v>
      </c>
      <c r="H57" s="93">
        <v>17934</v>
      </c>
      <c r="I57" s="93">
        <v>45031</v>
      </c>
      <c r="J57" s="93">
        <v>456</v>
      </c>
      <c r="K57" s="93">
        <v>1932</v>
      </c>
      <c r="L57" s="93">
        <v>1384</v>
      </c>
      <c r="M57" s="93">
        <v>334</v>
      </c>
      <c r="N57" s="93">
        <v>18756</v>
      </c>
      <c r="O57" s="93">
        <v>43433</v>
      </c>
      <c r="P57" s="160">
        <v>18679</v>
      </c>
      <c r="Q57" s="160">
        <v>394</v>
      </c>
      <c r="R57" s="160">
        <v>27</v>
      </c>
      <c r="S57" s="160">
        <v>19100</v>
      </c>
      <c r="T57" s="41" t="s">
        <v>69</v>
      </c>
      <c r="U57" s="60" t="s">
        <v>201</v>
      </c>
      <c r="V57" s="315"/>
    </row>
    <row r="58" spans="1:22" ht="10.5" customHeight="1">
      <c r="A58" s="308"/>
      <c r="B58" s="63" t="s">
        <v>189</v>
      </c>
      <c r="C58" s="62" t="s">
        <v>232</v>
      </c>
      <c r="D58" s="115">
        <v>52178</v>
      </c>
      <c r="E58" s="115">
        <v>274088</v>
      </c>
      <c r="F58" s="115">
        <v>36995</v>
      </c>
      <c r="G58" s="115">
        <v>17615</v>
      </c>
      <c r="H58" s="115">
        <v>89173</v>
      </c>
      <c r="I58" s="115">
        <v>291703</v>
      </c>
      <c r="J58" s="115">
        <v>3428</v>
      </c>
      <c r="K58" s="115">
        <v>53153</v>
      </c>
      <c r="L58" s="115">
        <v>6944</v>
      </c>
      <c r="M58" s="115">
        <v>1504</v>
      </c>
      <c r="N58" s="115">
        <v>94175</v>
      </c>
      <c r="O58" s="115">
        <v>240055</v>
      </c>
      <c r="P58" s="161">
        <v>93218</v>
      </c>
      <c r="Q58" s="161">
        <v>2780</v>
      </c>
      <c r="R58" s="161">
        <v>159</v>
      </c>
      <c r="S58" s="161">
        <v>96157</v>
      </c>
      <c r="T58" s="63" t="s">
        <v>0</v>
      </c>
      <c r="U58" s="62" t="s">
        <v>190</v>
      </c>
      <c r="V58" s="316"/>
    </row>
    <row r="59" spans="1:22" ht="10.5" customHeight="1">
      <c r="A59" s="306" t="s">
        <v>202</v>
      </c>
      <c r="B59" s="41" t="s">
        <v>70</v>
      </c>
      <c r="C59" s="60" t="s">
        <v>203</v>
      </c>
      <c r="D59" s="93">
        <v>68982</v>
      </c>
      <c r="E59" s="93">
        <v>448541</v>
      </c>
      <c r="F59" s="93">
        <v>42991</v>
      </c>
      <c r="G59" s="93">
        <v>22099</v>
      </c>
      <c r="H59" s="93">
        <v>111973</v>
      </c>
      <c r="I59" s="93">
        <v>470640</v>
      </c>
      <c r="J59" s="93">
        <v>6777</v>
      </c>
      <c r="K59" s="93">
        <v>42454</v>
      </c>
      <c r="L59" s="93">
        <v>6830</v>
      </c>
      <c r="M59" s="93">
        <v>2308</v>
      </c>
      <c r="N59" s="93">
        <v>120493</v>
      </c>
      <c r="O59" s="93">
        <v>430494</v>
      </c>
      <c r="P59" s="160">
        <v>118289</v>
      </c>
      <c r="Q59" s="160">
        <v>3789</v>
      </c>
      <c r="R59" s="160">
        <v>589</v>
      </c>
      <c r="S59" s="160">
        <v>122667</v>
      </c>
      <c r="T59" s="41" t="s">
        <v>70</v>
      </c>
      <c r="U59" s="60" t="s">
        <v>203</v>
      </c>
      <c r="V59" s="314" t="s">
        <v>202</v>
      </c>
    </row>
    <row r="60" spans="1:22" ht="10.5" customHeight="1">
      <c r="A60" s="307"/>
      <c r="B60" s="41" t="s">
        <v>71</v>
      </c>
      <c r="C60" s="60" t="s">
        <v>204</v>
      </c>
      <c r="D60" s="93">
        <v>9585</v>
      </c>
      <c r="E60" s="93">
        <v>47802</v>
      </c>
      <c r="F60" s="93">
        <v>9745</v>
      </c>
      <c r="G60" s="93">
        <v>4352</v>
      </c>
      <c r="H60" s="93">
        <v>19330</v>
      </c>
      <c r="I60" s="93">
        <v>52155</v>
      </c>
      <c r="J60" s="93">
        <v>774</v>
      </c>
      <c r="K60" s="93">
        <v>3050</v>
      </c>
      <c r="L60" s="93">
        <v>973</v>
      </c>
      <c r="M60" s="93">
        <v>158</v>
      </c>
      <c r="N60" s="93">
        <v>20318</v>
      </c>
      <c r="O60" s="93">
        <v>49262</v>
      </c>
      <c r="P60" s="160">
        <v>19302</v>
      </c>
      <c r="Q60" s="160">
        <v>545</v>
      </c>
      <c r="R60" s="160">
        <v>42</v>
      </c>
      <c r="S60" s="160">
        <v>19889</v>
      </c>
      <c r="T60" s="41" t="s">
        <v>71</v>
      </c>
      <c r="U60" s="60" t="s">
        <v>204</v>
      </c>
      <c r="V60" s="315"/>
    </row>
    <row r="61" spans="1:22" ht="10.5" customHeight="1">
      <c r="A61" s="307"/>
      <c r="B61" s="41" t="s">
        <v>72</v>
      </c>
      <c r="C61" s="60" t="s">
        <v>205</v>
      </c>
      <c r="D61" s="93">
        <v>16578</v>
      </c>
      <c r="E61" s="93">
        <v>72551</v>
      </c>
      <c r="F61" s="93">
        <v>13827</v>
      </c>
      <c r="G61" s="93">
        <v>6109</v>
      </c>
      <c r="H61" s="93">
        <v>30405</v>
      </c>
      <c r="I61" s="93">
        <v>78660</v>
      </c>
      <c r="J61" s="93">
        <v>1132</v>
      </c>
      <c r="K61" s="93">
        <v>7289</v>
      </c>
      <c r="L61" s="93">
        <v>1559</v>
      </c>
      <c r="M61" s="93">
        <v>358</v>
      </c>
      <c r="N61" s="93">
        <v>31990</v>
      </c>
      <c r="O61" s="93">
        <v>71729</v>
      </c>
      <c r="P61" s="160">
        <v>31449</v>
      </c>
      <c r="Q61" s="160">
        <v>798</v>
      </c>
      <c r="R61" s="160">
        <v>53</v>
      </c>
      <c r="S61" s="160">
        <v>32300</v>
      </c>
      <c r="T61" s="41" t="s">
        <v>72</v>
      </c>
      <c r="U61" s="60" t="s">
        <v>205</v>
      </c>
      <c r="V61" s="315"/>
    </row>
    <row r="62" spans="1:22" ht="10.5" customHeight="1">
      <c r="A62" s="308"/>
      <c r="B62" s="63" t="s">
        <v>189</v>
      </c>
      <c r="C62" s="62" t="s">
        <v>232</v>
      </c>
      <c r="D62" s="115">
        <v>95145</v>
      </c>
      <c r="E62" s="115">
        <v>568894</v>
      </c>
      <c r="F62" s="115">
        <v>66563</v>
      </c>
      <c r="G62" s="115">
        <v>32560</v>
      </c>
      <c r="H62" s="115">
        <v>161708</v>
      </c>
      <c r="I62" s="115">
        <v>601455</v>
      </c>
      <c r="J62" s="115">
        <v>8683</v>
      </c>
      <c r="K62" s="115">
        <v>52793</v>
      </c>
      <c r="L62" s="115">
        <v>9362</v>
      </c>
      <c r="M62" s="115">
        <v>2825</v>
      </c>
      <c r="N62" s="115">
        <v>172801</v>
      </c>
      <c r="O62" s="115">
        <v>551486</v>
      </c>
      <c r="P62" s="161">
        <v>169040</v>
      </c>
      <c r="Q62" s="161">
        <v>5132</v>
      </c>
      <c r="R62" s="161">
        <v>684</v>
      </c>
      <c r="S62" s="161">
        <v>174856</v>
      </c>
      <c r="T62" s="63" t="s">
        <v>0</v>
      </c>
      <c r="U62" s="62" t="s">
        <v>190</v>
      </c>
      <c r="V62" s="316"/>
    </row>
    <row r="63" spans="1:22" ht="10.5" customHeight="1">
      <c r="A63" s="305" t="s">
        <v>206</v>
      </c>
      <c r="B63" s="41" t="s">
        <v>73</v>
      </c>
      <c r="C63" s="60" t="s">
        <v>207</v>
      </c>
      <c r="D63" s="93">
        <v>23533</v>
      </c>
      <c r="E63" s="93">
        <v>98813</v>
      </c>
      <c r="F63" s="93">
        <v>19483</v>
      </c>
      <c r="G63" s="93">
        <v>9316</v>
      </c>
      <c r="H63" s="93">
        <v>43016</v>
      </c>
      <c r="I63" s="93">
        <v>108129</v>
      </c>
      <c r="J63" s="93">
        <v>1982</v>
      </c>
      <c r="K63" s="93">
        <v>12230</v>
      </c>
      <c r="L63" s="93">
        <v>2623</v>
      </c>
      <c r="M63" s="93">
        <v>366</v>
      </c>
      <c r="N63" s="93">
        <v>45807</v>
      </c>
      <c r="O63" s="93">
        <v>96266</v>
      </c>
      <c r="P63" s="160">
        <v>45788</v>
      </c>
      <c r="Q63" s="160">
        <v>1431</v>
      </c>
      <c r="R63" s="160">
        <v>97</v>
      </c>
      <c r="S63" s="160">
        <v>47316</v>
      </c>
      <c r="T63" s="41" t="s">
        <v>73</v>
      </c>
      <c r="U63" s="60" t="s">
        <v>207</v>
      </c>
      <c r="V63" s="318" t="s">
        <v>206</v>
      </c>
    </row>
    <row r="64" spans="1:22" ht="10.5" customHeight="1">
      <c r="A64" s="305"/>
      <c r="B64" s="41" t="s">
        <v>74</v>
      </c>
      <c r="C64" s="60" t="s">
        <v>209</v>
      </c>
      <c r="D64" s="93">
        <v>15262</v>
      </c>
      <c r="E64" s="93">
        <v>75567</v>
      </c>
      <c r="F64" s="93">
        <v>9963</v>
      </c>
      <c r="G64" s="93">
        <v>4839</v>
      </c>
      <c r="H64" s="93">
        <v>25225</v>
      </c>
      <c r="I64" s="93">
        <v>80406</v>
      </c>
      <c r="J64" s="93">
        <v>989</v>
      </c>
      <c r="K64" s="93">
        <v>4516</v>
      </c>
      <c r="L64" s="93">
        <v>1472</v>
      </c>
      <c r="M64" s="93">
        <v>280</v>
      </c>
      <c r="N64" s="93">
        <v>26574</v>
      </c>
      <c r="O64" s="93">
        <v>76170</v>
      </c>
      <c r="P64" s="160">
        <v>26353</v>
      </c>
      <c r="Q64" s="160">
        <v>866</v>
      </c>
      <c r="R64" s="160">
        <v>63</v>
      </c>
      <c r="S64" s="160">
        <v>27282</v>
      </c>
      <c r="T64" s="41" t="s">
        <v>74</v>
      </c>
      <c r="U64" s="60" t="s">
        <v>209</v>
      </c>
      <c r="V64" s="318"/>
    </row>
    <row r="65" spans="1:22" ht="10.5" customHeight="1">
      <c r="A65" s="305"/>
      <c r="B65" s="41" t="s">
        <v>75</v>
      </c>
      <c r="C65" s="60" t="s">
        <v>210</v>
      </c>
      <c r="D65" s="93">
        <v>15074</v>
      </c>
      <c r="E65" s="93">
        <v>60695</v>
      </c>
      <c r="F65" s="93">
        <v>11719</v>
      </c>
      <c r="G65" s="93">
        <v>5348</v>
      </c>
      <c r="H65" s="93">
        <v>26793</v>
      </c>
      <c r="I65" s="93">
        <v>66043</v>
      </c>
      <c r="J65" s="93">
        <v>1033</v>
      </c>
      <c r="K65" s="93">
        <v>3513</v>
      </c>
      <c r="L65" s="93">
        <v>1623</v>
      </c>
      <c r="M65" s="93">
        <v>329</v>
      </c>
      <c r="N65" s="93">
        <v>28228</v>
      </c>
      <c r="O65" s="93">
        <v>62859</v>
      </c>
      <c r="P65" s="160">
        <v>28202</v>
      </c>
      <c r="Q65" s="160">
        <v>812</v>
      </c>
      <c r="R65" s="160">
        <v>45</v>
      </c>
      <c r="S65" s="160">
        <v>29059</v>
      </c>
      <c r="T65" s="41" t="s">
        <v>75</v>
      </c>
      <c r="U65" s="60" t="s">
        <v>210</v>
      </c>
      <c r="V65" s="318"/>
    </row>
    <row r="66" spans="1:22" ht="10.5" customHeight="1">
      <c r="A66" s="305"/>
      <c r="B66" s="41" t="s">
        <v>76</v>
      </c>
      <c r="C66" s="60" t="s">
        <v>211</v>
      </c>
      <c r="D66" s="93">
        <v>21681</v>
      </c>
      <c r="E66" s="93">
        <v>92627</v>
      </c>
      <c r="F66" s="93">
        <v>15201</v>
      </c>
      <c r="G66" s="93">
        <v>7083</v>
      </c>
      <c r="H66" s="93">
        <v>36882</v>
      </c>
      <c r="I66" s="93">
        <v>99710</v>
      </c>
      <c r="J66" s="93">
        <v>1659</v>
      </c>
      <c r="K66" s="93">
        <v>5781</v>
      </c>
      <c r="L66" s="93">
        <v>2422</v>
      </c>
      <c r="M66" s="93">
        <v>335</v>
      </c>
      <c r="N66" s="93">
        <v>39137</v>
      </c>
      <c r="O66" s="93">
        <v>94264</v>
      </c>
      <c r="P66" s="160">
        <v>39595</v>
      </c>
      <c r="Q66" s="160">
        <v>1328</v>
      </c>
      <c r="R66" s="160">
        <v>76</v>
      </c>
      <c r="S66" s="160">
        <v>40999</v>
      </c>
      <c r="T66" s="41" t="s">
        <v>76</v>
      </c>
      <c r="U66" s="60" t="s">
        <v>211</v>
      </c>
      <c r="V66" s="318"/>
    </row>
    <row r="67" spans="1:22" s="103" customFormat="1" ht="10.5" customHeight="1">
      <c r="A67" s="305"/>
      <c r="B67" s="63" t="s">
        <v>212</v>
      </c>
      <c r="C67" s="62" t="s">
        <v>232</v>
      </c>
      <c r="D67" s="115">
        <v>75550</v>
      </c>
      <c r="E67" s="115">
        <v>327701</v>
      </c>
      <c r="F67" s="115">
        <v>56366</v>
      </c>
      <c r="G67" s="115">
        <v>26586</v>
      </c>
      <c r="H67" s="115">
        <v>131916</v>
      </c>
      <c r="I67" s="115">
        <v>354288</v>
      </c>
      <c r="J67" s="115">
        <v>5663</v>
      </c>
      <c r="K67" s="115">
        <v>26040</v>
      </c>
      <c r="L67" s="115">
        <v>8140</v>
      </c>
      <c r="M67" s="115">
        <v>1310</v>
      </c>
      <c r="N67" s="115">
        <v>139746</v>
      </c>
      <c r="O67" s="115">
        <v>329558</v>
      </c>
      <c r="P67" s="161">
        <v>139938</v>
      </c>
      <c r="Q67" s="161">
        <v>4437</v>
      </c>
      <c r="R67" s="161">
        <v>281</v>
      </c>
      <c r="S67" s="161">
        <v>144656</v>
      </c>
      <c r="T67" s="63" t="s">
        <v>0</v>
      </c>
      <c r="U67" s="62" t="s">
        <v>213</v>
      </c>
      <c r="V67" s="318"/>
    </row>
    <row r="68" spans="1:22" s="103" customFormat="1" ht="21" customHeight="1">
      <c r="A68" s="85" t="s">
        <v>214</v>
      </c>
      <c r="B68" s="66" t="s">
        <v>77</v>
      </c>
      <c r="C68" s="67" t="s">
        <v>215</v>
      </c>
      <c r="D68" s="116">
        <v>18645</v>
      </c>
      <c r="E68" s="116">
        <v>83132</v>
      </c>
      <c r="F68" s="116">
        <v>7764</v>
      </c>
      <c r="G68" s="116">
        <v>4241</v>
      </c>
      <c r="H68" s="116">
        <v>26409</v>
      </c>
      <c r="I68" s="116">
        <v>87373</v>
      </c>
      <c r="J68" s="116">
        <v>1595</v>
      </c>
      <c r="K68" s="116">
        <v>7561</v>
      </c>
      <c r="L68" s="116">
        <v>1836</v>
      </c>
      <c r="M68" s="116">
        <v>135</v>
      </c>
      <c r="N68" s="116">
        <v>28721</v>
      </c>
      <c r="O68" s="116">
        <v>79947</v>
      </c>
      <c r="P68" s="158">
        <v>28785</v>
      </c>
      <c r="Q68" s="158">
        <v>1449</v>
      </c>
      <c r="R68" s="158">
        <v>199</v>
      </c>
      <c r="S68" s="158">
        <v>30433</v>
      </c>
      <c r="T68" s="41" t="s">
        <v>77</v>
      </c>
      <c r="U68" s="60" t="s">
        <v>215</v>
      </c>
      <c r="V68" s="84" t="s">
        <v>214</v>
      </c>
    </row>
    <row r="69" spans="1:22" s="104" customFormat="1" ht="10.5" customHeight="1">
      <c r="A69" s="281" t="s">
        <v>217</v>
      </c>
      <c r="B69" s="282"/>
      <c r="C69" s="283"/>
      <c r="D69" s="117">
        <f>_xlfn.COMPOUNDVALUE(33)</f>
        <v>1819173</v>
      </c>
      <c r="E69" s="117">
        <v>15838034</v>
      </c>
      <c r="F69" s="117">
        <f>_xlfn.COMPOUNDVALUE(36)</f>
        <v>1166701</v>
      </c>
      <c r="G69" s="117">
        <v>602449</v>
      </c>
      <c r="H69" s="117">
        <f>_xlfn.COMPOUNDVALUE(39)</f>
        <v>2985874</v>
      </c>
      <c r="I69" s="117">
        <v>16440483</v>
      </c>
      <c r="J69" s="117">
        <f>_xlfn.COMPOUNDVALUE(42)</f>
        <v>179847</v>
      </c>
      <c r="K69" s="117">
        <v>4118871</v>
      </c>
      <c r="L69" s="162">
        <v>216518</v>
      </c>
      <c r="M69" s="162">
        <v>41492</v>
      </c>
      <c r="N69" s="162">
        <v>3221891</v>
      </c>
      <c r="O69" s="185">
        <v>12363104</v>
      </c>
      <c r="P69" s="163">
        <v>3213053</v>
      </c>
      <c r="Q69" s="163">
        <v>117614</v>
      </c>
      <c r="R69" s="163">
        <v>14380</v>
      </c>
      <c r="S69" s="163">
        <v>3345047</v>
      </c>
      <c r="T69" s="281" t="s">
        <v>216</v>
      </c>
      <c r="U69" s="282"/>
      <c r="V69" s="283"/>
    </row>
    <row r="70" spans="1:22" ht="10.5" customHeight="1">
      <c r="A70" s="68" t="s">
        <v>260</v>
      </c>
      <c r="B70" s="105"/>
      <c r="C70" s="105"/>
      <c r="D70" s="105"/>
      <c r="E70" s="105"/>
      <c r="F70" s="105"/>
      <c r="G70" s="105"/>
      <c r="H70" s="105"/>
      <c r="I70" s="105"/>
      <c r="J70" s="105"/>
      <c r="K70" s="105"/>
      <c r="L70" s="177"/>
      <c r="M70" s="177"/>
      <c r="N70" s="177"/>
      <c r="O70" s="177"/>
      <c r="P70" s="177"/>
      <c r="Q70" s="177"/>
      <c r="R70" s="177"/>
      <c r="S70" s="177"/>
      <c r="T70" s="177"/>
      <c r="U70" s="177"/>
      <c r="V70" s="177"/>
    </row>
    <row r="71" spans="1:22" ht="10.5" customHeight="1">
      <c r="A71" s="68" t="s">
        <v>261</v>
      </c>
      <c r="B71" s="105"/>
      <c r="C71" s="105"/>
      <c r="D71" s="105"/>
      <c r="E71" s="105"/>
      <c r="F71" s="105"/>
      <c r="G71" s="105"/>
      <c r="H71" s="105"/>
      <c r="I71" s="105"/>
      <c r="J71" s="105"/>
      <c r="K71" s="105"/>
      <c r="L71" s="178"/>
      <c r="M71" s="178"/>
      <c r="N71" s="178"/>
      <c r="O71" s="178"/>
      <c r="P71" s="178"/>
      <c r="Q71" s="178"/>
      <c r="R71" s="178"/>
      <c r="S71" s="178"/>
      <c r="T71" s="178"/>
      <c r="U71" s="178"/>
      <c r="V71" s="178"/>
    </row>
    <row r="72" spans="1:22" ht="23.25" customHeight="1">
      <c r="A72" s="317" t="s">
        <v>259</v>
      </c>
      <c r="B72" s="317"/>
      <c r="C72" s="317"/>
      <c r="D72" s="317"/>
      <c r="E72" s="317"/>
      <c r="F72" s="317"/>
      <c r="G72" s="317"/>
      <c r="H72" s="317"/>
      <c r="I72" s="317"/>
      <c r="J72" s="317"/>
      <c r="K72" s="317"/>
      <c r="L72" s="178"/>
      <c r="M72" s="178"/>
      <c r="N72" s="178"/>
      <c r="O72" s="178"/>
      <c r="P72" s="178"/>
      <c r="Q72" s="178"/>
      <c r="R72" s="178"/>
      <c r="S72" s="178"/>
      <c r="T72" s="178"/>
      <c r="U72" s="178"/>
      <c r="V72" s="178"/>
    </row>
    <row r="73" spans="1:11" ht="10.5" customHeight="1">
      <c r="A73" s="317"/>
      <c r="B73" s="317"/>
      <c r="C73" s="317"/>
      <c r="D73" s="317"/>
      <c r="E73" s="317"/>
      <c r="F73" s="317"/>
      <c r="G73" s="317"/>
      <c r="H73" s="317"/>
      <c r="I73" s="317"/>
      <c r="J73" s="317"/>
      <c r="K73" s="317"/>
    </row>
  </sheetData>
  <sheetProtection/>
  <mergeCells count="37">
    <mergeCell ref="T5:V9"/>
    <mergeCell ref="D5:E7"/>
    <mergeCell ref="A72:K73"/>
    <mergeCell ref="T69:V69"/>
    <mergeCell ref="V59:V62"/>
    <mergeCell ref="V63:V67"/>
    <mergeCell ref="V13:V19"/>
    <mergeCell ref="V20:V26"/>
    <mergeCell ref="V27:V31"/>
    <mergeCell ref="V32:V35"/>
    <mergeCell ref="A59:A62"/>
    <mergeCell ref="V36:V40"/>
    <mergeCell ref="V41:V47"/>
    <mergeCell ref="V48:V53"/>
    <mergeCell ref="V54:V58"/>
    <mergeCell ref="A41:A47"/>
    <mergeCell ref="A48:A53"/>
    <mergeCell ref="A36:A40"/>
    <mergeCell ref="A32:A35"/>
    <mergeCell ref="F5:G7"/>
    <mergeCell ref="H5:I7"/>
    <mergeCell ref="J5:K7"/>
    <mergeCell ref="L5:M7"/>
    <mergeCell ref="N5:O7"/>
    <mergeCell ref="A13:A19"/>
    <mergeCell ref="A20:A26"/>
    <mergeCell ref="A5:C9"/>
    <mergeCell ref="R7:R9"/>
    <mergeCell ref="P5:S5"/>
    <mergeCell ref="S7:S9"/>
    <mergeCell ref="P6:S6"/>
    <mergeCell ref="A69:C69"/>
    <mergeCell ref="A63:A67"/>
    <mergeCell ref="A27:A31"/>
    <mergeCell ref="P7:P9"/>
    <mergeCell ref="Q7:Q9"/>
    <mergeCell ref="A54:A58"/>
  </mergeCells>
  <conditionalFormatting sqref="D12:S12">
    <cfRule type="cellIs" priority="1" dxfId="1" operator="lessThan" stopIfTrue="1">
      <formula>0</formula>
    </cfRule>
  </conditionalFormatting>
  <printOptions horizontalCentered="1"/>
  <pageMargins left="0.3937007874015748" right="0.3937007874015748" top="0.35433070866141736" bottom="0.5905511811023623" header="0.4724409448818898" footer="0.4724409448818898"/>
  <pageSetup fitToWidth="2" horizontalDpi="300" verticalDpi="300" orientation="portrait" paperSize="9" scale="98"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2015-01-15T01:34:36Z</dcterms:created>
  <dcterms:modified xsi:type="dcterms:W3CDTF">2018-12-25T02:00:41Z</dcterms:modified>
  <cp:category/>
  <cp:version/>
  <cp:contentType/>
  <cp:contentStatus/>
</cp:coreProperties>
</file>