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0o18030\KAIKEIDB$\50経費係\★03_組織参考資料フォルダ\令和２事務年度\【毎月報告】契約状況調査票\０３年度契約状況調査票\06 令和3年9月分（提出期限：10月1日（金））\00 報告用\HP\"/>
    </mc:Choice>
  </mc:AlternateContent>
  <bookViews>
    <workbookView xWindow="0" yWindow="0" windowWidth="20490" windowHeight="7920"/>
  </bookViews>
  <sheets>
    <sheet name="k03090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'k030901'!$A$5:$N$108</definedName>
    <definedName name="aaa">[1]契約状況コード表!$F$5:$F$9</definedName>
    <definedName name="aaaa">[1]契約状況コード表!$G$5:$G$6</definedName>
    <definedName name="_xlnm.Print_Area" localSheetId="0">'k030901'!$B$1:$N$15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8" i="1" l="1"/>
  <c r="A107" i="1"/>
  <c r="A106" i="1"/>
  <c r="I105" i="1"/>
  <c r="D105" i="1"/>
  <c r="A105" i="1"/>
  <c r="K105" i="1" s="1"/>
  <c r="L104" i="1"/>
  <c r="A104" i="1"/>
  <c r="O103" i="1"/>
  <c r="G103" i="1"/>
  <c r="D103" i="1"/>
  <c r="A103" i="1"/>
  <c r="I103" i="1" s="1"/>
  <c r="L102" i="1"/>
  <c r="I102" i="1"/>
  <c r="A102" i="1"/>
  <c r="O101" i="1"/>
  <c r="G101" i="1"/>
  <c r="D101" i="1"/>
  <c r="A101" i="1"/>
  <c r="I101" i="1" s="1"/>
  <c r="A100" i="1"/>
  <c r="O99" i="1"/>
  <c r="G99" i="1"/>
  <c r="D99" i="1"/>
  <c r="A99" i="1"/>
  <c r="I99" i="1" s="1"/>
  <c r="A98" i="1"/>
  <c r="O97" i="1"/>
  <c r="G97" i="1"/>
  <c r="D97" i="1"/>
  <c r="A97" i="1"/>
  <c r="I97" i="1" s="1"/>
  <c r="L96" i="1"/>
  <c r="A96" i="1"/>
  <c r="O95" i="1"/>
  <c r="G95" i="1"/>
  <c r="D95" i="1"/>
  <c r="A95" i="1"/>
  <c r="I95" i="1" s="1"/>
  <c r="L94" i="1"/>
  <c r="I94" i="1"/>
  <c r="A94" i="1"/>
  <c r="O93" i="1"/>
  <c r="G93" i="1"/>
  <c r="D93" i="1"/>
  <c r="A93" i="1"/>
  <c r="I93" i="1" s="1"/>
  <c r="A92" i="1"/>
  <c r="O91" i="1"/>
  <c r="G91" i="1"/>
  <c r="D91" i="1"/>
  <c r="A91" i="1"/>
  <c r="I91" i="1" s="1"/>
  <c r="A90" i="1"/>
  <c r="G89" i="1"/>
  <c r="D89" i="1"/>
  <c r="A89" i="1"/>
  <c r="L89" i="1" s="1"/>
  <c r="G88" i="1"/>
  <c r="A88" i="1"/>
  <c r="L88" i="1" s="1"/>
  <c r="O87" i="1"/>
  <c r="L87" i="1"/>
  <c r="J87" i="1"/>
  <c r="H87" i="1"/>
  <c r="F87" i="1"/>
  <c r="D87" i="1"/>
  <c r="B87" i="1"/>
  <c r="A87" i="1"/>
  <c r="N87" i="1" s="1"/>
  <c r="N86" i="1"/>
  <c r="L86" i="1"/>
  <c r="J86" i="1"/>
  <c r="F86" i="1"/>
  <c r="E86" i="1"/>
  <c r="D86" i="1"/>
  <c r="A86" i="1"/>
  <c r="N85" i="1"/>
  <c r="F85" i="1"/>
  <c r="A85" i="1"/>
  <c r="P84" i="1"/>
  <c r="A84" i="1"/>
  <c r="L83" i="1"/>
  <c r="J83" i="1"/>
  <c r="E83" i="1"/>
  <c r="D83" i="1"/>
  <c r="A83" i="1"/>
  <c r="N83" i="1" s="1"/>
  <c r="N82" i="1"/>
  <c r="L82" i="1"/>
  <c r="J82" i="1"/>
  <c r="F82" i="1"/>
  <c r="E82" i="1"/>
  <c r="D82" i="1"/>
  <c r="A82" i="1"/>
  <c r="N81" i="1"/>
  <c r="F81" i="1"/>
  <c r="A81" i="1"/>
  <c r="A80" i="1"/>
  <c r="L79" i="1"/>
  <c r="J79" i="1"/>
  <c r="E79" i="1"/>
  <c r="D79" i="1"/>
  <c r="A79" i="1"/>
  <c r="N79" i="1" s="1"/>
  <c r="N78" i="1"/>
  <c r="L78" i="1"/>
  <c r="J78" i="1"/>
  <c r="F78" i="1"/>
  <c r="E78" i="1"/>
  <c r="D78" i="1"/>
  <c r="A78" i="1"/>
  <c r="N77" i="1"/>
  <c r="F77" i="1"/>
  <c r="A77" i="1"/>
  <c r="A76" i="1"/>
  <c r="L75" i="1"/>
  <c r="J75" i="1"/>
  <c r="E75" i="1"/>
  <c r="D75" i="1"/>
  <c r="A75" i="1"/>
  <c r="N75" i="1" s="1"/>
  <c r="N74" i="1"/>
  <c r="L74" i="1"/>
  <c r="J74" i="1"/>
  <c r="F74" i="1"/>
  <c r="E74" i="1"/>
  <c r="D74" i="1"/>
  <c r="A74" i="1"/>
  <c r="N73" i="1"/>
  <c r="I73" i="1"/>
  <c r="F73" i="1"/>
  <c r="A73" i="1"/>
  <c r="J72" i="1"/>
  <c r="I72" i="1"/>
  <c r="A72" i="1"/>
  <c r="L71" i="1"/>
  <c r="J71" i="1"/>
  <c r="E71" i="1"/>
  <c r="D71" i="1"/>
  <c r="A71" i="1"/>
  <c r="N71" i="1" s="1"/>
  <c r="N70" i="1"/>
  <c r="L70" i="1"/>
  <c r="J70" i="1"/>
  <c r="F70" i="1"/>
  <c r="E70" i="1"/>
  <c r="D70" i="1"/>
  <c r="A70" i="1"/>
  <c r="N69" i="1"/>
  <c r="A69" i="1"/>
  <c r="P68" i="1"/>
  <c r="A68" i="1"/>
  <c r="J67" i="1"/>
  <c r="F67" i="1"/>
  <c r="E67" i="1"/>
  <c r="A67" i="1"/>
  <c r="J66" i="1"/>
  <c r="A66" i="1"/>
  <c r="P65" i="1"/>
  <c r="F65" i="1"/>
  <c r="E65" i="1"/>
  <c r="A65" i="1"/>
  <c r="J65" i="1" s="1"/>
  <c r="L64" i="1"/>
  <c r="J64" i="1"/>
  <c r="A64" i="1"/>
  <c r="P63" i="1"/>
  <c r="F63" i="1"/>
  <c r="E63" i="1"/>
  <c r="A63" i="1"/>
  <c r="J63" i="1" s="1"/>
  <c r="L62" i="1"/>
  <c r="J62" i="1"/>
  <c r="A62" i="1"/>
  <c r="P61" i="1"/>
  <c r="F61" i="1"/>
  <c r="E61" i="1"/>
  <c r="A61" i="1"/>
  <c r="J61" i="1" s="1"/>
  <c r="J60" i="1"/>
  <c r="B60" i="1"/>
  <c r="A60" i="1"/>
  <c r="L60" i="1" s="1"/>
  <c r="I59" i="1"/>
  <c r="B59" i="1"/>
  <c r="A59" i="1"/>
  <c r="J59" i="1" s="1"/>
  <c r="I58" i="1"/>
  <c r="B58" i="1"/>
  <c r="A58" i="1"/>
  <c r="J58" i="1" s="1"/>
  <c r="I57" i="1"/>
  <c r="B57" i="1"/>
  <c r="A57" i="1"/>
  <c r="J57" i="1" s="1"/>
  <c r="I56" i="1"/>
  <c r="B56" i="1"/>
  <c r="A56" i="1"/>
  <c r="J56" i="1" s="1"/>
  <c r="I55" i="1"/>
  <c r="B55" i="1"/>
  <c r="A55" i="1"/>
  <c r="J55" i="1" s="1"/>
  <c r="I54" i="1"/>
  <c r="B54" i="1"/>
  <c r="A54" i="1"/>
  <c r="J54" i="1" s="1"/>
  <c r="L53" i="1"/>
  <c r="K53" i="1"/>
  <c r="H53" i="1"/>
  <c r="G53" i="1"/>
  <c r="D53" i="1"/>
  <c r="C53" i="1"/>
  <c r="A53" i="1"/>
  <c r="P52" i="1"/>
  <c r="O52" i="1"/>
  <c r="L52" i="1"/>
  <c r="K52" i="1"/>
  <c r="H52" i="1"/>
  <c r="G52" i="1"/>
  <c r="D52" i="1"/>
  <c r="C52" i="1"/>
  <c r="A52" i="1"/>
  <c r="N52" i="1" s="1"/>
  <c r="P51" i="1"/>
  <c r="O51" i="1"/>
  <c r="L51" i="1"/>
  <c r="K51" i="1"/>
  <c r="H51" i="1"/>
  <c r="G51" i="1"/>
  <c r="D51" i="1"/>
  <c r="C51" i="1"/>
  <c r="A51" i="1"/>
  <c r="N51" i="1" s="1"/>
  <c r="P50" i="1"/>
  <c r="O50" i="1"/>
  <c r="L50" i="1"/>
  <c r="K50" i="1"/>
  <c r="H50" i="1"/>
  <c r="G50" i="1"/>
  <c r="D50" i="1"/>
  <c r="C50" i="1"/>
  <c r="A50" i="1"/>
  <c r="N50" i="1" s="1"/>
  <c r="P49" i="1"/>
  <c r="O49" i="1"/>
  <c r="L49" i="1"/>
  <c r="K49" i="1"/>
  <c r="H49" i="1"/>
  <c r="G49" i="1"/>
  <c r="D49" i="1"/>
  <c r="C49" i="1"/>
  <c r="A49" i="1"/>
  <c r="N49" i="1" s="1"/>
  <c r="P48" i="1"/>
  <c r="O48" i="1"/>
  <c r="L48" i="1"/>
  <c r="K48" i="1"/>
  <c r="H48" i="1"/>
  <c r="G48" i="1"/>
  <c r="D48" i="1"/>
  <c r="C48" i="1"/>
  <c r="A48" i="1"/>
  <c r="N48" i="1" s="1"/>
  <c r="P47" i="1"/>
  <c r="O47" i="1"/>
  <c r="L47" i="1"/>
  <c r="K47" i="1"/>
  <c r="H47" i="1"/>
  <c r="G47" i="1"/>
  <c r="D47" i="1"/>
  <c r="C47" i="1"/>
  <c r="A47" i="1"/>
  <c r="N47" i="1" s="1"/>
  <c r="P46" i="1"/>
  <c r="O46" i="1"/>
  <c r="M46" i="1"/>
  <c r="K46" i="1"/>
  <c r="I46" i="1"/>
  <c r="H46" i="1"/>
  <c r="E46" i="1"/>
  <c r="D46" i="1"/>
  <c r="C46" i="1"/>
  <c r="A46" i="1"/>
  <c r="P45" i="1"/>
  <c r="O45" i="1"/>
  <c r="M45" i="1"/>
  <c r="K45" i="1"/>
  <c r="I45" i="1"/>
  <c r="H45" i="1"/>
  <c r="E45" i="1"/>
  <c r="D45" i="1"/>
  <c r="C45" i="1"/>
  <c r="A45" i="1"/>
  <c r="P44" i="1"/>
  <c r="O44" i="1"/>
  <c r="M44" i="1"/>
  <c r="K44" i="1"/>
  <c r="I44" i="1"/>
  <c r="H44" i="1"/>
  <c r="E44" i="1"/>
  <c r="D44" i="1"/>
  <c r="C44" i="1"/>
  <c r="A44" i="1"/>
  <c r="P43" i="1"/>
  <c r="O43" i="1"/>
  <c r="M43" i="1"/>
  <c r="K43" i="1"/>
  <c r="I43" i="1"/>
  <c r="H43" i="1"/>
  <c r="E43" i="1"/>
  <c r="D43" i="1"/>
  <c r="C43" i="1"/>
  <c r="A43" i="1"/>
  <c r="P42" i="1"/>
  <c r="O42" i="1"/>
  <c r="M42" i="1"/>
  <c r="K42" i="1"/>
  <c r="I42" i="1"/>
  <c r="H42" i="1"/>
  <c r="E42" i="1"/>
  <c r="D42" i="1"/>
  <c r="C42" i="1"/>
  <c r="A42" i="1"/>
  <c r="P41" i="1"/>
  <c r="O41" i="1"/>
  <c r="M41" i="1"/>
  <c r="K41" i="1"/>
  <c r="I41" i="1"/>
  <c r="H41" i="1"/>
  <c r="E41" i="1"/>
  <c r="D41" i="1"/>
  <c r="C41" i="1"/>
  <c r="A41" i="1"/>
  <c r="P40" i="1"/>
  <c r="O40" i="1"/>
  <c r="M40" i="1"/>
  <c r="K40" i="1"/>
  <c r="I40" i="1"/>
  <c r="H40" i="1"/>
  <c r="E40" i="1"/>
  <c r="D40" i="1"/>
  <c r="C40" i="1"/>
  <c r="A40" i="1"/>
  <c r="P39" i="1"/>
  <c r="O39" i="1"/>
  <c r="M39" i="1"/>
  <c r="K39" i="1"/>
  <c r="I39" i="1"/>
  <c r="H39" i="1"/>
  <c r="E39" i="1"/>
  <c r="D39" i="1"/>
  <c r="C39" i="1"/>
  <c r="A39" i="1"/>
  <c r="P38" i="1"/>
  <c r="O38" i="1"/>
  <c r="M38" i="1"/>
  <c r="K38" i="1"/>
  <c r="I38" i="1"/>
  <c r="H38" i="1"/>
  <c r="E38" i="1"/>
  <c r="D38" i="1"/>
  <c r="C38" i="1"/>
  <c r="A38" i="1"/>
  <c r="P37" i="1"/>
  <c r="O37" i="1"/>
  <c r="M37" i="1"/>
  <c r="K37" i="1"/>
  <c r="I37" i="1"/>
  <c r="H37" i="1"/>
  <c r="E37" i="1"/>
  <c r="D37" i="1"/>
  <c r="C37" i="1"/>
  <c r="A37" i="1"/>
  <c r="P36" i="1"/>
  <c r="O36" i="1"/>
  <c r="M36" i="1"/>
  <c r="K36" i="1"/>
  <c r="I36" i="1"/>
  <c r="H36" i="1"/>
  <c r="E36" i="1"/>
  <c r="D36" i="1"/>
  <c r="C36" i="1"/>
  <c r="A36" i="1"/>
  <c r="P35" i="1"/>
  <c r="O35" i="1"/>
  <c r="M35" i="1"/>
  <c r="K35" i="1"/>
  <c r="I35" i="1"/>
  <c r="H35" i="1"/>
  <c r="E35" i="1"/>
  <c r="D35" i="1"/>
  <c r="C35" i="1"/>
  <c r="A35" i="1"/>
  <c r="P34" i="1"/>
  <c r="O34" i="1"/>
  <c r="M34" i="1"/>
  <c r="K34" i="1"/>
  <c r="I34" i="1"/>
  <c r="H34" i="1"/>
  <c r="E34" i="1"/>
  <c r="D34" i="1"/>
  <c r="C34" i="1"/>
  <c r="A34" i="1"/>
  <c r="P33" i="1"/>
  <c r="O33" i="1"/>
  <c r="M33" i="1"/>
  <c r="K33" i="1"/>
  <c r="I33" i="1"/>
  <c r="H33" i="1"/>
  <c r="E33" i="1"/>
  <c r="D33" i="1"/>
  <c r="C33" i="1"/>
  <c r="A33" i="1"/>
  <c r="P32" i="1"/>
  <c r="O32" i="1"/>
  <c r="M32" i="1"/>
  <c r="K32" i="1"/>
  <c r="I32" i="1"/>
  <c r="H32" i="1"/>
  <c r="E32" i="1"/>
  <c r="D32" i="1"/>
  <c r="C32" i="1"/>
  <c r="A32" i="1"/>
  <c r="P31" i="1"/>
  <c r="O31" i="1"/>
  <c r="M31" i="1"/>
  <c r="K31" i="1"/>
  <c r="I31" i="1"/>
  <c r="H31" i="1"/>
  <c r="E31" i="1"/>
  <c r="D31" i="1"/>
  <c r="C31" i="1"/>
  <c r="A31" i="1"/>
  <c r="P30" i="1"/>
  <c r="O30" i="1"/>
  <c r="M30" i="1"/>
  <c r="K30" i="1"/>
  <c r="I30" i="1"/>
  <c r="H30" i="1"/>
  <c r="E30" i="1"/>
  <c r="D30" i="1"/>
  <c r="C30" i="1"/>
  <c r="A30" i="1"/>
  <c r="P29" i="1"/>
  <c r="O29" i="1"/>
  <c r="M29" i="1"/>
  <c r="K29" i="1"/>
  <c r="I29" i="1"/>
  <c r="H29" i="1"/>
  <c r="E29" i="1"/>
  <c r="D29" i="1"/>
  <c r="C29" i="1"/>
  <c r="A29" i="1"/>
  <c r="P28" i="1"/>
  <c r="O28" i="1"/>
  <c r="M28" i="1"/>
  <c r="K28" i="1"/>
  <c r="I28" i="1"/>
  <c r="H28" i="1"/>
  <c r="E28" i="1"/>
  <c r="D28" i="1"/>
  <c r="C28" i="1"/>
  <c r="A28" i="1"/>
  <c r="P27" i="1"/>
  <c r="O27" i="1"/>
  <c r="M27" i="1"/>
  <c r="K27" i="1"/>
  <c r="I27" i="1"/>
  <c r="H27" i="1"/>
  <c r="E27" i="1"/>
  <c r="D27" i="1"/>
  <c r="C27" i="1"/>
  <c r="A27" i="1"/>
  <c r="P26" i="1"/>
  <c r="O26" i="1"/>
  <c r="M26" i="1"/>
  <c r="K26" i="1"/>
  <c r="I26" i="1"/>
  <c r="H26" i="1"/>
  <c r="E26" i="1"/>
  <c r="D26" i="1"/>
  <c r="C26" i="1"/>
  <c r="A26" i="1"/>
  <c r="P25" i="1"/>
  <c r="O25" i="1"/>
  <c r="M25" i="1"/>
  <c r="K25" i="1"/>
  <c r="I25" i="1"/>
  <c r="H25" i="1"/>
  <c r="E25" i="1"/>
  <c r="D25" i="1"/>
  <c r="C25" i="1"/>
  <c r="A25" i="1"/>
  <c r="P24" i="1"/>
  <c r="O24" i="1"/>
  <c r="M24" i="1"/>
  <c r="K24" i="1"/>
  <c r="I24" i="1"/>
  <c r="H24" i="1"/>
  <c r="E24" i="1"/>
  <c r="D24" i="1"/>
  <c r="C24" i="1"/>
  <c r="A24" i="1"/>
  <c r="P23" i="1"/>
  <c r="O23" i="1"/>
  <c r="M23" i="1"/>
  <c r="K23" i="1"/>
  <c r="I23" i="1"/>
  <c r="H23" i="1"/>
  <c r="E23" i="1"/>
  <c r="D23" i="1"/>
  <c r="C23" i="1"/>
  <c r="A23" i="1"/>
  <c r="P22" i="1"/>
  <c r="O22" i="1"/>
  <c r="M22" i="1"/>
  <c r="K22" i="1"/>
  <c r="I22" i="1"/>
  <c r="H22" i="1"/>
  <c r="E22" i="1"/>
  <c r="D22" i="1"/>
  <c r="C22" i="1"/>
  <c r="A22" i="1"/>
  <c r="P21" i="1"/>
  <c r="O21" i="1"/>
  <c r="M21" i="1"/>
  <c r="K21" i="1"/>
  <c r="I21" i="1"/>
  <c r="H21" i="1"/>
  <c r="E21" i="1"/>
  <c r="D21" i="1"/>
  <c r="C21" i="1"/>
  <c r="A21" i="1"/>
  <c r="P20" i="1"/>
  <c r="O20" i="1"/>
  <c r="M20" i="1"/>
  <c r="K20" i="1"/>
  <c r="I20" i="1"/>
  <c r="H20" i="1"/>
  <c r="E20" i="1"/>
  <c r="D20" i="1"/>
  <c r="C20" i="1"/>
  <c r="A20" i="1"/>
  <c r="P19" i="1"/>
  <c r="O19" i="1"/>
  <c r="M19" i="1"/>
  <c r="K19" i="1"/>
  <c r="I19" i="1"/>
  <c r="H19" i="1"/>
  <c r="E19" i="1"/>
  <c r="D19" i="1"/>
  <c r="C19" i="1"/>
  <c r="A19" i="1"/>
  <c r="O18" i="1"/>
  <c r="M18" i="1"/>
  <c r="I18" i="1"/>
  <c r="H18" i="1"/>
  <c r="D18" i="1"/>
  <c r="C18" i="1"/>
  <c r="A18" i="1"/>
  <c r="E18" i="1" s="1"/>
  <c r="P17" i="1"/>
  <c r="O17" i="1"/>
  <c r="L17" i="1"/>
  <c r="K17" i="1"/>
  <c r="H17" i="1"/>
  <c r="G17" i="1"/>
  <c r="D17" i="1"/>
  <c r="C17" i="1"/>
  <c r="A17" i="1"/>
  <c r="N17" i="1" s="1"/>
  <c r="P16" i="1"/>
  <c r="O16" i="1"/>
  <c r="L16" i="1"/>
  <c r="K16" i="1"/>
  <c r="H16" i="1"/>
  <c r="G16" i="1"/>
  <c r="D16" i="1"/>
  <c r="C16" i="1"/>
  <c r="A16" i="1"/>
  <c r="N16" i="1" s="1"/>
  <c r="P15" i="1"/>
  <c r="O15" i="1"/>
  <c r="L15" i="1"/>
  <c r="K15" i="1"/>
  <c r="H15" i="1"/>
  <c r="G15" i="1"/>
  <c r="D15" i="1"/>
  <c r="C15" i="1"/>
  <c r="A15" i="1"/>
  <c r="N15" i="1" s="1"/>
  <c r="P14" i="1"/>
  <c r="O14" i="1"/>
  <c r="L14" i="1"/>
  <c r="K14" i="1"/>
  <c r="H14" i="1"/>
  <c r="G14" i="1"/>
  <c r="D14" i="1"/>
  <c r="C14" i="1"/>
  <c r="A14" i="1"/>
  <c r="N14" i="1" s="1"/>
  <c r="P13" i="1"/>
  <c r="O13" i="1"/>
  <c r="L13" i="1"/>
  <c r="K13" i="1"/>
  <c r="H13" i="1"/>
  <c r="G13" i="1"/>
  <c r="D13" i="1"/>
  <c r="C13" i="1"/>
  <c r="A13" i="1"/>
  <c r="N13" i="1" s="1"/>
  <c r="P12" i="1"/>
  <c r="O12" i="1"/>
  <c r="L12" i="1"/>
  <c r="K12" i="1"/>
  <c r="H12" i="1"/>
  <c r="G12" i="1"/>
  <c r="D12" i="1"/>
  <c r="C12" i="1"/>
  <c r="A12" i="1"/>
  <c r="N12" i="1" s="1"/>
  <c r="P11" i="1"/>
  <c r="O11" i="1"/>
  <c r="L11" i="1"/>
  <c r="K11" i="1"/>
  <c r="H11" i="1"/>
  <c r="G11" i="1"/>
  <c r="D11" i="1"/>
  <c r="C11" i="1"/>
  <c r="A11" i="1"/>
  <c r="N11" i="1" s="1"/>
  <c r="P10" i="1"/>
  <c r="O10" i="1"/>
  <c r="L10" i="1"/>
  <c r="K10" i="1"/>
  <c r="H10" i="1"/>
  <c r="G10" i="1"/>
  <c r="D10" i="1"/>
  <c r="C10" i="1"/>
  <c r="A10" i="1"/>
  <c r="N10" i="1" s="1"/>
  <c r="P9" i="1"/>
  <c r="L9" i="1"/>
  <c r="H9" i="1"/>
  <c r="D9" i="1"/>
  <c r="A9" i="1"/>
  <c r="O9" i="1" s="1"/>
  <c r="P8" i="1"/>
  <c r="L8" i="1"/>
  <c r="H8" i="1"/>
  <c r="D8" i="1"/>
  <c r="A8" i="1"/>
  <c r="O8" i="1" s="1"/>
  <c r="A7" i="1"/>
  <c r="A6" i="1"/>
  <c r="N90" i="1" l="1"/>
  <c r="J90" i="1"/>
  <c r="F90" i="1"/>
  <c r="B90" i="1"/>
  <c r="M90" i="1"/>
  <c r="H90" i="1"/>
  <c r="C90" i="1"/>
  <c r="P90" i="1"/>
  <c r="K90" i="1"/>
  <c r="E90" i="1"/>
  <c r="O90" i="1"/>
  <c r="D90" i="1"/>
  <c r="L90" i="1"/>
  <c r="I90" i="1"/>
  <c r="G90" i="1"/>
  <c r="N100" i="1"/>
  <c r="J100" i="1"/>
  <c r="F100" i="1"/>
  <c r="B100" i="1"/>
  <c r="M100" i="1"/>
  <c r="H100" i="1"/>
  <c r="C100" i="1"/>
  <c r="P100" i="1"/>
  <c r="K100" i="1"/>
  <c r="E100" i="1"/>
  <c r="G100" i="1"/>
  <c r="O100" i="1"/>
  <c r="D100" i="1"/>
  <c r="L100" i="1"/>
  <c r="I100" i="1"/>
  <c r="E8" i="1"/>
  <c r="I8" i="1"/>
  <c r="M8" i="1"/>
  <c r="M10" i="1"/>
  <c r="I12" i="1"/>
  <c r="E13" i="1"/>
  <c r="I13" i="1"/>
  <c r="M13" i="1"/>
  <c r="I14" i="1"/>
  <c r="E17" i="1"/>
  <c r="I17" i="1"/>
  <c r="M17" i="1"/>
  <c r="E9" i="1"/>
  <c r="I9" i="1"/>
  <c r="M9" i="1"/>
  <c r="E10" i="1"/>
  <c r="I10" i="1"/>
  <c r="E11" i="1"/>
  <c r="I11" i="1"/>
  <c r="M11" i="1"/>
  <c r="E12" i="1"/>
  <c r="M12" i="1"/>
  <c r="E14" i="1"/>
  <c r="M14" i="1"/>
  <c r="E15" i="1"/>
  <c r="I15" i="1"/>
  <c r="M15" i="1"/>
  <c r="E16" i="1"/>
  <c r="I16" i="1"/>
  <c r="M16" i="1"/>
  <c r="N18" i="1"/>
  <c r="J18" i="1"/>
  <c r="F18" i="1"/>
  <c r="K18" i="1"/>
  <c r="P18" i="1"/>
  <c r="B8" i="1"/>
  <c r="F8" i="1"/>
  <c r="J8" i="1"/>
  <c r="N8" i="1"/>
  <c r="B9" i="1"/>
  <c r="F9" i="1"/>
  <c r="J9" i="1"/>
  <c r="N9" i="1"/>
  <c r="B10" i="1"/>
  <c r="F10" i="1"/>
  <c r="J10" i="1"/>
  <c r="B11" i="1"/>
  <c r="F11" i="1"/>
  <c r="J11" i="1"/>
  <c r="B12" i="1"/>
  <c r="F12" i="1"/>
  <c r="J12" i="1"/>
  <c r="B13" i="1"/>
  <c r="F13" i="1"/>
  <c r="J13" i="1"/>
  <c r="B14" i="1"/>
  <c r="F14" i="1"/>
  <c r="J14" i="1"/>
  <c r="B15" i="1"/>
  <c r="F15" i="1"/>
  <c r="J15" i="1"/>
  <c r="B16" i="1"/>
  <c r="F16" i="1"/>
  <c r="J16" i="1"/>
  <c r="B17" i="1"/>
  <c r="F17" i="1"/>
  <c r="J17" i="1"/>
  <c r="B18" i="1"/>
  <c r="G18" i="1"/>
  <c r="L18" i="1"/>
  <c r="N19" i="1"/>
  <c r="J19" i="1"/>
  <c r="F19" i="1"/>
  <c r="B19" i="1"/>
  <c r="G19" i="1"/>
  <c r="L19" i="1"/>
  <c r="N20" i="1"/>
  <c r="J20" i="1"/>
  <c r="F20" i="1"/>
  <c r="B20" i="1"/>
  <c r="G20" i="1"/>
  <c r="L20" i="1"/>
  <c r="N21" i="1"/>
  <c r="J21" i="1"/>
  <c r="F21" i="1"/>
  <c r="B21" i="1"/>
  <c r="G21" i="1"/>
  <c r="L21" i="1"/>
  <c r="N22" i="1"/>
  <c r="J22" i="1"/>
  <c r="F22" i="1"/>
  <c r="B22" i="1"/>
  <c r="G22" i="1"/>
  <c r="L22" i="1"/>
  <c r="N23" i="1"/>
  <c r="J23" i="1"/>
  <c r="F23" i="1"/>
  <c r="B23" i="1"/>
  <c r="G23" i="1"/>
  <c r="L23" i="1"/>
  <c r="N24" i="1"/>
  <c r="J24" i="1"/>
  <c r="F24" i="1"/>
  <c r="B24" i="1"/>
  <c r="G24" i="1"/>
  <c r="L24" i="1"/>
  <c r="N25" i="1"/>
  <c r="J25" i="1"/>
  <c r="F25" i="1"/>
  <c r="B25" i="1"/>
  <c r="G25" i="1"/>
  <c r="L25" i="1"/>
  <c r="N26" i="1"/>
  <c r="J26" i="1"/>
  <c r="F26" i="1"/>
  <c r="B26" i="1"/>
  <c r="G26" i="1"/>
  <c r="L26" i="1"/>
  <c r="N27" i="1"/>
  <c r="J27" i="1"/>
  <c r="F27" i="1"/>
  <c r="B27" i="1"/>
  <c r="G27" i="1"/>
  <c r="L27" i="1"/>
  <c r="N28" i="1"/>
  <c r="J28" i="1"/>
  <c r="F28" i="1"/>
  <c r="B28" i="1"/>
  <c r="G28" i="1"/>
  <c r="L28" i="1"/>
  <c r="N29" i="1"/>
  <c r="J29" i="1"/>
  <c r="F29" i="1"/>
  <c r="B29" i="1"/>
  <c r="G29" i="1"/>
  <c r="L29" i="1"/>
  <c r="N30" i="1"/>
  <c r="J30" i="1"/>
  <c r="F30" i="1"/>
  <c r="B30" i="1"/>
  <c r="G30" i="1"/>
  <c r="L30" i="1"/>
  <c r="N31" i="1"/>
  <c r="J31" i="1"/>
  <c r="F31" i="1"/>
  <c r="B31" i="1"/>
  <c r="G31" i="1"/>
  <c r="L31" i="1"/>
  <c r="N32" i="1"/>
  <c r="J32" i="1"/>
  <c r="F32" i="1"/>
  <c r="B32" i="1"/>
  <c r="G32" i="1"/>
  <c r="L32" i="1"/>
  <c r="N33" i="1"/>
  <c r="J33" i="1"/>
  <c r="F33" i="1"/>
  <c r="B33" i="1"/>
  <c r="G33" i="1"/>
  <c r="L33" i="1"/>
  <c r="N34" i="1"/>
  <c r="J34" i="1"/>
  <c r="F34" i="1"/>
  <c r="B34" i="1"/>
  <c r="G34" i="1"/>
  <c r="L34" i="1"/>
  <c r="N35" i="1"/>
  <c r="J35" i="1"/>
  <c r="F35" i="1"/>
  <c r="B35" i="1"/>
  <c r="G35" i="1"/>
  <c r="L35" i="1"/>
  <c r="N36" i="1"/>
  <c r="J36" i="1"/>
  <c r="F36" i="1"/>
  <c r="B36" i="1"/>
  <c r="G36" i="1"/>
  <c r="L36" i="1"/>
  <c r="N37" i="1"/>
  <c r="J37" i="1"/>
  <c r="F37" i="1"/>
  <c r="B37" i="1"/>
  <c r="G37" i="1"/>
  <c r="L37" i="1"/>
  <c r="N38" i="1"/>
  <c r="J38" i="1"/>
  <c r="F38" i="1"/>
  <c r="B38" i="1"/>
  <c r="G38" i="1"/>
  <c r="L38" i="1"/>
  <c r="N39" i="1"/>
  <c r="J39" i="1"/>
  <c r="F39" i="1"/>
  <c r="B39" i="1"/>
  <c r="G39" i="1"/>
  <c r="L39" i="1"/>
  <c r="N40" i="1"/>
  <c r="J40" i="1"/>
  <c r="F40" i="1"/>
  <c r="B40" i="1"/>
  <c r="G40" i="1"/>
  <c r="L40" i="1"/>
  <c r="N41" i="1"/>
  <c r="J41" i="1"/>
  <c r="F41" i="1"/>
  <c r="B41" i="1"/>
  <c r="G41" i="1"/>
  <c r="L41" i="1"/>
  <c r="N42" i="1"/>
  <c r="J42" i="1"/>
  <c r="F42" i="1"/>
  <c r="B42" i="1"/>
  <c r="G42" i="1"/>
  <c r="L42" i="1"/>
  <c r="N43" i="1"/>
  <c r="J43" i="1"/>
  <c r="F43" i="1"/>
  <c r="B43" i="1"/>
  <c r="G43" i="1"/>
  <c r="L43" i="1"/>
  <c r="N44" i="1"/>
  <c r="J44" i="1"/>
  <c r="F44" i="1"/>
  <c r="B44" i="1"/>
  <c r="G44" i="1"/>
  <c r="L44" i="1"/>
  <c r="N45" i="1"/>
  <c r="J45" i="1"/>
  <c r="F45" i="1"/>
  <c r="B45" i="1"/>
  <c r="G45" i="1"/>
  <c r="L45" i="1"/>
  <c r="N46" i="1"/>
  <c r="J46" i="1"/>
  <c r="F46" i="1"/>
  <c r="B46" i="1"/>
  <c r="G46" i="1"/>
  <c r="L46" i="1"/>
  <c r="O64" i="1"/>
  <c r="K64" i="1"/>
  <c r="G64" i="1"/>
  <c r="C64" i="1"/>
  <c r="N64" i="1"/>
  <c r="I64" i="1"/>
  <c r="D64" i="1"/>
  <c r="M64" i="1"/>
  <c r="H64" i="1"/>
  <c r="B64" i="1"/>
  <c r="F64" i="1"/>
  <c r="P64" i="1"/>
  <c r="E64" i="1"/>
  <c r="O76" i="1"/>
  <c r="K76" i="1"/>
  <c r="G76" i="1"/>
  <c r="C76" i="1"/>
  <c r="M76" i="1"/>
  <c r="H76" i="1"/>
  <c r="B76" i="1"/>
  <c r="N76" i="1"/>
  <c r="F76" i="1"/>
  <c r="L76" i="1"/>
  <c r="E76" i="1"/>
  <c r="J76" i="1"/>
  <c r="I76" i="1"/>
  <c r="D76" i="1"/>
  <c r="C8" i="1"/>
  <c r="G8" i="1"/>
  <c r="K8" i="1"/>
  <c r="C9" i="1"/>
  <c r="G9" i="1"/>
  <c r="K9" i="1"/>
  <c r="P54" i="1"/>
  <c r="L54" i="1"/>
  <c r="H54" i="1"/>
  <c r="D54" i="1"/>
  <c r="O54" i="1"/>
  <c r="K54" i="1"/>
  <c r="G54" i="1"/>
  <c r="C54" i="1"/>
  <c r="N54" i="1"/>
  <c r="F54" i="1"/>
  <c r="M54" i="1"/>
  <c r="E54" i="1"/>
  <c r="P55" i="1"/>
  <c r="L55" i="1"/>
  <c r="H55" i="1"/>
  <c r="D55" i="1"/>
  <c r="O55" i="1"/>
  <c r="K55" i="1"/>
  <c r="G55" i="1"/>
  <c r="C55" i="1"/>
  <c r="N55" i="1"/>
  <c r="F55" i="1"/>
  <c r="M55" i="1"/>
  <c r="E55" i="1"/>
  <c r="P56" i="1"/>
  <c r="L56" i="1"/>
  <c r="H56" i="1"/>
  <c r="D56" i="1"/>
  <c r="O56" i="1"/>
  <c r="K56" i="1"/>
  <c r="G56" i="1"/>
  <c r="C56" i="1"/>
  <c r="N56" i="1"/>
  <c r="F56" i="1"/>
  <c r="M56" i="1"/>
  <c r="E56" i="1"/>
  <c r="P57" i="1"/>
  <c r="L57" i="1"/>
  <c r="H57" i="1"/>
  <c r="D57" i="1"/>
  <c r="O57" i="1"/>
  <c r="K57" i="1"/>
  <c r="G57" i="1"/>
  <c r="C57" i="1"/>
  <c r="N57" i="1"/>
  <c r="F57" i="1"/>
  <c r="M57" i="1"/>
  <c r="E57" i="1"/>
  <c r="P58" i="1"/>
  <c r="L58" i="1"/>
  <c r="H58" i="1"/>
  <c r="D58" i="1"/>
  <c r="O58" i="1"/>
  <c r="K58" i="1"/>
  <c r="G58" i="1"/>
  <c r="C58" i="1"/>
  <c r="N58" i="1"/>
  <c r="F58" i="1"/>
  <c r="M58" i="1"/>
  <c r="E58" i="1"/>
  <c r="P59" i="1"/>
  <c r="L59" i="1"/>
  <c r="H59" i="1"/>
  <c r="D59" i="1"/>
  <c r="O59" i="1"/>
  <c r="K59" i="1"/>
  <c r="G59" i="1"/>
  <c r="C59" i="1"/>
  <c r="N59" i="1"/>
  <c r="F59" i="1"/>
  <c r="M59" i="1"/>
  <c r="E59" i="1"/>
  <c r="O60" i="1"/>
  <c r="K60" i="1"/>
  <c r="G60" i="1"/>
  <c r="N60" i="1"/>
  <c r="I60" i="1"/>
  <c r="D60" i="1"/>
  <c r="M60" i="1"/>
  <c r="H60" i="1"/>
  <c r="C60" i="1"/>
  <c r="F60" i="1"/>
  <c r="P60" i="1"/>
  <c r="E60" i="1"/>
  <c r="O62" i="1"/>
  <c r="K62" i="1"/>
  <c r="G62" i="1"/>
  <c r="C62" i="1"/>
  <c r="N62" i="1"/>
  <c r="I62" i="1"/>
  <c r="D62" i="1"/>
  <c r="M62" i="1"/>
  <c r="H62" i="1"/>
  <c r="B62" i="1"/>
  <c r="F62" i="1"/>
  <c r="P62" i="1"/>
  <c r="E62" i="1"/>
  <c r="O68" i="1"/>
  <c r="K68" i="1"/>
  <c r="G68" i="1"/>
  <c r="C68" i="1"/>
  <c r="M68" i="1"/>
  <c r="H68" i="1"/>
  <c r="B68" i="1"/>
  <c r="N68" i="1"/>
  <c r="F68" i="1"/>
  <c r="L68" i="1"/>
  <c r="E68" i="1"/>
  <c r="J68" i="1"/>
  <c r="I68" i="1"/>
  <c r="D68" i="1"/>
  <c r="P76" i="1"/>
  <c r="O80" i="1"/>
  <c r="K80" i="1"/>
  <c r="G80" i="1"/>
  <c r="C80" i="1"/>
  <c r="M80" i="1"/>
  <c r="H80" i="1"/>
  <c r="B80" i="1"/>
  <c r="N80" i="1"/>
  <c r="F80" i="1"/>
  <c r="L80" i="1"/>
  <c r="E80" i="1"/>
  <c r="J80" i="1"/>
  <c r="D80" i="1"/>
  <c r="P80" i="1"/>
  <c r="I80" i="1"/>
  <c r="O66" i="1"/>
  <c r="K66" i="1"/>
  <c r="G66" i="1"/>
  <c r="C66" i="1"/>
  <c r="N66" i="1"/>
  <c r="I66" i="1"/>
  <c r="D66" i="1"/>
  <c r="M66" i="1"/>
  <c r="H66" i="1"/>
  <c r="B66" i="1"/>
  <c r="L66" i="1"/>
  <c r="O69" i="1"/>
  <c r="K69" i="1"/>
  <c r="G69" i="1"/>
  <c r="C69" i="1"/>
  <c r="M69" i="1"/>
  <c r="H69" i="1"/>
  <c r="B69" i="1"/>
  <c r="L69" i="1"/>
  <c r="E69" i="1"/>
  <c r="J69" i="1"/>
  <c r="D69" i="1"/>
  <c r="P69" i="1"/>
  <c r="N92" i="1"/>
  <c r="J92" i="1"/>
  <c r="F92" i="1"/>
  <c r="B92" i="1"/>
  <c r="M92" i="1"/>
  <c r="H92" i="1"/>
  <c r="C92" i="1"/>
  <c r="P92" i="1"/>
  <c r="K92" i="1"/>
  <c r="E92" i="1"/>
  <c r="G92" i="1"/>
  <c r="O92" i="1"/>
  <c r="D92" i="1"/>
  <c r="L92" i="1"/>
  <c r="I92" i="1"/>
  <c r="E47" i="1"/>
  <c r="I47" i="1"/>
  <c r="M47" i="1"/>
  <c r="E48" i="1"/>
  <c r="I48" i="1"/>
  <c r="M48" i="1"/>
  <c r="E49" i="1"/>
  <c r="I49" i="1"/>
  <c r="M49" i="1"/>
  <c r="E50" i="1"/>
  <c r="I50" i="1"/>
  <c r="M50" i="1"/>
  <c r="E51" i="1"/>
  <c r="I51" i="1"/>
  <c r="M51" i="1"/>
  <c r="E52" i="1"/>
  <c r="I52" i="1"/>
  <c r="M52" i="1"/>
  <c r="P53" i="1"/>
  <c r="O53" i="1"/>
  <c r="E53" i="1"/>
  <c r="I53" i="1"/>
  <c r="M53" i="1"/>
  <c r="E66" i="1"/>
  <c r="P66" i="1"/>
  <c r="F69" i="1"/>
  <c r="O72" i="1"/>
  <c r="K72" i="1"/>
  <c r="G72" i="1"/>
  <c r="C72" i="1"/>
  <c r="M72" i="1"/>
  <c r="H72" i="1"/>
  <c r="B72" i="1"/>
  <c r="N72" i="1"/>
  <c r="F72" i="1"/>
  <c r="L72" i="1"/>
  <c r="E72" i="1"/>
  <c r="P72" i="1"/>
  <c r="O84" i="1"/>
  <c r="K84" i="1"/>
  <c r="G84" i="1"/>
  <c r="C84" i="1"/>
  <c r="M84" i="1"/>
  <c r="H84" i="1"/>
  <c r="B84" i="1"/>
  <c r="N84" i="1"/>
  <c r="F84" i="1"/>
  <c r="L84" i="1"/>
  <c r="E84" i="1"/>
  <c r="J84" i="1"/>
  <c r="D84" i="1"/>
  <c r="B47" i="1"/>
  <c r="F47" i="1"/>
  <c r="J47" i="1"/>
  <c r="B48" i="1"/>
  <c r="F48" i="1"/>
  <c r="J48" i="1"/>
  <c r="B49" i="1"/>
  <c r="F49" i="1"/>
  <c r="J49" i="1"/>
  <c r="B50" i="1"/>
  <c r="F50" i="1"/>
  <c r="J50" i="1"/>
  <c r="B51" i="1"/>
  <c r="F51" i="1"/>
  <c r="J51" i="1"/>
  <c r="B52" i="1"/>
  <c r="F52" i="1"/>
  <c r="J52" i="1"/>
  <c r="B53" i="1"/>
  <c r="F53" i="1"/>
  <c r="J53" i="1"/>
  <c r="N53" i="1"/>
  <c r="O61" i="1"/>
  <c r="K61" i="1"/>
  <c r="G61" i="1"/>
  <c r="C61" i="1"/>
  <c r="N61" i="1"/>
  <c r="I61" i="1"/>
  <c r="D61" i="1"/>
  <c r="M61" i="1"/>
  <c r="H61" i="1"/>
  <c r="B61" i="1"/>
  <c r="L61" i="1"/>
  <c r="O63" i="1"/>
  <c r="K63" i="1"/>
  <c r="G63" i="1"/>
  <c r="C63" i="1"/>
  <c r="N63" i="1"/>
  <c r="I63" i="1"/>
  <c r="D63" i="1"/>
  <c r="M63" i="1"/>
  <c r="H63" i="1"/>
  <c r="B63" i="1"/>
  <c r="L63" i="1"/>
  <c r="O65" i="1"/>
  <c r="K65" i="1"/>
  <c r="G65" i="1"/>
  <c r="C65" i="1"/>
  <c r="N65" i="1"/>
  <c r="I65" i="1"/>
  <c r="D65" i="1"/>
  <c r="M65" i="1"/>
  <c r="H65" i="1"/>
  <c r="B65" i="1"/>
  <c r="L65" i="1"/>
  <c r="F66" i="1"/>
  <c r="O67" i="1"/>
  <c r="K67" i="1"/>
  <c r="G67" i="1"/>
  <c r="C67" i="1"/>
  <c r="M67" i="1"/>
  <c r="P67" i="1"/>
  <c r="I67" i="1"/>
  <c r="D67" i="1"/>
  <c r="N67" i="1"/>
  <c r="H67" i="1"/>
  <c r="B67" i="1"/>
  <c r="L67" i="1"/>
  <c r="I69" i="1"/>
  <c r="D72" i="1"/>
  <c r="O73" i="1"/>
  <c r="K73" i="1"/>
  <c r="G73" i="1"/>
  <c r="C73" i="1"/>
  <c r="M73" i="1"/>
  <c r="H73" i="1"/>
  <c r="B73" i="1"/>
  <c r="L73" i="1"/>
  <c r="E73" i="1"/>
  <c r="J73" i="1"/>
  <c r="D73" i="1"/>
  <c r="P73" i="1"/>
  <c r="I84" i="1"/>
  <c r="O77" i="1"/>
  <c r="K77" i="1"/>
  <c r="G77" i="1"/>
  <c r="C77" i="1"/>
  <c r="M77" i="1"/>
  <c r="H77" i="1"/>
  <c r="B77" i="1"/>
  <c r="I77" i="1"/>
  <c r="P77" i="1"/>
  <c r="O81" i="1"/>
  <c r="K81" i="1"/>
  <c r="G81" i="1"/>
  <c r="C81" i="1"/>
  <c r="M81" i="1"/>
  <c r="H81" i="1"/>
  <c r="B81" i="1"/>
  <c r="I81" i="1"/>
  <c r="P81" i="1"/>
  <c r="O85" i="1"/>
  <c r="K85" i="1"/>
  <c r="G85" i="1"/>
  <c r="C85" i="1"/>
  <c r="M85" i="1"/>
  <c r="H85" i="1"/>
  <c r="B85" i="1"/>
  <c r="I85" i="1"/>
  <c r="P85" i="1"/>
  <c r="I88" i="1"/>
  <c r="N98" i="1"/>
  <c r="J98" i="1"/>
  <c r="F98" i="1"/>
  <c r="B98" i="1"/>
  <c r="M98" i="1"/>
  <c r="H98" i="1"/>
  <c r="C98" i="1"/>
  <c r="P98" i="1"/>
  <c r="K98" i="1"/>
  <c r="E98" i="1"/>
  <c r="G98" i="1"/>
  <c r="O98" i="1"/>
  <c r="D98" i="1"/>
  <c r="P107" i="1"/>
  <c r="L107" i="1"/>
  <c r="H107" i="1"/>
  <c r="D107" i="1"/>
  <c r="N107" i="1"/>
  <c r="J107" i="1"/>
  <c r="F107" i="1"/>
  <c r="B107" i="1"/>
  <c r="O107" i="1"/>
  <c r="G107" i="1"/>
  <c r="M107" i="1"/>
  <c r="E107" i="1"/>
  <c r="K107" i="1"/>
  <c r="C107" i="1"/>
  <c r="O70" i="1"/>
  <c r="K70" i="1"/>
  <c r="G70" i="1"/>
  <c r="C70" i="1"/>
  <c r="M70" i="1"/>
  <c r="H70" i="1"/>
  <c r="B70" i="1"/>
  <c r="I70" i="1"/>
  <c r="P70" i="1"/>
  <c r="F71" i="1"/>
  <c r="O74" i="1"/>
  <c r="K74" i="1"/>
  <c r="G74" i="1"/>
  <c r="C74" i="1"/>
  <c r="M74" i="1"/>
  <c r="H74" i="1"/>
  <c r="B74" i="1"/>
  <c r="I74" i="1"/>
  <c r="P74" i="1"/>
  <c r="F75" i="1"/>
  <c r="D77" i="1"/>
  <c r="J77" i="1"/>
  <c r="O78" i="1"/>
  <c r="K78" i="1"/>
  <c r="G78" i="1"/>
  <c r="C78" i="1"/>
  <c r="M78" i="1"/>
  <c r="H78" i="1"/>
  <c r="B78" i="1"/>
  <c r="I78" i="1"/>
  <c r="P78" i="1"/>
  <c r="F79" i="1"/>
  <c r="D81" i="1"/>
  <c r="J81" i="1"/>
  <c r="O82" i="1"/>
  <c r="K82" i="1"/>
  <c r="G82" i="1"/>
  <c r="C82" i="1"/>
  <c r="M82" i="1"/>
  <c r="H82" i="1"/>
  <c r="B82" i="1"/>
  <c r="I82" i="1"/>
  <c r="P82" i="1"/>
  <c r="F83" i="1"/>
  <c r="D85" i="1"/>
  <c r="J85" i="1"/>
  <c r="O86" i="1"/>
  <c r="K86" i="1"/>
  <c r="G86" i="1"/>
  <c r="C86" i="1"/>
  <c r="M86" i="1"/>
  <c r="H86" i="1"/>
  <c r="B86" i="1"/>
  <c r="I86" i="1"/>
  <c r="P86" i="1"/>
  <c r="N96" i="1"/>
  <c r="J96" i="1"/>
  <c r="F96" i="1"/>
  <c r="B96" i="1"/>
  <c r="M96" i="1"/>
  <c r="H96" i="1"/>
  <c r="C96" i="1"/>
  <c r="P96" i="1"/>
  <c r="K96" i="1"/>
  <c r="E96" i="1"/>
  <c r="G96" i="1"/>
  <c r="O96" i="1"/>
  <c r="D96" i="1"/>
  <c r="I98" i="1"/>
  <c r="N104" i="1"/>
  <c r="J104" i="1"/>
  <c r="F104" i="1"/>
  <c r="B104" i="1"/>
  <c r="M104" i="1"/>
  <c r="H104" i="1"/>
  <c r="C104" i="1"/>
  <c r="P104" i="1"/>
  <c r="K104" i="1"/>
  <c r="E104" i="1"/>
  <c r="G104" i="1"/>
  <c r="O104" i="1"/>
  <c r="D104" i="1"/>
  <c r="I107" i="1"/>
  <c r="O71" i="1"/>
  <c r="K71" i="1"/>
  <c r="G71" i="1"/>
  <c r="C71" i="1"/>
  <c r="M71" i="1"/>
  <c r="H71" i="1"/>
  <c r="B71" i="1"/>
  <c r="I71" i="1"/>
  <c r="P71" i="1"/>
  <c r="O75" i="1"/>
  <c r="K75" i="1"/>
  <c r="G75" i="1"/>
  <c r="C75" i="1"/>
  <c r="M75" i="1"/>
  <c r="H75" i="1"/>
  <c r="B75" i="1"/>
  <c r="I75" i="1"/>
  <c r="P75" i="1"/>
  <c r="E77" i="1"/>
  <c r="L77" i="1"/>
  <c r="O79" i="1"/>
  <c r="K79" i="1"/>
  <c r="G79" i="1"/>
  <c r="C79" i="1"/>
  <c r="M79" i="1"/>
  <c r="H79" i="1"/>
  <c r="B79" i="1"/>
  <c r="I79" i="1"/>
  <c r="P79" i="1"/>
  <c r="E81" i="1"/>
  <c r="L81" i="1"/>
  <c r="O83" i="1"/>
  <c r="K83" i="1"/>
  <c r="G83" i="1"/>
  <c r="C83" i="1"/>
  <c r="M83" i="1"/>
  <c r="H83" i="1"/>
  <c r="B83" i="1"/>
  <c r="I83" i="1"/>
  <c r="P83" i="1"/>
  <c r="E85" i="1"/>
  <c r="L85" i="1"/>
  <c r="N88" i="1"/>
  <c r="J88" i="1"/>
  <c r="F88" i="1"/>
  <c r="B88" i="1"/>
  <c r="M88" i="1"/>
  <c r="H88" i="1"/>
  <c r="C88" i="1"/>
  <c r="P88" i="1"/>
  <c r="K88" i="1"/>
  <c r="E88" i="1"/>
  <c r="O88" i="1"/>
  <c r="D88" i="1"/>
  <c r="N89" i="1"/>
  <c r="J89" i="1"/>
  <c r="F89" i="1"/>
  <c r="B89" i="1"/>
  <c r="M89" i="1"/>
  <c r="H89" i="1"/>
  <c r="C89" i="1"/>
  <c r="P89" i="1"/>
  <c r="K89" i="1"/>
  <c r="E89" i="1"/>
  <c r="I89" i="1"/>
  <c r="O89" i="1"/>
  <c r="N94" i="1"/>
  <c r="J94" i="1"/>
  <c r="F94" i="1"/>
  <c r="B94" i="1"/>
  <c r="M94" i="1"/>
  <c r="H94" i="1"/>
  <c r="C94" i="1"/>
  <c r="P94" i="1"/>
  <c r="K94" i="1"/>
  <c r="E94" i="1"/>
  <c r="G94" i="1"/>
  <c r="O94" i="1"/>
  <c r="D94" i="1"/>
  <c r="I96" i="1"/>
  <c r="L98" i="1"/>
  <c r="N102" i="1"/>
  <c r="J102" i="1"/>
  <c r="F102" i="1"/>
  <c r="B102" i="1"/>
  <c r="M102" i="1"/>
  <c r="H102" i="1"/>
  <c r="C102" i="1"/>
  <c r="P102" i="1"/>
  <c r="K102" i="1"/>
  <c r="E102" i="1"/>
  <c r="G102" i="1"/>
  <c r="O102" i="1"/>
  <c r="D102" i="1"/>
  <c r="I104" i="1"/>
  <c r="P106" i="1"/>
  <c r="L106" i="1"/>
  <c r="H106" i="1"/>
  <c r="D106" i="1"/>
  <c r="N106" i="1"/>
  <c r="J106" i="1"/>
  <c r="F106" i="1"/>
  <c r="B106" i="1"/>
  <c r="O106" i="1"/>
  <c r="G106" i="1"/>
  <c r="M106" i="1"/>
  <c r="E106" i="1"/>
  <c r="K106" i="1"/>
  <c r="C106" i="1"/>
  <c r="P108" i="1"/>
  <c r="L108" i="1"/>
  <c r="H108" i="1"/>
  <c r="D108" i="1"/>
  <c r="N108" i="1"/>
  <c r="J108" i="1"/>
  <c r="F108" i="1"/>
  <c r="B108" i="1"/>
  <c r="O108" i="1"/>
  <c r="G108" i="1"/>
  <c r="M108" i="1"/>
  <c r="E108" i="1"/>
  <c r="K108" i="1"/>
  <c r="C108" i="1"/>
  <c r="N91" i="1"/>
  <c r="J91" i="1"/>
  <c r="F91" i="1"/>
  <c r="B91" i="1"/>
  <c r="M91" i="1"/>
  <c r="H91" i="1"/>
  <c r="C91" i="1"/>
  <c r="P91" i="1"/>
  <c r="K91" i="1"/>
  <c r="E91" i="1"/>
  <c r="L91" i="1"/>
  <c r="N93" i="1"/>
  <c r="J93" i="1"/>
  <c r="F93" i="1"/>
  <c r="B93" i="1"/>
  <c r="M93" i="1"/>
  <c r="H93" i="1"/>
  <c r="C93" i="1"/>
  <c r="P93" i="1"/>
  <c r="K93" i="1"/>
  <c r="E93" i="1"/>
  <c r="L93" i="1"/>
  <c r="N95" i="1"/>
  <c r="J95" i="1"/>
  <c r="F95" i="1"/>
  <c r="B95" i="1"/>
  <c r="M95" i="1"/>
  <c r="H95" i="1"/>
  <c r="C95" i="1"/>
  <c r="P95" i="1"/>
  <c r="K95" i="1"/>
  <c r="E95" i="1"/>
  <c r="L95" i="1"/>
  <c r="N97" i="1"/>
  <c r="J97" i="1"/>
  <c r="F97" i="1"/>
  <c r="B97" i="1"/>
  <c r="M97" i="1"/>
  <c r="H97" i="1"/>
  <c r="C97" i="1"/>
  <c r="P97" i="1"/>
  <c r="K97" i="1"/>
  <c r="E97" i="1"/>
  <c r="L97" i="1"/>
  <c r="N99" i="1"/>
  <c r="J99" i="1"/>
  <c r="F99" i="1"/>
  <c r="B99" i="1"/>
  <c r="M99" i="1"/>
  <c r="H99" i="1"/>
  <c r="C99" i="1"/>
  <c r="P99" i="1"/>
  <c r="K99" i="1"/>
  <c r="E99" i="1"/>
  <c r="L99" i="1"/>
  <c r="N101" i="1"/>
  <c r="J101" i="1"/>
  <c r="F101" i="1"/>
  <c r="B101" i="1"/>
  <c r="M101" i="1"/>
  <c r="H101" i="1"/>
  <c r="C101" i="1"/>
  <c r="P101" i="1"/>
  <c r="K101" i="1"/>
  <c r="E101" i="1"/>
  <c r="L101" i="1"/>
  <c r="N103" i="1"/>
  <c r="J103" i="1"/>
  <c r="F103" i="1"/>
  <c r="B103" i="1"/>
  <c r="M103" i="1"/>
  <c r="H103" i="1"/>
  <c r="C103" i="1"/>
  <c r="P103" i="1"/>
  <c r="K103" i="1"/>
  <c r="E103" i="1"/>
  <c r="L103" i="1"/>
  <c r="I106" i="1"/>
  <c r="I108" i="1"/>
  <c r="C87" i="1"/>
  <c r="G87" i="1"/>
  <c r="K87" i="1"/>
  <c r="P87" i="1"/>
  <c r="E105" i="1"/>
  <c r="P105" i="1"/>
  <c r="L105" i="1"/>
  <c r="N105" i="1"/>
  <c r="J105" i="1"/>
  <c r="F105" i="1"/>
  <c r="B105" i="1"/>
  <c r="G105" i="1"/>
  <c r="M105" i="1"/>
  <c r="E87" i="1"/>
  <c r="I87" i="1"/>
  <c r="M87" i="1"/>
  <c r="C105" i="1"/>
  <c r="H105" i="1"/>
  <c r="O105" i="1"/>
</calcChain>
</file>

<file path=xl/sharedStrings.xml><?xml version="1.0" encoding="utf-8"?>
<sst xmlns="http://schemas.openxmlformats.org/spreadsheetml/2006/main" count="30" uniqueCount="25">
  <si>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</si>
  <si>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</si>
  <si>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</si>
  <si>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</si>
  <si>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</si>
  <si>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</si>
  <si>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</si>
  <si>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</si>
  <si>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</si>
  <si>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</si>
  <si>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備　　考</t>
  </si>
  <si>
    <t>公益法人の区分</t>
  </si>
  <si>
    <t>国所管、都道府県所管の区分</t>
  </si>
  <si>
    <t>応札・応募者数</t>
  </si>
  <si>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phoneticPr fontId="3"/>
  </si>
  <si>
    <t>熊本東税務署　照明器具改修工事
令和3年9月13日～令和3年12月20日
「電気工事」</t>
  </si>
  <si>
    <t>支出負担行為担当官
熊本国税局総務部次長
中元　眞吾
熊本県熊本市西区春日２－１０－１</t>
  </si>
  <si>
    <t>株式会社エレテック
熊本県熊本市北区弓削６－１９－１</t>
  </si>
  <si>
    <t>一般競争入札</t>
  </si>
  <si>
    <t/>
  </si>
  <si>
    <t>宇佐合同庁舎　吸収式冷温水機分解整備工事
令和3年9月13日～令和3年12月14日
「管工事」</t>
  </si>
  <si>
    <t>株式会社菱熱大分支店
大分県大分市南津留２－１８</t>
  </si>
  <si>
    <t>13,278,100円
(A)</t>
  </si>
  <si>
    <t>95.2%
(B/A×100)</t>
  </si>
  <si>
    <t xml:space="preserve">分担契約
契約総額 12,650,000円(B)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</si>
</sst>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lt;43586]\ ggge&quot;年&quot;m&quot;月&quot;d&quot;日&quot;;[&lt;43831]&quot;令和元年&quot;m&quot;月&quot;d&quot;日&quot;;ggge&quot;年&quot;m&quot;月&quot;d&quot;日&quot;\ "/>
    <numFmt numFmtId="178" formatCode="#,##0_ "/>
    <numFmt numFmtId="179" formatCode="#,##0&quot;円&quot;;[Red]\-#,##0&quot;円&quot;"/>
    <numFmt numFmtId="180" formatCode="0.0%"/>
  </numFmts>
  <fonts count="9">
    <font>
      <sz val="11"/>
      <color theme="1"/>
      <name val="ＭＳ Ｐゴシック"/>
      <family val="2"/>
      <charset val="128"/>
      <scheme val="minor"/>
    </font>
    <font>
      <sz val="11"/>
      <name val="ＭＳ Ｐゴシック"/>
      <family val="3"/>
      <charset val="128"/>
    </font>
    <font>
      <sz val="8"/>
      <color indexed="11"/>
      <name val="ＭＳ Ｐ明朝"/>
      <family val="1"/>
      <charset val="128"/>
    </font>
    <font>
      <sz val="6"/>
      <name val="ＭＳ Ｐゴシック"/>
      <family val="2"/>
      <charset val="128"/>
      <scheme val="minor"/>
    </font>
    <font>
      <sz val="11"/>
      <name val="ＭＳ Ｐ明朝"/>
      <family val="1"/>
      <charset val="128"/>
    </font>
    <font>
      <sz val="8"/>
      <color indexed="13"/>
      <name val="ＭＳ Ｐ明朝"/>
      <family val="1"/>
      <charset val="128"/>
    </font>
    <font>
      <sz val="8"/>
      <name val="ＭＳ Ｐ明朝"/>
      <family val="1"/>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7">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xf numFmtId="0" fontId="1" fillId="0" borderId="0">
      <alignment vertical="center"/>
    </xf>
  </cellStyleXfs>
  <cellXfs count="34">
    <xf numFmtId="0" fontId="0" fillId="0" borderId="0" xfId="0">
      <alignment vertical="center"/>
    </xf>
    <xf numFmtId="0" fontId="4" fillId="0" borderId="0" xfId="1" applyFont="1" applyFill="1">
      <alignment vertical="center"/>
    </xf>
    <xf numFmtId="0" fontId="4" fillId="0" borderId="0" xfId="1" applyFont="1" applyFill="1" applyAlignment="1">
      <alignment horizontal="center" vertical="center"/>
    </xf>
    <xf numFmtId="0" fontId="6" fillId="0" borderId="0" xfId="1" applyFont="1" applyFill="1" applyAlignment="1">
      <alignment horizontal="center" vertical="center"/>
    </xf>
    <xf numFmtId="0" fontId="6" fillId="0" borderId="0" xfId="1" applyFont="1" applyFill="1">
      <alignment vertical="center"/>
    </xf>
    <xf numFmtId="38" fontId="6" fillId="0" borderId="0" xfId="3" applyFont="1" applyFill="1" applyAlignment="1">
      <alignment horizontal="center" vertical="center"/>
    </xf>
    <xf numFmtId="176" fontId="6" fillId="0" borderId="0" xfId="1" applyNumberFormat="1" applyFont="1" applyFill="1">
      <alignment vertical="center"/>
    </xf>
    <xf numFmtId="0" fontId="6" fillId="0" borderId="0" xfId="2" applyFont="1"/>
    <xf numFmtId="0" fontId="6" fillId="0" borderId="0" xfId="2" applyFont="1" applyAlignment="1">
      <alignment horizontal="right" vertical="center"/>
    </xf>
    <xf numFmtId="0" fontId="8" fillId="0" borderId="1" xfId="2" applyFont="1" applyFill="1" applyBorder="1" applyAlignment="1">
      <alignment vertical="center" wrapText="1"/>
    </xf>
    <xf numFmtId="176" fontId="8" fillId="0" borderId="1" xfId="2" applyNumberFormat="1" applyFont="1" applyFill="1" applyBorder="1" applyAlignment="1">
      <alignment vertical="center" wrapText="1"/>
    </xf>
    <xf numFmtId="0" fontId="6" fillId="0" borderId="0" xfId="1" applyFont="1" applyFill="1" applyAlignment="1">
      <alignment horizontal="center" vertical="center" wrapText="1"/>
    </xf>
    <xf numFmtId="0" fontId="4" fillId="0" borderId="1" xfId="1" applyFont="1" applyBorder="1" applyAlignment="1">
      <alignment horizontal="center" vertical="center" wrapText="1"/>
    </xf>
    <xf numFmtId="0" fontId="7" fillId="0" borderId="4" xfId="1" applyFont="1" applyFill="1" applyBorder="1" applyAlignment="1">
      <alignment vertical="center" wrapText="1"/>
    </xf>
    <xf numFmtId="0" fontId="8" fillId="0" borderId="4" xfId="4" applyFont="1" applyFill="1" applyBorder="1" applyAlignment="1">
      <alignment vertical="center" wrapText="1"/>
    </xf>
    <xf numFmtId="177" fontId="8" fillId="0" borderId="4" xfId="4" applyNumberFormat="1" applyFont="1" applyFill="1" applyBorder="1" applyAlignment="1">
      <alignment horizontal="center" vertical="center" wrapText="1"/>
    </xf>
    <xf numFmtId="176" fontId="7" fillId="0" borderId="4" xfId="1" applyNumberFormat="1" applyFont="1" applyFill="1" applyBorder="1" applyAlignment="1">
      <alignment horizontal="center" vertical="center" wrapText="1"/>
    </xf>
    <xf numFmtId="178" fontId="8" fillId="0" borderId="4" xfId="4" applyNumberFormat="1" applyFont="1" applyFill="1" applyBorder="1" applyAlignment="1">
      <alignment horizontal="center" vertical="center" wrapText="1"/>
    </xf>
    <xf numFmtId="179" fontId="8" fillId="0" borderId="4" xfId="3" applyNumberFormat="1" applyFont="1" applyFill="1" applyBorder="1" applyAlignment="1">
      <alignment horizontal="center" vertical="center" wrapText="1" shrinkToFit="1"/>
    </xf>
    <xf numFmtId="180" fontId="8" fillId="0" borderId="4" xfId="3" applyNumberFormat="1" applyFont="1" applyFill="1" applyBorder="1" applyAlignment="1">
      <alignment horizontal="center" vertical="center" wrapText="1" shrinkToFit="1"/>
    </xf>
    <xf numFmtId="180" fontId="8" fillId="0" borderId="4" xfId="5" applyNumberFormat="1" applyFont="1" applyFill="1" applyBorder="1" applyAlignment="1">
      <alignment horizontal="center" vertical="center" wrapText="1"/>
    </xf>
    <xf numFmtId="176" fontId="8" fillId="0" borderId="4" xfId="5" applyNumberFormat="1" applyFont="1" applyFill="1" applyBorder="1" applyAlignment="1">
      <alignment horizontal="center" vertical="center" wrapText="1"/>
    </xf>
    <xf numFmtId="0" fontId="7" fillId="0" borderId="4" xfId="1" applyFont="1" applyFill="1" applyBorder="1" applyAlignment="1">
      <alignment horizontal="left" vertical="center" wrapText="1"/>
    </xf>
    <xf numFmtId="0" fontId="6" fillId="0" borderId="0" xfId="6" applyFont="1" applyFill="1" applyAlignment="1">
      <alignment vertical="center" wrapText="1"/>
    </xf>
    <xf numFmtId="0" fontId="7" fillId="0" borderId="1" xfId="1" applyFont="1" applyFill="1" applyBorder="1" applyAlignment="1">
      <alignment horizontal="center" vertical="center" wrapText="1"/>
    </xf>
    <xf numFmtId="0" fontId="6" fillId="0" borderId="1" xfId="1" applyFont="1" applyFill="1" applyBorder="1" applyAlignment="1">
      <alignment horizontal="center" vertical="center"/>
    </xf>
    <xf numFmtId="0" fontId="7" fillId="0" borderId="2"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2" fillId="0" borderId="0" xfId="1" applyFont="1" applyAlignment="1">
      <alignment horizontal="left" vertical="center" wrapText="1"/>
    </xf>
    <xf numFmtId="0" fontId="5" fillId="0" borderId="0" xfId="1" applyFont="1" applyAlignment="1">
      <alignment horizontal="left" vertical="center" wrapText="1"/>
    </xf>
    <xf numFmtId="0" fontId="5" fillId="0" borderId="3" xfId="1" applyFont="1" applyBorder="1" applyAlignment="1">
      <alignment horizontal="left" vertical="center" wrapText="1"/>
    </xf>
    <xf numFmtId="0" fontId="4" fillId="0" borderId="0" xfId="2" applyFont="1" applyAlignment="1">
      <alignment horizontal="center" vertical="center" wrapText="1"/>
    </xf>
    <xf numFmtId="0" fontId="4" fillId="0" borderId="0" xfId="2" applyFont="1" applyAlignment="1">
      <alignment horizontal="center" vertical="center"/>
    </xf>
    <xf numFmtId="38" fontId="7" fillId="0" borderId="1" xfId="3" applyFont="1" applyFill="1" applyBorder="1" applyAlignment="1">
      <alignment horizontal="center" vertical="center" wrapText="1"/>
    </xf>
  </cellXfs>
  <cellStyles count="7">
    <cellStyle name="パーセント 2" xfId="5"/>
    <cellStyle name="桁区切り 2" xfId="3"/>
    <cellStyle name="標準" xfId="0" builtinId="0"/>
    <cellStyle name="標準 2" xfId="2"/>
    <cellStyle name="標準_１６７調査票４案件best100（再検討）0914提出用" xfId="6"/>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50&#32076;&#36027;&#20418;/&#9733;03_&#32068;&#32340;&#21442;&#32771;&#36039;&#26009;&#12501;&#12457;&#12523;&#12480;/&#20196;&#21644;&#65298;&#20107;&#21209;&#24180;&#24230;/&#12304;&#27598;&#26376;&#22577;&#21578;&#12305;&#22865;&#32004;&#29366;&#27841;&#35519;&#26619;&#31080;/&#65296;&#65299;&#24180;&#24230;&#22865;&#32004;&#29366;&#27841;&#35519;&#26619;&#31080;/06%20&#20196;&#21644;3&#24180;9&#26376;&#20998;&#65288;&#25552;&#20986;&#26399;&#38480;&#65306;10&#26376;1&#26085;&#65288;&#37329;&#65289;&#65289;/00%20&#22577;&#21578;&#29992;/&#12304;&#29066;&#26412;&#23616;3.9&#12305;&#20196;&#21644;3&#24180;&#24230;&#22865;&#32004;&#29366;&#27841;&#35519;&#26619;&#31080;%2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50&#32076;&#36027;&#20418;/&#9733;03_&#32068;&#32340;&#21442;&#32771;&#36039;&#26009;&#12501;&#12457;&#12523;&#12480;/&#20196;&#21644;&#65298;&#20107;&#21209;&#24180;&#24230;/&#12304;&#27598;&#26376;&#22577;&#21578;&#12305;&#22865;&#32004;&#29366;&#27841;&#35519;&#26619;&#31080;/&#65296;&#65299;&#24180;&#24230;&#22865;&#32004;&#29366;&#27841;&#35519;&#26619;&#31080;/06%20&#20196;&#21644;3&#24180;9&#26376;&#20998;&#65288;&#25552;&#20986;&#26399;&#38480;&#65306;10&#26376;1&#26085;&#65288;&#37329;&#65289;&#65289;/00%20&#22577;&#21578;&#29992;/&#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3年度契約状況調査票"/>
      <sheetName val="別紙様式１"/>
      <sheetName val="別紙様式２"/>
      <sheetName val="別紙様式３"/>
      <sheetName val="別紙様式４"/>
      <sheetName val="契約状況コード表"/>
    </sheetNames>
    <sheetDataSet>
      <sheetData sheetId="0">
        <row r="1">
          <cell r="G1" t="str">
            <v>令和3年度契約状況調査票</v>
          </cell>
          <cell r="J1" t="str">
            <v>（9月分）</v>
          </cell>
        </row>
        <row r="2">
          <cell r="I2">
            <v>7</v>
          </cell>
          <cell r="AK2" t="str">
            <v xml:space="preserve">女性の活躍推進に向けた公共調達への取組に関する入力項目
</v>
          </cell>
          <cell r="AM2" t="str">
            <v>一者応札に係るフォローアップ及び競争性のない随意契約フォローアップに必要な項目</v>
          </cell>
          <cell r="AT2" t="str">
            <v>調達改善計画自己評価等に必要な項目</v>
          </cell>
          <cell r="AW2" t="str">
            <v>契約の統計用</v>
          </cell>
          <cell r="BD2" t="str">
            <v>作業用</v>
          </cell>
        </row>
        <row r="3">
          <cell r="I3">
            <v>0</v>
          </cell>
          <cell r="AA3" t="str">
            <v>調達手続の電子化に係るフォローアップに係る入力項目</v>
          </cell>
          <cell r="AM3" t="str">
            <v>※一者応札とは…競争入札(不落・不調随契を除く)、企画競争のうち、応札者が一者であったもの
（公募除く）</v>
          </cell>
          <cell r="AN3" t="str">
            <v>前年度又は前回と比較して一者応札から改善したものについて、改善できた理由を選択。</v>
          </cell>
          <cell r="AQ3" t="str">
            <v>一者応札から改善しなかったもの又は当年度において一者応札となった案件について、一者応札となった理由を選択。</v>
          </cell>
          <cell r="AT3" t="str">
            <v>前年度又は前回に一者応札であった案件について、改善の有無にかかわらず記載する。
※25欄に「○」又は「×」が付されたものについて記載する。</v>
          </cell>
          <cell r="BB3">
            <v>0</v>
          </cell>
        </row>
        <row r="4">
          <cell r="AY4">
            <v>7</v>
          </cell>
          <cell r="AZ4">
            <v>0</v>
          </cell>
          <cell r="BA4">
            <v>5</v>
          </cell>
          <cell r="BB4">
            <v>5</v>
          </cell>
        </row>
        <row r="5">
          <cell r="C5" t="str">
            <v>様式１</v>
          </cell>
          <cell r="D5" t="str">
            <v>様式２</v>
          </cell>
          <cell r="E5" t="str">
            <v>様式３</v>
          </cell>
          <cell r="F5" t="str">
            <v>様式４</v>
          </cell>
          <cell r="G5" t="str">
            <v xml:space="preserve">１
番号
(半角英数字で記載）
（例：Aa001)
</v>
          </cell>
          <cell r="H5" t="str">
            <v>２
契約種別</v>
          </cell>
          <cell r="I5" t="str">
            <v>３
契約名称及び内容　　　　</v>
          </cell>
          <cell r="J5" t="str">
            <v>４
契約担当官等の氏名並びにその所属する部局の名称及び所在地
（数字は全角（文字）入力）
(例：○県○市○町１－１－１）
※分担契約の場合、ほか○官署(等)と記載する。</v>
          </cell>
          <cell r="K5" t="str">
            <v>５
一括調達、共同調達、合庁契約に該当する場合に選択</v>
          </cell>
          <cell r="L5" t="str">
            <v>６
５に該当する場合で、幹事官署でない場合「×」を付す</v>
          </cell>
          <cell r="M5" t="str">
            <v>７
契約年月日
（和暦で入力する）</v>
          </cell>
          <cell r="N5" t="str">
            <v>８
契約相手方の商号又は名称及び住所
（数字は全角（文字）入力）
(例：○県○市○町１－１－１）</v>
          </cell>
          <cell r="O5" t="str">
            <v>９
法人番号
（個人事業者、外国法人等法人番号を有していない場合は「－」を記載）</v>
          </cell>
          <cell r="P5" t="str">
            <v>１０
契約方式</v>
          </cell>
          <cell r="Q5" t="str">
            <v>１１
公募の実施
「公共調達の適正化について（平成18年財計第2017号）」1.(2)②ホ(イ)又はヘに該当する場合「●」、その他の公募の場合は「○」</v>
          </cell>
          <cell r="R5" t="str">
            <v>１２
予定価格（円）（公表、非公表に関わらず記載）</v>
          </cell>
          <cell r="S5" t="str">
            <v>１３
契約金額（円）
（単価契約の場合「＠○○円」と記載）
※国庫債務負担行為の場合は、総契約金額を記載する。</v>
          </cell>
          <cell r="T5" t="str">
            <v>１３－２
契約総額（円）
（単価契約の場合は予定調達総額、総価の分担契約の場合は全官署契約金額を入力）</v>
          </cell>
          <cell r="U5" t="str">
            <v>１４
落札率
（小数点二位以下切り捨て）
（自動計算）</v>
          </cell>
          <cell r="V5" t="str">
            <v>１５
１２の年間支払金額（円）（年度確定額）
(年度末のみ使用)
自官署の負担分を記載</v>
          </cell>
          <cell r="W5" t="str">
            <v>１５－２
年間支払総額（円）（年度確定額）
(年度末のみ使用)</v>
          </cell>
          <cell r="X5" t="str">
            <v>１６
特例政令該当の場合「○」を付す</v>
          </cell>
          <cell r="Y5" t="str">
            <v>１７
予定価格の公表　</v>
          </cell>
          <cell r="Z5" t="str">
            <v>１８
一般競争入札、企画競争及び公募による応札（応募）者数</v>
          </cell>
          <cell r="AA5" t="str">
            <v>１９
１８欄のうち電子応札（応募）者数</v>
          </cell>
          <cell r="AB5" t="str">
            <v>１９－２
電子応札を認めていない場合「×」を付す</v>
          </cell>
          <cell r="AC5" t="str">
            <v>１９－３
１９－２に「×」が付された場合に電子応札を認めていない理由を記載する</v>
          </cell>
          <cell r="AD5" t="str">
            <v>１９－４
システム上で電磁的契約書により契約締結した場合「○」を付す</v>
          </cell>
          <cell r="AE5" t="str">
            <v>２０
契約相手方区分</v>
          </cell>
          <cell r="AF5" t="str">
            <v xml:space="preserve">２０－２
国所管、都道府県所管の区分(公益財団法人・公益社団法人の場合)
</v>
          </cell>
          <cell r="AG5" t="str">
            <v>２１
長期継続契約又は国庫債務負担行為の区分</v>
          </cell>
          <cell r="AH5" t="str">
            <v>２２
随契理由１
　（根拠となる法令等を選択）</v>
          </cell>
          <cell r="AI5" t="str">
            <v>２３
随契理由２
随意契約によることとした会計法令の根拠条文及び理由
（公共調達の適正化通達により公表している、契約に係る情報の公表で記載した理由を記載する。）　　
※競争性のない随意契約によらざるを得ない場合、財務大臣通達上の根拠区分を末尾に記載（記載要領の記号を記載）</v>
          </cell>
          <cell r="AJ5" t="str">
            <v>２４
備考</v>
          </cell>
          <cell r="AK5" t="str">
            <v>２５
評価項目が未設定の場合理由を選択。
※10欄に「②総合評価」・「③随意契約(企画競争あり)」としたものについて記載</v>
          </cell>
          <cell r="AL5" t="str">
            <v>２５－２
２５で「ｂ」を選択した場合に評価項目を設定しなかった理由を具体的に記載する</v>
          </cell>
          <cell r="AM5" t="str">
            <v>２６
一者応札から改善したものに「○」、当年度において初めて一者応札となったものに「△」、
改善しなかったものに「×」を付す</v>
          </cell>
          <cell r="AN5" t="str">
            <v>２７
一者応札が改善できた理由を選択（１）
※26欄に「○」が付されたものについて必ず選択</v>
          </cell>
          <cell r="AO5" t="str">
            <v>２７－２
一者応札が改善できた理由を選択（2）
※26欄に「○」が付されたものについて任意で選択</v>
          </cell>
          <cell r="AP5" t="str">
            <v>２７－３
27欄又は27－2欄で「⑧その他」を選択したものについて個別に記載</v>
          </cell>
          <cell r="AQ5" t="str">
            <v>２８
一者応札となった理由を選択（１）
※26欄に「△」又は「×」が付されたものについて必ず選択</v>
          </cell>
          <cell r="AR5" t="str">
            <v>２８－２
一者応札となった理由を選択（2）
※26欄に「△」又は「×」が付されたものについて任意で選択</v>
          </cell>
          <cell r="AS5" t="str">
            <v>２８－３
28欄又は28－2欄で「⑨その他」を選択したものについて個別に記載</v>
          </cell>
          <cell r="AT5" t="str">
            <v>２９
①民間事業者からの意見等の収集、反映及び②発注情報の積極的な発信等について事前の審査をしたものは「○」を、審査を行っていないものは「×」を付す</v>
          </cell>
          <cell r="AU5" t="str">
            <v>２９－２
２９に「×」を付したものについて、その理由を記載する</v>
          </cell>
          <cell r="AW5" t="str">
            <v>３０
契約の統計
判定修正</v>
          </cell>
          <cell r="AX5" t="str">
            <v xml:space="preserve">３１
年度確定版判定基準
</v>
          </cell>
          <cell r="AY5" t="str">
            <v>３２
基準額判定(予定価格)</v>
          </cell>
          <cell r="AZ5" t="str">
            <v>３２－２
基準額判定(年間支払額)</v>
          </cell>
          <cell r="BA5" t="str">
            <v>３３
契約の統計判定(件数)</v>
          </cell>
          <cell r="BB5" t="str">
            <v>３４
契約の統計判定(金額)</v>
          </cell>
          <cell r="BC5" t="str">
            <v>３５
支払額</v>
          </cell>
          <cell r="BD5" t="str">
            <v>３６
契約種別（情報システム割り振り）</v>
          </cell>
          <cell r="BE5" t="str">
            <v>３７
単価・分担</v>
          </cell>
          <cell r="BF5" t="str">
            <v>特定調達
(予定価格判定)</v>
          </cell>
          <cell r="BG5" t="str">
            <v>法人番号
桁数カウント</v>
          </cell>
          <cell r="BH5" t="str">
            <v>36数式判定</v>
          </cell>
          <cell r="BI5" t="str">
            <v>37数式判定</v>
          </cell>
        </row>
        <row r="6">
          <cell r="C6">
            <v>1</v>
          </cell>
          <cell r="D6" t="str">
            <v/>
          </cell>
          <cell r="E6" t="str">
            <v/>
          </cell>
          <cell r="F6" t="str">
            <v/>
          </cell>
          <cell r="G6" t="str">
            <v>Dm124</v>
          </cell>
          <cell r="H6" t="str">
            <v>①工事</v>
          </cell>
          <cell r="I6" t="str">
            <v>熊本東税務署　照明器具改修工事
令和3年9月13日～令和3年12月20日
「電気工事」</v>
          </cell>
          <cell r="J6" t="str">
            <v>支出負担行為担当官
熊本国税局総務部次長
中元　眞吾
熊本県熊本市西区春日２－１０－１</v>
          </cell>
          <cell r="M6">
            <v>44452</v>
          </cell>
          <cell r="N6" t="str">
            <v>株式会社エレテック
熊本県熊本市北区弓削６－１９－１</v>
          </cell>
          <cell r="O6">
            <v>2330001000609</v>
          </cell>
          <cell r="P6" t="str">
            <v>①一般競争入札</v>
          </cell>
          <cell r="R6">
            <v>23894200</v>
          </cell>
          <cell r="S6">
            <v>10505000</v>
          </cell>
          <cell r="U6">
            <v>0.439</v>
          </cell>
          <cell r="Y6" t="str">
            <v>①公表</v>
          </cell>
          <cell r="Z6">
            <v>6</v>
          </cell>
          <cell r="AA6">
            <v>5</v>
          </cell>
          <cell r="AE6" t="str">
            <v>⑥その他の法人等</v>
          </cell>
          <cell r="AX6" t="str">
            <v>予定価格</v>
          </cell>
          <cell r="AY6" t="str">
            <v>○</v>
          </cell>
          <cell r="AZ6" t="str">
            <v>×</v>
          </cell>
          <cell r="BA6" t="str">
            <v>○</v>
          </cell>
          <cell r="BB6" t="str">
            <v>○</v>
          </cell>
          <cell r="BC6">
            <v>0</v>
          </cell>
          <cell r="BD6" t="str">
            <v>①工事</v>
          </cell>
          <cell r="BE6" t="str">
            <v/>
          </cell>
          <cell r="BF6" t="str">
            <v/>
          </cell>
          <cell r="BG6" t="str">
            <v>○</v>
          </cell>
          <cell r="BH6" t="b">
            <v>1</v>
          </cell>
          <cell r="BI6" t="b">
            <v>1</v>
          </cell>
        </row>
        <row r="7">
          <cell r="C7" t="str">
            <v/>
          </cell>
          <cell r="D7">
            <v>1</v>
          </cell>
          <cell r="E7" t="str">
            <v/>
          </cell>
          <cell r="F7" t="str">
            <v/>
          </cell>
          <cell r="G7" t="str">
            <v>Dm125</v>
          </cell>
          <cell r="H7" t="str">
            <v>①工事</v>
          </cell>
          <cell r="I7" t="str">
            <v>人吉税務署　外構整備工事
令和3年9月13日～令和4年1月20日
「建築一式工事」</v>
          </cell>
          <cell r="J7" t="str">
            <v>支出負担行為担当官
熊本国税局総務部次長
中元　眞吾
熊本県熊本市西区春日２－１０－１</v>
          </cell>
          <cell r="M7">
            <v>44452</v>
          </cell>
          <cell r="N7" t="str">
            <v>五創建株式会社
熊本県八代市麦島東町１０－１６</v>
          </cell>
          <cell r="O7">
            <v>8330001013539</v>
          </cell>
          <cell r="P7" t="str">
            <v>④随意契約（企画競争無し）</v>
          </cell>
          <cell r="R7">
            <v>21839400</v>
          </cell>
          <cell r="S7">
            <v>20900000</v>
          </cell>
          <cell r="U7">
            <v>0.95599999999999996</v>
          </cell>
          <cell r="Y7" t="str">
            <v>①公表</v>
          </cell>
          <cell r="Z7">
            <v>2</v>
          </cell>
          <cell r="AA7">
            <v>2</v>
          </cell>
          <cell r="AE7" t="str">
            <v>⑥その他の法人等</v>
          </cell>
          <cell r="AH7" t="str">
            <v>⑭予決令第99条の2（競争に付しても入札者がないとき、又は再度の入札をしても落札者がないとき）</v>
          </cell>
          <cell r="AI7" t="str">
            <v>一般競争入札において再度入札を実施しても、落札者となるべきものがいないことから、会計法第29条の3第5項及び予決令第99条の2に該当するため。</v>
          </cell>
          <cell r="AX7" t="str">
            <v>予定価格</v>
          </cell>
          <cell r="AY7" t="str">
            <v>○</v>
          </cell>
          <cell r="AZ7" t="str">
            <v>×</v>
          </cell>
          <cell r="BA7" t="str">
            <v>○</v>
          </cell>
          <cell r="BB7" t="str">
            <v>○</v>
          </cell>
          <cell r="BC7">
            <v>0</v>
          </cell>
          <cell r="BD7" t="str">
            <v>①工事</v>
          </cell>
          <cell r="BE7" t="str">
            <v/>
          </cell>
          <cell r="BF7" t="str">
            <v/>
          </cell>
          <cell r="BG7" t="str">
            <v>○</v>
          </cell>
          <cell r="BH7" t="b">
            <v>1</v>
          </cell>
          <cell r="BI7" t="b">
            <v>1</v>
          </cell>
        </row>
        <row r="8">
          <cell r="C8">
            <v>2</v>
          </cell>
          <cell r="D8" t="str">
            <v/>
          </cell>
          <cell r="E8" t="str">
            <v/>
          </cell>
          <cell r="F8" t="str">
            <v/>
          </cell>
          <cell r="G8" t="str">
            <v>Dm126</v>
          </cell>
          <cell r="H8" t="str">
            <v>①工事</v>
          </cell>
          <cell r="I8" t="str">
            <v>宇佐合同庁舎　吸収式冷温水機分解整備工事
令和3年9月13日～令和3年12月14日
「管工事」</v>
          </cell>
          <cell r="J8" t="str">
            <v>支出負担行為担当官
熊本国税局総務部次長
中元　眞吾
熊本県熊本市西区春日２－１０－１</v>
          </cell>
          <cell r="K8" t="str">
            <v>③合庁</v>
          </cell>
          <cell r="M8">
            <v>44452</v>
          </cell>
          <cell r="N8" t="str">
            <v>株式会社菱熱大分支店
大分県大分市南津留２－１８</v>
          </cell>
          <cell r="O8">
            <v>3290001017474</v>
          </cell>
          <cell r="P8" t="str">
            <v>①一般競争入札</v>
          </cell>
          <cell r="R8">
            <v>13278100</v>
          </cell>
          <cell r="S8">
            <v>4465450</v>
          </cell>
          <cell r="T8">
            <v>12650000</v>
          </cell>
          <cell r="U8">
            <v>0.95199999999999996</v>
          </cell>
          <cell r="Y8" t="str">
            <v>①公表</v>
          </cell>
          <cell r="Z8">
            <v>4</v>
          </cell>
          <cell r="AA8">
            <v>4</v>
          </cell>
          <cell r="AE8" t="str">
            <v>⑥その他の法人等</v>
          </cell>
          <cell r="AX8" t="str">
            <v>年間支払金額(自官署のみ)</v>
          </cell>
          <cell r="AY8" t="str">
            <v>○</v>
          </cell>
          <cell r="AZ8" t="str">
            <v>×</v>
          </cell>
          <cell r="BA8" t="str">
            <v>×</v>
          </cell>
          <cell r="BB8" t="str">
            <v>×</v>
          </cell>
          <cell r="BC8" t="str">
            <v/>
          </cell>
          <cell r="BD8" t="str">
            <v>①工事</v>
          </cell>
          <cell r="BE8" t="str">
            <v>分担契約</v>
          </cell>
          <cell r="BF8" t="str">
            <v/>
          </cell>
          <cell r="BG8" t="str">
            <v>○</v>
          </cell>
          <cell r="BH8" t="b">
            <v>1</v>
          </cell>
          <cell r="BI8" t="b">
            <v>1</v>
          </cell>
        </row>
        <row r="9">
          <cell r="C9" t="str">
            <v/>
          </cell>
          <cell r="D9" t="str">
            <v/>
          </cell>
          <cell r="E9">
            <v>1</v>
          </cell>
          <cell r="F9" t="str">
            <v/>
          </cell>
          <cell r="G9" t="str">
            <v>Dm127</v>
          </cell>
          <cell r="H9" t="str">
            <v>③情報システム</v>
          </cell>
          <cell r="I9" t="str">
            <v>熊本国税局LAN・WANシステム更新に係るOAシステムの改修等業務</v>
          </cell>
          <cell r="J9" t="str">
            <v>支出負担行為担当官
熊本国税局総務部次長
中元　眞吾
熊本県熊本市西区春日２－１０－１</v>
          </cell>
          <cell r="M9">
            <v>44445</v>
          </cell>
          <cell r="N9" t="str">
            <v>株式会社ベアールートシステム
熊本県熊本市中央区細工町３－７</v>
          </cell>
          <cell r="O9">
            <v>1330001005724</v>
          </cell>
          <cell r="P9" t="str">
            <v>①一般競争入札</v>
          </cell>
          <cell r="R9">
            <v>1981009</v>
          </cell>
          <cell r="S9">
            <v>1199000</v>
          </cell>
          <cell r="U9">
            <v>0.60499999999999998</v>
          </cell>
          <cell r="Y9" t="str">
            <v>②同種の他の契約の予定価格を類推されるおそれがあるため公表しない</v>
          </cell>
          <cell r="Z9">
            <v>2</v>
          </cell>
          <cell r="AA9">
            <v>0</v>
          </cell>
          <cell r="AE9" t="str">
            <v>⑥その他の法人等</v>
          </cell>
          <cell r="AX9" t="str">
            <v>予定価格</v>
          </cell>
          <cell r="AY9" t="str">
            <v>○</v>
          </cell>
          <cell r="AZ9" t="str">
            <v>×</v>
          </cell>
          <cell r="BA9" t="str">
            <v>○</v>
          </cell>
          <cell r="BB9" t="str">
            <v>○</v>
          </cell>
          <cell r="BC9">
            <v>0</v>
          </cell>
          <cell r="BD9" t="str">
            <v>⑩役務</v>
          </cell>
          <cell r="BE9" t="str">
            <v/>
          </cell>
          <cell r="BF9" t="str">
            <v/>
          </cell>
          <cell r="BG9" t="str">
            <v>○</v>
          </cell>
          <cell r="BH9" t="b">
            <v>1</v>
          </cell>
          <cell r="BI9" t="b">
            <v>1</v>
          </cell>
        </row>
        <row r="10">
          <cell r="C10" t="str">
            <v/>
          </cell>
          <cell r="D10" t="str">
            <v/>
          </cell>
          <cell r="E10">
            <v>2</v>
          </cell>
          <cell r="F10" t="str">
            <v/>
          </cell>
          <cell r="G10" t="str">
            <v>Dm128</v>
          </cell>
          <cell r="H10" t="str">
            <v>⑩役務</v>
          </cell>
          <cell r="I10" t="str">
            <v>配備パソコンの設定等業務委託</v>
          </cell>
          <cell r="J10" t="str">
            <v>支出負担行為担当官
熊本国税局総務部次長
中元　眞吾
熊本県熊本市西区春日２－１０－１</v>
          </cell>
          <cell r="M10">
            <v>44440</v>
          </cell>
          <cell r="N10" t="str">
            <v>Ｄｙｎａｂｏｏｋ株式会社
東京都江東区豊洲５－６－１５</v>
          </cell>
          <cell r="O10">
            <v>8010601034867</v>
          </cell>
          <cell r="P10" t="str">
            <v>①一般競争入札</v>
          </cell>
          <cell r="R10">
            <v>3426475</v>
          </cell>
          <cell r="S10">
            <v>2909500</v>
          </cell>
          <cell r="U10">
            <v>0.84899999999999998</v>
          </cell>
          <cell r="Y10" t="str">
            <v>②同種の他の契約の予定価格を類推されるおそれがあるため公表しない</v>
          </cell>
          <cell r="Z10">
            <v>1</v>
          </cell>
          <cell r="AA10">
            <v>0</v>
          </cell>
          <cell r="AE10" t="str">
            <v>⑥その他の法人等</v>
          </cell>
          <cell r="AM10" t="str">
            <v>△</v>
          </cell>
          <cell r="AQ10" t="str">
            <v>⑧人材の確保や体制整備に時間が足りないと判断している可能性があるもの</v>
          </cell>
          <cell r="AX10" t="str">
            <v>予定価格</v>
          </cell>
          <cell r="AY10" t="str">
            <v>○</v>
          </cell>
          <cell r="AZ10" t="str">
            <v>×</v>
          </cell>
          <cell r="BA10" t="str">
            <v>○</v>
          </cell>
          <cell r="BB10" t="str">
            <v>○</v>
          </cell>
          <cell r="BC10">
            <v>0</v>
          </cell>
          <cell r="BD10" t="str">
            <v>⑩役務</v>
          </cell>
          <cell r="BE10" t="str">
            <v/>
          </cell>
          <cell r="BF10" t="str">
            <v/>
          </cell>
          <cell r="BG10" t="str">
            <v>○</v>
          </cell>
          <cell r="BH10" t="b">
            <v>1</v>
          </cell>
          <cell r="BI10" t="b">
            <v>1</v>
          </cell>
        </row>
        <row r="11">
          <cell r="C11" t="str">
            <v/>
          </cell>
          <cell r="D11" t="str">
            <v/>
          </cell>
          <cell r="E11">
            <v>3</v>
          </cell>
          <cell r="F11" t="str">
            <v/>
          </cell>
          <cell r="G11" t="str">
            <v>Dm129</v>
          </cell>
          <cell r="H11" t="str">
            <v>⑩役務</v>
          </cell>
          <cell r="I11" t="str">
            <v>確定申告電話相談センター関係の電話通信回線網構築業務等</v>
          </cell>
          <cell r="J11" t="str">
            <v>支出負担行為担当官
熊本国税局総務部次長
中元　眞吾
熊本県熊本市西区春日２－１０－１</v>
          </cell>
          <cell r="M11">
            <v>44453</v>
          </cell>
          <cell r="N11" t="str">
            <v>ソフトバンク株式会社
東京都港区海岸１－７－１</v>
          </cell>
          <cell r="O11">
            <v>9010401052465</v>
          </cell>
          <cell r="P11" t="str">
            <v>①一般競争入札</v>
          </cell>
          <cell r="R11">
            <v>1475560</v>
          </cell>
          <cell r="S11">
            <v>1473384</v>
          </cell>
          <cell r="U11">
            <v>0.998</v>
          </cell>
          <cell r="Y11" t="str">
            <v>②同種の他の契約の予定価格を類推されるおそれがあるため公表しない</v>
          </cell>
          <cell r="Z11">
            <v>1</v>
          </cell>
          <cell r="AA11">
            <v>1</v>
          </cell>
          <cell r="AE11" t="str">
            <v>⑥その他の法人等</v>
          </cell>
          <cell r="AM11" t="str">
            <v>×</v>
          </cell>
          <cell r="AQ11" t="str">
            <v>⑥公表されている前年度契約金額から採算が合わないと判断している可能性があるもの</v>
          </cell>
          <cell r="AR11" t="str">
            <v>⑧人材の確保や体制整備に時間が足りないと判断している可能性があるもの</v>
          </cell>
          <cell r="AT11" t="str">
            <v>○</v>
          </cell>
          <cell r="AX11" t="str">
            <v>予定価格</v>
          </cell>
          <cell r="AY11" t="str">
            <v>○</v>
          </cell>
          <cell r="AZ11" t="str">
            <v>×</v>
          </cell>
          <cell r="BA11" t="str">
            <v>○</v>
          </cell>
          <cell r="BB11" t="str">
            <v>○</v>
          </cell>
          <cell r="BC11">
            <v>0</v>
          </cell>
          <cell r="BD11" t="str">
            <v>⑩役務</v>
          </cell>
          <cell r="BE11" t="str">
            <v/>
          </cell>
          <cell r="BF11" t="str">
            <v/>
          </cell>
          <cell r="BG11" t="str">
            <v>○</v>
          </cell>
          <cell r="BH11" t="b">
            <v>1</v>
          </cell>
          <cell r="BI11" t="b">
            <v>1</v>
          </cell>
        </row>
        <row r="12">
          <cell r="C12" t="str">
            <v/>
          </cell>
          <cell r="D12" t="str">
            <v/>
          </cell>
          <cell r="E12">
            <v>4</v>
          </cell>
          <cell r="F12" t="str">
            <v/>
          </cell>
          <cell r="G12" t="str">
            <v>Dm130</v>
          </cell>
          <cell r="H12" t="str">
            <v>⑩役務</v>
          </cell>
          <cell r="I12" t="str">
            <v>指定法人の情報提供業務
315件</v>
          </cell>
          <cell r="J12" t="str">
            <v>支出負担行為担当官
熊本国税局総務部次長
中元　眞吾
熊本県熊本市西区春日２－１０－１</v>
          </cell>
          <cell r="M12">
            <v>44466</v>
          </cell>
          <cell r="N12" t="str">
            <v>株式会社帝国データバンク
東京都港区南青山２－５－２０</v>
          </cell>
          <cell r="O12">
            <v>7010401018377</v>
          </cell>
          <cell r="P12" t="str">
            <v>①一般競争入札</v>
          </cell>
          <cell r="R12">
            <v>4629066</v>
          </cell>
          <cell r="S12" t="str">
            <v>@14,300円</v>
          </cell>
          <cell r="T12">
            <v>4504500</v>
          </cell>
          <cell r="U12">
            <v>0.97299999999999998</v>
          </cell>
          <cell r="Y12" t="str">
            <v>②同種の他の契約の予定価格を類推されるおそれがあるため公表しない</v>
          </cell>
          <cell r="Z12">
            <v>2</v>
          </cell>
          <cell r="AA12">
            <v>0</v>
          </cell>
          <cell r="AE12" t="str">
            <v>⑥その他の法人等</v>
          </cell>
          <cell r="AX12" t="str">
            <v>年間支払金額</v>
          </cell>
          <cell r="AY12" t="str">
            <v>○</v>
          </cell>
          <cell r="AZ12" t="str">
            <v>×</v>
          </cell>
          <cell r="BA12" t="str">
            <v>×</v>
          </cell>
          <cell r="BB12" t="str">
            <v>×</v>
          </cell>
          <cell r="BC12" t="str">
            <v/>
          </cell>
          <cell r="BD12" t="str">
            <v>⑩役務</v>
          </cell>
          <cell r="BE12" t="str">
            <v>単価契約</v>
          </cell>
          <cell r="BF12" t="str">
            <v/>
          </cell>
          <cell r="BG12" t="str">
            <v>○</v>
          </cell>
          <cell r="BH12" t="b">
            <v>1</v>
          </cell>
          <cell r="BI12" t="b">
            <v>1</v>
          </cell>
        </row>
        <row r="13">
          <cell r="C13" t="str">
            <v/>
          </cell>
          <cell r="D13" t="str">
            <v/>
          </cell>
          <cell r="E13" t="str">
            <v/>
          </cell>
          <cell r="F13" t="str">
            <v/>
          </cell>
          <cell r="U13" t="str">
            <v>－</v>
          </cell>
          <cell r="AX13" t="str">
            <v>予定価格</v>
          </cell>
          <cell r="AY13" t="str">
            <v>×</v>
          </cell>
          <cell r="AZ13" t="str">
            <v>×</v>
          </cell>
          <cell r="BA13" t="str">
            <v>×</v>
          </cell>
          <cell r="BB13" t="str">
            <v>×</v>
          </cell>
          <cell r="BC13" t="str">
            <v/>
          </cell>
          <cell r="BD13">
            <v>0</v>
          </cell>
          <cell r="BE13" t="str">
            <v/>
          </cell>
          <cell r="BF13" t="str">
            <v/>
          </cell>
          <cell r="BG13" t="str">
            <v>○</v>
          </cell>
          <cell r="BH13" t="b">
            <v>1</v>
          </cell>
          <cell r="BI13" t="b">
            <v>1</v>
          </cell>
        </row>
        <row r="14">
          <cell r="C14" t="str">
            <v/>
          </cell>
          <cell r="D14" t="str">
            <v/>
          </cell>
          <cell r="E14" t="str">
            <v/>
          </cell>
          <cell r="F14" t="str">
            <v/>
          </cell>
          <cell r="U14" t="str">
            <v>－</v>
          </cell>
          <cell r="AX14" t="str">
            <v>予定価格</v>
          </cell>
          <cell r="AY14" t="str">
            <v>×</v>
          </cell>
          <cell r="AZ14" t="str">
            <v>×</v>
          </cell>
          <cell r="BA14" t="str">
            <v>×</v>
          </cell>
          <cell r="BB14" t="str">
            <v>×</v>
          </cell>
          <cell r="BC14" t="str">
            <v/>
          </cell>
          <cell r="BD14">
            <v>0</v>
          </cell>
          <cell r="BE14" t="str">
            <v/>
          </cell>
          <cell r="BF14" t="str">
            <v/>
          </cell>
          <cell r="BG14" t="str">
            <v>○</v>
          </cell>
          <cell r="BH14" t="b">
            <v>1</v>
          </cell>
          <cell r="BI14" t="b">
            <v>1</v>
          </cell>
        </row>
        <row r="15">
          <cell r="C15" t="str">
            <v/>
          </cell>
          <cell r="D15" t="str">
            <v/>
          </cell>
          <cell r="E15" t="str">
            <v/>
          </cell>
          <cell r="F15" t="str">
            <v/>
          </cell>
          <cell r="U15" t="str">
            <v>－</v>
          </cell>
          <cell r="AX15" t="str">
            <v>予定価格</v>
          </cell>
          <cell r="AY15" t="str">
            <v>×</v>
          </cell>
          <cell r="AZ15" t="str">
            <v>×</v>
          </cell>
          <cell r="BA15" t="str">
            <v>×</v>
          </cell>
          <cell r="BB15" t="str">
            <v>×</v>
          </cell>
          <cell r="BC15" t="str">
            <v/>
          </cell>
          <cell r="BD15">
            <v>0</v>
          </cell>
          <cell r="BE15" t="str">
            <v/>
          </cell>
          <cell r="BF15" t="str">
            <v/>
          </cell>
          <cell r="BG15" t="str">
            <v>○</v>
          </cell>
          <cell r="BH15" t="b">
            <v>1</v>
          </cell>
          <cell r="BI15" t="b">
            <v>1</v>
          </cell>
        </row>
        <row r="16">
          <cell r="C16" t="str">
            <v/>
          </cell>
          <cell r="D16" t="str">
            <v/>
          </cell>
          <cell r="E16" t="str">
            <v/>
          </cell>
          <cell r="F16" t="str">
            <v/>
          </cell>
          <cell r="U16" t="str">
            <v>－</v>
          </cell>
          <cell r="AX16" t="str">
            <v>予定価格</v>
          </cell>
          <cell r="AY16" t="str">
            <v>×</v>
          </cell>
          <cell r="AZ16" t="str">
            <v>×</v>
          </cell>
          <cell r="BA16" t="str">
            <v>×</v>
          </cell>
          <cell r="BB16" t="str">
            <v>×</v>
          </cell>
          <cell r="BC16" t="str">
            <v/>
          </cell>
          <cell r="BD16">
            <v>0</v>
          </cell>
          <cell r="BE16" t="str">
            <v/>
          </cell>
          <cell r="BF16" t="str">
            <v/>
          </cell>
          <cell r="BG16" t="str">
            <v>○</v>
          </cell>
          <cell r="BH16" t="b">
            <v>1</v>
          </cell>
          <cell r="BI16" t="b">
            <v>1</v>
          </cell>
        </row>
        <row r="17">
          <cell r="C17" t="str">
            <v/>
          </cell>
          <cell r="D17" t="str">
            <v/>
          </cell>
          <cell r="E17" t="str">
            <v/>
          </cell>
          <cell r="F17" t="str">
            <v/>
          </cell>
          <cell r="U17" t="str">
            <v>－</v>
          </cell>
          <cell r="AX17" t="str">
            <v>予定価格</v>
          </cell>
          <cell r="AY17" t="str">
            <v>×</v>
          </cell>
          <cell r="AZ17" t="str">
            <v>×</v>
          </cell>
          <cell r="BA17" t="str">
            <v>×</v>
          </cell>
          <cell r="BB17" t="str">
            <v>×</v>
          </cell>
          <cell r="BC17" t="str">
            <v/>
          </cell>
          <cell r="BD17">
            <v>0</v>
          </cell>
          <cell r="BE17" t="str">
            <v/>
          </cell>
          <cell r="BF17" t="str">
            <v/>
          </cell>
          <cell r="BG17" t="str">
            <v>○</v>
          </cell>
          <cell r="BH17" t="b">
            <v>1</v>
          </cell>
          <cell r="BI17" t="b">
            <v>1</v>
          </cell>
        </row>
        <row r="18">
          <cell r="C18" t="str">
            <v/>
          </cell>
          <cell r="D18" t="str">
            <v/>
          </cell>
          <cell r="E18" t="str">
            <v/>
          </cell>
          <cell r="F18" t="str">
            <v/>
          </cell>
          <cell r="U18" t="str">
            <v>－</v>
          </cell>
          <cell r="AX18" t="str">
            <v>予定価格</v>
          </cell>
          <cell r="AY18" t="str">
            <v>×</v>
          </cell>
          <cell r="AZ18" t="str">
            <v>×</v>
          </cell>
          <cell r="BA18" t="str">
            <v>×</v>
          </cell>
          <cell r="BB18" t="str">
            <v>×</v>
          </cell>
          <cell r="BC18" t="str">
            <v/>
          </cell>
          <cell r="BD18">
            <v>0</v>
          </cell>
          <cell r="BE18" t="str">
            <v/>
          </cell>
          <cell r="BF18" t="str">
            <v/>
          </cell>
          <cell r="BG18" t="str">
            <v>○</v>
          </cell>
          <cell r="BH18" t="b">
            <v>1</v>
          </cell>
          <cell r="BI18" t="b">
            <v>1</v>
          </cell>
        </row>
        <row r="19">
          <cell r="C19" t="str">
            <v/>
          </cell>
          <cell r="D19" t="str">
            <v/>
          </cell>
          <cell r="E19" t="str">
            <v/>
          </cell>
          <cell r="F19" t="str">
            <v/>
          </cell>
          <cell r="U19" t="str">
            <v>－</v>
          </cell>
          <cell r="AX19" t="str">
            <v>予定価格</v>
          </cell>
          <cell r="AY19" t="str">
            <v>×</v>
          </cell>
          <cell r="AZ19" t="str">
            <v>×</v>
          </cell>
          <cell r="BA19" t="str">
            <v>×</v>
          </cell>
          <cell r="BB19" t="str">
            <v>×</v>
          </cell>
          <cell r="BC19" t="str">
            <v/>
          </cell>
          <cell r="BD19">
            <v>0</v>
          </cell>
          <cell r="BE19" t="str">
            <v/>
          </cell>
          <cell r="BF19" t="str">
            <v/>
          </cell>
          <cell r="BG19" t="str">
            <v>○</v>
          </cell>
          <cell r="BH19" t="b">
            <v>1</v>
          </cell>
          <cell r="BI19" t="b">
            <v>1</v>
          </cell>
        </row>
        <row r="20">
          <cell r="C20" t="str">
            <v/>
          </cell>
          <cell r="D20" t="str">
            <v/>
          </cell>
          <cell r="E20" t="str">
            <v/>
          </cell>
          <cell r="F20" t="str">
            <v/>
          </cell>
          <cell r="U20" t="str">
            <v>－</v>
          </cell>
          <cell r="AX20" t="str">
            <v>予定価格</v>
          </cell>
          <cell r="AY20" t="str">
            <v>×</v>
          </cell>
          <cell r="AZ20" t="str">
            <v>×</v>
          </cell>
          <cell r="BA20" t="str">
            <v>×</v>
          </cell>
          <cell r="BB20" t="str">
            <v>×</v>
          </cell>
          <cell r="BC20" t="str">
            <v/>
          </cell>
          <cell r="BD20">
            <v>0</v>
          </cell>
          <cell r="BE20" t="str">
            <v/>
          </cell>
          <cell r="BF20" t="str">
            <v/>
          </cell>
          <cell r="BG20" t="str">
            <v>○</v>
          </cell>
          <cell r="BH20" t="b">
            <v>1</v>
          </cell>
          <cell r="BI20" t="b">
            <v>1</v>
          </cell>
        </row>
        <row r="21">
          <cell r="C21" t="str">
            <v/>
          </cell>
          <cell r="D21" t="str">
            <v/>
          </cell>
          <cell r="E21" t="str">
            <v/>
          </cell>
          <cell r="F21" t="str">
            <v/>
          </cell>
          <cell r="U21" t="str">
            <v>－</v>
          </cell>
          <cell r="AX21" t="str">
            <v>予定価格</v>
          </cell>
          <cell r="AY21" t="str">
            <v>×</v>
          </cell>
          <cell r="AZ21" t="str">
            <v>×</v>
          </cell>
          <cell r="BA21" t="str">
            <v>×</v>
          </cell>
          <cell r="BB21" t="str">
            <v>×</v>
          </cell>
          <cell r="BC21" t="str">
            <v/>
          </cell>
          <cell r="BD21">
            <v>0</v>
          </cell>
          <cell r="BE21" t="str">
            <v/>
          </cell>
          <cell r="BF21" t="str">
            <v/>
          </cell>
          <cell r="BG21" t="str">
            <v>○</v>
          </cell>
          <cell r="BH21" t="b">
            <v>1</v>
          </cell>
          <cell r="BI21" t="b">
            <v>1</v>
          </cell>
        </row>
        <row r="22">
          <cell r="C22" t="str">
            <v/>
          </cell>
          <cell r="D22" t="str">
            <v/>
          </cell>
          <cell r="E22" t="str">
            <v/>
          </cell>
          <cell r="F22" t="str">
            <v/>
          </cell>
          <cell r="U22" t="str">
            <v>－</v>
          </cell>
          <cell r="AX22" t="str">
            <v>予定価格</v>
          </cell>
          <cell r="AY22" t="str">
            <v>×</v>
          </cell>
          <cell r="AZ22" t="str">
            <v>×</v>
          </cell>
          <cell r="BA22" t="str">
            <v>×</v>
          </cell>
          <cell r="BB22" t="str">
            <v>×</v>
          </cell>
          <cell r="BC22" t="str">
            <v/>
          </cell>
          <cell r="BD22">
            <v>0</v>
          </cell>
          <cell r="BE22" t="str">
            <v/>
          </cell>
          <cell r="BF22" t="str">
            <v/>
          </cell>
          <cell r="BG22" t="str">
            <v>○</v>
          </cell>
          <cell r="BH22" t="b">
            <v>1</v>
          </cell>
          <cell r="BI22" t="b">
            <v>1</v>
          </cell>
        </row>
        <row r="23">
          <cell r="C23" t="str">
            <v/>
          </cell>
          <cell r="D23" t="str">
            <v/>
          </cell>
          <cell r="E23" t="str">
            <v/>
          </cell>
          <cell r="F23" t="str">
            <v/>
          </cell>
          <cell r="U23" t="str">
            <v>－</v>
          </cell>
          <cell r="AX23" t="str">
            <v>予定価格</v>
          </cell>
          <cell r="AY23" t="str">
            <v>×</v>
          </cell>
          <cell r="AZ23" t="str">
            <v>×</v>
          </cell>
          <cell r="BA23" t="str">
            <v>×</v>
          </cell>
          <cell r="BB23" t="str">
            <v>×</v>
          </cell>
          <cell r="BC23" t="str">
            <v/>
          </cell>
          <cell r="BD23">
            <v>0</v>
          </cell>
          <cell r="BE23" t="str">
            <v/>
          </cell>
          <cell r="BF23" t="str">
            <v/>
          </cell>
          <cell r="BG23" t="str">
            <v>○</v>
          </cell>
          <cell r="BH23" t="b">
            <v>1</v>
          </cell>
          <cell r="BI23" t="b">
            <v>1</v>
          </cell>
        </row>
        <row r="24">
          <cell r="C24" t="str">
            <v/>
          </cell>
          <cell r="D24" t="str">
            <v/>
          </cell>
          <cell r="E24" t="str">
            <v/>
          </cell>
          <cell r="F24" t="str">
            <v/>
          </cell>
          <cell r="U24" t="str">
            <v>－</v>
          </cell>
          <cell r="AX24" t="str">
            <v>予定価格</v>
          </cell>
          <cell r="AY24" t="str">
            <v>×</v>
          </cell>
          <cell r="AZ24" t="str">
            <v>×</v>
          </cell>
          <cell r="BA24" t="str">
            <v>×</v>
          </cell>
          <cell r="BB24" t="str">
            <v>×</v>
          </cell>
          <cell r="BC24" t="str">
            <v/>
          </cell>
          <cell r="BD24">
            <v>0</v>
          </cell>
          <cell r="BE24" t="str">
            <v/>
          </cell>
          <cell r="BF24" t="str">
            <v/>
          </cell>
          <cell r="BG24" t="str">
            <v>○</v>
          </cell>
          <cell r="BH24" t="b">
            <v>1</v>
          </cell>
          <cell r="BI24" t="b">
            <v>1</v>
          </cell>
        </row>
        <row r="25">
          <cell r="C25" t="str">
            <v/>
          </cell>
          <cell r="D25" t="str">
            <v/>
          </cell>
          <cell r="E25" t="str">
            <v/>
          </cell>
          <cell r="F25" t="str">
            <v/>
          </cell>
          <cell r="U25" t="str">
            <v>－</v>
          </cell>
          <cell r="AX25" t="str">
            <v>予定価格</v>
          </cell>
          <cell r="AY25" t="str">
            <v>×</v>
          </cell>
          <cell r="AZ25" t="str">
            <v>×</v>
          </cell>
          <cell r="BA25" t="str">
            <v>×</v>
          </cell>
          <cell r="BB25" t="str">
            <v>×</v>
          </cell>
          <cell r="BC25" t="str">
            <v/>
          </cell>
          <cell r="BD25">
            <v>0</v>
          </cell>
          <cell r="BE25" t="str">
            <v/>
          </cell>
          <cell r="BF25" t="str">
            <v/>
          </cell>
          <cell r="BG25" t="str">
            <v>○</v>
          </cell>
          <cell r="BH25" t="b">
            <v>1</v>
          </cell>
          <cell r="BI25" t="b">
            <v>1</v>
          </cell>
        </row>
        <row r="26">
          <cell r="C26" t="str">
            <v/>
          </cell>
          <cell r="D26" t="str">
            <v/>
          </cell>
          <cell r="E26" t="str">
            <v/>
          </cell>
          <cell r="F26" t="str">
            <v/>
          </cell>
          <cell r="U26" t="str">
            <v>－</v>
          </cell>
          <cell r="AX26" t="str">
            <v>予定価格</v>
          </cell>
          <cell r="AY26" t="str">
            <v>×</v>
          </cell>
          <cell r="AZ26" t="str">
            <v>×</v>
          </cell>
          <cell r="BA26" t="str">
            <v>×</v>
          </cell>
          <cell r="BB26" t="str">
            <v>×</v>
          </cell>
          <cell r="BC26" t="str">
            <v/>
          </cell>
          <cell r="BD26">
            <v>0</v>
          </cell>
          <cell r="BE26" t="str">
            <v/>
          </cell>
          <cell r="BF26" t="str">
            <v/>
          </cell>
          <cell r="BG26" t="str">
            <v>○</v>
          </cell>
          <cell r="BH26" t="b">
            <v>1</v>
          </cell>
          <cell r="BI26" t="b">
            <v>1</v>
          </cell>
        </row>
        <row r="27">
          <cell r="C27" t="str">
            <v/>
          </cell>
          <cell r="D27" t="str">
            <v/>
          </cell>
          <cell r="E27" t="str">
            <v/>
          </cell>
          <cell r="F27" t="str">
            <v/>
          </cell>
          <cell r="U27" t="str">
            <v>－</v>
          </cell>
          <cell r="AX27" t="str">
            <v>予定価格</v>
          </cell>
          <cell r="AY27" t="str">
            <v>×</v>
          </cell>
          <cell r="AZ27" t="str">
            <v>×</v>
          </cell>
          <cell r="BA27" t="str">
            <v>×</v>
          </cell>
          <cell r="BB27" t="str">
            <v>×</v>
          </cell>
          <cell r="BC27" t="str">
            <v/>
          </cell>
          <cell r="BD27">
            <v>0</v>
          </cell>
          <cell r="BE27" t="str">
            <v/>
          </cell>
          <cell r="BF27" t="str">
            <v/>
          </cell>
          <cell r="BG27" t="str">
            <v>○</v>
          </cell>
          <cell r="BH27" t="b">
            <v>1</v>
          </cell>
          <cell r="BI27" t="b">
            <v>1</v>
          </cell>
        </row>
        <row r="28">
          <cell r="C28" t="str">
            <v/>
          </cell>
          <cell r="D28" t="str">
            <v/>
          </cell>
          <cell r="E28" t="str">
            <v/>
          </cell>
          <cell r="F28" t="str">
            <v/>
          </cell>
          <cell r="U28" t="str">
            <v>－</v>
          </cell>
          <cell r="AX28" t="str">
            <v>予定価格</v>
          </cell>
          <cell r="AY28" t="str">
            <v>×</v>
          </cell>
          <cell r="AZ28" t="str">
            <v>×</v>
          </cell>
          <cell r="BA28" t="str">
            <v>×</v>
          </cell>
          <cell r="BB28" t="str">
            <v>×</v>
          </cell>
          <cell r="BC28" t="str">
            <v/>
          </cell>
          <cell r="BD28">
            <v>0</v>
          </cell>
          <cell r="BE28" t="str">
            <v/>
          </cell>
          <cell r="BF28" t="str">
            <v/>
          </cell>
          <cell r="BG28" t="str">
            <v>○</v>
          </cell>
          <cell r="BH28" t="b">
            <v>1</v>
          </cell>
          <cell r="BI28" t="b">
            <v>1</v>
          </cell>
        </row>
        <row r="29">
          <cell r="C29" t="str">
            <v/>
          </cell>
          <cell r="D29" t="str">
            <v/>
          </cell>
          <cell r="E29" t="str">
            <v/>
          </cell>
          <cell r="F29" t="str">
            <v/>
          </cell>
          <cell r="U29" t="str">
            <v>－</v>
          </cell>
          <cell r="AX29" t="str">
            <v>予定価格</v>
          </cell>
          <cell r="AY29" t="str">
            <v>×</v>
          </cell>
          <cell r="AZ29" t="str">
            <v>×</v>
          </cell>
          <cell r="BA29" t="str">
            <v>×</v>
          </cell>
          <cell r="BB29" t="str">
            <v>×</v>
          </cell>
          <cell r="BC29" t="str">
            <v/>
          </cell>
          <cell r="BD29">
            <v>0</v>
          </cell>
          <cell r="BE29" t="str">
            <v/>
          </cell>
          <cell r="BF29" t="str">
            <v/>
          </cell>
          <cell r="BG29" t="str">
            <v>○</v>
          </cell>
          <cell r="BH29" t="b">
            <v>1</v>
          </cell>
          <cell r="BI29" t="b">
            <v>1</v>
          </cell>
        </row>
        <row r="30">
          <cell r="C30" t="str">
            <v/>
          </cell>
          <cell r="D30" t="str">
            <v/>
          </cell>
          <cell r="E30" t="str">
            <v/>
          </cell>
          <cell r="F30" t="str">
            <v/>
          </cell>
          <cell r="U30" t="str">
            <v>－</v>
          </cell>
          <cell r="AX30" t="str">
            <v>予定価格</v>
          </cell>
          <cell r="AY30" t="str">
            <v>×</v>
          </cell>
          <cell r="AZ30" t="str">
            <v>×</v>
          </cell>
          <cell r="BA30" t="str">
            <v>×</v>
          </cell>
          <cell r="BB30" t="str">
            <v>×</v>
          </cell>
          <cell r="BC30" t="str">
            <v/>
          </cell>
          <cell r="BD30">
            <v>0</v>
          </cell>
          <cell r="BE30" t="str">
            <v/>
          </cell>
          <cell r="BF30" t="str">
            <v/>
          </cell>
          <cell r="BG30" t="str">
            <v>○</v>
          </cell>
          <cell r="BH30" t="b">
            <v>1</v>
          </cell>
          <cell r="BI30" t="b">
            <v>1</v>
          </cell>
        </row>
        <row r="31">
          <cell r="C31" t="str">
            <v/>
          </cell>
          <cell r="D31" t="str">
            <v/>
          </cell>
          <cell r="E31" t="str">
            <v/>
          </cell>
          <cell r="F31" t="str">
            <v/>
          </cell>
          <cell r="U31" t="str">
            <v>－</v>
          </cell>
          <cell r="AX31" t="str">
            <v>予定価格</v>
          </cell>
          <cell r="AY31" t="str">
            <v>×</v>
          </cell>
          <cell r="AZ31" t="str">
            <v>×</v>
          </cell>
          <cell r="BA31" t="str">
            <v>×</v>
          </cell>
          <cell r="BB31" t="str">
            <v>×</v>
          </cell>
          <cell r="BC31" t="str">
            <v/>
          </cell>
          <cell r="BD31">
            <v>0</v>
          </cell>
          <cell r="BE31" t="str">
            <v/>
          </cell>
          <cell r="BF31" t="str">
            <v/>
          </cell>
          <cell r="BG31" t="str">
            <v>○</v>
          </cell>
          <cell r="BH31" t="b">
            <v>1</v>
          </cell>
          <cell r="BI31" t="b">
            <v>1</v>
          </cell>
        </row>
        <row r="32">
          <cell r="C32" t="str">
            <v/>
          </cell>
          <cell r="D32" t="str">
            <v/>
          </cell>
          <cell r="E32" t="str">
            <v/>
          </cell>
          <cell r="F32" t="str">
            <v/>
          </cell>
          <cell r="U32" t="str">
            <v>－</v>
          </cell>
          <cell r="AX32" t="str">
            <v>予定価格</v>
          </cell>
          <cell r="AY32" t="str">
            <v>×</v>
          </cell>
          <cell r="AZ32" t="str">
            <v>×</v>
          </cell>
          <cell r="BA32" t="str">
            <v>×</v>
          </cell>
          <cell r="BB32" t="str">
            <v>×</v>
          </cell>
          <cell r="BC32" t="str">
            <v/>
          </cell>
          <cell r="BD32">
            <v>0</v>
          </cell>
          <cell r="BE32" t="str">
            <v/>
          </cell>
          <cell r="BF32" t="str">
            <v/>
          </cell>
          <cell r="BG32" t="str">
            <v>○</v>
          </cell>
          <cell r="BH32" t="b">
            <v>1</v>
          </cell>
          <cell r="BI32" t="b">
            <v>1</v>
          </cell>
        </row>
        <row r="33">
          <cell r="C33" t="str">
            <v/>
          </cell>
          <cell r="D33" t="str">
            <v/>
          </cell>
          <cell r="E33" t="str">
            <v/>
          </cell>
          <cell r="F33" t="str">
            <v/>
          </cell>
          <cell r="U33" t="str">
            <v>－</v>
          </cell>
          <cell r="AX33" t="str">
            <v>予定価格</v>
          </cell>
          <cell r="AY33" t="str">
            <v>×</v>
          </cell>
          <cell r="AZ33" t="str">
            <v>×</v>
          </cell>
          <cell r="BA33" t="str">
            <v>×</v>
          </cell>
          <cell r="BB33" t="str">
            <v>×</v>
          </cell>
          <cell r="BC33" t="str">
            <v/>
          </cell>
          <cell r="BD33">
            <v>0</v>
          </cell>
          <cell r="BE33" t="str">
            <v/>
          </cell>
          <cell r="BF33" t="str">
            <v/>
          </cell>
          <cell r="BG33" t="str">
            <v>○</v>
          </cell>
          <cell r="BH33" t="b">
            <v>1</v>
          </cell>
          <cell r="BI33" t="b">
            <v>1</v>
          </cell>
        </row>
        <row r="34">
          <cell r="C34" t="str">
            <v/>
          </cell>
          <cell r="D34" t="str">
            <v/>
          </cell>
          <cell r="E34" t="str">
            <v/>
          </cell>
          <cell r="F34" t="str">
            <v/>
          </cell>
          <cell r="U34" t="str">
            <v>－</v>
          </cell>
          <cell r="AX34" t="str">
            <v>予定価格</v>
          </cell>
          <cell r="AY34" t="str">
            <v>×</v>
          </cell>
          <cell r="AZ34" t="str">
            <v>×</v>
          </cell>
          <cell r="BA34" t="str">
            <v>×</v>
          </cell>
          <cell r="BB34" t="str">
            <v>×</v>
          </cell>
          <cell r="BC34" t="str">
            <v/>
          </cell>
          <cell r="BD34">
            <v>0</v>
          </cell>
          <cell r="BE34" t="str">
            <v/>
          </cell>
          <cell r="BF34" t="str">
            <v/>
          </cell>
          <cell r="BG34" t="str">
            <v>○</v>
          </cell>
          <cell r="BH34" t="b">
            <v>1</v>
          </cell>
          <cell r="BI34" t="b">
            <v>1</v>
          </cell>
        </row>
        <row r="35">
          <cell r="C35" t="str">
            <v/>
          </cell>
          <cell r="D35" t="str">
            <v/>
          </cell>
          <cell r="E35" t="str">
            <v/>
          </cell>
          <cell r="F35" t="str">
            <v/>
          </cell>
          <cell r="U35" t="str">
            <v>－</v>
          </cell>
          <cell r="AX35" t="str">
            <v>予定価格</v>
          </cell>
          <cell r="AY35" t="str">
            <v>×</v>
          </cell>
          <cell r="AZ35" t="str">
            <v>×</v>
          </cell>
          <cell r="BA35" t="str">
            <v>×</v>
          </cell>
          <cell r="BB35" t="str">
            <v>×</v>
          </cell>
          <cell r="BC35" t="str">
            <v/>
          </cell>
          <cell r="BD35">
            <v>0</v>
          </cell>
          <cell r="BE35" t="str">
            <v/>
          </cell>
          <cell r="BF35" t="str">
            <v/>
          </cell>
          <cell r="BG35" t="str">
            <v>○</v>
          </cell>
          <cell r="BH35" t="b">
            <v>1</v>
          </cell>
          <cell r="BI35" t="b">
            <v>1</v>
          </cell>
        </row>
        <row r="36">
          <cell r="C36" t="str">
            <v/>
          </cell>
          <cell r="D36" t="str">
            <v/>
          </cell>
          <cell r="E36" t="str">
            <v/>
          </cell>
          <cell r="F36" t="str">
            <v/>
          </cell>
          <cell r="U36" t="str">
            <v>－</v>
          </cell>
          <cell r="AX36" t="str">
            <v>予定価格</v>
          </cell>
          <cell r="AY36" t="str">
            <v>×</v>
          </cell>
          <cell r="AZ36" t="str">
            <v>×</v>
          </cell>
          <cell r="BA36" t="str">
            <v>×</v>
          </cell>
          <cell r="BB36" t="str">
            <v>×</v>
          </cell>
          <cell r="BC36" t="str">
            <v/>
          </cell>
          <cell r="BD36">
            <v>0</v>
          </cell>
          <cell r="BE36" t="str">
            <v/>
          </cell>
          <cell r="BF36" t="str">
            <v/>
          </cell>
          <cell r="BG36" t="str">
            <v>○</v>
          </cell>
          <cell r="BH36" t="b">
            <v>1</v>
          </cell>
          <cell r="BI36" t="b">
            <v>1</v>
          </cell>
        </row>
        <row r="37">
          <cell r="C37" t="str">
            <v/>
          </cell>
          <cell r="D37" t="str">
            <v/>
          </cell>
          <cell r="E37" t="str">
            <v/>
          </cell>
          <cell r="F37" t="str">
            <v/>
          </cell>
          <cell r="U37" t="str">
            <v>－</v>
          </cell>
          <cell r="AX37" t="str">
            <v>予定価格</v>
          </cell>
          <cell r="AY37" t="str">
            <v>×</v>
          </cell>
          <cell r="AZ37" t="str">
            <v>×</v>
          </cell>
          <cell r="BA37" t="str">
            <v>×</v>
          </cell>
          <cell r="BB37" t="str">
            <v>×</v>
          </cell>
          <cell r="BC37" t="str">
            <v/>
          </cell>
          <cell r="BD37">
            <v>0</v>
          </cell>
          <cell r="BE37" t="str">
            <v/>
          </cell>
          <cell r="BF37" t="str">
            <v/>
          </cell>
          <cell r="BG37" t="str">
            <v>○</v>
          </cell>
          <cell r="BH37" t="b">
            <v>1</v>
          </cell>
          <cell r="BI37" t="b">
            <v>1</v>
          </cell>
        </row>
        <row r="38">
          <cell r="C38" t="str">
            <v/>
          </cell>
          <cell r="D38" t="str">
            <v/>
          </cell>
          <cell r="E38" t="str">
            <v/>
          </cell>
          <cell r="F38" t="str">
            <v/>
          </cell>
          <cell r="U38" t="str">
            <v>－</v>
          </cell>
          <cell r="AX38" t="str">
            <v>予定価格</v>
          </cell>
          <cell r="AY38" t="str">
            <v>×</v>
          </cell>
          <cell r="AZ38" t="str">
            <v>×</v>
          </cell>
          <cell r="BA38" t="str">
            <v>×</v>
          </cell>
          <cell r="BB38" t="str">
            <v>×</v>
          </cell>
          <cell r="BC38" t="str">
            <v/>
          </cell>
          <cell r="BD38">
            <v>0</v>
          </cell>
          <cell r="BE38" t="str">
            <v/>
          </cell>
          <cell r="BF38" t="str">
            <v/>
          </cell>
          <cell r="BG38" t="str">
            <v>○</v>
          </cell>
          <cell r="BH38" t="b">
            <v>1</v>
          </cell>
          <cell r="BI38" t="b">
            <v>1</v>
          </cell>
        </row>
        <row r="39">
          <cell r="C39" t="str">
            <v/>
          </cell>
          <cell r="D39" t="str">
            <v/>
          </cell>
          <cell r="E39" t="str">
            <v/>
          </cell>
          <cell r="F39" t="str">
            <v/>
          </cell>
          <cell r="U39" t="str">
            <v>－</v>
          </cell>
          <cell r="AX39" t="str">
            <v>予定価格</v>
          </cell>
          <cell r="AY39" t="str">
            <v>×</v>
          </cell>
          <cell r="AZ39" t="str">
            <v>×</v>
          </cell>
          <cell r="BA39" t="str">
            <v>×</v>
          </cell>
          <cell r="BB39" t="str">
            <v>×</v>
          </cell>
          <cell r="BC39" t="str">
            <v/>
          </cell>
          <cell r="BD39">
            <v>0</v>
          </cell>
          <cell r="BE39" t="str">
            <v/>
          </cell>
          <cell r="BF39" t="str">
            <v/>
          </cell>
          <cell r="BG39" t="str">
            <v>○</v>
          </cell>
          <cell r="BH39" t="b">
            <v>1</v>
          </cell>
          <cell r="BI39" t="b">
            <v>1</v>
          </cell>
        </row>
        <row r="40">
          <cell r="C40" t="str">
            <v/>
          </cell>
          <cell r="D40" t="str">
            <v/>
          </cell>
          <cell r="E40" t="str">
            <v/>
          </cell>
          <cell r="F40" t="str">
            <v/>
          </cell>
          <cell r="U40" t="str">
            <v>－</v>
          </cell>
          <cell r="AX40" t="str">
            <v>予定価格</v>
          </cell>
          <cell r="AY40" t="str">
            <v>×</v>
          </cell>
          <cell r="AZ40" t="str">
            <v>×</v>
          </cell>
          <cell r="BA40" t="str">
            <v>×</v>
          </cell>
          <cell r="BB40" t="str">
            <v>×</v>
          </cell>
          <cell r="BC40" t="str">
            <v/>
          </cell>
          <cell r="BD40">
            <v>0</v>
          </cell>
          <cell r="BE40" t="str">
            <v/>
          </cell>
          <cell r="BF40" t="str">
            <v/>
          </cell>
          <cell r="BG40" t="str">
            <v>○</v>
          </cell>
          <cell r="BH40" t="b">
            <v>1</v>
          </cell>
          <cell r="BI40" t="b">
            <v>1</v>
          </cell>
        </row>
        <row r="41">
          <cell r="C41" t="str">
            <v/>
          </cell>
          <cell r="D41" t="str">
            <v/>
          </cell>
          <cell r="E41" t="str">
            <v/>
          </cell>
          <cell r="F41" t="str">
            <v/>
          </cell>
          <cell r="U41" t="str">
            <v>－</v>
          </cell>
          <cell r="AX41" t="str">
            <v>予定価格</v>
          </cell>
          <cell r="AY41" t="str">
            <v>×</v>
          </cell>
          <cell r="AZ41" t="str">
            <v>×</v>
          </cell>
          <cell r="BA41" t="str">
            <v>×</v>
          </cell>
          <cell r="BB41" t="str">
            <v>×</v>
          </cell>
          <cell r="BC41" t="str">
            <v/>
          </cell>
          <cell r="BD41">
            <v>0</v>
          </cell>
          <cell r="BE41" t="str">
            <v/>
          </cell>
          <cell r="BF41" t="str">
            <v/>
          </cell>
          <cell r="BG41" t="str">
            <v>○</v>
          </cell>
          <cell r="BH41" t="b">
            <v>1</v>
          </cell>
          <cell r="BI41" t="b">
            <v>1</v>
          </cell>
        </row>
        <row r="42">
          <cell r="C42" t="str">
            <v/>
          </cell>
          <cell r="D42" t="str">
            <v/>
          </cell>
          <cell r="E42" t="str">
            <v/>
          </cell>
          <cell r="F42" t="str">
            <v/>
          </cell>
          <cell r="U42" t="str">
            <v>－</v>
          </cell>
          <cell r="AX42" t="str">
            <v>予定価格</v>
          </cell>
          <cell r="AY42" t="str">
            <v>×</v>
          </cell>
          <cell r="AZ42" t="str">
            <v>×</v>
          </cell>
          <cell r="BA42" t="str">
            <v>×</v>
          </cell>
          <cell r="BB42" t="str">
            <v>×</v>
          </cell>
          <cell r="BC42" t="str">
            <v/>
          </cell>
          <cell r="BD42">
            <v>0</v>
          </cell>
          <cell r="BE42" t="str">
            <v/>
          </cell>
          <cell r="BF42" t="str">
            <v/>
          </cell>
          <cell r="BG42" t="str">
            <v>○</v>
          </cell>
          <cell r="BH42" t="b">
            <v>1</v>
          </cell>
          <cell r="BI42" t="b">
            <v>1</v>
          </cell>
        </row>
        <row r="43">
          <cell r="C43" t="str">
            <v/>
          </cell>
          <cell r="D43" t="str">
            <v/>
          </cell>
          <cell r="E43" t="str">
            <v/>
          </cell>
          <cell r="F43" t="str">
            <v/>
          </cell>
          <cell r="U43" t="str">
            <v>－</v>
          </cell>
          <cell r="AX43" t="str">
            <v>予定価格</v>
          </cell>
          <cell r="AY43" t="str">
            <v>×</v>
          </cell>
          <cell r="AZ43" t="str">
            <v>×</v>
          </cell>
          <cell r="BA43" t="str">
            <v>×</v>
          </cell>
          <cell r="BB43" t="str">
            <v>×</v>
          </cell>
          <cell r="BC43" t="str">
            <v/>
          </cell>
          <cell r="BD43">
            <v>0</v>
          </cell>
          <cell r="BE43" t="str">
            <v/>
          </cell>
          <cell r="BF43" t="str">
            <v/>
          </cell>
          <cell r="BG43" t="str">
            <v>○</v>
          </cell>
          <cell r="BH43" t="b">
            <v>1</v>
          </cell>
          <cell r="BI43" t="b">
            <v>1</v>
          </cell>
        </row>
        <row r="44">
          <cell r="C44" t="str">
            <v/>
          </cell>
          <cell r="D44" t="str">
            <v/>
          </cell>
          <cell r="E44" t="str">
            <v/>
          </cell>
          <cell r="F44" t="str">
            <v/>
          </cell>
          <cell r="U44" t="str">
            <v>－</v>
          </cell>
          <cell r="AX44" t="str">
            <v>予定価格</v>
          </cell>
          <cell r="AY44" t="str">
            <v>×</v>
          </cell>
          <cell r="AZ44" t="str">
            <v>×</v>
          </cell>
          <cell r="BA44" t="str">
            <v>×</v>
          </cell>
          <cell r="BB44" t="str">
            <v>×</v>
          </cell>
          <cell r="BC44" t="str">
            <v/>
          </cell>
          <cell r="BD44">
            <v>0</v>
          </cell>
          <cell r="BE44" t="str">
            <v/>
          </cell>
          <cell r="BF44" t="str">
            <v/>
          </cell>
          <cell r="BG44" t="str">
            <v>○</v>
          </cell>
          <cell r="BH44" t="b">
            <v>1</v>
          </cell>
          <cell r="BI44" t="b">
            <v>1</v>
          </cell>
        </row>
        <row r="45">
          <cell r="C45" t="str">
            <v/>
          </cell>
          <cell r="D45" t="str">
            <v/>
          </cell>
          <cell r="E45" t="str">
            <v/>
          </cell>
          <cell r="F45" t="str">
            <v/>
          </cell>
          <cell r="U45" t="str">
            <v>－</v>
          </cell>
          <cell r="AX45" t="str">
            <v>予定価格</v>
          </cell>
          <cell r="AY45" t="str">
            <v>×</v>
          </cell>
          <cell r="AZ45" t="str">
            <v>×</v>
          </cell>
          <cell r="BA45" t="str">
            <v>×</v>
          </cell>
          <cell r="BB45" t="str">
            <v>×</v>
          </cell>
          <cell r="BC45" t="str">
            <v/>
          </cell>
          <cell r="BD45">
            <v>0</v>
          </cell>
          <cell r="BE45" t="str">
            <v/>
          </cell>
          <cell r="BF45" t="str">
            <v/>
          </cell>
          <cell r="BG45" t="str">
            <v>○</v>
          </cell>
          <cell r="BH45" t="b">
            <v>1</v>
          </cell>
          <cell r="BI45" t="b">
            <v>1</v>
          </cell>
        </row>
        <row r="46">
          <cell r="C46" t="str">
            <v/>
          </cell>
          <cell r="D46" t="str">
            <v/>
          </cell>
          <cell r="E46" t="str">
            <v/>
          </cell>
          <cell r="F46" t="str">
            <v/>
          </cell>
          <cell r="U46" t="str">
            <v>－</v>
          </cell>
          <cell r="AX46" t="str">
            <v>予定価格</v>
          </cell>
          <cell r="AY46" t="str">
            <v>×</v>
          </cell>
          <cell r="AZ46" t="str">
            <v>×</v>
          </cell>
          <cell r="BA46" t="str">
            <v>×</v>
          </cell>
          <cell r="BB46" t="str">
            <v>×</v>
          </cell>
          <cell r="BC46" t="str">
            <v/>
          </cell>
          <cell r="BD46">
            <v>0</v>
          </cell>
          <cell r="BE46" t="str">
            <v/>
          </cell>
          <cell r="BF46" t="str">
            <v/>
          </cell>
          <cell r="BG46" t="str">
            <v>○</v>
          </cell>
          <cell r="BH46" t="b">
            <v>1</v>
          </cell>
          <cell r="BI46" t="b">
            <v>1</v>
          </cell>
        </row>
        <row r="47">
          <cell r="C47" t="str">
            <v/>
          </cell>
          <cell r="D47" t="str">
            <v/>
          </cell>
          <cell r="E47" t="str">
            <v/>
          </cell>
          <cell r="F47" t="str">
            <v/>
          </cell>
          <cell r="U47" t="str">
            <v>－</v>
          </cell>
          <cell r="AX47" t="str">
            <v>予定価格</v>
          </cell>
          <cell r="AY47" t="str">
            <v>×</v>
          </cell>
          <cell r="AZ47" t="str">
            <v>×</v>
          </cell>
          <cell r="BA47" t="str">
            <v>×</v>
          </cell>
          <cell r="BB47" t="str">
            <v>×</v>
          </cell>
          <cell r="BC47" t="str">
            <v/>
          </cell>
          <cell r="BD47">
            <v>0</v>
          </cell>
          <cell r="BE47" t="str">
            <v/>
          </cell>
          <cell r="BF47" t="str">
            <v/>
          </cell>
          <cell r="BG47" t="str">
            <v>○</v>
          </cell>
          <cell r="BH47" t="b">
            <v>1</v>
          </cell>
          <cell r="BI47" t="b">
            <v>1</v>
          </cell>
        </row>
        <row r="48">
          <cell r="C48" t="str">
            <v/>
          </cell>
          <cell r="D48" t="str">
            <v/>
          </cell>
          <cell r="E48" t="str">
            <v/>
          </cell>
          <cell r="F48" t="str">
            <v/>
          </cell>
          <cell r="U48" t="str">
            <v>－</v>
          </cell>
          <cell r="AX48" t="str">
            <v>予定価格</v>
          </cell>
          <cell r="AY48" t="str">
            <v>×</v>
          </cell>
          <cell r="AZ48" t="str">
            <v>×</v>
          </cell>
          <cell r="BA48" t="str">
            <v>×</v>
          </cell>
          <cell r="BB48" t="str">
            <v>×</v>
          </cell>
          <cell r="BC48" t="str">
            <v/>
          </cell>
          <cell r="BD48">
            <v>0</v>
          </cell>
          <cell r="BE48" t="str">
            <v/>
          </cell>
          <cell r="BF48" t="str">
            <v/>
          </cell>
          <cell r="BG48" t="str">
            <v>○</v>
          </cell>
          <cell r="BH48" t="b">
            <v>1</v>
          </cell>
          <cell r="BI48" t="b">
            <v>1</v>
          </cell>
        </row>
        <row r="49">
          <cell r="C49" t="str">
            <v/>
          </cell>
          <cell r="D49" t="str">
            <v/>
          </cell>
          <cell r="E49" t="str">
            <v/>
          </cell>
          <cell r="F49" t="str">
            <v/>
          </cell>
          <cell r="U49" t="str">
            <v>－</v>
          </cell>
          <cell r="AX49" t="str">
            <v>予定価格</v>
          </cell>
          <cell r="AY49" t="str">
            <v>×</v>
          </cell>
          <cell r="AZ49" t="str">
            <v>×</v>
          </cell>
          <cell r="BA49" t="str">
            <v>×</v>
          </cell>
          <cell r="BB49" t="str">
            <v>×</v>
          </cell>
          <cell r="BC49" t="str">
            <v/>
          </cell>
          <cell r="BD49">
            <v>0</v>
          </cell>
          <cell r="BE49" t="str">
            <v/>
          </cell>
          <cell r="BF49" t="str">
            <v/>
          </cell>
          <cell r="BG49" t="str">
            <v>○</v>
          </cell>
          <cell r="BH49" t="b">
            <v>1</v>
          </cell>
          <cell r="BI49" t="b">
            <v>1</v>
          </cell>
        </row>
        <row r="50">
          <cell r="C50" t="str">
            <v/>
          </cell>
          <cell r="D50" t="str">
            <v/>
          </cell>
          <cell r="E50" t="str">
            <v/>
          </cell>
          <cell r="F50" t="str">
            <v/>
          </cell>
          <cell r="U50" t="str">
            <v>－</v>
          </cell>
          <cell r="AX50" t="str">
            <v>予定価格</v>
          </cell>
          <cell r="AY50" t="str">
            <v>×</v>
          </cell>
          <cell r="AZ50" t="str">
            <v>×</v>
          </cell>
          <cell r="BA50" t="str">
            <v>×</v>
          </cell>
          <cell r="BB50" t="str">
            <v>×</v>
          </cell>
          <cell r="BC50" t="str">
            <v/>
          </cell>
          <cell r="BD50">
            <v>0</v>
          </cell>
          <cell r="BE50" t="str">
            <v/>
          </cell>
          <cell r="BF50" t="str">
            <v/>
          </cell>
          <cell r="BG50" t="str">
            <v>○</v>
          </cell>
          <cell r="BH50" t="b">
            <v>1</v>
          </cell>
          <cell r="BI50" t="b">
            <v>1</v>
          </cell>
        </row>
        <row r="51">
          <cell r="C51" t="str">
            <v/>
          </cell>
          <cell r="D51" t="str">
            <v/>
          </cell>
          <cell r="E51" t="str">
            <v/>
          </cell>
          <cell r="F51" t="str">
            <v/>
          </cell>
          <cell r="U51" t="str">
            <v>－</v>
          </cell>
          <cell r="AX51" t="str">
            <v>予定価格</v>
          </cell>
          <cell r="AY51" t="str">
            <v>×</v>
          </cell>
          <cell r="AZ51" t="str">
            <v>×</v>
          </cell>
          <cell r="BA51" t="str">
            <v>×</v>
          </cell>
          <cell r="BB51" t="str">
            <v>×</v>
          </cell>
          <cell r="BC51" t="str">
            <v/>
          </cell>
          <cell r="BD51">
            <v>0</v>
          </cell>
          <cell r="BE51" t="str">
            <v/>
          </cell>
          <cell r="BF51" t="str">
            <v/>
          </cell>
          <cell r="BG51" t="str">
            <v>○</v>
          </cell>
          <cell r="BH51" t="b">
            <v>1</v>
          </cell>
          <cell r="BI51" t="b">
            <v>1</v>
          </cell>
        </row>
        <row r="52">
          <cell r="C52" t="str">
            <v/>
          </cell>
          <cell r="D52" t="str">
            <v/>
          </cell>
          <cell r="E52" t="str">
            <v/>
          </cell>
          <cell r="F52" t="str">
            <v/>
          </cell>
          <cell r="U52" t="str">
            <v>－</v>
          </cell>
          <cell r="AX52" t="str">
            <v>予定価格</v>
          </cell>
          <cell r="AY52" t="str">
            <v>×</v>
          </cell>
          <cell r="AZ52" t="str">
            <v>×</v>
          </cell>
          <cell r="BA52" t="str">
            <v>×</v>
          </cell>
          <cell r="BB52" t="str">
            <v>×</v>
          </cell>
          <cell r="BC52" t="str">
            <v/>
          </cell>
          <cell r="BD52">
            <v>0</v>
          </cell>
          <cell r="BE52" t="str">
            <v/>
          </cell>
          <cell r="BF52" t="str">
            <v/>
          </cell>
          <cell r="BG52" t="str">
            <v>○</v>
          </cell>
          <cell r="BH52" t="b">
            <v>1</v>
          </cell>
          <cell r="BI52" t="b">
            <v>1</v>
          </cell>
        </row>
        <row r="53">
          <cell r="C53" t="str">
            <v/>
          </cell>
          <cell r="D53" t="str">
            <v/>
          </cell>
          <cell r="E53" t="str">
            <v/>
          </cell>
          <cell r="F53" t="str">
            <v/>
          </cell>
          <cell r="U53" t="str">
            <v>－</v>
          </cell>
          <cell r="AX53" t="str">
            <v>予定価格</v>
          </cell>
          <cell r="AY53" t="str">
            <v>×</v>
          </cell>
          <cell r="AZ53" t="str">
            <v>×</v>
          </cell>
          <cell r="BA53" t="str">
            <v>×</v>
          </cell>
          <cell r="BB53" t="str">
            <v>×</v>
          </cell>
          <cell r="BC53" t="str">
            <v/>
          </cell>
          <cell r="BD53">
            <v>0</v>
          </cell>
          <cell r="BE53" t="str">
            <v/>
          </cell>
          <cell r="BF53" t="str">
            <v/>
          </cell>
          <cell r="BG53" t="str">
            <v>○</v>
          </cell>
          <cell r="BH53" t="b">
            <v>1</v>
          </cell>
          <cell r="BI53" t="b">
            <v>1</v>
          </cell>
        </row>
        <row r="54">
          <cell r="C54" t="str">
            <v/>
          </cell>
          <cell r="D54" t="str">
            <v/>
          </cell>
          <cell r="E54" t="str">
            <v/>
          </cell>
          <cell r="F54" t="str">
            <v/>
          </cell>
          <cell r="U54" t="str">
            <v>－</v>
          </cell>
          <cell r="AX54" t="str">
            <v>予定価格</v>
          </cell>
          <cell r="AY54" t="str">
            <v>×</v>
          </cell>
          <cell r="AZ54" t="str">
            <v>×</v>
          </cell>
          <cell r="BA54" t="str">
            <v>×</v>
          </cell>
          <cell r="BB54" t="str">
            <v>×</v>
          </cell>
          <cell r="BC54" t="str">
            <v/>
          </cell>
          <cell r="BD54">
            <v>0</v>
          </cell>
          <cell r="BE54" t="str">
            <v/>
          </cell>
          <cell r="BF54" t="str">
            <v/>
          </cell>
          <cell r="BG54" t="str">
            <v>○</v>
          </cell>
          <cell r="BH54" t="b">
            <v>1</v>
          </cell>
          <cell r="BI54" t="b">
            <v>1</v>
          </cell>
        </row>
        <row r="55">
          <cell r="C55" t="str">
            <v/>
          </cell>
          <cell r="D55" t="str">
            <v/>
          </cell>
          <cell r="E55" t="str">
            <v/>
          </cell>
          <cell r="F55" t="str">
            <v/>
          </cell>
          <cell r="U55" t="str">
            <v>－</v>
          </cell>
          <cell r="AX55" t="str">
            <v>予定価格</v>
          </cell>
          <cell r="AY55" t="str">
            <v>×</v>
          </cell>
          <cell r="AZ55" t="str">
            <v>×</v>
          </cell>
          <cell r="BA55" t="str">
            <v>×</v>
          </cell>
          <cell r="BB55" t="str">
            <v>×</v>
          </cell>
          <cell r="BC55" t="str">
            <v/>
          </cell>
          <cell r="BD55">
            <v>0</v>
          </cell>
          <cell r="BE55" t="str">
            <v/>
          </cell>
          <cell r="BF55" t="str">
            <v/>
          </cell>
          <cell r="BG55" t="str">
            <v>○</v>
          </cell>
          <cell r="BH55" t="b">
            <v>1</v>
          </cell>
          <cell r="BI55" t="b">
            <v>1</v>
          </cell>
        </row>
        <row r="56">
          <cell r="C56" t="str">
            <v/>
          </cell>
          <cell r="D56" t="str">
            <v/>
          </cell>
          <cell r="E56" t="str">
            <v/>
          </cell>
          <cell r="F56" t="str">
            <v/>
          </cell>
          <cell r="U56" t="str">
            <v>－</v>
          </cell>
          <cell r="AX56" t="str">
            <v>予定価格</v>
          </cell>
          <cell r="AY56" t="str">
            <v>×</v>
          </cell>
          <cell r="AZ56" t="str">
            <v>×</v>
          </cell>
          <cell r="BA56" t="str">
            <v>×</v>
          </cell>
          <cell r="BB56" t="str">
            <v>×</v>
          </cell>
          <cell r="BC56" t="str">
            <v/>
          </cell>
          <cell r="BD56">
            <v>0</v>
          </cell>
          <cell r="BE56" t="str">
            <v/>
          </cell>
          <cell r="BF56" t="str">
            <v/>
          </cell>
          <cell r="BG56" t="str">
            <v>○</v>
          </cell>
          <cell r="BH56" t="b">
            <v>1</v>
          </cell>
          <cell r="BI56" t="b">
            <v>1</v>
          </cell>
        </row>
        <row r="57">
          <cell r="C57" t="str">
            <v/>
          </cell>
          <cell r="D57" t="str">
            <v/>
          </cell>
          <cell r="E57" t="str">
            <v/>
          </cell>
          <cell r="F57" t="str">
            <v/>
          </cell>
          <cell r="U57" t="str">
            <v>－</v>
          </cell>
          <cell r="AX57" t="str">
            <v>予定価格</v>
          </cell>
          <cell r="AY57" t="str">
            <v>×</v>
          </cell>
          <cell r="AZ57" t="str">
            <v>×</v>
          </cell>
          <cell r="BA57" t="str">
            <v>×</v>
          </cell>
          <cell r="BB57" t="str">
            <v>×</v>
          </cell>
          <cell r="BC57" t="str">
            <v/>
          </cell>
          <cell r="BD57">
            <v>0</v>
          </cell>
          <cell r="BE57" t="str">
            <v/>
          </cell>
          <cell r="BF57" t="str">
            <v/>
          </cell>
          <cell r="BG57" t="str">
            <v>○</v>
          </cell>
          <cell r="BH57" t="b">
            <v>1</v>
          </cell>
          <cell r="BI57" t="b">
            <v>1</v>
          </cell>
        </row>
        <row r="58">
          <cell r="C58" t="str">
            <v/>
          </cell>
          <cell r="D58" t="str">
            <v/>
          </cell>
          <cell r="E58" t="str">
            <v/>
          </cell>
          <cell r="F58" t="str">
            <v/>
          </cell>
          <cell r="U58" t="str">
            <v>－</v>
          </cell>
          <cell r="AX58" t="str">
            <v>予定価格</v>
          </cell>
          <cell r="AY58" t="str">
            <v>×</v>
          </cell>
          <cell r="AZ58" t="str">
            <v>×</v>
          </cell>
          <cell r="BA58" t="str">
            <v>×</v>
          </cell>
          <cell r="BB58" t="str">
            <v>×</v>
          </cell>
          <cell r="BC58" t="str">
            <v/>
          </cell>
          <cell r="BD58">
            <v>0</v>
          </cell>
          <cell r="BE58" t="str">
            <v/>
          </cell>
          <cell r="BF58" t="str">
            <v/>
          </cell>
          <cell r="BG58" t="str">
            <v>○</v>
          </cell>
          <cell r="BH58" t="b">
            <v>1</v>
          </cell>
          <cell r="BI58" t="b">
            <v>1</v>
          </cell>
        </row>
        <row r="59">
          <cell r="C59" t="str">
            <v/>
          </cell>
          <cell r="D59" t="str">
            <v/>
          </cell>
          <cell r="E59" t="str">
            <v/>
          </cell>
          <cell r="F59" t="str">
            <v/>
          </cell>
          <cell r="U59" t="str">
            <v>－</v>
          </cell>
          <cell r="AX59" t="str">
            <v>予定価格</v>
          </cell>
          <cell r="AY59" t="str">
            <v>×</v>
          </cell>
          <cell r="AZ59" t="str">
            <v>×</v>
          </cell>
          <cell r="BA59" t="str">
            <v>×</v>
          </cell>
          <cell r="BB59" t="str">
            <v>×</v>
          </cell>
          <cell r="BC59" t="str">
            <v/>
          </cell>
          <cell r="BD59">
            <v>0</v>
          </cell>
          <cell r="BE59" t="str">
            <v/>
          </cell>
          <cell r="BF59" t="str">
            <v/>
          </cell>
          <cell r="BG59" t="str">
            <v>○</v>
          </cell>
          <cell r="BH59" t="b">
            <v>1</v>
          </cell>
          <cell r="BI59" t="b">
            <v>1</v>
          </cell>
        </row>
        <row r="60">
          <cell r="C60" t="str">
            <v/>
          </cell>
          <cell r="D60" t="str">
            <v/>
          </cell>
          <cell r="E60" t="str">
            <v/>
          </cell>
          <cell r="F60" t="str">
            <v/>
          </cell>
          <cell r="U60" t="str">
            <v>－</v>
          </cell>
          <cell r="AX60" t="str">
            <v>予定価格</v>
          </cell>
          <cell r="AY60" t="str">
            <v>×</v>
          </cell>
          <cell r="AZ60" t="str">
            <v>×</v>
          </cell>
          <cell r="BA60" t="str">
            <v>×</v>
          </cell>
          <cell r="BB60" t="str">
            <v>×</v>
          </cell>
          <cell r="BC60" t="str">
            <v/>
          </cell>
          <cell r="BD60">
            <v>0</v>
          </cell>
          <cell r="BE60" t="str">
            <v/>
          </cell>
          <cell r="BF60" t="str">
            <v/>
          </cell>
          <cell r="BG60" t="str">
            <v>○</v>
          </cell>
          <cell r="BH60" t="b">
            <v>1</v>
          </cell>
          <cell r="BI60" t="b">
            <v>1</v>
          </cell>
        </row>
        <row r="61">
          <cell r="C61" t="str">
            <v/>
          </cell>
          <cell r="D61" t="str">
            <v/>
          </cell>
          <cell r="E61" t="str">
            <v/>
          </cell>
          <cell r="F61" t="str">
            <v/>
          </cell>
          <cell r="U61" t="str">
            <v>－</v>
          </cell>
          <cell r="AX61" t="str">
            <v>予定価格</v>
          </cell>
          <cell r="AY61" t="str">
            <v>×</v>
          </cell>
          <cell r="AZ61" t="str">
            <v>×</v>
          </cell>
          <cell r="BA61" t="str">
            <v>×</v>
          </cell>
          <cell r="BB61" t="str">
            <v>×</v>
          </cell>
          <cell r="BC61" t="str">
            <v/>
          </cell>
          <cell r="BD61">
            <v>0</v>
          </cell>
          <cell r="BE61" t="str">
            <v/>
          </cell>
          <cell r="BF61" t="str">
            <v/>
          </cell>
          <cell r="BG61" t="str">
            <v>○</v>
          </cell>
          <cell r="BH61" t="b">
            <v>1</v>
          </cell>
          <cell r="BI61" t="b">
            <v>1</v>
          </cell>
        </row>
        <row r="62">
          <cell r="C62" t="str">
            <v/>
          </cell>
          <cell r="D62" t="str">
            <v/>
          </cell>
          <cell r="E62" t="str">
            <v/>
          </cell>
          <cell r="F62" t="str">
            <v/>
          </cell>
          <cell r="U62" t="str">
            <v>－</v>
          </cell>
          <cell r="AX62" t="str">
            <v>予定価格</v>
          </cell>
          <cell r="AY62" t="str">
            <v>×</v>
          </cell>
          <cell r="AZ62" t="str">
            <v>×</v>
          </cell>
          <cell r="BA62" t="str">
            <v>×</v>
          </cell>
          <cell r="BB62" t="str">
            <v>×</v>
          </cell>
          <cell r="BC62" t="str">
            <v/>
          </cell>
          <cell r="BD62">
            <v>0</v>
          </cell>
          <cell r="BE62" t="str">
            <v/>
          </cell>
          <cell r="BF62" t="str">
            <v/>
          </cell>
          <cell r="BG62" t="str">
            <v>○</v>
          </cell>
          <cell r="BH62" t="b">
            <v>1</v>
          </cell>
          <cell r="BI62" t="b">
            <v>1</v>
          </cell>
        </row>
        <row r="63">
          <cell r="C63" t="str">
            <v/>
          </cell>
          <cell r="D63" t="str">
            <v/>
          </cell>
          <cell r="E63" t="str">
            <v/>
          </cell>
          <cell r="F63" t="str">
            <v/>
          </cell>
          <cell r="U63" t="str">
            <v>－</v>
          </cell>
          <cell r="AX63" t="str">
            <v>予定価格</v>
          </cell>
          <cell r="AY63" t="str">
            <v>×</v>
          </cell>
          <cell r="AZ63" t="str">
            <v>×</v>
          </cell>
          <cell r="BA63" t="str">
            <v>×</v>
          </cell>
          <cell r="BB63" t="str">
            <v>×</v>
          </cell>
          <cell r="BC63" t="str">
            <v/>
          </cell>
          <cell r="BD63">
            <v>0</v>
          </cell>
          <cell r="BE63" t="str">
            <v/>
          </cell>
          <cell r="BF63" t="str">
            <v/>
          </cell>
          <cell r="BG63" t="str">
            <v>○</v>
          </cell>
          <cell r="BH63" t="b">
            <v>1</v>
          </cell>
          <cell r="BI63" t="b">
            <v>1</v>
          </cell>
        </row>
        <row r="64">
          <cell r="C64" t="str">
            <v/>
          </cell>
          <cell r="D64" t="str">
            <v/>
          </cell>
          <cell r="E64" t="str">
            <v/>
          </cell>
          <cell r="F64" t="str">
            <v/>
          </cell>
          <cell r="U64" t="str">
            <v>－</v>
          </cell>
          <cell r="AX64" t="str">
            <v>予定価格</v>
          </cell>
          <cell r="AY64" t="str">
            <v>×</v>
          </cell>
          <cell r="AZ64" t="str">
            <v>×</v>
          </cell>
          <cell r="BA64" t="str">
            <v>×</v>
          </cell>
          <cell r="BB64" t="str">
            <v>×</v>
          </cell>
          <cell r="BC64" t="str">
            <v/>
          </cell>
          <cell r="BD64">
            <v>0</v>
          </cell>
          <cell r="BE64" t="str">
            <v/>
          </cell>
          <cell r="BF64" t="str">
            <v/>
          </cell>
          <cell r="BG64" t="str">
            <v>○</v>
          </cell>
          <cell r="BH64" t="b">
            <v>1</v>
          </cell>
          <cell r="BI64" t="b">
            <v>1</v>
          </cell>
        </row>
        <row r="65">
          <cell r="C65" t="str">
            <v/>
          </cell>
          <cell r="D65" t="str">
            <v/>
          </cell>
          <cell r="E65" t="str">
            <v/>
          </cell>
          <cell r="F65" t="str">
            <v/>
          </cell>
          <cell r="U65" t="str">
            <v>－</v>
          </cell>
          <cell r="AX65" t="str">
            <v>予定価格</v>
          </cell>
          <cell r="AY65" t="str">
            <v>×</v>
          </cell>
          <cell r="AZ65" t="str">
            <v>×</v>
          </cell>
          <cell r="BA65" t="str">
            <v>×</v>
          </cell>
          <cell r="BB65" t="str">
            <v>×</v>
          </cell>
          <cell r="BC65" t="str">
            <v/>
          </cell>
          <cell r="BD65">
            <v>0</v>
          </cell>
          <cell r="BE65" t="str">
            <v/>
          </cell>
          <cell r="BF65" t="str">
            <v/>
          </cell>
          <cell r="BG65" t="str">
            <v>○</v>
          </cell>
          <cell r="BH65" t="b">
            <v>1</v>
          </cell>
          <cell r="BI65" t="b">
            <v>1</v>
          </cell>
        </row>
        <row r="66">
          <cell r="C66" t="str">
            <v/>
          </cell>
          <cell r="D66" t="str">
            <v/>
          </cell>
          <cell r="E66" t="str">
            <v/>
          </cell>
          <cell r="F66" t="str">
            <v/>
          </cell>
          <cell r="U66" t="str">
            <v>－</v>
          </cell>
          <cell r="AX66" t="str">
            <v>予定価格</v>
          </cell>
          <cell r="AY66" t="str">
            <v>×</v>
          </cell>
          <cell r="AZ66" t="str">
            <v>×</v>
          </cell>
          <cell r="BA66" t="str">
            <v>×</v>
          </cell>
          <cell r="BB66" t="str">
            <v>×</v>
          </cell>
          <cell r="BC66" t="str">
            <v/>
          </cell>
          <cell r="BD66">
            <v>0</v>
          </cell>
          <cell r="BE66" t="str">
            <v/>
          </cell>
          <cell r="BF66" t="str">
            <v/>
          </cell>
          <cell r="BG66" t="str">
            <v>○</v>
          </cell>
          <cell r="BH66" t="b">
            <v>1</v>
          </cell>
          <cell r="BI66" t="b">
            <v>1</v>
          </cell>
        </row>
        <row r="67">
          <cell r="C67" t="str">
            <v/>
          </cell>
          <cell r="D67" t="str">
            <v/>
          </cell>
          <cell r="E67" t="str">
            <v/>
          </cell>
          <cell r="F67" t="str">
            <v/>
          </cell>
          <cell r="U67" t="str">
            <v>－</v>
          </cell>
          <cell r="AX67" t="str">
            <v>予定価格</v>
          </cell>
          <cell r="AY67" t="str">
            <v>×</v>
          </cell>
          <cell r="AZ67" t="str">
            <v>×</v>
          </cell>
          <cell r="BA67" t="str">
            <v>×</v>
          </cell>
          <cell r="BB67" t="str">
            <v>×</v>
          </cell>
          <cell r="BC67" t="str">
            <v/>
          </cell>
          <cell r="BD67">
            <v>0</v>
          </cell>
          <cell r="BE67" t="str">
            <v/>
          </cell>
          <cell r="BF67" t="str">
            <v/>
          </cell>
          <cell r="BG67" t="str">
            <v>○</v>
          </cell>
          <cell r="BH67" t="b">
            <v>1</v>
          </cell>
          <cell r="BI67" t="b">
            <v>1</v>
          </cell>
        </row>
        <row r="68">
          <cell r="C68" t="str">
            <v/>
          </cell>
          <cell r="D68" t="str">
            <v/>
          </cell>
          <cell r="E68" t="str">
            <v/>
          </cell>
          <cell r="F68" t="str">
            <v/>
          </cell>
          <cell r="U68" t="str">
            <v>－</v>
          </cell>
          <cell r="AX68" t="str">
            <v>予定価格</v>
          </cell>
          <cell r="AY68" t="str">
            <v>×</v>
          </cell>
          <cell r="AZ68" t="str">
            <v>×</v>
          </cell>
          <cell r="BA68" t="str">
            <v>×</v>
          </cell>
          <cell r="BB68" t="str">
            <v>×</v>
          </cell>
          <cell r="BC68" t="str">
            <v/>
          </cell>
          <cell r="BD68">
            <v>0</v>
          </cell>
          <cell r="BE68" t="str">
            <v/>
          </cell>
          <cell r="BF68" t="str">
            <v/>
          </cell>
          <cell r="BG68" t="str">
            <v>○</v>
          </cell>
          <cell r="BH68" t="b">
            <v>1</v>
          </cell>
          <cell r="BI68" t="b">
            <v>1</v>
          </cell>
        </row>
        <row r="69">
          <cell r="C69" t="str">
            <v/>
          </cell>
          <cell r="D69" t="str">
            <v/>
          </cell>
          <cell r="E69" t="str">
            <v/>
          </cell>
          <cell r="F69" t="str">
            <v/>
          </cell>
          <cell r="U69" t="str">
            <v>－</v>
          </cell>
          <cell r="AX69" t="str">
            <v>予定価格</v>
          </cell>
          <cell r="AY69" t="str">
            <v>×</v>
          </cell>
          <cell r="AZ69" t="str">
            <v>×</v>
          </cell>
          <cell r="BA69" t="str">
            <v>×</v>
          </cell>
          <cell r="BB69" t="str">
            <v>×</v>
          </cell>
          <cell r="BC69" t="str">
            <v/>
          </cell>
          <cell r="BD69">
            <v>0</v>
          </cell>
          <cell r="BE69" t="str">
            <v/>
          </cell>
          <cell r="BF69" t="str">
            <v/>
          </cell>
          <cell r="BG69" t="str">
            <v>○</v>
          </cell>
          <cell r="BH69" t="b">
            <v>1</v>
          </cell>
          <cell r="BI69" t="b">
            <v>1</v>
          </cell>
        </row>
        <row r="70">
          <cell r="C70" t="str">
            <v/>
          </cell>
          <cell r="D70" t="str">
            <v/>
          </cell>
          <cell r="E70" t="str">
            <v/>
          </cell>
          <cell r="F70" t="str">
            <v/>
          </cell>
          <cell r="U70" t="str">
            <v>－</v>
          </cell>
          <cell r="AX70" t="str">
            <v>予定価格</v>
          </cell>
          <cell r="AY70" t="str">
            <v>×</v>
          </cell>
          <cell r="AZ70" t="str">
            <v>×</v>
          </cell>
          <cell r="BA70" t="str">
            <v>×</v>
          </cell>
          <cell r="BB70" t="str">
            <v>×</v>
          </cell>
          <cell r="BC70" t="str">
            <v/>
          </cell>
          <cell r="BD70">
            <v>0</v>
          </cell>
          <cell r="BE70" t="str">
            <v/>
          </cell>
          <cell r="BF70" t="str">
            <v/>
          </cell>
          <cell r="BG70" t="str">
            <v>○</v>
          </cell>
          <cell r="BH70" t="b">
            <v>1</v>
          </cell>
          <cell r="BI70" t="b">
            <v>1</v>
          </cell>
        </row>
        <row r="71">
          <cell r="C71" t="str">
            <v/>
          </cell>
          <cell r="D71" t="str">
            <v/>
          </cell>
          <cell r="E71" t="str">
            <v/>
          </cell>
          <cell r="F71" t="str">
            <v/>
          </cell>
          <cell r="U71" t="str">
            <v>－</v>
          </cell>
          <cell r="AX71" t="str">
            <v>予定価格</v>
          </cell>
          <cell r="AY71" t="str">
            <v>×</v>
          </cell>
          <cell r="AZ71" t="str">
            <v>×</v>
          </cell>
          <cell r="BA71" t="str">
            <v>×</v>
          </cell>
          <cell r="BB71" t="str">
            <v>×</v>
          </cell>
          <cell r="BC71" t="str">
            <v/>
          </cell>
          <cell r="BD71">
            <v>0</v>
          </cell>
          <cell r="BE71" t="str">
            <v/>
          </cell>
          <cell r="BF71" t="str">
            <v/>
          </cell>
          <cell r="BG71" t="str">
            <v>○</v>
          </cell>
          <cell r="BH71" t="b">
            <v>1</v>
          </cell>
          <cell r="BI71" t="b">
            <v>1</v>
          </cell>
        </row>
        <row r="72">
          <cell r="C72" t="str">
            <v/>
          </cell>
          <cell r="D72" t="str">
            <v/>
          </cell>
          <cell r="E72" t="str">
            <v/>
          </cell>
          <cell r="F72" t="str">
            <v/>
          </cell>
          <cell r="U72" t="str">
            <v>－</v>
          </cell>
          <cell r="AX72" t="str">
            <v>予定価格</v>
          </cell>
          <cell r="AY72" t="str">
            <v>×</v>
          </cell>
          <cell r="AZ72" t="str">
            <v>×</v>
          </cell>
          <cell r="BA72" t="str">
            <v>×</v>
          </cell>
          <cell r="BB72" t="str">
            <v>×</v>
          </cell>
          <cell r="BC72" t="str">
            <v/>
          </cell>
          <cell r="BD72">
            <v>0</v>
          </cell>
          <cell r="BE72" t="str">
            <v/>
          </cell>
          <cell r="BF72" t="str">
            <v/>
          </cell>
          <cell r="BG72" t="str">
            <v>○</v>
          </cell>
          <cell r="BH72" t="b">
            <v>1</v>
          </cell>
          <cell r="BI72" t="b">
            <v>1</v>
          </cell>
        </row>
        <row r="73">
          <cell r="C73" t="str">
            <v/>
          </cell>
          <cell r="D73" t="str">
            <v/>
          </cell>
          <cell r="E73" t="str">
            <v/>
          </cell>
          <cell r="F73" t="str">
            <v/>
          </cell>
          <cell r="U73" t="str">
            <v>－</v>
          </cell>
          <cell r="AX73" t="str">
            <v>予定価格</v>
          </cell>
          <cell r="AY73" t="str">
            <v>×</v>
          </cell>
          <cell r="AZ73" t="str">
            <v>×</v>
          </cell>
          <cell r="BA73" t="str">
            <v>×</v>
          </cell>
          <cell r="BB73" t="str">
            <v>×</v>
          </cell>
          <cell r="BC73" t="str">
            <v/>
          </cell>
          <cell r="BD73">
            <v>0</v>
          </cell>
          <cell r="BE73" t="str">
            <v/>
          </cell>
          <cell r="BF73" t="str">
            <v/>
          </cell>
          <cell r="BG73" t="str">
            <v>○</v>
          </cell>
          <cell r="BH73" t="b">
            <v>1</v>
          </cell>
          <cell r="BI73" t="b">
            <v>1</v>
          </cell>
        </row>
        <row r="74">
          <cell r="C74" t="str">
            <v/>
          </cell>
          <cell r="D74" t="str">
            <v/>
          </cell>
          <cell r="E74" t="str">
            <v/>
          </cell>
          <cell r="F74" t="str">
            <v/>
          </cell>
          <cell r="U74" t="str">
            <v>－</v>
          </cell>
          <cell r="AX74" t="str">
            <v>予定価格</v>
          </cell>
          <cell r="AY74" t="str">
            <v>×</v>
          </cell>
          <cell r="AZ74" t="str">
            <v>×</v>
          </cell>
          <cell r="BA74" t="str">
            <v>×</v>
          </cell>
          <cell r="BB74" t="str">
            <v>×</v>
          </cell>
          <cell r="BC74" t="str">
            <v/>
          </cell>
          <cell r="BD74">
            <v>0</v>
          </cell>
          <cell r="BE74" t="str">
            <v/>
          </cell>
          <cell r="BF74" t="str">
            <v/>
          </cell>
          <cell r="BG74" t="str">
            <v>○</v>
          </cell>
          <cell r="BH74" t="b">
            <v>1</v>
          </cell>
          <cell r="BI74" t="b">
            <v>1</v>
          </cell>
        </row>
        <row r="75">
          <cell r="C75" t="str">
            <v/>
          </cell>
          <cell r="D75" t="str">
            <v/>
          </cell>
          <cell r="E75" t="str">
            <v/>
          </cell>
          <cell r="F75" t="str">
            <v/>
          </cell>
          <cell r="U75" t="str">
            <v>－</v>
          </cell>
          <cell r="AX75" t="str">
            <v>予定価格</v>
          </cell>
          <cell r="AY75" t="str">
            <v>×</v>
          </cell>
          <cell r="AZ75" t="str">
            <v>×</v>
          </cell>
          <cell r="BA75" t="str">
            <v>×</v>
          </cell>
          <cell r="BB75" t="str">
            <v>×</v>
          </cell>
          <cell r="BC75" t="str">
            <v/>
          </cell>
          <cell r="BD75">
            <v>0</v>
          </cell>
          <cell r="BE75" t="str">
            <v/>
          </cell>
          <cell r="BF75" t="str">
            <v/>
          </cell>
          <cell r="BG75" t="str">
            <v>○</v>
          </cell>
          <cell r="BH75" t="b">
            <v>1</v>
          </cell>
          <cell r="BI75" t="b">
            <v>1</v>
          </cell>
        </row>
        <row r="76">
          <cell r="C76" t="str">
            <v/>
          </cell>
          <cell r="D76" t="str">
            <v/>
          </cell>
          <cell r="E76" t="str">
            <v/>
          </cell>
          <cell r="F76" t="str">
            <v/>
          </cell>
          <cell r="U76" t="str">
            <v>－</v>
          </cell>
          <cell r="AX76" t="str">
            <v>予定価格</v>
          </cell>
          <cell r="AY76" t="str">
            <v>×</v>
          </cell>
          <cell r="AZ76" t="str">
            <v>×</v>
          </cell>
          <cell r="BA76" t="str">
            <v>×</v>
          </cell>
          <cell r="BB76" t="str">
            <v>×</v>
          </cell>
          <cell r="BC76" t="str">
            <v/>
          </cell>
          <cell r="BD76">
            <v>0</v>
          </cell>
          <cell r="BE76" t="str">
            <v/>
          </cell>
          <cell r="BF76" t="str">
            <v/>
          </cell>
          <cell r="BG76" t="str">
            <v>○</v>
          </cell>
          <cell r="BH76" t="b">
            <v>1</v>
          </cell>
          <cell r="BI76" t="b">
            <v>1</v>
          </cell>
        </row>
        <row r="77">
          <cell r="C77" t="str">
            <v/>
          </cell>
          <cell r="D77" t="str">
            <v/>
          </cell>
          <cell r="E77" t="str">
            <v/>
          </cell>
          <cell r="F77" t="str">
            <v/>
          </cell>
          <cell r="U77" t="str">
            <v>－</v>
          </cell>
          <cell r="AX77" t="str">
            <v>予定価格</v>
          </cell>
          <cell r="AY77" t="str">
            <v>×</v>
          </cell>
          <cell r="AZ77" t="str">
            <v>×</v>
          </cell>
          <cell r="BA77" t="str">
            <v>×</v>
          </cell>
          <cell r="BB77" t="str">
            <v>×</v>
          </cell>
          <cell r="BC77" t="str">
            <v/>
          </cell>
          <cell r="BD77">
            <v>0</v>
          </cell>
          <cell r="BE77" t="str">
            <v/>
          </cell>
          <cell r="BF77" t="str">
            <v/>
          </cell>
          <cell r="BG77" t="str">
            <v>○</v>
          </cell>
          <cell r="BH77" t="b">
            <v>1</v>
          </cell>
          <cell r="BI77" t="b">
            <v>1</v>
          </cell>
        </row>
        <row r="78">
          <cell r="C78" t="str">
            <v/>
          </cell>
          <cell r="D78" t="str">
            <v/>
          </cell>
          <cell r="E78" t="str">
            <v/>
          </cell>
          <cell r="F78" t="str">
            <v/>
          </cell>
          <cell r="U78" t="str">
            <v>－</v>
          </cell>
          <cell r="AX78" t="str">
            <v>予定価格</v>
          </cell>
          <cell r="AY78" t="str">
            <v>×</v>
          </cell>
          <cell r="AZ78" t="str">
            <v>×</v>
          </cell>
          <cell r="BA78" t="str">
            <v>×</v>
          </cell>
          <cell r="BB78" t="str">
            <v>×</v>
          </cell>
          <cell r="BC78" t="str">
            <v/>
          </cell>
          <cell r="BD78">
            <v>0</v>
          </cell>
          <cell r="BE78" t="str">
            <v/>
          </cell>
          <cell r="BF78" t="str">
            <v/>
          </cell>
          <cell r="BG78" t="str">
            <v>○</v>
          </cell>
          <cell r="BH78" t="b">
            <v>1</v>
          </cell>
          <cell r="BI78" t="b">
            <v>1</v>
          </cell>
        </row>
        <row r="79">
          <cell r="C79" t="str">
            <v/>
          </cell>
          <cell r="D79" t="str">
            <v/>
          </cell>
          <cell r="E79" t="str">
            <v/>
          </cell>
          <cell r="F79" t="str">
            <v/>
          </cell>
          <cell r="U79" t="str">
            <v>－</v>
          </cell>
          <cell r="AX79" t="str">
            <v>予定価格</v>
          </cell>
          <cell r="AY79" t="str">
            <v>×</v>
          </cell>
          <cell r="AZ79" t="str">
            <v>×</v>
          </cell>
          <cell r="BA79" t="str">
            <v>×</v>
          </cell>
          <cell r="BB79" t="str">
            <v>×</v>
          </cell>
          <cell r="BC79" t="str">
            <v/>
          </cell>
          <cell r="BD79">
            <v>0</v>
          </cell>
          <cell r="BE79" t="str">
            <v/>
          </cell>
          <cell r="BF79" t="str">
            <v/>
          </cell>
          <cell r="BG79" t="str">
            <v>○</v>
          </cell>
          <cell r="BH79" t="b">
            <v>1</v>
          </cell>
          <cell r="BI79" t="b">
            <v>1</v>
          </cell>
        </row>
        <row r="80">
          <cell r="C80" t="str">
            <v/>
          </cell>
          <cell r="D80" t="str">
            <v/>
          </cell>
          <cell r="E80" t="str">
            <v/>
          </cell>
          <cell r="F80" t="str">
            <v/>
          </cell>
          <cell r="U80" t="str">
            <v>－</v>
          </cell>
          <cell r="AX80" t="str">
            <v>予定価格</v>
          </cell>
          <cell r="AY80" t="str">
            <v>×</v>
          </cell>
          <cell r="AZ80" t="str">
            <v>×</v>
          </cell>
          <cell r="BA80" t="str">
            <v>×</v>
          </cell>
          <cell r="BB80" t="str">
            <v>×</v>
          </cell>
          <cell r="BC80" t="str">
            <v/>
          </cell>
          <cell r="BD80">
            <v>0</v>
          </cell>
          <cell r="BE80" t="str">
            <v/>
          </cell>
          <cell r="BF80" t="str">
            <v/>
          </cell>
          <cell r="BG80" t="str">
            <v>○</v>
          </cell>
          <cell r="BH80" t="b">
            <v>1</v>
          </cell>
          <cell r="BI80" t="b">
            <v>1</v>
          </cell>
        </row>
        <row r="81">
          <cell r="C81" t="str">
            <v/>
          </cell>
          <cell r="D81" t="str">
            <v/>
          </cell>
          <cell r="E81" t="str">
            <v/>
          </cell>
          <cell r="F81" t="str">
            <v/>
          </cell>
          <cell r="U81" t="str">
            <v>－</v>
          </cell>
          <cell r="AX81" t="str">
            <v>予定価格</v>
          </cell>
          <cell r="AY81" t="str">
            <v>×</v>
          </cell>
          <cell r="AZ81" t="str">
            <v>×</v>
          </cell>
          <cell r="BA81" t="str">
            <v>×</v>
          </cell>
          <cell r="BB81" t="str">
            <v>×</v>
          </cell>
          <cell r="BC81" t="str">
            <v/>
          </cell>
          <cell r="BD81">
            <v>0</v>
          </cell>
          <cell r="BE81" t="str">
            <v/>
          </cell>
          <cell r="BF81" t="str">
            <v/>
          </cell>
          <cell r="BG81" t="str">
            <v>○</v>
          </cell>
          <cell r="BH81" t="b">
            <v>1</v>
          </cell>
          <cell r="BI81" t="b">
            <v>1</v>
          </cell>
        </row>
        <row r="82">
          <cell r="C82" t="str">
            <v/>
          </cell>
          <cell r="D82" t="str">
            <v/>
          </cell>
          <cell r="E82" t="str">
            <v/>
          </cell>
          <cell r="F82" t="str">
            <v/>
          </cell>
          <cell r="U82" t="str">
            <v>－</v>
          </cell>
          <cell r="AX82" t="str">
            <v>予定価格</v>
          </cell>
          <cell r="AY82" t="str">
            <v>×</v>
          </cell>
          <cell r="AZ82" t="str">
            <v>×</v>
          </cell>
          <cell r="BA82" t="str">
            <v>×</v>
          </cell>
          <cell r="BB82" t="str">
            <v>×</v>
          </cell>
          <cell r="BC82" t="str">
            <v/>
          </cell>
          <cell r="BD82">
            <v>0</v>
          </cell>
          <cell r="BE82" t="str">
            <v/>
          </cell>
          <cell r="BF82" t="str">
            <v/>
          </cell>
          <cell r="BG82" t="str">
            <v>○</v>
          </cell>
          <cell r="BH82" t="b">
            <v>1</v>
          </cell>
          <cell r="BI82" t="b">
            <v>1</v>
          </cell>
        </row>
        <row r="83">
          <cell r="C83" t="str">
            <v/>
          </cell>
          <cell r="D83" t="str">
            <v/>
          </cell>
          <cell r="E83" t="str">
            <v/>
          </cell>
          <cell r="F83" t="str">
            <v/>
          </cell>
          <cell r="U83" t="str">
            <v>－</v>
          </cell>
          <cell r="AX83" t="str">
            <v>予定価格</v>
          </cell>
          <cell r="AY83" t="str">
            <v>×</v>
          </cell>
          <cell r="AZ83" t="str">
            <v>×</v>
          </cell>
          <cell r="BA83" t="str">
            <v>×</v>
          </cell>
          <cell r="BB83" t="str">
            <v>×</v>
          </cell>
          <cell r="BC83" t="str">
            <v/>
          </cell>
          <cell r="BD83">
            <v>0</v>
          </cell>
          <cell r="BE83" t="str">
            <v/>
          </cell>
          <cell r="BF83" t="str">
            <v/>
          </cell>
          <cell r="BG83" t="str">
            <v>○</v>
          </cell>
          <cell r="BH83" t="b">
            <v>1</v>
          </cell>
          <cell r="BI83" t="b">
            <v>1</v>
          </cell>
        </row>
        <row r="84">
          <cell r="C84" t="str">
            <v/>
          </cell>
          <cell r="D84" t="str">
            <v/>
          </cell>
          <cell r="E84" t="str">
            <v/>
          </cell>
          <cell r="F84" t="str">
            <v/>
          </cell>
          <cell r="U84" t="str">
            <v>－</v>
          </cell>
          <cell r="AX84" t="str">
            <v>予定価格</v>
          </cell>
          <cell r="AY84" t="str">
            <v>×</v>
          </cell>
          <cell r="AZ84" t="str">
            <v>×</v>
          </cell>
          <cell r="BA84" t="str">
            <v>×</v>
          </cell>
          <cell r="BB84" t="str">
            <v>×</v>
          </cell>
          <cell r="BC84" t="str">
            <v/>
          </cell>
          <cell r="BD84">
            <v>0</v>
          </cell>
          <cell r="BE84" t="str">
            <v/>
          </cell>
          <cell r="BF84" t="str">
            <v/>
          </cell>
          <cell r="BG84" t="str">
            <v>○</v>
          </cell>
          <cell r="BH84" t="b">
            <v>1</v>
          </cell>
          <cell r="BI84" t="b">
            <v>1</v>
          </cell>
        </row>
        <row r="85">
          <cell r="C85" t="str">
            <v/>
          </cell>
          <cell r="D85" t="str">
            <v/>
          </cell>
          <cell r="E85" t="str">
            <v/>
          </cell>
          <cell r="F85" t="str">
            <v/>
          </cell>
          <cell r="U85" t="str">
            <v>－</v>
          </cell>
          <cell r="AX85" t="str">
            <v>予定価格</v>
          </cell>
          <cell r="AY85" t="str">
            <v>×</v>
          </cell>
          <cell r="AZ85" t="str">
            <v>×</v>
          </cell>
          <cell r="BA85" t="str">
            <v>×</v>
          </cell>
          <cell r="BB85" t="str">
            <v>×</v>
          </cell>
          <cell r="BC85" t="str">
            <v/>
          </cell>
          <cell r="BD85">
            <v>0</v>
          </cell>
          <cell r="BE85" t="str">
            <v/>
          </cell>
          <cell r="BF85" t="str">
            <v/>
          </cell>
          <cell r="BG85" t="str">
            <v>○</v>
          </cell>
          <cell r="BH85" t="b">
            <v>1</v>
          </cell>
          <cell r="BI85" t="b">
            <v>1</v>
          </cell>
        </row>
        <row r="86">
          <cell r="C86" t="str">
            <v/>
          </cell>
          <cell r="D86" t="str">
            <v/>
          </cell>
          <cell r="E86" t="str">
            <v/>
          </cell>
          <cell r="F86" t="str">
            <v/>
          </cell>
          <cell r="U86" t="str">
            <v>－</v>
          </cell>
          <cell r="AX86" t="str">
            <v>予定価格</v>
          </cell>
          <cell r="AY86" t="str">
            <v>×</v>
          </cell>
          <cell r="AZ86" t="str">
            <v>×</v>
          </cell>
          <cell r="BA86" t="str">
            <v>×</v>
          </cell>
          <cell r="BB86" t="str">
            <v>×</v>
          </cell>
          <cell r="BC86" t="str">
            <v/>
          </cell>
          <cell r="BD86">
            <v>0</v>
          </cell>
          <cell r="BE86" t="str">
            <v/>
          </cell>
          <cell r="BF86" t="str">
            <v/>
          </cell>
          <cell r="BG86" t="str">
            <v>○</v>
          </cell>
          <cell r="BH86" t="b">
            <v>1</v>
          </cell>
          <cell r="BI86" t="b">
            <v>1</v>
          </cell>
        </row>
        <row r="87">
          <cell r="C87" t="str">
            <v/>
          </cell>
          <cell r="D87" t="str">
            <v/>
          </cell>
          <cell r="E87" t="str">
            <v/>
          </cell>
          <cell r="F87" t="str">
            <v/>
          </cell>
          <cell r="U87" t="str">
            <v>－</v>
          </cell>
          <cell r="AX87" t="str">
            <v>予定価格</v>
          </cell>
          <cell r="AY87" t="str">
            <v>×</v>
          </cell>
          <cell r="AZ87" t="str">
            <v>×</v>
          </cell>
          <cell r="BA87" t="str">
            <v>×</v>
          </cell>
          <cell r="BB87" t="str">
            <v>×</v>
          </cell>
          <cell r="BC87" t="str">
            <v/>
          </cell>
          <cell r="BD87">
            <v>0</v>
          </cell>
          <cell r="BE87" t="str">
            <v/>
          </cell>
          <cell r="BF87" t="str">
            <v/>
          </cell>
          <cell r="BG87" t="str">
            <v>○</v>
          </cell>
          <cell r="BH87" t="b">
            <v>1</v>
          </cell>
          <cell r="BI87" t="b">
            <v>1</v>
          </cell>
        </row>
        <row r="88">
          <cell r="C88" t="str">
            <v/>
          </cell>
          <cell r="D88" t="str">
            <v/>
          </cell>
          <cell r="E88" t="str">
            <v/>
          </cell>
          <cell r="F88" t="str">
            <v/>
          </cell>
          <cell r="U88" t="str">
            <v>－</v>
          </cell>
          <cell r="AX88" t="str">
            <v>予定価格</v>
          </cell>
          <cell r="AY88" t="str">
            <v>×</v>
          </cell>
          <cell r="AZ88" t="str">
            <v>×</v>
          </cell>
          <cell r="BA88" t="str">
            <v>×</v>
          </cell>
          <cell r="BB88" t="str">
            <v>×</v>
          </cell>
          <cell r="BC88" t="str">
            <v/>
          </cell>
          <cell r="BD88">
            <v>0</v>
          </cell>
          <cell r="BE88" t="str">
            <v/>
          </cell>
          <cell r="BF88" t="str">
            <v/>
          </cell>
          <cell r="BG88" t="str">
            <v>○</v>
          </cell>
          <cell r="BH88" t="b">
            <v>1</v>
          </cell>
          <cell r="BI88" t="b">
            <v>1</v>
          </cell>
        </row>
        <row r="89">
          <cell r="C89" t="str">
            <v/>
          </cell>
          <cell r="D89" t="str">
            <v/>
          </cell>
          <cell r="E89" t="str">
            <v/>
          </cell>
          <cell r="F89" t="str">
            <v/>
          </cell>
          <cell r="U89" t="str">
            <v>－</v>
          </cell>
          <cell r="AX89" t="str">
            <v>予定価格</v>
          </cell>
          <cell r="AY89" t="str">
            <v>×</v>
          </cell>
          <cell r="AZ89" t="str">
            <v>×</v>
          </cell>
          <cell r="BA89" t="str">
            <v>×</v>
          </cell>
          <cell r="BB89" t="str">
            <v>×</v>
          </cell>
          <cell r="BC89" t="str">
            <v/>
          </cell>
          <cell r="BD89">
            <v>0</v>
          </cell>
          <cell r="BE89" t="str">
            <v/>
          </cell>
          <cell r="BF89" t="str">
            <v/>
          </cell>
          <cell r="BG89" t="str">
            <v>○</v>
          </cell>
          <cell r="BH89" t="b">
            <v>1</v>
          </cell>
          <cell r="BI89" t="b">
            <v>1</v>
          </cell>
        </row>
        <row r="90">
          <cell r="C90" t="str">
            <v/>
          </cell>
          <cell r="D90" t="str">
            <v/>
          </cell>
          <cell r="E90" t="str">
            <v/>
          </cell>
          <cell r="F90" t="str">
            <v/>
          </cell>
          <cell r="U90" t="str">
            <v>－</v>
          </cell>
          <cell r="AX90" t="str">
            <v>予定価格</v>
          </cell>
          <cell r="AY90" t="str">
            <v>×</v>
          </cell>
          <cell r="AZ90" t="str">
            <v>×</v>
          </cell>
          <cell r="BA90" t="str">
            <v>×</v>
          </cell>
          <cell r="BB90" t="str">
            <v>×</v>
          </cell>
          <cell r="BC90" t="str">
            <v/>
          </cell>
          <cell r="BD90">
            <v>0</v>
          </cell>
          <cell r="BE90" t="str">
            <v/>
          </cell>
          <cell r="BF90" t="str">
            <v/>
          </cell>
          <cell r="BG90" t="str">
            <v>○</v>
          </cell>
          <cell r="BH90" t="b">
            <v>1</v>
          </cell>
          <cell r="BI90" t="b">
            <v>1</v>
          </cell>
        </row>
        <row r="91">
          <cell r="C91" t="str">
            <v/>
          </cell>
          <cell r="D91" t="str">
            <v/>
          </cell>
          <cell r="E91" t="str">
            <v/>
          </cell>
          <cell r="F91" t="str">
            <v/>
          </cell>
          <cell r="U91" t="str">
            <v>－</v>
          </cell>
          <cell r="AX91" t="str">
            <v>予定価格</v>
          </cell>
          <cell r="AY91" t="str">
            <v>×</v>
          </cell>
          <cell r="AZ91" t="str">
            <v>×</v>
          </cell>
          <cell r="BA91" t="str">
            <v>×</v>
          </cell>
          <cell r="BB91" t="str">
            <v>×</v>
          </cell>
          <cell r="BC91" t="str">
            <v/>
          </cell>
          <cell r="BD91">
            <v>0</v>
          </cell>
          <cell r="BE91" t="str">
            <v/>
          </cell>
          <cell r="BF91" t="str">
            <v/>
          </cell>
          <cell r="BG91" t="str">
            <v>○</v>
          </cell>
          <cell r="BH91" t="b">
            <v>1</v>
          </cell>
          <cell r="BI91" t="b">
            <v>1</v>
          </cell>
        </row>
        <row r="92">
          <cell r="C92" t="str">
            <v/>
          </cell>
          <cell r="D92" t="str">
            <v/>
          </cell>
          <cell r="E92" t="str">
            <v/>
          </cell>
          <cell r="F92" t="str">
            <v/>
          </cell>
          <cell r="U92" t="str">
            <v>－</v>
          </cell>
          <cell r="AX92" t="str">
            <v>予定価格</v>
          </cell>
          <cell r="AY92" t="str">
            <v>×</v>
          </cell>
          <cell r="AZ92" t="str">
            <v>×</v>
          </cell>
          <cell r="BA92" t="str">
            <v>×</v>
          </cell>
          <cell r="BB92" t="str">
            <v>×</v>
          </cell>
          <cell r="BC92" t="str">
            <v/>
          </cell>
          <cell r="BD92">
            <v>0</v>
          </cell>
          <cell r="BE92" t="str">
            <v/>
          </cell>
          <cell r="BF92" t="str">
            <v/>
          </cell>
          <cell r="BG92" t="str">
            <v>○</v>
          </cell>
          <cell r="BH92" t="b">
            <v>1</v>
          </cell>
          <cell r="BI92" t="b">
            <v>1</v>
          </cell>
        </row>
        <row r="93">
          <cell r="C93" t="str">
            <v/>
          </cell>
          <cell r="D93" t="str">
            <v/>
          </cell>
          <cell r="E93" t="str">
            <v/>
          </cell>
          <cell r="F93" t="str">
            <v/>
          </cell>
          <cell r="U93" t="str">
            <v>－</v>
          </cell>
          <cell r="AX93" t="str">
            <v>予定価格</v>
          </cell>
          <cell r="AY93" t="str">
            <v>×</v>
          </cell>
          <cell r="AZ93" t="str">
            <v>×</v>
          </cell>
          <cell r="BA93" t="str">
            <v>×</v>
          </cell>
          <cell r="BB93" t="str">
            <v>×</v>
          </cell>
          <cell r="BC93" t="str">
            <v/>
          </cell>
          <cell r="BD93">
            <v>0</v>
          </cell>
          <cell r="BE93" t="str">
            <v/>
          </cell>
          <cell r="BF93" t="str">
            <v/>
          </cell>
          <cell r="BG93" t="str">
            <v>○</v>
          </cell>
          <cell r="BH93" t="b">
            <v>1</v>
          </cell>
          <cell r="BI93" t="b">
            <v>1</v>
          </cell>
        </row>
        <row r="94">
          <cell r="C94" t="str">
            <v/>
          </cell>
          <cell r="D94" t="str">
            <v/>
          </cell>
          <cell r="E94" t="str">
            <v/>
          </cell>
          <cell r="F94" t="str">
            <v/>
          </cell>
          <cell r="U94" t="str">
            <v>－</v>
          </cell>
          <cell r="AX94" t="str">
            <v>予定価格</v>
          </cell>
          <cell r="AY94" t="str">
            <v>×</v>
          </cell>
          <cell r="AZ94" t="str">
            <v>×</v>
          </cell>
          <cell r="BA94" t="str">
            <v>×</v>
          </cell>
          <cell r="BB94" t="str">
            <v>×</v>
          </cell>
          <cell r="BC94" t="str">
            <v/>
          </cell>
          <cell r="BD94">
            <v>0</v>
          </cell>
          <cell r="BE94" t="str">
            <v/>
          </cell>
          <cell r="BF94" t="str">
            <v/>
          </cell>
          <cell r="BG94" t="str">
            <v>○</v>
          </cell>
          <cell r="BH94" t="b">
            <v>1</v>
          </cell>
          <cell r="BI94" t="b">
            <v>1</v>
          </cell>
        </row>
        <row r="95">
          <cell r="C95" t="str">
            <v/>
          </cell>
          <cell r="D95" t="str">
            <v/>
          </cell>
          <cell r="E95" t="str">
            <v/>
          </cell>
          <cell r="F95" t="str">
            <v/>
          </cell>
          <cell r="U95" t="str">
            <v>－</v>
          </cell>
          <cell r="AX95" t="str">
            <v>予定価格</v>
          </cell>
          <cell r="AY95" t="str">
            <v>×</v>
          </cell>
          <cell r="AZ95" t="str">
            <v>×</v>
          </cell>
          <cell r="BA95" t="str">
            <v>×</v>
          </cell>
          <cell r="BB95" t="str">
            <v>×</v>
          </cell>
          <cell r="BC95" t="str">
            <v/>
          </cell>
          <cell r="BD95">
            <v>0</v>
          </cell>
          <cell r="BE95" t="str">
            <v/>
          </cell>
          <cell r="BF95" t="str">
            <v/>
          </cell>
          <cell r="BG95" t="str">
            <v>○</v>
          </cell>
          <cell r="BH95" t="b">
            <v>1</v>
          </cell>
          <cell r="BI95" t="b">
            <v>1</v>
          </cell>
        </row>
        <row r="96">
          <cell r="C96" t="str">
            <v/>
          </cell>
          <cell r="D96" t="str">
            <v/>
          </cell>
          <cell r="E96" t="str">
            <v/>
          </cell>
          <cell r="F96" t="str">
            <v/>
          </cell>
          <cell r="U96" t="str">
            <v>－</v>
          </cell>
          <cell r="AX96" t="str">
            <v>予定価格</v>
          </cell>
          <cell r="AY96" t="str">
            <v>×</v>
          </cell>
          <cell r="AZ96" t="str">
            <v>×</v>
          </cell>
          <cell r="BA96" t="str">
            <v>×</v>
          </cell>
          <cell r="BB96" t="str">
            <v>×</v>
          </cell>
          <cell r="BC96" t="str">
            <v/>
          </cell>
          <cell r="BD96">
            <v>0</v>
          </cell>
          <cell r="BE96" t="str">
            <v/>
          </cell>
          <cell r="BF96" t="str">
            <v/>
          </cell>
          <cell r="BG96" t="str">
            <v>○</v>
          </cell>
          <cell r="BH96" t="b">
            <v>1</v>
          </cell>
          <cell r="BI96" t="b">
            <v>1</v>
          </cell>
        </row>
        <row r="97">
          <cell r="C97" t="str">
            <v/>
          </cell>
          <cell r="D97" t="str">
            <v/>
          </cell>
          <cell r="E97" t="str">
            <v/>
          </cell>
          <cell r="F97" t="str">
            <v/>
          </cell>
          <cell r="U97" t="str">
            <v>－</v>
          </cell>
          <cell r="AX97" t="str">
            <v>予定価格</v>
          </cell>
          <cell r="AY97" t="str">
            <v>×</v>
          </cell>
          <cell r="AZ97" t="str">
            <v>×</v>
          </cell>
          <cell r="BA97" t="str">
            <v>×</v>
          </cell>
          <cell r="BB97" t="str">
            <v>×</v>
          </cell>
          <cell r="BC97" t="str">
            <v/>
          </cell>
          <cell r="BD97">
            <v>0</v>
          </cell>
          <cell r="BE97" t="str">
            <v/>
          </cell>
          <cell r="BF97" t="str">
            <v/>
          </cell>
          <cell r="BG97" t="str">
            <v>○</v>
          </cell>
          <cell r="BH97" t="b">
            <v>1</v>
          </cell>
          <cell r="BI97" t="b">
            <v>1</v>
          </cell>
        </row>
        <row r="98">
          <cell r="C98" t="str">
            <v/>
          </cell>
          <cell r="D98" t="str">
            <v/>
          </cell>
          <cell r="E98" t="str">
            <v/>
          </cell>
          <cell r="F98" t="str">
            <v/>
          </cell>
          <cell r="U98" t="str">
            <v>－</v>
          </cell>
          <cell r="AX98" t="str">
            <v>予定価格</v>
          </cell>
          <cell r="AY98" t="str">
            <v>×</v>
          </cell>
          <cell r="AZ98" t="str">
            <v>×</v>
          </cell>
          <cell r="BA98" t="str">
            <v>×</v>
          </cell>
          <cell r="BB98" t="str">
            <v>×</v>
          </cell>
          <cell r="BC98" t="str">
            <v/>
          </cell>
          <cell r="BD98">
            <v>0</v>
          </cell>
          <cell r="BE98" t="str">
            <v/>
          </cell>
          <cell r="BF98" t="str">
            <v/>
          </cell>
          <cell r="BG98" t="str">
            <v>○</v>
          </cell>
          <cell r="BH98" t="b">
            <v>1</v>
          </cell>
          <cell r="BI98" t="b">
            <v>1</v>
          </cell>
        </row>
        <row r="99">
          <cell r="C99" t="str">
            <v/>
          </cell>
          <cell r="D99" t="str">
            <v/>
          </cell>
          <cell r="E99" t="str">
            <v/>
          </cell>
          <cell r="F99" t="str">
            <v/>
          </cell>
          <cell r="U99" t="str">
            <v>－</v>
          </cell>
          <cell r="AX99" t="str">
            <v>予定価格</v>
          </cell>
          <cell r="AY99" t="str">
            <v>×</v>
          </cell>
          <cell r="AZ99" t="str">
            <v>×</v>
          </cell>
          <cell r="BA99" t="str">
            <v>×</v>
          </cell>
          <cell r="BB99" t="str">
            <v>×</v>
          </cell>
          <cell r="BC99" t="str">
            <v/>
          </cell>
          <cell r="BD99">
            <v>0</v>
          </cell>
          <cell r="BE99" t="str">
            <v/>
          </cell>
          <cell r="BF99" t="str">
            <v/>
          </cell>
          <cell r="BG99" t="str">
            <v>○</v>
          </cell>
          <cell r="BH99" t="b">
            <v>1</v>
          </cell>
          <cell r="BI99" t="b">
            <v>1</v>
          </cell>
        </row>
        <row r="100">
          <cell r="C100" t="str">
            <v/>
          </cell>
          <cell r="D100" t="str">
            <v/>
          </cell>
          <cell r="E100" t="str">
            <v/>
          </cell>
          <cell r="F100" t="str">
            <v/>
          </cell>
          <cell r="U100" t="str">
            <v>－</v>
          </cell>
          <cell r="AX100" t="str">
            <v>予定価格</v>
          </cell>
          <cell r="AY100" t="str">
            <v>×</v>
          </cell>
          <cell r="AZ100" t="str">
            <v>×</v>
          </cell>
          <cell r="BA100" t="str">
            <v>×</v>
          </cell>
          <cell r="BB100" t="str">
            <v>×</v>
          </cell>
          <cell r="BC100" t="str">
            <v/>
          </cell>
          <cell r="BD100">
            <v>0</v>
          </cell>
          <cell r="BE100" t="str">
            <v/>
          </cell>
          <cell r="BF100" t="str">
            <v/>
          </cell>
          <cell r="BG100" t="str">
            <v>○</v>
          </cell>
          <cell r="BH100" t="b">
            <v>1</v>
          </cell>
          <cell r="BI100" t="b">
            <v>1</v>
          </cell>
        </row>
        <row r="101">
          <cell r="C101" t="str">
            <v/>
          </cell>
          <cell r="D101" t="str">
            <v/>
          </cell>
          <cell r="E101" t="str">
            <v/>
          </cell>
          <cell r="F101" t="str">
            <v/>
          </cell>
          <cell r="U101" t="str">
            <v>－</v>
          </cell>
          <cell r="AX101" t="str">
            <v>予定価格</v>
          </cell>
          <cell r="AY101" t="str">
            <v>×</v>
          </cell>
          <cell r="AZ101" t="str">
            <v>×</v>
          </cell>
          <cell r="BA101" t="str">
            <v>×</v>
          </cell>
          <cell r="BB101" t="str">
            <v>×</v>
          </cell>
          <cell r="BC101" t="str">
            <v/>
          </cell>
          <cell r="BD101">
            <v>0</v>
          </cell>
          <cell r="BE101" t="str">
            <v/>
          </cell>
          <cell r="BF101" t="str">
            <v/>
          </cell>
          <cell r="BG101" t="str">
            <v>○</v>
          </cell>
          <cell r="BH101" t="b">
            <v>1</v>
          </cell>
          <cell r="BI101" t="b">
            <v>1</v>
          </cell>
        </row>
        <row r="102">
          <cell r="C102" t="str">
            <v/>
          </cell>
          <cell r="D102" t="str">
            <v/>
          </cell>
          <cell r="E102" t="str">
            <v/>
          </cell>
          <cell r="F102" t="str">
            <v/>
          </cell>
          <cell r="U102" t="str">
            <v>－</v>
          </cell>
          <cell r="AX102" t="str">
            <v>予定価格</v>
          </cell>
          <cell r="AY102" t="str">
            <v>×</v>
          </cell>
          <cell r="AZ102" t="str">
            <v>×</v>
          </cell>
          <cell r="BA102" t="str">
            <v>×</v>
          </cell>
          <cell r="BB102" t="str">
            <v>×</v>
          </cell>
          <cell r="BC102" t="str">
            <v/>
          </cell>
          <cell r="BD102">
            <v>0</v>
          </cell>
          <cell r="BE102" t="str">
            <v/>
          </cell>
          <cell r="BF102" t="str">
            <v/>
          </cell>
          <cell r="BG102" t="str">
            <v>○</v>
          </cell>
          <cell r="BH102" t="b">
            <v>1</v>
          </cell>
          <cell r="BI102" t="b">
            <v>1</v>
          </cell>
        </row>
        <row r="103">
          <cell r="C103" t="str">
            <v/>
          </cell>
          <cell r="D103" t="str">
            <v/>
          </cell>
          <cell r="E103" t="str">
            <v/>
          </cell>
          <cell r="F103" t="str">
            <v/>
          </cell>
          <cell r="U103" t="str">
            <v>－</v>
          </cell>
          <cell r="AX103" t="str">
            <v>予定価格</v>
          </cell>
          <cell r="AY103" t="str">
            <v>×</v>
          </cell>
          <cell r="AZ103" t="str">
            <v>×</v>
          </cell>
          <cell r="BA103" t="str">
            <v>×</v>
          </cell>
          <cell r="BB103" t="str">
            <v>×</v>
          </cell>
          <cell r="BC103" t="str">
            <v/>
          </cell>
          <cell r="BD103">
            <v>0</v>
          </cell>
          <cell r="BE103" t="str">
            <v/>
          </cell>
          <cell r="BF103" t="str">
            <v/>
          </cell>
          <cell r="BG103" t="str">
            <v>○</v>
          </cell>
          <cell r="BH103" t="b">
            <v>1</v>
          </cell>
          <cell r="BI103" t="b">
            <v>1</v>
          </cell>
        </row>
        <row r="104">
          <cell r="C104" t="str">
            <v/>
          </cell>
          <cell r="D104" t="str">
            <v/>
          </cell>
          <cell r="E104" t="str">
            <v/>
          </cell>
          <cell r="F104" t="str">
            <v/>
          </cell>
          <cell r="U104" t="str">
            <v>－</v>
          </cell>
          <cell r="AX104" t="str">
            <v>予定価格</v>
          </cell>
          <cell r="AY104" t="str">
            <v>×</v>
          </cell>
          <cell r="AZ104" t="str">
            <v>×</v>
          </cell>
          <cell r="BA104" t="str">
            <v>×</v>
          </cell>
          <cell r="BB104" t="str">
            <v>×</v>
          </cell>
          <cell r="BC104" t="str">
            <v/>
          </cell>
          <cell r="BD104">
            <v>0</v>
          </cell>
          <cell r="BE104" t="str">
            <v/>
          </cell>
          <cell r="BF104" t="str">
            <v/>
          </cell>
          <cell r="BG104" t="str">
            <v>○</v>
          </cell>
          <cell r="BH104" t="b">
            <v>1</v>
          </cell>
          <cell r="BI104" t="b">
            <v>1</v>
          </cell>
        </row>
        <row r="105">
          <cell r="C105" t="str">
            <v/>
          </cell>
          <cell r="D105" t="str">
            <v/>
          </cell>
          <cell r="E105" t="str">
            <v/>
          </cell>
          <cell r="F105" t="str">
            <v/>
          </cell>
          <cell r="U105" t="str">
            <v>－</v>
          </cell>
          <cell r="AX105" t="str">
            <v>予定価格</v>
          </cell>
          <cell r="AY105" t="str">
            <v>×</v>
          </cell>
          <cell r="AZ105" t="str">
            <v>×</v>
          </cell>
          <cell r="BA105" t="str">
            <v>×</v>
          </cell>
          <cell r="BB105" t="str">
            <v>×</v>
          </cell>
          <cell r="BC105" t="str">
            <v/>
          </cell>
          <cell r="BD105">
            <v>0</v>
          </cell>
          <cell r="BE105" t="str">
            <v/>
          </cell>
          <cell r="BF105" t="str">
            <v/>
          </cell>
          <cell r="BG105" t="str">
            <v>○</v>
          </cell>
          <cell r="BH105" t="b">
            <v>1</v>
          </cell>
          <cell r="BI105" t="b">
            <v>1</v>
          </cell>
        </row>
        <row r="106">
          <cell r="C106" t="str">
            <v/>
          </cell>
          <cell r="D106" t="str">
            <v/>
          </cell>
          <cell r="E106" t="str">
            <v/>
          </cell>
          <cell r="F106" t="str">
            <v/>
          </cell>
          <cell r="U106" t="str">
            <v>－</v>
          </cell>
          <cell r="AX106" t="str">
            <v>予定価格</v>
          </cell>
          <cell r="AY106" t="str">
            <v>×</v>
          </cell>
          <cell r="AZ106" t="str">
            <v>×</v>
          </cell>
          <cell r="BA106" t="str">
            <v>×</v>
          </cell>
          <cell r="BB106" t="str">
            <v>×</v>
          </cell>
          <cell r="BC106" t="str">
            <v/>
          </cell>
          <cell r="BD106">
            <v>0</v>
          </cell>
          <cell r="BE106" t="str">
            <v/>
          </cell>
          <cell r="BF106" t="str">
            <v/>
          </cell>
          <cell r="BG106" t="str">
            <v>○</v>
          </cell>
          <cell r="BH106" t="b">
            <v>1</v>
          </cell>
          <cell r="BI106" t="b">
            <v>1</v>
          </cell>
        </row>
        <row r="107">
          <cell r="C107" t="str">
            <v/>
          </cell>
          <cell r="D107" t="str">
            <v/>
          </cell>
          <cell r="E107" t="str">
            <v/>
          </cell>
          <cell r="F107" t="str">
            <v/>
          </cell>
          <cell r="U107" t="str">
            <v>－</v>
          </cell>
          <cell r="AX107" t="str">
            <v>予定価格</v>
          </cell>
          <cell r="AY107" t="str">
            <v>×</v>
          </cell>
          <cell r="AZ107" t="str">
            <v>×</v>
          </cell>
          <cell r="BA107" t="str">
            <v>×</v>
          </cell>
          <cell r="BB107" t="str">
            <v>×</v>
          </cell>
          <cell r="BC107" t="str">
            <v/>
          </cell>
          <cell r="BD107">
            <v>0</v>
          </cell>
          <cell r="BE107" t="str">
            <v/>
          </cell>
          <cell r="BF107" t="str">
            <v/>
          </cell>
          <cell r="BG107" t="str">
            <v>○</v>
          </cell>
          <cell r="BH107" t="b">
            <v>1</v>
          </cell>
          <cell r="BI107" t="b">
            <v>1</v>
          </cell>
        </row>
        <row r="108">
          <cell r="C108" t="str">
            <v/>
          </cell>
          <cell r="D108" t="str">
            <v/>
          </cell>
          <cell r="E108" t="str">
            <v/>
          </cell>
          <cell r="F108" t="str">
            <v/>
          </cell>
          <cell r="U108" t="str">
            <v>－</v>
          </cell>
          <cell r="AX108" t="str">
            <v>予定価格</v>
          </cell>
          <cell r="AY108" t="str">
            <v>×</v>
          </cell>
          <cell r="AZ108" t="str">
            <v>×</v>
          </cell>
          <cell r="BA108" t="str">
            <v>×</v>
          </cell>
          <cell r="BB108" t="str">
            <v>×</v>
          </cell>
          <cell r="BC108" t="str">
            <v/>
          </cell>
          <cell r="BD108">
            <v>0</v>
          </cell>
          <cell r="BE108" t="str">
            <v/>
          </cell>
          <cell r="BF108" t="str">
            <v/>
          </cell>
          <cell r="BG108" t="str">
            <v>○</v>
          </cell>
          <cell r="BH108" t="b">
            <v>1</v>
          </cell>
          <cell r="BI108" t="b">
            <v>1</v>
          </cell>
        </row>
        <row r="109">
          <cell r="C109" t="str">
            <v/>
          </cell>
          <cell r="D109" t="str">
            <v/>
          </cell>
          <cell r="E109" t="str">
            <v/>
          </cell>
          <cell r="F109" t="str">
            <v/>
          </cell>
          <cell r="U109" t="str">
            <v>－</v>
          </cell>
          <cell r="AX109" t="str">
            <v>予定価格</v>
          </cell>
          <cell r="AY109" t="str">
            <v>×</v>
          </cell>
          <cell r="AZ109" t="str">
            <v>×</v>
          </cell>
          <cell r="BA109" t="str">
            <v>×</v>
          </cell>
          <cell r="BB109" t="str">
            <v>×</v>
          </cell>
          <cell r="BC109" t="str">
            <v/>
          </cell>
          <cell r="BD109">
            <v>0</v>
          </cell>
          <cell r="BE109" t="str">
            <v/>
          </cell>
          <cell r="BF109" t="str">
            <v/>
          </cell>
          <cell r="BG109" t="str">
            <v>○</v>
          </cell>
          <cell r="BH109" t="b">
            <v>1</v>
          </cell>
          <cell r="BI109" t="b">
            <v>1</v>
          </cell>
        </row>
        <row r="110">
          <cell r="C110" t="str">
            <v/>
          </cell>
          <cell r="D110" t="str">
            <v/>
          </cell>
          <cell r="E110" t="str">
            <v/>
          </cell>
          <cell r="F110" t="str">
            <v/>
          </cell>
          <cell r="U110" t="str">
            <v>－</v>
          </cell>
          <cell r="AX110" t="str">
            <v>予定価格</v>
          </cell>
          <cell r="AY110" t="str">
            <v>×</v>
          </cell>
          <cell r="AZ110" t="str">
            <v>×</v>
          </cell>
          <cell r="BA110" t="str">
            <v>×</v>
          </cell>
          <cell r="BB110" t="str">
            <v>×</v>
          </cell>
          <cell r="BC110" t="str">
            <v/>
          </cell>
          <cell r="BD110">
            <v>0</v>
          </cell>
          <cell r="BE110" t="str">
            <v/>
          </cell>
          <cell r="BF110" t="str">
            <v/>
          </cell>
          <cell r="BG110" t="str">
            <v>○</v>
          </cell>
          <cell r="BH110" t="b">
            <v>1</v>
          </cell>
          <cell r="BI110" t="b">
            <v>1</v>
          </cell>
        </row>
        <row r="111">
          <cell r="C111" t="str">
            <v/>
          </cell>
          <cell r="D111" t="str">
            <v/>
          </cell>
          <cell r="E111" t="str">
            <v/>
          </cell>
          <cell r="F111" t="str">
            <v/>
          </cell>
          <cell r="U111" t="str">
            <v>－</v>
          </cell>
          <cell r="AX111" t="str">
            <v>予定価格</v>
          </cell>
          <cell r="AY111" t="str">
            <v>×</v>
          </cell>
          <cell r="AZ111" t="str">
            <v>×</v>
          </cell>
          <cell r="BA111" t="str">
            <v>×</v>
          </cell>
          <cell r="BB111" t="str">
            <v>×</v>
          </cell>
          <cell r="BC111" t="str">
            <v/>
          </cell>
          <cell r="BD111">
            <v>0</v>
          </cell>
          <cell r="BE111" t="str">
            <v/>
          </cell>
          <cell r="BF111" t="str">
            <v/>
          </cell>
          <cell r="BG111" t="str">
            <v>○</v>
          </cell>
          <cell r="BH111" t="b">
            <v>1</v>
          </cell>
          <cell r="BI111" t="b">
            <v>1</v>
          </cell>
        </row>
        <row r="112">
          <cell r="C112" t="str">
            <v/>
          </cell>
          <cell r="D112" t="str">
            <v/>
          </cell>
          <cell r="E112" t="str">
            <v/>
          </cell>
          <cell r="F112" t="str">
            <v/>
          </cell>
          <cell r="U112" t="str">
            <v>－</v>
          </cell>
          <cell r="AX112" t="str">
            <v>予定価格</v>
          </cell>
          <cell r="AY112" t="str">
            <v>×</v>
          </cell>
          <cell r="AZ112" t="str">
            <v>×</v>
          </cell>
          <cell r="BA112" t="str">
            <v>×</v>
          </cell>
          <cell r="BB112" t="str">
            <v>×</v>
          </cell>
          <cell r="BC112" t="str">
            <v/>
          </cell>
          <cell r="BD112">
            <v>0</v>
          </cell>
          <cell r="BE112" t="str">
            <v/>
          </cell>
          <cell r="BF112" t="str">
            <v/>
          </cell>
          <cell r="BG112" t="str">
            <v>○</v>
          </cell>
          <cell r="BH112" t="b">
            <v>1</v>
          </cell>
          <cell r="BI112" t="b">
            <v>1</v>
          </cell>
        </row>
        <row r="113">
          <cell r="C113" t="str">
            <v/>
          </cell>
          <cell r="D113" t="str">
            <v/>
          </cell>
          <cell r="E113" t="str">
            <v/>
          </cell>
          <cell r="F113" t="str">
            <v/>
          </cell>
          <cell r="U113" t="str">
            <v>－</v>
          </cell>
          <cell r="AX113" t="str">
            <v>予定価格</v>
          </cell>
          <cell r="AY113" t="str">
            <v>×</v>
          </cell>
          <cell r="AZ113" t="str">
            <v>×</v>
          </cell>
          <cell r="BA113" t="str">
            <v>×</v>
          </cell>
          <cell r="BB113" t="str">
            <v>×</v>
          </cell>
          <cell r="BC113" t="str">
            <v/>
          </cell>
          <cell r="BD113">
            <v>0</v>
          </cell>
          <cell r="BE113" t="str">
            <v/>
          </cell>
          <cell r="BF113" t="str">
            <v/>
          </cell>
          <cell r="BG113" t="str">
            <v>○</v>
          </cell>
          <cell r="BH113" t="b">
            <v>1</v>
          </cell>
          <cell r="BI113" t="b">
            <v>1</v>
          </cell>
        </row>
        <row r="114">
          <cell r="C114" t="str">
            <v/>
          </cell>
          <cell r="D114" t="str">
            <v/>
          </cell>
          <cell r="E114" t="str">
            <v/>
          </cell>
          <cell r="F114" t="str">
            <v/>
          </cell>
          <cell r="U114" t="str">
            <v>－</v>
          </cell>
          <cell r="AX114" t="str">
            <v>予定価格</v>
          </cell>
          <cell r="AY114" t="str">
            <v>×</v>
          </cell>
          <cell r="AZ114" t="str">
            <v>×</v>
          </cell>
          <cell r="BA114" t="str">
            <v>×</v>
          </cell>
          <cell r="BB114" t="str">
            <v>×</v>
          </cell>
          <cell r="BC114" t="str">
            <v/>
          </cell>
          <cell r="BD114">
            <v>0</v>
          </cell>
          <cell r="BE114" t="str">
            <v/>
          </cell>
          <cell r="BF114" t="str">
            <v/>
          </cell>
          <cell r="BG114" t="str">
            <v>○</v>
          </cell>
          <cell r="BH114" t="b">
            <v>1</v>
          </cell>
          <cell r="BI114" t="b">
            <v>1</v>
          </cell>
        </row>
        <row r="115">
          <cell r="C115" t="str">
            <v/>
          </cell>
          <cell r="D115" t="str">
            <v/>
          </cell>
          <cell r="E115" t="str">
            <v/>
          </cell>
          <cell r="F115" t="str">
            <v/>
          </cell>
          <cell r="U115" t="str">
            <v>－</v>
          </cell>
          <cell r="AX115" t="str">
            <v>予定価格</v>
          </cell>
          <cell r="AY115" t="str">
            <v>×</v>
          </cell>
          <cell r="AZ115" t="str">
            <v>×</v>
          </cell>
          <cell r="BA115" t="str">
            <v>×</v>
          </cell>
          <cell r="BB115" t="str">
            <v>×</v>
          </cell>
          <cell r="BC115" t="str">
            <v/>
          </cell>
          <cell r="BD115">
            <v>0</v>
          </cell>
          <cell r="BE115" t="str">
            <v/>
          </cell>
          <cell r="BF115" t="str">
            <v/>
          </cell>
          <cell r="BG115" t="str">
            <v>○</v>
          </cell>
          <cell r="BH115" t="b">
            <v>1</v>
          </cell>
          <cell r="BI115" t="b">
            <v>1</v>
          </cell>
        </row>
        <row r="116">
          <cell r="C116" t="str">
            <v/>
          </cell>
          <cell r="D116" t="str">
            <v/>
          </cell>
          <cell r="E116" t="str">
            <v/>
          </cell>
          <cell r="F116" t="str">
            <v/>
          </cell>
          <cell r="U116" t="str">
            <v>－</v>
          </cell>
          <cell r="AX116" t="str">
            <v>予定価格</v>
          </cell>
          <cell r="AY116" t="str">
            <v>×</v>
          </cell>
          <cell r="AZ116" t="str">
            <v>×</v>
          </cell>
          <cell r="BA116" t="str">
            <v>×</v>
          </cell>
          <cell r="BB116" t="str">
            <v>×</v>
          </cell>
          <cell r="BC116" t="str">
            <v/>
          </cell>
          <cell r="BD116">
            <v>0</v>
          </cell>
          <cell r="BE116" t="str">
            <v/>
          </cell>
          <cell r="BF116" t="str">
            <v/>
          </cell>
          <cell r="BG116" t="str">
            <v>○</v>
          </cell>
          <cell r="BH116" t="b">
            <v>1</v>
          </cell>
          <cell r="BI116" t="b">
            <v>1</v>
          </cell>
        </row>
        <row r="117">
          <cell r="C117" t="str">
            <v/>
          </cell>
          <cell r="D117" t="str">
            <v/>
          </cell>
          <cell r="E117" t="str">
            <v/>
          </cell>
          <cell r="F117" t="str">
            <v/>
          </cell>
          <cell r="U117" t="str">
            <v>－</v>
          </cell>
          <cell r="AX117" t="str">
            <v>予定価格</v>
          </cell>
          <cell r="AY117" t="str">
            <v>×</v>
          </cell>
          <cell r="AZ117" t="str">
            <v>×</v>
          </cell>
          <cell r="BA117" t="str">
            <v>×</v>
          </cell>
          <cell r="BB117" t="str">
            <v>×</v>
          </cell>
          <cell r="BC117" t="str">
            <v/>
          </cell>
          <cell r="BD117">
            <v>0</v>
          </cell>
          <cell r="BE117" t="str">
            <v/>
          </cell>
          <cell r="BF117" t="str">
            <v/>
          </cell>
          <cell r="BG117" t="str">
            <v>○</v>
          </cell>
          <cell r="BH117" t="b">
            <v>1</v>
          </cell>
          <cell r="BI117" t="b">
            <v>1</v>
          </cell>
        </row>
        <row r="118">
          <cell r="C118" t="str">
            <v/>
          </cell>
          <cell r="D118" t="str">
            <v/>
          </cell>
          <cell r="E118" t="str">
            <v/>
          </cell>
          <cell r="F118" t="str">
            <v/>
          </cell>
          <cell r="U118" t="str">
            <v>－</v>
          </cell>
          <cell r="AX118" t="str">
            <v>予定価格</v>
          </cell>
          <cell r="AY118" t="str">
            <v>×</v>
          </cell>
          <cell r="AZ118" t="str">
            <v>×</v>
          </cell>
          <cell r="BA118" t="str">
            <v>×</v>
          </cell>
          <cell r="BB118" t="str">
            <v>×</v>
          </cell>
          <cell r="BC118" t="str">
            <v/>
          </cell>
          <cell r="BD118">
            <v>0</v>
          </cell>
          <cell r="BE118" t="str">
            <v/>
          </cell>
          <cell r="BF118" t="str">
            <v/>
          </cell>
          <cell r="BG118" t="str">
            <v>○</v>
          </cell>
          <cell r="BH118" t="b">
            <v>1</v>
          </cell>
          <cell r="BI118" t="b">
            <v>1</v>
          </cell>
        </row>
        <row r="119">
          <cell r="C119" t="str">
            <v/>
          </cell>
          <cell r="D119" t="str">
            <v/>
          </cell>
          <cell r="E119" t="str">
            <v/>
          </cell>
          <cell r="F119" t="str">
            <v/>
          </cell>
          <cell r="U119" t="str">
            <v>－</v>
          </cell>
          <cell r="AX119" t="str">
            <v>予定価格</v>
          </cell>
          <cell r="AY119" t="str">
            <v>×</v>
          </cell>
          <cell r="AZ119" t="str">
            <v>×</v>
          </cell>
          <cell r="BA119" t="str">
            <v>×</v>
          </cell>
          <cell r="BB119" t="str">
            <v>×</v>
          </cell>
          <cell r="BC119" t="str">
            <v/>
          </cell>
          <cell r="BD119">
            <v>0</v>
          </cell>
          <cell r="BE119" t="str">
            <v/>
          </cell>
          <cell r="BF119" t="str">
            <v/>
          </cell>
          <cell r="BG119" t="str">
            <v>○</v>
          </cell>
          <cell r="BH119" t="b">
            <v>1</v>
          </cell>
          <cell r="BI119" t="b">
            <v>1</v>
          </cell>
        </row>
        <row r="120">
          <cell r="C120" t="str">
            <v/>
          </cell>
          <cell r="D120" t="str">
            <v/>
          </cell>
          <cell r="E120" t="str">
            <v/>
          </cell>
          <cell r="F120" t="str">
            <v/>
          </cell>
          <cell r="U120" t="str">
            <v>－</v>
          </cell>
          <cell r="AX120" t="str">
            <v>予定価格</v>
          </cell>
          <cell r="AY120" t="str">
            <v>×</v>
          </cell>
          <cell r="AZ120" t="str">
            <v>×</v>
          </cell>
          <cell r="BA120" t="str">
            <v>×</v>
          </cell>
          <cell r="BB120" t="str">
            <v>×</v>
          </cell>
          <cell r="BC120" t="str">
            <v/>
          </cell>
          <cell r="BD120">
            <v>0</v>
          </cell>
          <cell r="BE120" t="str">
            <v/>
          </cell>
          <cell r="BF120" t="str">
            <v/>
          </cell>
          <cell r="BG120" t="str">
            <v>○</v>
          </cell>
          <cell r="BH120" t="b">
            <v>1</v>
          </cell>
          <cell r="BI120" t="b">
            <v>1</v>
          </cell>
        </row>
        <row r="121">
          <cell r="C121" t="str">
            <v/>
          </cell>
          <cell r="D121" t="str">
            <v/>
          </cell>
          <cell r="E121" t="str">
            <v/>
          </cell>
          <cell r="F121" t="str">
            <v/>
          </cell>
          <cell r="U121" t="str">
            <v>－</v>
          </cell>
          <cell r="AX121" t="str">
            <v>予定価格</v>
          </cell>
          <cell r="AY121" t="str">
            <v>×</v>
          </cell>
          <cell r="AZ121" t="str">
            <v>×</v>
          </cell>
          <cell r="BA121" t="str">
            <v>×</v>
          </cell>
          <cell r="BB121" t="str">
            <v>×</v>
          </cell>
          <cell r="BC121" t="str">
            <v/>
          </cell>
          <cell r="BD121">
            <v>0</v>
          </cell>
          <cell r="BE121" t="str">
            <v/>
          </cell>
          <cell r="BF121" t="str">
            <v/>
          </cell>
          <cell r="BG121" t="str">
            <v>○</v>
          </cell>
          <cell r="BH121" t="b">
            <v>1</v>
          </cell>
          <cell r="BI121" t="b">
            <v>1</v>
          </cell>
        </row>
        <row r="122">
          <cell r="C122" t="str">
            <v/>
          </cell>
          <cell r="D122" t="str">
            <v/>
          </cell>
          <cell r="E122" t="str">
            <v/>
          </cell>
          <cell r="F122" t="str">
            <v/>
          </cell>
          <cell r="U122" t="str">
            <v>－</v>
          </cell>
          <cell r="AX122" t="str">
            <v>予定価格</v>
          </cell>
          <cell r="AY122" t="str">
            <v>×</v>
          </cell>
          <cell r="AZ122" t="str">
            <v>×</v>
          </cell>
          <cell r="BA122" t="str">
            <v>×</v>
          </cell>
          <cell r="BB122" t="str">
            <v>×</v>
          </cell>
          <cell r="BC122" t="str">
            <v/>
          </cell>
          <cell r="BD122">
            <v>0</v>
          </cell>
          <cell r="BE122" t="str">
            <v/>
          </cell>
          <cell r="BF122" t="str">
            <v/>
          </cell>
          <cell r="BG122" t="str">
            <v>○</v>
          </cell>
          <cell r="BH122" t="b">
            <v>1</v>
          </cell>
          <cell r="BI122" t="b">
            <v>1</v>
          </cell>
        </row>
        <row r="123">
          <cell r="C123" t="str">
            <v/>
          </cell>
          <cell r="D123" t="str">
            <v/>
          </cell>
          <cell r="E123" t="str">
            <v/>
          </cell>
          <cell r="F123" t="str">
            <v/>
          </cell>
          <cell r="U123" t="str">
            <v>－</v>
          </cell>
          <cell r="AX123" t="str">
            <v>予定価格</v>
          </cell>
          <cell r="AY123" t="str">
            <v>×</v>
          </cell>
          <cell r="AZ123" t="str">
            <v>×</v>
          </cell>
          <cell r="BA123" t="str">
            <v>×</v>
          </cell>
          <cell r="BB123" t="str">
            <v>×</v>
          </cell>
          <cell r="BC123" t="str">
            <v/>
          </cell>
          <cell r="BD123">
            <v>0</v>
          </cell>
          <cell r="BE123" t="str">
            <v/>
          </cell>
          <cell r="BF123" t="str">
            <v/>
          </cell>
          <cell r="BG123" t="str">
            <v>○</v>
          </cell>
          <cell r="BH123" t="b">
            <v>1</v>
          </cell>
          <cell r="BI123" t="b">
            <v>1</v>
          </cell>
        </row>
        <row r="124">
          <cell r="C124" t="str">
            <v/>
          </cell>
          <cell r="D124" t="str">
            <v/>
          </cell>
          <cell r="E124" t="str">
            <v/>
          </cell>
          <cell r="F124" t="str">
            <v/>
          </cell>
          <cell r="U124" t="str">
            <v>－</v>
          </cell>
          <cell r="AX124" t="str">
            <v>予定価格</v>
          </cell>
          <cell r="AY124" t="str">
            <v>×</v>
          </cell>
          <cell r="AZ124" t="str">
            <v>×</v>
          </cell>
          <cell r="BA124" t="str">
            <v>×</v>
          </cell>
          <cell r="BB124" t="str">
            <v>×</v>
          </cell>
          <cell r="BC124" t="str">
            <v/>
          </cell>
          <cell r="BD124">
            <v>0</v>
          </cell>
          <cell r="BE124" t="str">
            <v/>
          </cell>
          <cell r="BF124" t="str">
            <v/>
          </cell>
          <cell r="BG124" t="str">
            <v>○</v>
          </cell>
          <cell r="BH124" t="b">
            <v>1</v>
          </cell>
          <cell r="BI124" t="b">
            <v>1</v>
          </cell>
        </row>
        <row r="125">
          <cell r="C125" t="str">
            <v/>
          </cell>
          <cell r="D125" t="str">
            <v/>
          </cell>
          <cell r="E125" t="str">
            <v/>
          </cell>
          <cell r="F125" t="str">
            <v/>
          </cell>
          <cell r="U125" t="str">
            <v>－</v>
          </cell>
          <cell r="AX125" t="str">
            <v>予定価格</v>
          </cell>
          <cell r="AY125" t="str">
            <v>×</v>
          </cell>
          <cell r="AZ125" t="str">
            <v>×</v>
          </cell>
          <cell r="BA125" t="str">
            <v>×</v>
          </cell>
          <cell r="BB125" t="str">
            <v>×</v>
          </cell>
          <cell r="BC125" t="str">
            <v/>
          </cell>
          <cell r="BD125">
            <v>0</v>
          </cell>
          <cell r="BE125" t="str">
            <v/>
          </cell>
          <cell r="BF125" t="str">
            <v/>
          </cell>
          <cell r="BG125" t="str">
            <v>○</v>
          </cell>
          <cell r="BH125" t="b">
            <v>1</v>
          </cell>
          <cell r="BI125" t="b">
            <v>1</v>
          </cell>
        </row>
        <row r="126">
          <cell r="C126" t="str">
            <v/>
          </cell>
          <cell r="D126" t="str">
            <v/>
          </cell>
          <cell r="E126" t="str">
            <v/>
          </cell>
          <cell r="F126" t="str">
            <v/>
          </cell>
          <cell r="U126" t="str">
            <v>－</v>
          </cell>
          <cell r="AX126" t="str">
            <v>予定価格</v>
          </cell>
          <cell r="AY126" t="str">
            <v>×</v>
          </cell>
          <cell r="AZ126" t="str">
            <v>×</v>
          </cell>
          <cell r="BA126" t="str">
            <v>×</v>
          </cell>
          <cell r="BB126" t="str">
            <v>×</v>
          </cell>
          <cell r="BC126" t="str">
            <v/>
          </cell>
          <cell r="BD126">
            <v>0</v>
          </cell>
          <cell r="BE126" t="str">
            <v/>
          </cell>
          <cell r="BF126" t="str">
            <v/>
          </cell>
          <cell r="BG126" t="str">
            <v>○</v>
          </cell>
          <cell r="BH126" t="b">
            <v>1</v>
          </cell>
          <cell r="BI126" t="b">
            <v>1</v>
          </cell>
        </row>
        <row r="127">
          <cell r="C127" t="str">
            <v/>
          </cell>
          <cell r="D127" t="str">
            <v/>
          </cell>
          <cell r="E127" t="str">
            <v/>
          </cell>
          <cell r="F127" t="str">
            <v/>
          </cell>
          <cell r="U127" t="str">
            <v>－</v>
          </cell>
          <cell r="AX127" t="str">
            <v>予定価格</v>
          </cell>
          <cell r="AY127" t="str">
            <v>×</v>
          </cell>
          <cell r="AZ127" t="str">
            <v>×</v>
          </cell>
          <cell r="BA127" t="str">
            <v>×</v>
          </cell>
          <cell r="BB127" t="str">
            <v>×</v>
          </cell>
          <cell r="BC127" t="str">
            <v/>
          </cell>
          <cell r="BD127">
            <v>0</v>
          </cell>
          <cell r="BE127" t="str">
            <v/>
          </cell>
          <cell r="BF127" t="str">
            <v/>
          </cell>
          <cell r="BG127" t="str">
            <v>○</v>
          </cell>
          <cell r="BH127" t="b">
            <v>1</v>
          </cell>
          <cell r="BI127" t="b">
            <v>1</v>
          </cell>
        </row>
        <row r="128">
          <cell r="C128" t="str">
            <v/>
          </cell>
          <cell r="D128" t="str">
            <v/>
          </cell>
          <cell r="E128" t="str">
            <v/>
          </cell>
          <cell r="F128" t="str">
            <v/>
          </cell>
          <cell r="U128" t="str">
            <v>－</v>
          </cell>
          <cell r="AX128" t="str">
            <v>予定価格</v>
          </cell>
          <cell r="AY128" t="str">
            <v>×</v>
          </cell>
          <cell r="AZ128" t="str">
            <v>×</v>
          </cell>
          <cell r="BA128" t="str">
            <v>×</v>
          </cell>
          <cell r="BB128" t="str">
            <v>×</v>
          </cell>
          <cell r="BC128" t="str">
            <v/>
          </cell>
          <cell r="BD128">
            <v>0</v>
          </cell>
          <cell r="BE128" t="str">
            <v/>
          </cell>
          <cell r="BF128" t="str">
            <v/>
          </cell>
          <cell r="BG128" t="str">
            <v>○</v>
          </cell>
          <cell r="BH128" t="b">
            <v>1</v>
          </cell>
          <cell r="BI128" t="b">
            <v>1</v>
          </cell>
        </row>
        <row r="129">
          <cell r="C129" t="str">
            <v/>
          </cell>
          <cell r="D129" t="str">
            <v/>
          </cell>
          <cell r="E129" t="str">
            <v/>
          </cell>
          <cell r="F129" t="str">
            <v/>
          </cell>
          <cell r="U129" t="str">
            <v>－</v>
          </cell>
          <cell r="AX129" t="str">
            <v>予定価格</v>
          </cell>
          <cell r="AY129" t="str">
            <v>×</v>
          </cell>
          <cell r="AZ129" t="str">
            <v>×</v>
          </cell>
          <cell r="BA129" t="str">
            <v>×</v>
          </cell>
          <cell r="BB129" t="str">
            <v>×</v>
          </cell>
          <cell r="BC129" t="str">
            <v/>
          </cell>
          <cell r="BD129">
            <v>0</v>
          </cell>
          <cell r="BE129" t="str">
            <v/>
          </cell>
          <cell r="BF129" t="str">
            <v/>
          </cell>
          <cell r="BG129" t="str">
            <v>○</v>
          </cell>
          <cell r="BH129" t="b">
            <v>1</v>
          </cell>
          <cell r="BI129" t="b">
            <v>1</v>
          </cell>
        </row>
        <row r="130">
          <cell r="C130" t="str">
            <v/>
          </cell>
          <cell r="D130" t="str">
            <v/>
          </cell>
          <cell r="E130" t="str">
            <v/>
          </cell>
          <cell r="F130" t="str">
            <v/>
          </cell>
          <cell r="U130" t="str">
            <v>－</v>
          </cell>
          <cell r="AX130" t="str">
            <v>予定価格</v>
          </cell>
          <cell r="AY130" t="str">
            <v>×</v>
          </cell>
          <cell r="AZ130" t="str">
            <v>×</v>
          </cell>
          <cell r="BA130" t="str">
            <v>×</v>
          </cell>
          <cell r="BB130" t="str">
            <v>×</v>
          </cell>
          <cell r="BC130" t="str">
            <v/>
          </cell>
          <cell r="BD130">
            <v>0</v>
          </cell>
          <cell r="BE130" t="str">
            <v/>
          </cell>
          <cell r="BF130" t="str">
            <v/>
          </cell>
          <cell r="BG130" t="str">
            <v>○</v>
          </cell>
          <cell r="BH130" t="b">
            <v>1</v>
          </cell>
          <cell r="BI130" t="b">
            <v>1</v>
          </cell>
        </row>
        <row r="131">
          <cell r="C131" t="str">
            <v/>
          </cell>
          <cell r="D131" t="str">
            <v/>
          </cell>
          <cell r="E131" t="str">
            <v/>
          </cell>
          <cell r="F131" t="str">
            <v/>
          </cell>
          <cell r="U131" t="str">
            <v>－</v>
          </cell>
          <cell r="AX131" t="str">
            <v>予定価格</v>
          </cell>
          <cell r="AY131" t="str">
            <v>×</v>
          </cell>
          <cell r="AZ131" t="str">
            <v>×</v>
          </cell>
          <cell r="BA131" t="str">
            <v>×</v>
          </cell>
          <cell r="BB131" t="str">
            <v>×</v>
          </cell>
          <cell r="BC131" t="str">
            <v/>
          </cell>
          <cell r="BD131">
            <v>0</v>
          </cell>
          <cell r="BE131" t="str">
            <v/>
          </cell>
          <cell r="BF131" t="str">
            <v/>
          </cell>
          <cell r="BG131" t="str">
            <v>○</v>
          </cell>
          <cell r="BH131" t="b">
            <v>1</v>
          </cell>
          <cell r="BI131" t="b">
            <v>1</v>
          </cell>
        </row>
        <row r="132">
          <cell r="C132" t="str">
            <v/>
          </cell>
          <cell r="D132" t="str">
            <v/>
          </cell>
          <cell r="E132" t="str">
            <v/>
          </cell>
          <cell r="F132" t="str">
            <v/>
          </cell>
          <cell r="U132" t="str">
            <v>－</v>
          </cell>
          <cell r="AX132" t="str">
            <v>予定価格</v>
          </cell>
          <cell r="AY132" t="str">
            <v>×</v>
          </cell>
          <cell r="AZ132" t="str">
            <v>×</v>
          </cell>
          <cell r="BA132" t="str">
            <v>×</v>
          </cell>
          <cell r="BB132" t="str">
            <v>×</v>
          </cell>
          <cell r="BC132" t="str">
            <v/>
          </cell>
          <cell r="BD132">
            <v>0</v>
          </cell>
          <cell r="BE132" t="str">
            <v/>
          </cell>
          <cell r="BF132" t="str">
            <v/>
          </cell>
          <cell r="BG132" t="str">
            <v>○</v>
          </cell>
          <cell r="BH132" t="b">
            <v>1</v>
          </cell>
          <cell r="BI132" t="b">
            <v>1</v>
          </cell>
        </row>
        <row r="133">
          <cell r="C133" t="str">
            <v/>
          </cell>
          <cell r="D133" t="str">
            <v/>
          </cell>
          <cell r="E133" t="str">
            <v/>
          </cell>
          <cell r="F133" t="str">
            <v/>
          </cell>
          <cell r="U133" t="str">
            <v>－</v>
          </cell>
          <cell r="AX133" t="str">
            <v>予定価格</v>
          </cell>
          <cell r="AY133" t="str">
            <v>×</v>
          </cell>
          <cell r="AZ133" t="str">
            <v>×</v>
          </cell>
          <cell r="BA133" t="str">
            <v>×</v>
          </cell>
          <cell r="BB133" t="str">
            <v>×</v>
          </cell>
          <cell r="BC133" t="str">
            <v/>
          </cell>
          <cell r="BD133">
            <v>0</v>
          </cell>
          <cell r="BE133" t="str">
            <v/>
          </cell>
          <cell r="BF133" t="str">
            <v/>
          </cell>
          <cell r="BG133" t="str">
            <v>○</v>
          </cell>
          <cell r="BH133" t="b">
            <v>1</v>
          </cell>
          <cell r="BI133" t="b">
            <v>1</v>
          </cell>
        </row>
        <row r="134">
          <cell r="C134" t="str">
            <v/>
          </cell>
          <cell r="D134" t="str">
            <v/>
          </cell>
          <cell r="E134" t="str">
            <v/>
          </cell>
          <cell r="F134" t="str">
            <v/>
          </cell>
          <cell r="U134" t="str">
            <v>－</v>
          </cell>
          <cell r="AX134" t="str">
            <v>予定価格</v>
          </cell>
          <cell r="AY134" t="str">
            <v>×</v>
          </cell>
          <cell r="AZ134" t="str">
            <v>×</v>
          </cell>
          <cell r="BA134" t="str">
            <v>×</v>
          </cell>
          <cell r="BB134" t="str">
            <v>×</v>
          </cell>
          <cell r="BC134" t="str">
            <v/>
          </cell>
          <cell r="BD134">
            <v>0</v>
          </cell>
          <cell r="BE134" t="str">
            <v/>
          </cell>
          <cell r="BF134" t="str">
            <v/>
          </cell>
          <cell r="BG134" t="str">
            <v>○</v>
          </cell>
          <cell r="BH134" t="b">
            <v>1</v>
          </cell>
          <cell r="BI134" t="b">
            <v>1</v>
          </cell>
        </row>
        <row r="135">
          <cell r="C135" t="str">
            <v/>
          </cell>
          <cell r="D135" t="str">
            <v/>
          </cell>
          <cell r="E135" t="str">
            <v/>
          </cell>
          <cell r="F135" t="str">
            <v/>
          </cell>
          <cell r="U135" t="str">
            <v>－</v>
          </cell>
          <cell r="AX135" t="str">
            <v>予定価格</v>
          </cell>
          <cell r="AY135" t="str">
            <v>×</v>
          </cell>
          <cell r="AZ135" t="str">
            <v>×</v>
          </cell>
          <cell r="BA135" t="str">
            <v>×</v>
          </cell>
          <cell r="BB135" t="str">
            <v>×</v>
          </cell>
          <cell r="BC135" t="str">
            <v/>
          </cell>
          <cell r="BD135">
            <v>0</v>
          </cell>
          <cell r="BE135" t="str">
            <v/>
          </cell>
          <cell r="BF135" t="str">
            <v/>
          </cell>
          <cell r="BG135" t="str">
            <v>○</v>
          </cell>
          <cell r="BH135" t="b">
            <v>1</v>
          </cell>
          <cell r="BI135" t="b">
            <v>1</v>
          </cell>
        </row>
        <row r="136">
          <cell r="C136" t="str">
            <v/>
          </cell>
          <cell r="D136" t="str">
            <v/>
          </cell>
          <cell r="E136" t="str">
            <v/>
          </cell>
          <cell r="F136" t="str">
            <v/>
          </cell>
          <cell r="U136" t="str">
            <v>－</v>
          </cell>
          <cell r="AX136" t="str">
            <v>予定価格</v>
          </cell>
          <cell r="AY136" t="str">
            <v>×</v>
          </cell>
          <cell r="AZ136" t="str">
            <v>×</v>
          </cell>
          <cell r="BA136" t="str">
            <v>×</v>
          </cell>
          <cell r="BB136" t="str">
            <v>×</v>
          </cell>
          <cell r="BC136" t="str">
            <v/>
          </cell>
          <cell r="BD136">
            <v>0</v>
          </cell>
          <cell r="BE136" t="str">
            <v/>
          </cell>
          <cell r="BF136" t="str">
            <v/>
          </cell>
          <cell r="BG136" t="str">
            <v>○</v>
          </cell>
          <cell r="BH136" t="b">
            <v>1</v>
          </cell>
          <cell r="BI136" t="b">
            <v>1</v>
          </cell>
        </row>
        <row r="137">
          <cell r="C137" t="str">
            <v/>
          </cell>
          <cell r="D137" t="str">
            <v/>
          </cell>
          <cell r="E137" t="str">
            <v/>
          </cell>
          <cell r="F137" t="str">
            <v/>
          </cell>
          <cell r="U137" t="str">
            <v>－</v>
          </cell>
          <cell r="AX137" t="str">
            <v>予定価格</v>
          </cell>
          <cell r="AY137" t="str">
            <v>×</v>
          </cell>
          <cell r="AZ137" t="str">
            <v>×</v>
          </cell>
          <cell r="BA137" t="str">
            <v>×</v>
          </cell>
          <cell r="BB137" t="str">
            <v>×</v>
          </cell>
          <cell r="BC137" t="str">
            <v/>
          </cell>
          <cell r="BD137">
            <v>0</v>
          </cell>
          <cell r="BE137" t="str">
            <v/>
          </cell>
          <cell r="BF137" t="str">
            <v/>
          </cell>
          <cell r="BG137" t="str">
            <v>○</v>
          </cell>
          <cell r="BH137" t="b">
            <v>1</v>
          </cell>
          <cell r="BI137" t="b">
            <v>1</v>
          </cell>
        </row>
        <row r="138">
          <cell r="C138" t="str">
            <v/>
          </cell>
          <cell r="D138" t="str">
            <v/>
          </cell>
          <cell r="E138" t="str">
            <v/>
          </cell>
          <cell r="F138" t="str">
            <v/>
          </cell>
          <cell r="U138" t="str">
            <v>－</v>
          </cell>
          <cell r="AX138" t="str">
            <v>予定価格</v>
          </cell>
          <cell r="AY138" t="str">
            <v>×</v>
          </cell>
          <cell r="AZ138" t="str">
            <v>×</v>
          </cell>
          <cell r="BA138" t="str">
            <v>×</v>
          </cell>
          <cell r="BB138" t="str">
            <v>×</v>
          </cell>
          <cell r="BC138" t="str">
            <v/>
          </cell>
          <cell r="BD138">
            <v>0</v>
          </cell>
          <cell r="BE138" t="str">
            <v/>
          </cell>
          <cell r="BF138" t="str">
            <v/>
          </cell>
          <cell r="BG138" t="str">
            <v>○</v>
          </cell>
          <cell r="BH138" t="b">
            <v>1</v>
          </cell>
          <cell r="BI138" t="b">
            <v>1</v>
          </cell>
        </row>
        <row r="139">
          <cell r="C139" t="str">
            <v/>
          </cell>
          <cell r="D139" t="str">
            <v/>
          </cell>
          <cell r="E139" t="str">
            <v/>
          </cell>
          <cell r="F139" t="str">
            <v/>
          </cell>
          <cell r="U139" t="str">
            <v>－</v>
          </cell>
          <cell r="AX139" t="str">
            <v>予定価格</v>
          </cell>
          <cell r="AY139" t="str">
            <v>×</v>
          </cell>
          <cell r="AZ139" t="str">
            <v>×</v>
          </cell>
          <cell r="BA139" t="str">
            <v>×</v>
          </cell>
          <cell r="BB139" t="str">
            <v>×</v>
          </cell>
          <cell r="BC139" t="str">
            <v/>
          </cell>
          <cell r="BD139">
            <v>0</v>
          </cell>
          <cell r="BE139" t="str">
            <v/>
          </cell>
          <cell r="BF139" t="str">
            <v/>
          </cell>
          <cell r="BG139" t="str">
            <v>○</v>
          </cell>
          <cell r="BH139" t="b">
            <v>1</v>
          </cell>
          <cell r="BI139" t="b">
            <v>1</v>
          </cell>
        </row>
        <row r="140">
          <cell r="C140" t="str">
            <v/>
          </cell>
          <cell r="D140" t="str">
            <v/>
          </cell>
          <cell r="E140" t="str">
            <v/>
          </cell>
          <cell r="F140" t="str">
            <v/>
          </cell>
          <cell r="U140" t="str">
            <v>－</v>
          </cell>
          <cell r="AX140" t="str">
            <v>予定価格</v>
          </cell>
          <cell r="AY140" t="str">
            <v>×</v>
          </cell>
          <cell r="AZ140" t="str">
            <v>×</v>
          </cell>
          <cell r="BA140" t="str">
            <v>×</v>
          </cell>
          <cell r="BB140" t="str">
            <v>×</v>
          </cell>
          <cell r="BC140" t="str">
            <v/>
          </cell>
          <cell r="BD140">
            <v>0</v>
          </cell>
          <cell r="BE140" t="str">
            <v/>
          </cell>
          <cell r="BF140" t="str">
            <v/>
          </cell>
          <cell r="BG140" t="str">
            <v>○</v>
          </cell>
          <cell r="BH140" t="b">
            <v>1</v>
          </cell>
          <cell r="BI140" t="b">
            <v>1</v>
          </cell>
        </row>
        <row r="141">
          <cell r="C141" t="str">
            <v/>
          </cell>
          <cell r="D141" t="str">
            <v/>
          </cell>
          <cell r="E141" t="str">
            <v/>
          </cell>
          <cell r="F141" t="str">
            <v/>
          </cell>
          <cell r="U141" t="str">
            <v>－</v>
          </cell>
          <cell r="AX141" t="str">
            <v>予定価格</v>
          </cell>
          <cell r="AY141" t="str">
            <v>×</v>
          </cell>
          <cell r="AZ141" t="str">
            <v>×</v>
          </cell>
          <cell r="BA141" t="str">
            <v>×</v>
          </cell>
          <cell r="BB141" t="str">
            <v>×</v>
          </cell>
          <cell r="BC141" t="str">
            <v/>
          </cell>
          <cell r="BD141">
            <v>0</v>
          </cell>
          <cell r="BE141" t="str">
            <v/>
          </cell>
          <cell r="BF141" t="str">
            <v/>
          </cell>
          <cell r="BG141" t="str">
            <v>○</v>
          </cell>
          <cell r="BH141" t="b">
            <v>1</v>
          </cell>
          <cell r="BI141" t="b">
            <v>1</v>
          </cell>
        </row>
        <row r="142">
          <cell r="C142" t="str">
            <v/>
          </cell>
          <cell r="D142" t="str">
            <v/>
          </cell>
          <cell r="E142" t="str">
            <v/>
          </cell>
          <cell r="F142" t="str">
            <v/>
          </cell>
          <cell r="U142" t="str">
            <v>－</v>
          </cell>
          <cell r="AX142" t="str">
            <v>予定価格</v>
          </cell>
          <cell r="AY142" t="str">
            <v>×</v>
          </cell>
          <cell r="AZ142" t="str">
            <v>×</v>
          </cell>
          <cell r="BA142" t="str">
            <v>×</v>
          </cell>
          <cell r="BB142" t="str">
            <v>×</v>
          </cell>
          <cell r="BC142" t="str">
            <v/>
          </cell>
          <cell r="BD142">
            <v>0</v>
          </cell>
          <cell r="BE142" t="str">
            <v/>
          </cell>
          <cell r="BF142" t="str">
            <v/>
          </cell>
          <cell r="BG142" t="str">
            <v>○</v>
          </cell>
          <cell r="BH142" t="b">
            <v>1</v>
          </cell>
          <cell r="BI142" t="b">
            <v>1</v>
          </cell>
        </row>
        <row r="143">
          <cell r="C143" t="str">
            <v/>
          </cell>
          <cell r="D143" t="str">
            <v/>
          </cell>
          <cell r="E143" t="str">
            <v/>
          </cell>
          <cell r="F143" t="str">
            <v/>
          </cell>
          <cell r="U143" t="str">
            <v>－</v>
          </cell>
          <cell r="AX143" t="str">
            <v>予定価格</v>
          </cell>
          <cell r="AY143" t="str">
            <v>×</v>
          </cell>
          <cell r="AZ143" t="str">
            <v>×</v>
          </cell>
          <cell r="BA143" t="str">
            <v>×</v>
          </cell>
          <cell r="BB143" t="str">
            <v>×</v>
          </cell>
          <cell r="BC143" t="str">
            <v/>
          </cell>
          <cell r="BD143">
            <v>0</v>
          </cell>
          <cell r="BE143" t="str">
            <v/>
          </cell>
          <cell r="BF143" t="str">
            <v/>
          </cell>
          <cell r="BG143" t="str">
            <v>○</v>
          </cell>
          <cell r="BH143" t="b">
            <v>1</v>
          </cell>
          <cell r="BI143" t="b">
            <v>1</v>
          </cell>
        </row>
        <row r="144">
          <cell r="C144" t="str">
            <v/>
          </cell>
          <cell r="D144" t="str">
            <v/>
          </cell>
          <cell r="E144" t="str">
            <v/>
          </cell>
          <cell r="F144" t="str">
            <v/>
          </cell>
          <cell r="U144" t="str">
            <v>－</v>
          </cell>
          <cell r="AX144" t="str">
            <v>予定価格</v>
          </cell>
          <cell r="AY144" t="str">
            <v>×</v>
          </cell>
          <cell r="AZ144" t="str">
            <v>×</v>
          </cell>
          <cell r="BA144" t="str">
            <v>×</v>
          </cell>
          <cell r="BB144" t="str">
            <v>×</v>
          </cell>
          <cell r="BC144" t="str">
            <v/>
          </cell>
          <cell r="BD144">
            <v>0</v>
          </cell>
          <cell r="BE144" t="str">
            <v/>
          </cell>
          <cell r="BF144" t="str">
            <v/>
          </cell>
          <cell r="BG144" t="str">
            <v>○</v>
          </cell>
          <cell r="BH144" t="b">
            <v>1</v>
          </cell>
          <cell r="BI144" t="b">
            <v>1</v>
          </cell>
        </row>
        <row r="145">
          <cell r="C145" t="str">
            <v/>
          </cell>
          <cell r="D145" t="str">
            <v/>
          </cell>
          <cell r="E145" t="str">
            <v/>
          </cell>
          <cell r="F145" t="str">
            <v/>
          </cell>
          <cell r="U145" t="str">
            <v>－</v>
          </cell>
          <cell r="AX145" t="str">
            <v>予定価格</v>
          </cell>
          <cell r="AY145" t="str">
            <v>×</v>
          </cell>
          <cell r="AZ145" t="str">
            <v>×</v>
          </cell>
          <cell r="BA145" t="str">
            <v>×</v>
          </cell>
          <cell r="BB145" t="str">
            <v>×</v>
          </cell>
          <cell r="BC145" t="str">
            <v/>
          </cell>
          <cell r="BD145">
            <v>0</v>
          </cell>
          <cell r="BE145" t="str">
            <v/>
          </cell>
          <cell r="BF145" t="str">
            <v/>
          </cell>
          <cell r="BG145" t="str">
            <v>○</v>
          </cell>
          <cell r="BH145" t="b">
            <v>1</v>
          </cell>
          <cell r="BI145" t="b">
            <v>1</v>
          </cell>
        </row>
        <row r="146">
          <cell r="C146" t="str">
            <v/>
          </cell>
          <cell r="D146" t="str">
            <v/>
          </cell>
          <cell r="E146" t="str">
            <v/>
          </cell>
          <cell r="F146" t="str">
            <v/>
          </cell>
          <cell r="U146" t="str">
            <v>－</v>
          </cell>
          <cell r="AX146" t="str">
            <v>予定価格</v>
          </cell>
          <cell r="AY146" t="str">
            <v>×</v>
          </cell>
          <cell r="AZ146" t="str">
            <v>×</v>
          </cell>
          <cell r="BA146" t="str">
            <v>×</v>
          </cell>
          <cell r="BB146" t="str">
            <v>×</v>
          </cell>
          <cell r="BC146" t="str">
            <v/>
          </cell>
          <cell r="BD146">
            <v>0</v>
          </cell>
          <cell r="BE146" t="str">
            <v/>
          </cell>
          <cell r="BF146" t="str">
            <v/>
          </cell>
          <cell r="BG146" t="str">
            <v>○</v>
          </cell>
          <cell r="BH146" t="b">
            <v>1</v>
          </cell>
          <cell r="BI146" t="b">
            <v>1</v>
          </cell>
        </row>
        <row r="147">
          <cell r="C147" t="str">
            <v/>
          </cell>
          <cell r="D147" t="str">
            <v/>
          </cell>
          <cell r="E147" t="str">
            <v/>
          </cell>
          <cell r="F147" t="str">
            <v/>
          </cell>
          <cell r="U147" t="str">
            <v>－</v>
          </cell>
          <cell r="AX147" t="str">
            <v>予定価格</v>
          </cell>
          <cell r="AY147" t="str">
            <v>×</v>
          </cell>
          <cell r="AZ147" t="str">
            <v>×</v>
          </cell>
          <cell r="BA147" t="str">
            <v>×</v>
          </cell>
          <cell r="BB147" t="str">
            <v>×</v>
          </cell>
          <cell r="BC147" t="str">
            <v/>
          </cell>
          <cell r="BD147">
            <v>0</v>
          </cell>
          <cell r="BE147" t="str">
            <v/>
          </cell>
          <cell r="BF147" t="str">
            <v/>
          </cell>
          <cell r="BG147" t="str">
            <v>○</v>
          </cell>
          <cell r="BH147" t="b">
            <v>1</v>
          </cell>
          <cell r="BI147" t="b">
            <v>1</v>
          </cell>
        </row>
        <row r="148">
          <cell r="C148" t="str">
            <v/>
          </cell>
          <cell r="D148" t="str">
            <v/>
          </cell>
          <cell r="E148" t="str">
            <v/>
          </cell>
          <cell r="F148" t="str">
            <v/>
          </cell>
          <cell r="U148" t="str">
            <v>－</v>
          </cell>
          <cell r="AX148" t="str">
            <v>予定価格</v>
          </cell>
          <cell r="AY148" t="str">
            <v>×</v>
          </cell>
          <cell r="AZ148" t="str">
            <v>×</v>
          </cell>
          <cell r="BA148" t="str">
            <v>×</v>
          </cell>
          <cell r="BB148" t="str">
            <v>×</v>
          </cell>
          <cell r="BC148" t="str">
            <v/>
          </cell>
          <cell r="BD148">
            <v>0</v>
          </cell>
          <cell r="BE148" t="str">
            <v/>
          </cell>
          <cell r="BF148" t="str">
            <v/>
          </cell>
          <cell r="BG148" t="str">
            <v>○</v>
          </cell>
          <cell r="BH148" t="b">
            <v>1</v>
          </cell>
          <cell r="BI148" t="b">
            <v>1</v>
          </cell>
        </row>
        <row r="149">
          <cell r="C149" t="str">
            <v/>
          </cell>
          <cell r="D149" t="str">
            <v/>
          </cell>
          <cell r="E149" t="str">
            <v/>
          </cell>
          <cell r="F149" t="str">
            <v/>
          </cell>
          <cell r="U149" t="str">
            <v>－</v>
          </cell>
          <cell r="AX149" t="str">
            <v>予定価格</v>
          </cell>
          <cell r="AY149" t="str">
            <v>×</v>
          </cell>
          <cell r="AZ149" t="str">
            <v>×</v>
          </cell>
          <cell r="BA149" t="str">
            <v>×</v>
          </cell>
          <cell r="BB149" t="str">
            <v>×</v>
          </cell>
          <cell r="BC149" t="str">
            <v/>
          </cell>
          <cell r="BD149">
            <v>0</v>
          </cell>
          <cell r="BE149" t="str">
            <v/>
          </cell>
          <cell r="BF149" t="str">
            <v/>
          </cell>
          <cell r="BG149" t="str">
            <v>○</v>
          </cell>
          <cell r="BH149" t="b">
            <v>1</v>
          </cell>
          <cell r="BI149" t="b">
            <v>1</v>
          </cell>
        </row>
        <row r="150">
          <cell r="C150" t="str">
            <v/>
          </cell>
          <cell r="D150" t="str">
            <v/>
          </cell>
          <cell r="E150" t="str">
            <v/>
          </cell>
          <cell r="F150" t="str">
            <v/>
          </cell>
          <cell r="U150" t="str">
            <v>－</v>
          </cell>
          <cell r="AX150" t="str">
            <v>予定価格</v>
          </cell>
          <cell r="AY150" t="str">
            <v>×</v>
          </cell>
          <cell r="AZ150" t="str">
            <v>×</v>
          </cell>
          <cell r="BA150" t="str">
            <v>×</v>
          </cell>
          <cell r="BB150" t="str">
            <v>×</v>
          </cell>
          <cell r="BC150" t="str">
            <v/>
          </cell>
          <cell r="BD150">
            <v>0</v>
          </cell>
          <cell r="BE150" t="str">
            <v/>
          </cell>
          <cell r="BF150" t="str">
            <v/>
          </cell>
          <cell r="BG150" t="str">
            <v>○</v>
          </cell>
          <cell r="BH150" t="b">
            <v>1</v>
          </cell>
          <cell r="BI150" t="b">
            <v>1</v>
          </cell>
        </row>
        <row r="151">
          <cell r="C151" t="str">
            <v/>
          </cell>
          <cell r="D151" t="str">
            <v/>
          </cell>
          <cell r="E151" t="str">
            <v/>
          </cell>
          <cell r="F151" t="str">
            <v/>
          </cell>
          <cell r="U151" t="str">
            <v>－</v>
          </cell>
          <cell r="AX151" t="str">
            <v>予定価格</v>
          </cell>
          <cell r="AY151" t="str">
            <v>×</v>
          </cell>
          <cell r="AZ151" t="str">
            <v>×</v>
          </cell>
          <cell r="BA151" t="str">
            <v>×</v>
          </cell>
          <cell r="BB151" t="str">
            <v>×</v>
          </cell>
          <cell r="BC151" t="str">
            <v/>
          </cell>
          <cell r="BD151">
            <v>0</v>
          </cell>
          <cell r="BE151" t="str">
            <v/>
          </cell>
          <cell r="BF151" t="str">
            <v/>
          </cell>
          <cell r="BG151" t="str">
            <v>○</v>
          </cell>
          <cell r="BH151" t="b">
            <v>1</v>
          </cell>
          <cell r="BI151" t="b">
            <v>1</v>
          </cell>
        </row>
        <row r="152">
          <cell r="C152" t="str">
            <v/>
          </cell>
          <cell r="D152" t="str">
            <v/>
          </cell>
          <cell r="E152" t="str">
            <v/>
          </cell>
          <cell r="F152" t="str">
            <v/>
          </cell>
          <cell r="U152" t="str">
            <v>－</v>
          </cell>
          <cell r="AX152" t="str">
            <v>予定価格</v>
          </cell>
          <cell r="AY152" t="str">
            <v>×</v>
          </cell>
          <cell r="AZ152" t="str">
            <v>×</v>
          </cell>
          <cell r="BA152" t="str">
            <v>×</v>
          </cell>
          <cell r="BB152" t="str">
            <v>×</v>
          </cell>
          <cell r="BC152" t="str">
            <v/>
          </cell>
          <cell r="BD152">
            <v>0</v>
          </cell>
          <cell r="BE152" t="str">
            <v/>
          </cell>
          <cell r="BF152" t="str">
            <v/>
          </cell>
          <cell r="BG152" t="str">
            <v>○</v>
          </cell>
          <cell r="BH152" t="b">
            <v>1</v>
          </cell>
          <cell r="BI152" t="b">
            <v>1</v>
          </cell>
        </row>
        <row r="153">
          <cell r="C153" t="str">
            <v/>
          </cell>
          <cell r="D153" t="str">
            <v/>
          </cell>
          <cell r="E153" t="str">
            <v/>
          </cell>
          <cell r="F153" t="str">
            <v/>
          </cell>
          <cell r="U153" t="str">
            <v>－</v>
          </cell>
          <cell r="AX153" t="str">
            <v>予定価格</v>
          </cell>
          <cell r="AY153" t="str">
            <v>×</v>
          </cell>
          <cell r="AZ153" t="str">
            <v>×</v>
          </cell>
          <cell r="BA153" t="str">
            <v>×</v>
          </cell>
          <cell r="BB153" t="str">
            <v>×</v>
          </cell>
          <cell r="BC153" t="str">
            <v/>
          </cell>
          <cell r="BD153">
            <v>0</v>
          </cell>
          <cell r="BE153" t="str">
            <v/>
          </cell>
          <cell r="BF153" t="str">
            <v/>
          </cell>
          <cell r="BG153" t="str">
            <v>○</v>
          </cell>
          <cell r="BH153" t="b">
            <v>1</v>
          </cell>
          <cell r="BI153" t="b">
            <v>1</v>
          </cell>
        </row>
        <row r="154">
          <cell r="C154" t="str">
            <v/>
          </cell>
          <cell r="D154" t="str">
            <v/>
          </cell>
          <cell r="E154" t="str">
            <v/>
          </cell>
          <cell r="F154" t="str">
            <v/>
          </cell>
          <cell r="U154" t="str">
            <v>－</v>
          </cell>
          <cell r="AX154" t="str">
            <v>予定価格</v>
          </cell>
          <cell r="AY154" t="str">
            <v>×</v>
          </cell>
          <cell r="AZ154" t="str">
            <v>×</v>
          </cell>
          <cell r="BA154" t="str">
            <v>×</v>
          </cell>
          <cell r="BB154" t="str">
            <v>×</v>
          </cell>
          <cell r="BC154" t="str">
            <v/>
          </cell>
          <cell r="BD154">
            <v>0</v>
          </cell>
          <cell r="BE154" t="str">
            <v/>
          </cell>
          <cell r="BF154" t="str">
            <v/>
          </cell>
          <cell r="BG154" t="str">
            <v>○</v>
          </cell>
          <cell r="BH154" t="b">
            <v>1</v>
          </cell>
          <cell r="BI154" t="b">
            <v>1</v>
          </cell>
        </row>
        <row r="155">
          <cell r="C155" t="str">
            <v/>
          </cell>
          <cell r="D155" t="str">
            <v/>
          </cell>
          <cell r="E155" t="str">
            <v/>
          </cell>
          <cell r="F155" t="str">
            <v/>
          </cell>
          <cell r="U155" t="str">
            <v>－</v>
          </cell>
          <cell r="AX155" t="str">
            <v>予定価格</v>
          </cell>
          <cell r="AY155" t="str">
            <v>×</v>
          </cell>
          <cell r="AZ155" t="str">
            <v>×</v>
          </cell>
          <cell r="BA155" t="str">
            <v>×</v>
          </cell>
          <cell r="BB155" t="str">
            <v>×</v>
          </cell>
          <cell r="BC155" t="str">
            <v/>
          </cell>
          <cell r="BD155">
            <v>0</v>
          </cell>
          <cell r="BE155" t="str">
            <v/>
          </cell>
          <cell r="BF155" t="str">
            <v/>
          </cell>
          <cell r="BG155" t="str">
            <v>○</v>
          </cell>
          <cell r="BH155" t="b">
            <v>1</v>
          </cell>
          <cell r="BI155" t="b">
            <v>1</v>
          </cell>
        </row>
        <row r="156">
          <cell r="C156" t="str">
            <v/>
          </cell>
          <cell r="D156" t="str">
            <v/>
          </cell>
          <cell r="E156" t="str">
            <v/>
          </cell>
          <cell r="F156" t="str">
            <v/>
          </cell>
          <cell r="U156" t="str">
            <v>－</v>
          </cell>
          <cell r="AX156" t="str">
            <v>予定価格</v>
          </cell>
          <cell r="AY156" t="str">
            <v>×</v>
          </cell>
          <cell r="AZ156" t="str">
            <v>×</v>
          </cell>
          <cell r="BA156" t="str">
            <v>×</v>
          </cell>
          <cell r="BB156" t="str">
            <v>×</v>
          </cell>
          <cell r="BC156" t="str">
            <v/>
          </cell>
          <cell r="BD156">
            <v>0</v>
          </cell>
          <cell r="BE156" t="str">
            <v/>
          </cell>
          <cell r="BF156" t="str">
            <v/>
          </cell>
          <cell r="BG156" t="str">
            <v>○</v>
          </cell>
          <cell r="BH156" t="b">
            <v>1</v>
          </cell>
          <cell r="BI156" t="b">
            <v>1</v>
          </cell>
        </row>
        <row r="157">
          <cell r="C157" t="str">
            <v/>
          </cell>
          <cell r="D157" t="str">
            <v/>
          </cell>
          <cell r="E157" t="str">
            <v/>
          </cell>
          <cell r="F157" t="str">
            <v/>
          </cell>
          <cell r="U157" t="str">
            <v>－</v>
          </cell>
          <cell r="AX157" t="str">
            <v>予定価格</v>
          </cell>
          <cell r="AY157" t="str">
            <v>×</v>
          </cell>
          <cell r="AZ157" t="str">
            <v>×</v>
          </cell>
          <cell r="BA157" t="str">
            <v>×</v>
          </cell>
          <cell r="BB157" t="str">
            <v>×</v>
          </cell>
          <cell r="BC157" t="str">
            <v/>
          </cell>
          <cell r="BD157">
            <v>0</v>
          </cell>
          <cell r="BE157" t="str">
            <v/>
          </cell>
          <cell r="BF157" t="str">
            <v/>
          </cell>
          <cell r="BG157" t="str">
            <v>○</v>
          </cell>
          <cell r="BH157" t="b">
            <v>1</v>
          </cell>
          <cell r="BI157" t="b">
            <v>1</v>
          </cell>
        </row>
        <row r="158">
          <cell r="C158" t="str">
            <v/>
          </cell>
          <cell r="D158" t="str">
            <v/>
          </cell>
          <cell r="E158" t="str">
            <v/>
          </cell>
          <cell r="F158" t="str">
            <v/>
          </cell>
          <cell r="U158" t="str">
            <v>－</v>
          </cell>
          <cell r="AX158" t="str">
            <v>予定価格</v>
          </cell>
          <cell r="AY158" t="str">
            <v>×</v>
          </cell>
          <cell r="AZ158" t="str">
            <v>×</v>
          </cell>
          <cell r="BA158" t="str">
            <v>×</v>
          </cell>
          <cell r="BB158" t="str">
            <v>×</v>
          </cell>
          <cell r="BC158" t="str">
            <v/>
          </cell>
          <cell r="BD158">
            <v>0</v>
          </cell>
          <cell r="BE158" t="str">
            <v/>
          </cell>
          <cell r="BF158" t="str">
            <v/>
          </cell>
          <cell r="BG158" t="str">
            <v>○</v>
          </cell>
          <cell r="BH158" t="b">
            <v>1</v>
          </cell>
          <cell r="BI158" t="b">
            <v>1</v>
          </cell>
        </row>
        <row r="159">
          <cell r="C159" t="str">
            <v/>
          </cell>
          <cell r="D159" t="str">
            <v/>
          </cell>
          <cell r="E159" t="str">
            <v/>
          </cell>
          <cell r="F159" t="str">
            <v/>
          </cell>
          <cell r="U159" t="str">
            <v>－</v>
          </cell>
          <cell r="AX159" t="str">
            <v>予定価格</v>
          </cell>
          <cell r="AY159" t="str">
            <v>×</v>
          </cell>
          <cell r="AZ159" t="str">
            <v>×</v>
          </cell>
          <cell r="BA159" t="str">
            <v>×</v>
          </cell>
          <cell r="BB159" t="str">
            <v>×</v>
          </cell>
          <cell r="BC159" t="str">
            <v/>
          </cell>
          <cell r="BD159">
            <v>0</v>
          </cell>
          <cell r="BE159" t="str">
            <v/>
          </cell>
          <cell r="BF159" t="str">
            <v/>
          </cell>
          <cell r="BG159" t="str">
            <v>○</v>
          </cell>
          <cell r="BH159" t="b">
            <v>1</v>
          </cell>
          <cell r="BI159" t="b">
            <v>1</v>
          </cell>
        </row>
        <row r="160">
          <cell r="C160" t="str">
            <v/>
          </cell>
          <cell r="D160" t="str">
            <v/>
          </cell>
          <cell r="E160" t="str">
            <v/>
          </cell>
          <cell r="F160" t="str">
            <v/>
          </cell>
          <cell r="U160" t="str">
            <v>－</v>
          </cell>
          <cell r="AX160" t="str">
            <v>予定価格</v>
          </cell>
          <cell r="AY160" t="str">
            <v>×</v>
          </cell>
          <cell r="AZ160" t="str">
            <v>×</v>
          </cell>
          <cell r="BA160" t="str">
            <v>×</v>
          </cell>
          <cell r="BB160" t="str">
            <v>×</v>
          </cell>
          <cell r="BC160" t="str">
            <v/>
          </cell>
          <cell r="BD160">
            <v>0</v>
          </cell>
          <cell r="BE160" t="str">
            <v/>
          </cell>
          <cell r="BF160" t="str">
            <v/>
          </cell>
          <cell r="BG160" t="str">
            <v>○</v>
          </cell>
          <cell r="BH160" t="b">
            <v>1</v>
          </cell>
          <cell r="BI160" t="b">
            <v>1</v>
          </cell>
        </row>
        <row r="161">
          <cell r="C161" t="str">
            <v/>
          </cell>
          <cell r="D161" t="str">
            <v/>
          </cell>
          <cell r="E161" t="str">
            <v/>
          </cell>
          <cell r="F161" t="str">
            <v/>
          </cell>
          <cell r="U161" t="str">
            <v>－</v>
          </cell>
          <cell r="AX161" t="str">
            <v>予定価格</v>
          </cell>
          <cell r="AY161" t="str">
            <v>×</v>
          </cell>
          <cell r="AZ161" t="str">
            <v>×</v>
          </cell>
          <cell r="BA161" t="str">
            <v>×</v>
          </cell>
          <cell r="BB161" t="str">
            <v>×</v>
          </cell>
          <cell r="BC161" t="str">
            <v/>
          </cell>
          <cell r="BD161">
            <v>0</v>
          </cell>
          <cell r="BE161" t="str">
            <v/>
          </cell>
          <cell r="BF161" t="str">
            <v/>
          </cell>
          <cell r="BG161" t="str">
            <v>○</v>
          </cell>
          <cell r="BH161" t="b">
            <v>1</v>
          </cell>
          <cell r="BI161" t="b">
            <v>1</v>
          </cell>
        </row>
        <row r="162">
          <cell r="C162" t="str">
            <v/>
          </cell>
          <cell r="D162" t="str">
            <v/>
          </cell>
          <cell r="E162" t="str">
            <v/>
          </cell>
          <cell r="F162" t="str">
            <v/>
          </cell>
          <cell r="U162" t="str">
            <v>－</v>
          </cell>
          <cell r="AX162" t="str">
            <v>予定価格</v>
          </cell>
          <cell r="AY162" t="str">
            <v>×</v>
          </cell>
          <cell r="AZ162" t="str">
            <v>×</v>
          </cell>
          <cell r="BA162" t="str">
            <v>×</v>
          </cell>
          <cell r="BB162" t="str">
            <v>×</v>
          </cell>
          <cell r="BC162" t="str">
            <v/>
          </cell>
          <cell r="BD162">
            <v>0</v>
          </cell>
          <cell r="BE162" t="str">
            <v/>
          </cell>
          <cell r="BF162" t="str">
            <v/>
          </cell>
          <cell r="BG162" t="str">
            <v>○</v>
          </cell>
          <cell r="BH162" t="b">
            <v>1</v>
          </cell>
          <cell r="BI162" t="b">
            <v>1</v>
          </cell>
        </row>
        <row r="163">
          <cell r="C163" t="str">
            <v/>
          </cell>
          <cell r="D163" t="str">
            <v/>
          </cell>
          <cell r="E163" t="str">
            <v/>
          </cell>
          <cell r="F163" t="str">
            <v/>
          </cell>
          <cell r="U163" t="str">
            <v>－</v>
          </cell>
          <cell r="AX163" t="str">
            <v>予定価格</v>
          </cell>
          <cell r="AY163" t="str">
            <v>×</v>
          </cell>
          <cell r="AZ163" t="str">
            <v>×</v>
          </cell>
          <cell r="BA163" t="str">
            <v>×</v>
          </cell>
          <cell r="BB163" t="str">
            <v>×</v>
          </cell>
          <cell r="BC163" t="str">
            <v/>
          </cell>
          <cell r="BD163">
            <v>0</v>
          </cell>
          <cell r="BE163" t="str">
            <v/>
          </cell>
          <cell r="BF163" t="str">
            <v/>
          </cell>
          <cell r="BG163" t="str">
            <v>○</v>
          </cell>
          <cell r="BH163" t="b">
            <v>1</v>
          </cell>
          <cell r="BI163" t="b">
            <v>1</v>
          </cell>
        </row>
        <row r="164">
          <cell r="C164" t="str">
            <v/>
          </cell>
          <cell r="D164" t="str">
            <v/>
          </cell>
          <cell r="E164" t="str">
            <v/>
          </cell>
          <cell r="F164" t="str">
            <v/>
          </cell>
          <cell r="U164" t="str">
            <v>－</v>
          </cell>
          <cell r="AX164" t="str">
            <v>予定価格</v>
          </cell>
          <cell r="AY164" t="str">
            <v>×</v>
          </cell>
          <cell r="AZ164" t="str">
            <v>×</v>
          </cell>
          <cell r="BA164" t="str">
            <v>×</v>
          </cell>
          <cell r="BB164" t="str">
            <v>×</v>
          </cell>
          <cell r="BC164" t="str">
            <v/>
          </cell>
          <cell r="BD164">
            <v>0</v>
          </cell>
          <cell r="BE164" t="str">
            <v/>
          </cell>
          <cell r="BF164" t="str">
            <v/>
          </cell>
          <cell r="BG164" t="str">
            <v>○</v>
          </cell>
          <cell r="BH164" t="b">
            <v>1</v>
          </cell>
          <cell r="BI164" t="b">
            <v>1</v>
          </cell>
        </row>
        <row r="165">
          <cell r="C165" t="str">
            <v/>
          </cell>
          <cell r="D165" t="str">
            <v/>
          </cell>
          <cell r="E165" t="str">
            <v/>
          </cell>
          <cell r="F165" t="str">
            <v/>
          </cell>
          <cell r="U165" t="str">
            <v>－</v>
          </cell>
          <cell r="AX165" t="str">
            <v>予定価格</v>
          </cell>
          <cell r="AY165" t="str">
            <v>×</v>
          </cell>
          <cell r="AZ165" t="str">
            <v>×</v>
          </cell>
          <cell r="BA165" t="str">
            <v>×</v>
          </cell>
          <cell r="BB165" t="str">
            <v>×</v>
          </cell>
          <cell r="BC165" t="str">
            <v/>
          </cell>
          <cell r="BD165">
            <v>0</v>
          </cell>
          <cell r="BE165" t="str">
            <v/>
          </cell>
          <cell r="BF165" t="str">
            <v/>
          </cell>
          <cell r="BG165" t="str">
            <v>○</v>
          </cell>
          <cell r="BH165" t="b">
            <v>1</v>
          </cell>
          <cell r="BI165" t="b">
            <v>1</v>
          </cell>
        </row>
        <row r="166">
          <cell r="C166" t="str">
            <v/>
          </cell>
          <cell r="D166" t="str">
            <v/>
          </cell>
          <cell r="E166" t="str">
            <v/>
          </cell>
          <cell r="F166" t="str">
            <v/>
          </cell>
          <cell r="U166" t="str">
            <v>－</v>
          </cell>
          <cell r="AX166" t="str">
            <v>予定価格</v>
          </cell>
          <cell r="AY166" t="str">
            <v>×</v>
          </cell>
          <cell r="AZ166" t="str">
            <v>×</v>
          </cell>
          <cell r="BA166" t="str">
            <v>×</v>
          </cell>
          <cell r="BB166" t="str">
            <v>×</v>
          </cell>
          <cell r="BC166" t="str">
            <v/>
          </cell>
          <cell r="BD166">
            <v>0</v>
          </cell>
          <cell r="BE166" t="str">
            <v/>
          </cell>
          <cell r="BF166" t="str">
            <v/>
          </cell>
          <cell r="BG166" t="str">
            <v>○</v>
          </cell>
          <cell r="BH166" t="b">
            <v>1</v>
          </cell>
          <cell r="BI166" t="b">
            <v>1</v>
          </cell>
        </row>
        <row r="167">
          <cell r="C167" t="str">
            <v/>
          </cell>
          <cell r="D167" t="str">
            <v/>
          </cell>
          <cell r="E167" t="str">
            <v/>
          </cell>
          <cell r="F167" t="str">
            <v/>
          </cell>
          <cell r="U167" t="str">
            <v>－</v>
          </cell>
          <cell r="AX167" t="str">
            <v>予定価格</v>
          </cell>
          <cell r="AY167" t="str">
            <v>×</v>
          </cell>
          <cell r="AZ167" t="str">
            <v>×</v>
          </cell>
          <cell r="BA167" t="str">
            <v>×</v>
          </cell>
          <cell r="BB167" t="str">
            <v>×</v>
          </cell>
          <cell r="BC167" t="str">
            <v/>
          </cell>
          <cell r="BD167">
            <v>0</v>
          </cell>
          <cell r="BE167" t="str">
            <v/>
          </cell>
          <cell r="BF167" t="str">
            <v/>
          </cell>
          <cell r="BG167" t="str">
            <v>○</v>
          </cell>
          <cell r="BH167" t="b">
            <v>1</v>
          </cell>
          <cell r="BI167" t="b">
            <v>1</v>
          </cell>
        </row>
        <row r="168">
          <cell r="C168" t="str">
            <v/>
          </cell>
          <cell r="D168" t="str">
            <v/>
          </cell>
          <cell r="E168" t="str">
            <v/>
          </cell>
          <cell r="F168" t="str">
            <v/>
          </cell>
          <cell r="U168" t="str">
            <v>－</v>
          </cell>
          <cell r="AX168" t="str">
            <v>予定価格</v>
          </cell>
          <cell r="AY168" t="str">
            <v>×</v>
          </cell>
          <cell r="AZ168" t="str">
            <v>×</v>
          </cell>
          <cell r="BA168" t="str">
            <v>×</v>
          </cell>
          <cell r="BB168" t="str">
            <v>×</v>
          </cell>
          <cell r="BC168" t="str">
            <v/>
          </cell>
          <cell r="BD168">
            <v>0</v>
          </cell>
          <cell r="BE168" t="str">
            <v/>
          </cell>
          <cell r="BF168" t="str">
            <v/>
          </cell>
          <cell r="BG168" t="str">
            <v>○</v>
          </cell>
          <cell r="BH168" t="b">
            <v>1</v>
          </cell>
          <cell r="BI168" t="b">
            <v>1</v>
          </cell>
        </row>
        <row r="169">
          <cell r="C169" t="str">
            <v/>
          </cell>
          <cell r="D169" t="str">
            <v/>
          </cell>
          <cell r="E169" t="str">
            <v/>
          </cell>
          <cell r="F169" t="str">
            <v/>
          </cell>
          <cell r="U169" t="str">
            <v>－</v>
          </cell>
          <cell r="AX169" t="str">
            <v>予定価格</v>
          </cell>
          <cell r="AY169" t="str">
            <v>×</v>
          </cell>
          <cell r="AZ169" t="str">
            <v>×</v>
          </cell>
          <cell r="BA169" t="str">
            <v>×</v>
          </cell>
          <cell r="BB169" t="str">
            <v>×</v>
          </cell>
          <cell r="BC169" t="str">
            <v/>
          </cell>
          <cell r="BD169">
            <v>0</v>
          </cell>
          <cell r="BE169" t="str">
            <v/>
          </cell>
          <cell r="BF169" t="str">
            <v/>
          </cell>
          <cell r="BG169" t="str">
            <v>○</v>
          </cell>
          <cell r="BH169" t="b">
            <v>1</v>
          </cell>
          <cell r="BI169" t="b">
            <v>1</v>
          </cell>
        </row>
        <row r="170">
          <cell r="C170" t="str">
            <v/>
          </cell>
          <cell r="D170" t="str">
            <v/>
          </cell>
          <cell r="E170" t="str">
            <v/>
          </cell>
          <cell r="F170" t="str">
            <v/>
          </cell>
          <cell r="U170" t="str">
            <v>－</v>
          </cell>
          <cell r="AX170" t="str">
            <v>予定価格</v>
          </cell>
          <cell r="AY170" t="str">
            <v>×</v>
          </cell>
          <cell r="AZ170" t="str">
            <v>×</v>
          </cell>
          <cell r="BA170" t="str">
            <v>×</v>
          </cell>
          <cell r="BB170" t="str">
            <v>×</v>
          </cell>
          <cell r="BC170" t="str">
            <v/>
          </cell>
          <cell r="BD170">
            <v>0</v>
          </cell>
          <cell r="BE170" t="str">
            <v/>
          </cell>
          <cell r="BF170" t="str">
            <v/>
          </cell>
          <cell r="BG170" t="str">
            <v>○</v>
          </cell>
          <cell r="BH170" t="b">
            <v>1</v>
          </cell>
          <cell r="BI170" t="b">
            <v>1</v>
          </cell>
        </row>
        <row r="171">
          <cell r="C171" t="str">
            <v/>
          </cell>
          <cell r="D171" t="str">
            <v/>
          </cell>
          <cell r="E171" t="str">
            <v/>
          </cell>
          <cell r="F171" t="str">
            <v/>
          </cell>
          <cell r="U171" t="str">
            <v>－</v>
          </cell>
          <cell r="AX171" t="str">
            <v>予定価格</v>
          </cell>
          <cell r="AY171" t="str">
            <v>×</v>
          </cell>
          <cell r="AZ171" t="str">
            <v>×</v>
          </cell>
          <cell r="BA171" t="str">
            <v>×</v>
          </cell>
          <cell r="BB171" t="str">
            <v>×</v>
          </cell>
          <cell r="BC171" t="str">
            <v/>
          </cell>
          <cell r="BD171">
            <v>0</v>
          </cell>
          <cell r="BE171" t="str">
            <v/>
          </cell>
          <cell r="BF171" t="str">
            <v/>
          </cell>
          <cell r="BG171" t="str">
            <v>○</v>
          </cell>
          <cell r="BH171" t="b">
            <v>1</v>
          </cell>
          <cell r="BI171" t="b">
            <v>1</v>
          </cell>
        </row>
        <row r="172">
          <cell r="C172" t="str">
            <v/>
          </cell>
          <cell r="D172" t="str">
            <v/>
          </cell>
          <cell r="E172" t="str">
            <v/>
          </cell>
          <cell r="F172" t="str">
            <v/>
          </cell>
          <cell r="U172" t="str">
            <v>－</v>
          </cell>
          <cell r="AX172" t="str">
            <v>予定価格</v>
          </cell>
          <cell r="AY172" t="str">
            <v>×</v>
          </cell>
          <cell r="AZ172" t="str">
            <v>×</v>
          </cell>
          <cell r="BA172" t="str">
            <v>×</v>
          </cell>
          <cell r="BB172" t="str">
            <v>×</v>
          </cell>
          <cell r="BC172" t="str">
            <v/>
          </cell>
          <cell r="BD172">
            <v>0</v>
          </cell>
          <cell r="BE172" t="str">
            <v/>
          </cell>
          <cell r="BF172" t="str">
            <v/>
          </cell>
          <cell r="BG172" t="str">
            <v>○</v>
          </cell>
          <cell r="BH172" t="b">
            <v>1</v>
          </cell>
          <cell r="BI172" t="b">
            <v>1</v>
          </cell>
        </row>
        <row r="173">
          <cell r="C173" t="str">
            <v/>
          </cell>
          <cell r="D173" t="str">
            <v/>
          </cell>
          <cell r="E173" t="str">
            <v/>
          </cell>
          <cell r="F173" t="str">
            <v/>
          </cell>
          <cell r="U173" t="str">
            <v>－</v>
          </cell>
          <cell r="AX173" t="str">
            <v>予定価格</v>
          </cell>
          <cell r="AY173" t="str">
            <v>×</v>
          </cell>
          <cell r="AZ173" t="str">
            <v>×</v>
          </cell>
          <cell r="BA173" t="str">
            <v>×</v>
          </cell>
          <cell r="BB173" t="str">
            <v>×</v>
          </cell>
          <cell r="BC173" t="str">
            <v/>
          </cell>
          <cell r="BD173">
            <v>0</v>
          </cell>
          <cell r="BE173" t="str">
            <v/>
          </cell>
          <cell r="BF173" t="str">
            <v/>
          </cell>
          <cell r="BG173" t="str">
            <v>○</v>
          </cell>
          <cell r="BH173" t="b">
            <v>1</v>
          </cell>
          <cell r="BI173" t="b">
            <v>1</v>
          </cell>
        </row>
        <row r="174">
          <cell r="C174" t="str">
            <v/>
          </cell>
          <cell r="D174" t="str">
            <v/>
          </cell>
          <cell r="E174" t="str">
            <v/>
          </cell>
          <cell r="F174" t="str">
            <v/>
          </cell>
          <cell r="U174" t="str">
            <v>－</v>
          </cell>
          <cell r="AX174" t="str">
            <v>予定価格</v>
          </cell>
          <cell r="AY174" t="str">
            <v>×</v>
          </cell>
          <cell r="AZ174" t="str">
            <v>×</v>
          </cell>
          <cell r="BA174" t="str">
            <v>×</v>
          </cell>
          <cell r="BB174" t="str">
            <v>×</v>
          </cell>
          <cell r="BC174" t="str">
            <v/>
          </cell>
          <cell r="BD174">
            <v>0</v>
          </cell>
          <cell r="BE174" t="str">
            <v/>
          </cell>
          <cell r="BF174" t="str">
            <v/>
          </cell>
          <cell r="BG174" t="str">
            <v>○</v>
          </cell>
          <cell r="BH174" t="b">
            <v>1</v>
          </cell>
          <cell r="BI174" t="b">
            <v>1</v>
          </cell>
        </row>
        <row r="175">
          <cell r="C175" t="str">
            <v/>
          </cell>
          <cell r="D175" t="str">
            <v/>
          </cell>
          <cell r="E175" t="str">
            <v/>
          </cell>
          <cell r="F175" t="str">
            <v/>
          </cell>
          <cell r="U175" t="str">
            <v>－</v>
          </cell>
          <cell r="AX175" t="str">
            <v>予定価格</v>
          </cell>
          <cell r="AY175" t="str">
            <v>×</v>
          </cell>
          <cell r="AZ175" t="str">
            <v>×</v>
          </cell>
          <cell r="BA175" t="str">
            <v>×</v>
          </cell>
          <cell r="BB175" t="str">
            <v>×</v>
          </cell>
          <cell r="BC175" t="str">
            <v/>
          </cell>
          <cell r="BD175">
            <v>0</v>
          </cell>
          <cell r="BE175" t="str">
            <v/>
          </cell>
          <cell r="BF175" t="str">
            <v/>
          </cell>
          <cell r="BG175" t="str">
            <v>○</v>
          </cell>
          <cell r="BH175" t="b">
            <v>1</v>
          </cell>
          <cell r="BI175" t="b">
            <v>1</v>
          </cell>
        </row>
        <row r="176">
          <cell r="C176" t="str">
            <v/>
          </cell>
          <cell r="D176" t="str">
            <v/>
          </cell>
          <cell r="E176" t="str">
            <v/>
          </cell>
          <cell r="F176" t="str">
            <v/>
          </cell>
          <cell r="U176" t="str">
            <v>－</v>
          </cell>
          <cell r="AX176" t="str">
            <v>予定価格</v>
          </cell>
          <cell r="AY176" t="str">
            <v>×</v>
          </cell>
          <cell r="AZ176" t="str">
            <v>×</v>
          </cell>
          <cell r="BA176" t="str">
            <v>×</v>
          </cell>
          <cell r="BB176" t="str">
            <v>×</v>
          </cell>
          <cell r="BC176" t="str">
            <v/>
          </cell>
          <cell r="BD176">
            <v>0</v>
          </cell>
          <cell r="BE176" t="str">
            <v/>
          </cell>
          <cell r="BF176" t="str">
            <v/>
          </cell>
          <cell r="BG176" t="str">
            <v>○</v>
          </cell>
          <cell r="BH176" t="b">
            <v>1</v>
          </cell>
          <cell r="BI176" t="b">
            <v>1</v>
          </cell>
        </row>
        <row r="177">
          <cell r="C177" t="str">
            <v/>
          </cell>
          <cell r="D177" t="str">
            <v/>
          </cell>
          <cell r="E177" t="str">
            <v/>
          </cell>
          <cell r="F177" t="str">
            <v/>
          </cell>
          <cell r="U177" t="str">
            <v>－</v>
          </cell>
          <cell r="AX177" t="str">
            <v>予定価格</v>
          </cell>
          <cell r="AY177" t="str">
            <v>×</v>
          </cell>
          <cell r="AZ177" t="str">
            <v>×</v>
          </cell>
          <cell r="BA177" t="str">
            <v>×</v>
          </cell>
          <cell r="BB177" t="str">
            <v>×</v>
          </cell>
          <cell r="BC177" t="str">
            <v/>
          </cell>
          <cell r="BD177">
            <v>0</v>
          </cell>
          <cell r="BE177" t="str">
            <v/>
          </cell>
          <cell r="BF177" t="str">
            <v/>
          </cell>
          <cell r="BG177" t="str">
            <v>○</v>
          </cell>
          <cell r="BH177" t="b">
            <v>1</v>
          </cell>
          <cell r="BI177" t="b">
            <v>1</v>
          </cell>
        </row>
        <row r="178">
          <cell r="C178" t="str">
            <v/>
          </cell>
          <cell r="D178" t="str">
            <v/>
          </cell>
          <cell r="E178" t="str">
            <v/>
          </cell>
          <cell r="F178" t="str">
            <v/>
          </cell>
          <cell r="U178" t="str">
            <v>－</v>
          </cell>
          <cell r="AX178" t="str">
            <v>予定価格</v>
          </cell>
          <cell r="AY178" t="str">
            <v>×</v>
          </cell>
          <cell r="AZ178" t="str">
            <v>×</v>
          </cell>
          <cell r="BA178" t="str">
            <v>×</v>
          </cell>
          <cell r="BB178" t="str">
            <v>×</v>
          </cell>
          <cell r="BC178" t="str">
            <v/>
          </cell>
          <cell r="BD178">
            <v>0</v>
          </cell>
          <cell r="BE178" t="str">
            <v/>
          </cell>
          <cell r="BF178" t="str">
            <v/>
          </cell>
          <cell r="BG178" t="str">
            <v>○</v>
          </cell>
          <cell r="BH178" t="b">
            <v>1</v>
          </cell>
          <cell r="BI178" t="b">
            <v>1</v>
          </cell>
        </row>
        <row r="179">
          <cell r="C179" t="str">
            <v/>
          </cell>
          <cell r="D179" t="str">
            <v/>
          </cell>
          <cell r="E179" t="str">
            <v/>
          </cell>
          <cell r="F179" t="str">
            <v/>
          </cell>
          <cell r="U179" t="str">
            <v>－</v>
          </cell>
          <cell r="AX179" t="str">
            <v>予定価格</v>
          </cell>
          <cell r="AY179" t="str">
            <v>×</v>
          </cell>
          <cell r="AZ179" t="str">
            <v>×</v>
          </cell>
          <cell r="BA179" t="str">
            <v>×</v>
          </cell>
          <cell r="BB179" t="str">
            <v>×</v>
          </cell>
          <cell r="BC179" t="str">
            <v/>
          </cell>
          <cell r="BD179">
            <v>0</v>
          </cell>
          <cell r="BE179" t="str">
            <v/>
          </cell>
          <cell r="BF179" t="str">
            <v/>
          </cell>
          <cell r="BG179" t="str">
            <v>○</v>
          </cell>
          <cell r="BH179" t="b">
            <v>1</v>
          </cell>
          <cell r="BI179" t="b">
            <v>1</v>
          </cell>
        </row>
        <row r="180">
          <cell r="C180" t="str">
            <v/>
          </cell>
          <cell r="D180" t="str">
            <v/>
          </cell>
          <cell r="E180" t="str">
            <v/>
          </cell>
          <cell r="F180" t="str">
            <v/>
          </cell>
          <cell r="U180" t="str">
            <v>－</v>
          </cell>
          <cell r="AX180" t="str">
            <v>予定価格</v>
          </cell>
          <cell r="AY180" t="str">
            <v>×</v>
          </cell>
          <cell r="AZ180" t="str">
            <v>×</v>
          </cell>
          <cell r="BA180" t="str">
            <v>×</v>
          </cell>
          <cell r="BB180" t="str">
            <v>×</v>
          </cell>
          <cell r="BC180" t="str">
            <v/>
          </cell>
          <cell r="BD180">
            <v>0</v>
          </cell>
          <cell r="BE180" t="str">
            <v/>
          </cell>
          <cell r="BF180" t="str">
            <v/>
          </cell>
          <cell r="BG180" t="str">
            <v>○</v>
          </cell>
          <cell r="BH180" t="b">
            <v>1</v>
          </cell>
          <cell r="BI180" t="b">
            <v>1</v>
          </cell>
        </row>
        <row r="181">
          <cell r="C181" t="str">
            <v/>
          </cell>
          <cell r="D181" t="str">
            <v/>
          </cell>
          <cell r="E181" t="str">
            <v/>
          </cell>
          <cell r="F181" t="str">
            <v/>
          </cell>
          <cell r="U181" t="str">
            <v>－</v>
          </cell>
          <cell r="AX181" t="str">
            <v>予定価格</v>
          </cell>
          <cell r="AY181" t="str">
            <v>×</v>
          </cell>
          <cell r="AZ181" t="str">
            <v>×</v>
          </cell>
          <cell r="BA181" t="str">
            <v>×</v>
          </cell>
          <cell r="BB181" t="str">
            <v>×</v>
          </cell>
          <cell r="BC181" t="str">
            <v/>
          </cell>
          <cell r="BD181">
            <v>0</v>
          </cell>
          <cell r="BE181" t="str">
            <v/>
          </cell>
          <cell r="BF181" t="str">
            <v/>
          </cell>
          <cell r="BG181" t="str">
            <v>○</v>
          </cell>
          <cell r="BH181" t="b">
            <v>1</v>
          </cell>
          <cell r="BI181" t="b">
            <v>1</v>
          </cell>
        </row>
        <row r="182">
          <cell r="C182" t="str">
            <v/>
          </cell>
          <cell r="D182" t="str">
            <v/>
          </cell>
          <cell r="E182" t="str">
            <v/>
          </cell>
          <cell r="F182" t="str">
            <v/>
          </cell>
          <cell r="U182" t="str">
            <v>－</v>
          </cell>
          <cell r="AX182" t="str">
            <v>予定価格</v>
          </cell>
          <cell r="AY182" t="str">
            <v>×</v>
          </cell>
          <cell r="AZ182" t="str">
            <v>×</v>
          </cell>
          <cell r="BA182" t="str">
            <v>×</v>
          </cell>
          <cell r="BB182" t="str">
            <v>×</v>
          </cell>
          <cell r="BC182" t="str">
            <v/>
          </cell>
          <cell r="BD182">
            <v>0</v>
          </cell>
          <cell r="BE182" t="str">
            <v/>
          </cell>
          <cell r="BF182" t="str">
            <v/>
          </cell>
          <cell r="BG182" t="str">
            <v>○</v>
          </cell>
          <cell r="BH182" t="b">
            <v>1</v>
          </cell>
          <cell r="BI182" t="b">
            <v>1</v>
          </cell>
        </row>
        <row r="183">
          <cell r="C183" t="str">
            <v/>
          </cell>
          <cell r="D183" t="str">
            <v/>
          </cell>
          <cell r="E183" t="str">
            <v/>
          </cell>
          <cell r="F183" t="str">
            <v/>
          </cell>
          <cell r="U183" t="str">
            <v>－</v>
          </cell>
          <cell r="AX183" t="str">
            <v>予定価格</v>
          </cell>
          <cell r="AY183" t="str">
            <v>×</v>
          </cell>
          <cell r="AZ183" t="str">
            <v>×</v>
          </cell>
          <cell r="BA183" t="str">
            <v>×</v>
          </cell>
          <cell r="BB183" t="str">
            <v>×</v>
          </cell>
          <cell r="BC183" t="str">
            <v/>
          </cell>
          <cell r="BD183">
            <v>0</v>
          </cell>
          <cell r="BE183" t="str">
            <v/>
          </cell>
          <cell r="BF183" t="str">
            <v/>
          </cell>
          <cell r="BG183" t="str">
            <v>○</v>
          </cell>
          <cell r="BH183" t="b">
            <v>1</v>
          </cell>
          <cell r="BI183" t="b">
            <v>1</v>
          </cell>
        </row>
        <row r="184">
          <cell r="C184" t="str">
            <v/>
          </cell>
          <cell r="D184" t="str">
            <v/>
          </cell>
          <cell r="E184" t="str">
            <v/>
          </cell>
          <cell r="F184" t="str">
            <v/>
          </cell>
          <cell r="U184" t="str">
            <v>－</v>
          </cell>
          <cell r="AX184" t="str">
            <v>予定価格</v>
          </cell>
          <cell r="AY184" t="str">
            <v>×</v>
          </cell>
          <cell r="AZ184" t="str">
            <v>×</v>
          </cell>
          <cell r="BA184" t="str">
            <v>×</v>
          </cell>
          <cell r="BB184" t="str">
            <v>×</v>
          </cell>
          <cell r="BC184" t="str">
            <v/>
          </cell>
          <cell r="BD184">
            <v>0</v>
          </cell>
          <cell r="BE184" t="str">
            <v/>
          </cell>
          <cell r="BF184" t="str">
            <v/>
          </cell>
          <cell r="BG184" t="str">
            <v>○</v>
          </cell>
          <cell r="BH184" t="b">
            <v>1</v>
          </cell>
          <cell r="BI184" t="b">
            <v>1</v>
          </cell>
        </row>
        <row r="185">
          <cell r="C185" t="str">
            <v/>
          </cell>
          <cell r="D185" t="str">
            <v/>
          </cell>
          <cell r="E185" t="str">
            <v/>
          </cell>
          <cell r="F185" t="str">
            <v/>
          </cell>
          <cell r="U185" t="str">
            <v>－</v>
          </cell>
          <cell r="AX185" t="str">
            <v>予定価格</v>
          </cell>
          <cell r="AY185" t="str">
            <v>×</v>
          </cell>
          <cell r="AZ185" t="str">
            <v>×</v>
          </cell>
          <cell r="BA185" t="str">
            <v>×</v>
          </cell>
          <cell r="BB185" t="str">
            <v>×</v>
          </cell>
          <cell r="BC185" t="str">
            <v/>
          </cell>
          <cell r="BD185">
            <v>0</v>
          </cell>
          <cell r="BE185" t="str">
            <v/>
          </cell>
          <cell r="BF185" t="str">
            <v/>
          </cell>
          <cell r="BG185" t="str">
            <v>○</v>
          </cell>
          <cell r="BH185" t="b">
            <v>1</v>
          </cell>
          <cell r="BI185" t="b">
            <v>1</v>
          </cell>
        </row>
        <row r="186">
          <cell r="C186" t="str">
            <v/>
          </cell>
          <cell r="D186" t="str">
            <v/>
          </cell>
          <cell r="E186" t="str">
            <v/>
          </cell>
          <cell r="F186" t="str">
            <v/>
          </cell>
          <cell r="U186" t="str">
            <v>－</v>
          </cell>
          <cell r="AX186" t="str">
            <v>予定価格</v>
          </cell>
          <cell r="AY186" t="str">
            <v>×</v>
          </cell>
          <cell r="AZ186" t="str">
            <v>×</v>
          </cell>
          <cell r="BA186" t="str">
            <v>×</v>
          </cell>
          <cell r="BB186" t="str">
            <v>×</v>
          </cell>
          <cell r="BC186" t="str">
            <v/>
          </cell>
          <cell r="BD186">
            <v>0</v>
          </cell>
          <cell r="BE186" t="str">
            <v/>
          </cell>
          <cell r="BF186" t="str">
            <v/>
          </cell>
          <cell r="BG186" t="str">
            <v>○</v>
          </cell>
          <cell r="BH186" t="b">
            <v>1</v>
          </cell>
          <cell r="BI186" t="b">
            <v>1</v>
          </cell>
        </row>
        <row r="187">
          <cell r="C187" t="str">
            <v/>
          </cell>
          <cell r="D187" t="str">
            <v/>
          </cell>
          <cell r="E187" t="str">
            <v/>
          </cell>
          <cell r="F187" t="str">
            <v/>
          </cell>
          <cell r="U187" t="str">
            <v>－</v>
          </cell>
          <cell r="AX187" t="str">
            <v>予定価格</v>
          </cell>
          <cell r="AY187" t="str">
            <v>×</v>
          </cell>
          <cell r="AZ187" t="str">
            <v>×</v>
          </cell>
          <cell r="BA187" t="str">
            <v>×</v>
          </cell>
          <cell r="BB187" t="str">
            <v>×</v>
          </cell>
          <cell r="BC187" t="str">
            <v/>
          </cell>
          <cell r="BD187">
            <v>0</v>
          </cell>
          <cell r="BE187" t="str">
            <v/>
          </cell>
          <cell r="BF187" t="str">
            <v/>
          </cell>
          <cell r="BG187" t="str">
            <v>○</v>
          </cell>
          <cell r="BH187" t="b">
            <v>1</v>
          </cell>
          <cell r="BI187" t="b">
            <v>1</v>
          </cell>
        </row>
        <row r="188">
          <cell r="C188" t="str">
            <v/>
          </cell>
          <cell r="D188" t="str">
            <v/>
          </cell>
          <cell r="E188" t="str">
            <v/>
          </cell>
          <cell r="F188" t="str">
            <v/>
          </cell>
          <cell r="U188" t="str">
            <v>－</v>
          </cell>
          <cell r="AX188" t="str">
            <v>予定価格</v>
          </cell>
          <cell r="AY188" t="str">
            <v>×</v>
          </cell>
          <cell r="AZ188" t="str">
            <v>×</v>
          </cell>
          <cell r="BA188" t="str">
            <v>×</v>
          </cell>
          <cell r="BB188" t="str">
            <v>×</v>
          </cell>
          <cell r="BC188" t="str">
            <v/>
          </cell>
          <cell r="BD188">
            <v>0</v>
          </cell>
          <cell r="BE188" t="str">
            <v/>
          </cell>
          <cell r="BF188" t="str">
            <v/>
          </cell>
          <cell r="BG188" t="str">
            <v>○</v>
          </cell>
          <cell r="BH188" t="b">
            <v>1</v>
          </cell>
          <cell r="BI188" t="b">
            <v>1</v>
          </cell>
        </row>
        <row r="189">
          <cell r="C189" t="str">
            <v/>
          </cell>
          <cell r="D189" t="str">
            <v/>
          </cell>
          <cell r="E189" t="str">
            <v/>
          </cell>
          <cell r="F189" t="str">
            <v/>
          </cell>
          <cell r="U189" t="str">
            <v>－</v>
          </cell>
          <cell r="AX189" t="str">
            <v>予定価格</v>
          </cell>
          <cell r="AY189" t="str">
            <v>×</v>
          </cell>
          <cell r="AZ189" t="str">
            <v>×</v>
          </cell>
          <cell r="BA189" t="str">
            <v>×</v>
          </cell>
          <cell r="BB189" t="str">
            <v>×</v>
          </cell>
          <cell r="BC189" t="str">
            <v/>
          </cell>
          <cell r="BD189">
            <v>0</v>
          </cell>
          <cell r="BE189" t="str">
            <v/>
          </cell>
          <cell r="BF189" t="str">
            <v/>
          </cell>
          <cell r="BG189" t="str">
            <v>○</v>
          </cell>
          <cell r="BH189" t="b">
            <v>1</v>
          </cell>
          <cell r="BI189" t="b">
            <v>1</v>
          </cell>
        </row>
        <row r="190">
          <cell r="C190" t="str">
            <v/>
          </cell>
          <cell r="D190" t="str">
            <v/>
          </cell>
          <cell r="E190" t="str">
            <v/>
          </cell>
          <cell r="F190" t="str">
            <v/>
          </cell>
          <cell r="U190" t="str">
            <v>－</v>
          </cell>
          <cell r="AX190" t="str">
            <v>予定価格</v>
          </cell>
          <cell r="AY190" t="str">
            <v>×</v>
          </cell>
          <cell r="AZ190" t="str">
            <v>×</v>
          </cell>
          <cell r="BA190" t="str">
            <v>×</v>
          </cell>
          <cell r="BB190" t="str">
            <v>×</v>
          </cell>
          <cell r="BC190" t="str">
            <v/>
          </cell>
          <cell r="BD190">
            <v>0</v>
          </cell>
          <cell r="BE190" t="str">
            <v/>
          </cell>
          <cell r="BF190" t="str">
            <v/>
          </cell>
          <cell r="BG190" t="str">
            <v>○</v>
          </cell>
          <cell r="BH190" t="b">
            <v>1</v>
          </cell>
          <cell r="BI190" t="b">
            <v>1</v>
          </cell>
        </row>
        <row r="191">
          <cell r="C191" t="str">
            <v/>
          </cell>
          <cell r="D191" t="str">
            <v/>
          </cell>
          <cell r="E191" t="str">
            <v/>
          </cell>
          <cell r="F191" t="str">
            <v/>
          </cell>
          <cell r="U191" t="str">
            <v>－</v>
          </cell>
          <cell r="AX191" t="str">
            <v>予定価格</v>
          </cell>
          <cell r="AY191" t="str">
            <v>×</v>
          </cell>
          <cell r="AZ191" t="str">
            <v>×</v>
          </cell>
          <cell r="BA191" t="str">
            <v>×</v>
          </cell>
          <cell r="BB191" t="str">
            <v>×</v>
          </cell>
          <cell r="BC191" t="str">
            <v/>
          </cell>
          <cell r="BD191">
            <v>0</v>
          </cell>
          <cell r="BE191" t="str">
            <v/>
          </cell>
          <cell r="BF191" t="str">
            <v/>
          </cell>
          <cell r="BG191" t="str">
            <v>○</v>
          </cell>
          <cell r="BH191" t="b">
            <v>1</v>
          </cell>
          <cell r="BI191" t="b">
            <v>1</v>
          </cell>
        </row>
        <row r="192">
          <cell r="C192" t="str">
            <v/>
          </cell>
          <cell r="D192" t="str">
            <v/>
          </cell>
          <cell r="E192" t="str">
            <v/>
          </cell>
          <cell r="F192" t="str">
            <v/>
          </cell>
          <cell r="U192" t="str">
            <v>－</v>
          </cell>
          <cell r="AX192" t="str">
            <v>予定価格</v>
          </cell>
          <cell r="AY192" t="str">
            <v>×</v>
          </cell>
          <cell r="AZ192" t="str">
            <v>×</v>
          </cell>
          <cell r="BA192" t="str">
            <v>×</v>
          </cell>
          <cell r="BB192" t="str">
            <v>×</v>
          </cell>
          <cell r="BC192" t="str">
            <v/>
          </cell>
          <cell r="BD192">
            <v>0</v>
          </cell>
          <cell r="BE192" t="str">
            <v/>
          </cell>
          <cell r="BF192" t="str">
            <v/>
          </cell>
          <cell r="BG192" t="str">
            <v>○</v>
          </cell>
          <cell r="BH192" t="b">
            <v>1</v>
          </cell>
          <cell r="BI192" t="b">
            <v>1</v>
          </cell>
        </row>
        <row r="193">
          <cell r="C193" t="str">
            <v/>
          </cell>
          <cell r="D193" t="str">
            <v/>
          </cell>
          <cell r="E193" t="str">
            <v/>
          </cell>
          <cell r="F193" t="str">
            <v/>
          </cell>
          <cell r="U193" t="str">
            <v>－</v>
          </cell>
          <cell r="AX193" t="str">
            <v>予定価格</v>
          </cell>
          <cell r="AY193" t="str">
            <v>×</v>
          </cell>
          <cell r="AZ193" t="str">
            <v>×</v>
          </cell>
          <cell r="BA193" t="str">
            <v>×</v>
          </cell>
          <cell r="BB193" t="str">
            <v>×</v>
          </cell>
          <cell r="BC193" t="str">
            <v/>
          </cell>
          <cell r="BD193">
            <v>0</v>
          </cell>
          <cell r="BE193" t="str">
            <v/>
          </cell>
          <cell r="BF193" t="str">
            <v/>
          </cell>
          <cell r="BG193" t="str">
            <v>○</v>
          </cell>
          <cell r="BH193" t="b">
            <v>1</v>
          </cell>
          <cell r="BI193" t="b">
            <v>1</v>
          </cell>
        </row>
        <row r="194">
          <cell r="C194" t="str">
            <v/>
          </cell>
          <cell r="D194" t="str">
            <v/>
          </cell>
          <cell r="E194" t="str">
            <v/>
          </cell>
          <cell r="F194" t="str">
            <v/>
          </cell>
          <cell r="U194" t="str">
            <v>－</v>
          </cell>
          <cell r="AX194" t="str">
            <v>予定価格</v>
          </cell>
          <cell r="AY194" t="str">
            <v>×</v>
          </cell>
          <cell r="AZ194" t="str">
            <v>×</v>
          </cell>
          <cell r="BA194" t="str">
            <v>×</v>
          </cell>
          <cell r="BB194" t="str">
            <v>×</v>
          </cell>
          <cell r="BC194" t="str">
            <v/>
          </cell>
          <cell r="BD194">
            <v>0</v>
          </cell>
          <cell r="BE194" t="str">
            <v/>
          </cell>
          <cell r="BF194" t="str">
            <v/>
          </cell>
          <cell r="BG194" t="str">
            <v>○</v>
          </cell>
          <cell r="BH194" t="b">
            <v>1</v>
          </cell>
          <cell r="BI194" t="b">
            <v>1</v>
          </cell>
        </row>
        <row r="195">
          <cell r="C195" t="str">
            <v/>
          </cell>
          <cell r="D195" t="str">
            <v/>
          </cell>
          <cell r="E195" t="str">
            <v/>
          </cell>
          <cell r="F195" t="str">
            <v/>
          </cell>
          <cell r="U195" t="str">
            <v>－</v>
          </cell>
          <cell r="AX195" t="str">
            <v>予定価格</v>
          </cell>
          <cell r="AY195" t="str">
            <v>×</v>
          </cell>
          <cell r="AZ195" t="str">
            <v>×</v>
          </cell>
          <cell r="BA195" t="str">
            <v>×</v>
          </cell>
          <cell r="BB195" t="str">
            <v>×</v>
          </cell>
          <cell r="BC195" t="str">
            <v/>
          </cell>
          <cell r="BD195">
            <v>0</v>
          </cell>
          <cell r="BE195" t="str">
            <v/>
          </cell>
          <cell r="BF195" t="str">
            <v/>
          </cell>
          <cell r="BG195" t="str">
            <v>○</v>
          </cell>
          <cell r="BH195" t="b">
            <v>1</v>
          </cell>
          <cell r="BI195" t="b">
            <v>1</v>
          </cell>
        </row>
        <row r="196">
          <cell r="C196" t="str">
            <v/>
          </cell>
          <cell r="D196" t="str">
            <v/>
          </cell>
          <cell r="E196" t="str">
            <v/>
          </cell>
          <cell r="F196" t="str">
            <v/>
          </cell>
          <cell r="U196" t="str">
            <v>－</v>
          </cell>
          <cell r="AX196" t="str">
            <v>予定価格</v>
          </cell>
          <cell r="AY196" t="str">
            <v>×</v>
          </cell>
          <cell r="AZ196" t="str">
            <v>×</v>
          </cell>
          <cell r="BA196" t="str">
            <v>×</v>
          </cell>
          <cell r="BB196" t="str">
            <v>×</v>
          </cell>
          <cell r="BC196" t="str">
            <v/>
          </cell>
          <cell r="BD196">
            <v>0</v>
          </cell>
          <cell r="BE196" t="str">
            <v/>
          </cell>
          <cell r="BF196" t="str">
            <v/>
          </cell>
          <cell r="BG196" t="str">
            <v>○</v>
          </cell>
          <cell r="BH196" t="b">
            <v>1</v>
          </cell>
          <cell r="BI196" t="b">
            <v>1</v>
          </cell>
        </row>
        <row r="197">
          <cell r="C197" t="str">
            <v/>
          </cell>
          <cell r="D197" t="str">
            <v/>
          </cell>
          <cell r="E197" t="str">
            <v/>
          </cell>
          <cell r="F197" t="str">
            <v/>
          </cell>
          <cell r="U197" t="str">
            <v>－</v>
          </cell>
          <cell r="AX197" t="str">
            <v>予定価格</v>
          </cell>
          <cell r="AY197" t="str">
            <v>×</v>
          </cell>
          <cell r="AZ197" t="str">
            <v>×</v>
          </cell>
          <cell r="BA197" t="str">
            <v>×</v>
          </cell>
          <cell r="BB197" t="str">
            <v>×</v>
          </cell>
          <cell r="BC197" t="str">
            <v/>
          </cell>
          <cell r="BD197">
            <v>0</v>
          </cell>
          <cell r="BE197" t="str">
            <v/>
          </cell>
          <cell r="BF197" t="str">
            <v/>
          </cell>
          <cell r="BG197" t="str">
            <v>○</v>
          </cell>
          <cell r="BH197" t="b">
            <v>1</v>
          </cell>
          <cell r="BI197" t="b">
            <v>1</v>
          </cell>
        </row>
        <row r="198">
          <cell r="C198" t="str">
            <v/>
          </cell>
          <cell r="D198" t="str">
            <v/>
          </cell>
          <cell r="E198" t="str">
            <v/>
          </cell>
          <cell r="F198" t="str">
            <v/>
          </cell>
          <cell r="U198" t="str">
            <v>－</v>
          </cell>
          <cell r="AX198" t="str">
            <v>予定価格</v>
          </cell>
          <cell r="AY198" t="str">
            <v>×</v>
          </cell>
          <cell r="AZ198" t="str">
            <v>×</v>
          </cell>
          <cell r="BA198" t="str">
            <v>×</v>
          </cell>
          <cell r="BB198" t="str">
            <v>×</v>
          </cell>
          <cell r="BC198" t="str">
            <v/>
          </cell>
          <cell r="BD198">
            <v>0</v>
          </cell>
          <cell r="BE198" t="str">
            <v/>
          </cell>
          <cell r="BF198" t="str">
            <v/>
          </cell>
          <cell r="BG198" t="str">
            <v>○</v>
          </cell>
          <cell r="BH198" t="b">
            <v>1</v>
          </cell>
          <cell r="BI198" t="b">
            <v>1</v>
          </cell>
        </row>
        <row r="199">
          <cell r="C199" t="str">
            <v/>
          </cell>
          <cell r="D199" t="str">
            <v/>
          </cell>
          <cell r="E199" t="str">
            <v/>
          </cell>
          <cell r="F199" t="str">
            <v/>
          </cell>
          <cell r="U199" t="str">
            <v>－</v>
          </cell>
          <cell r="AX199" t="str">
            <v>予定価格</v>
          </cell>
          <cell r="AY199" t="str">
            <v>×</v>
          </cell>
          <cell r="AZ199" t="str">
            <v>×</v>
          </cell>
          <cell r="BA199" t="str">
            <v>×</v>
          </cell>
          <cell r="BB199" t="str">
            <v>×</v>
          </cell>
          <cell r="BC199" t="str">
            <v/>
          </cell>
          <cell r="BD199">
            <v>0</v>
          </cell>
          <cell r="BE199" t="str">
            <v/>
          </cell>
          <cell r="BF199" t="str">
            <v/>
          </cell>
          <cell r="BG199" t="str">
            <v>○</v>
          </cell>
          <cell r="BH199" t="b">
            <v>1</v>
          </cell>
          <cell r="BI199" t="b">
            <v>1</v>
          </cell>
        </row>
        <row r="200">
          <cell r="C200" t="str">
            <v/>
          </cell>
          <cell r="D200" t="str">
            <v/>
          </cell>
          <cell r="E200" t="str">
            <v/>
          </cell>
          <cell r="F200" t="str">
            <v/>
          </cell>
          <cell r="U200" t="str">
            <v>－</v>
          </cell>
          <cell r="AX200" t="str">
            <v>予定価格</v>
          </cell>
          <cell r="AY200" t="str">
            <v>×</v>
          </cell>
          <cell r="AZ200" t="str">
            <v>×</v>
          </cell>
          <cell r="BA200" t="str">
            <v>×</v>
          </cell>
          <cell r="BB200" t="str">
            <v>×</v>
          </cell>
          <cell r="BC200" t="str">
            <v/>
          </cell>
          <cell r="BD200">
            <v>0</v>
          </cell>
          <cell r="BE200" t="str">
            <v/>
          </cell>
          <cell r="BF200" t="str">
            <v/>
          </cell>
          <cell r="BG200" t="str">
            <v>○</v>
          </cell>
          <cell r="BH200" t="b">
            <v>1</v>
          </cell>
          <cell r="BI200" t="b">
            <v>1</v>
          </cell>
        </row>
        <row r="201">
          <cell r="C201" t="str">
            <v/>
          </cell>
          <cell r="D201" t="str">
            <v/>
          </cell>
          <cell r="E201" t="str">
            <v/>
          </cell>
          <cell r="F201" t="str">
            <v/>
          </cell>
          <cell r="U201" t="str">
            <v>－</v>
          </cell>
          <cell r="AX201" t="str">
            <v>予定価格</v>
          </cell>
          <cell r="AY201" t="str">
            <v>×</v>
          </cell>
          <cell r="AZ201" t="str">
            <v>×</v>
          </cell>
          <cell r="BA201" t="str">
            <v>×</v>
          </cell>
          <cell r="BB201" t="str">
            <v>×</v>
          </cell>
          <cell r="BC201" t="str">
            <v/>
          </cell>
          <cell r="BD201">
            <v>0</v>
          </cell>
          <cell r="BE201" t="str">
            <v/>
          </cell>
          <cell r="BF201" t="str">
            <v/>
          </cell>
          <cell r="BG201" t="str">
            <v>○</v>
          </cell>
          <cell r="BH201" t="b">
            <v>1</v>
          </cell>
          <cell r="BI201" t="b">
            <v>1</v>
          </cell>
        </row>
        <row r="202">
          <cell r="C202" t="str">
            <v/>
          </cell>
          <cell r="D202" t="str">
            <v/>
          </cell>
          <cell r="E202" t="str">
            <v/>
          </cell>
          <cell r="F202" t="str">
            <v/>
          </cell>
          <cell r="U202" t="str">
            <v>－</v>
          </cell>
          <cell r="AX202" t="str">
            <v>予定価格</v>
          </cell>
          <cell r="AY202" t="str">
            <v>×</v>
          </cell>
          <cell r="AZ202" t="str">
            <v>×</v>
          </cell>
          <cell r="BA202" t="str">
            <v>×</v>
          </cell>
          <cell r="BB202" t="str">
            <v>×</v>
          </cell>
          <cell r="BC202" t="str">
            <v/>
          </cell>
          <cell r="BD202">
            <v>0</v>
          </cell>
          <cell r="BE202" t="str">
            <v/>
          </cell>
          <cell r="BF202" t="str">
            <v/>
          </cell>
          <cell r="BG202" t="str">
            <v>○</v>
          </cell>
          <cell r="BH202" t="b">
            <v>1</v>
          </cell>
          <cell r="BI202" t="b">
            <v>1</v>
          </cell>
        </row>
        <row r="203">
          <cell r="C203" t="str">
            <v/>
          </cell>
          <cell r="D203" t="str">
            <v/>
          </cell>
          <cell r="E203" t="str">
            <v/>
          </cell>
          <cell r="F203" t="str">
            <v/>
          </cell>
          <cell r="U203" t="str">
            <v>－</v>
          </cell>
          <cell r="AX203" t="str">
            <v>予定価格</v>
          </cell>
          <cell r="AY203" t="str">
            <v>×</v>
          </cell>
          <cell r="AZ203" t="str">
            <v>×</v>
          </cell>
          <cell r="BA203" t="str">
            <v>×</v>
          </cell>
          <cell r="BB203" t="str">
            <v>×</v>
          </cell>
          <cell r="BC203" t="str">
            <v/>
          </cell>
          <cell r="BD203">
            <v>0</v>
          </cell>
          <cell r="BE203" t="str">
            <v/>
          </cell>
          <cell r="BF203" t="str">
            <v/>
          </cell>
          <cell r="BG203" t="str">
            <v>○</v>
          </cell>
          <cell r="BH203" t="b">
            <v>1</v>
          </cell>
          <cell r="BI203" t="b">
            <v>1</v>
          </cell>
        </row>
        <row r="204">
          <cell r="C204" t="str">
            <v/>
          </cell>
          <cell r="D204" t="str">
            <v/>
          </cell>
          <cell r="E204" t="str">
            <v/>
          </cell>
          <cell r="F204" t="str">
            <v/>
          </cell>
          <cell r="U204" t="str">
            <v>－</v>
          </cell>
          <cell r="AX204" t="str">
            <v>予定価格</v>
          </cell>
          <cell r="AY204" t="str">
            <v>×</v>
          </cell>
          <cell r="AZ204" t="str">
            <v>×</v>
          </cell>
          <cell r="BA204" t="str">
            <v>×</v>
          </cell>
          <cell r="BB204" t="str">
            <v>×</v>
          </cell>
          <cell r="BC204" t="str">
            <v/>
          </cell>
          <cell r="BD204">
            <v>0</v>
          </cell>
          <cell r="BE204" t="str">
            <v/>
          </cell>
          <cell r="BF204" t="str">
            <v/>
          </cell>
          <cell r="BG204" t="str">
            <v>○</v>
          </cell>
          <cell r="BH204" t="b">
            <v>1</v>
          </cell>
          <cell r="BI204" t="b">
            <v>1</v>
          </cell>
        </row>
        <row r="205">
          <cell r="C205" t="str">
            <v/>
          </cell>
          <cell r="D205" t="str">
            <v/>
          </cell>
          <cell r="E205" t="str">
            <v/>
          </cell>
          <cell r="F205" t="str">
            <v/>
          </cell>
          <cell r="U205" t="str">
            <v>－</v>
          </cell>
          <cell r="AX205" t="str">
            <v>予定価格</v>
          </cell>
          <cell r="AY205" t="str">
            <v>×</v>
          </cell>
          <cell r="AZ205" t="str">
            <v>×</v>
          </cell>
          <cell r="BA205" t="str">
            <v>×</v>
          </cell>
          <cell r="BB205" t="str">
            <v>×</v>
          </cell>
          <cell r="BC205" t="str">
            <v/>
          </cell>
          <cell r="BD205">
            <v>0</v>
          </cell>
          <cell r="BE205" t="str">
            <v/>
          </cell>
          <cell r="BF205" t="str">
            <v/>
          </cell>
          <cell r="BG205" t="str">
            <v>○</v>
          </cell>
          <cell r="BH205" t="b">
            <v>1</v>
          </cell>
          <cell r="BI205" t="b">
            <v>1</v>
          </cell>
        </row>
        <row r="206">
          <cell r="C206" t="str">
            <v/>
          </cell>
          <cell r="D206" t="str">
            <v/>
          </cell>
          <cell r="E206" t="str">
            <v/>
          </cell>
          <cell r="F206" t="str">
            <v/>
          </cell>
          <cell r="U206" t="str">
            <v>－</v>
          </cell>
          <cell r="AX206" t="str">
            <v>予定価格</v>
          </cell>
          <cell r="AY206" t="str">
            <v>×</v>
          </cell>
          <cell r="AZ206" t="str">
            <v>×</v>
          </cell>
          <cell r="BA206" t="str">
            <v>×</v>
          </cell>
          <cell r="BB206" t="str">
            <v>×</v>
          </cell>
          <cell r="BC206" t="str">
            <v/>
          </cell>
          <cell r="BD206">
            <v>0</v>
          </cell>
          <cell r="BE206" t="str">
            <v/>
          </cell>
          <cell r="BF206" t="str">
            <v/>
          </cell>
          <cell r="BG206" t="str">
            <v>○</v>
          </cell>
          <cell r="BH206" t="b">
            <v>1</v>
          </cell>
          <cell r="BI206" t="b">
            <v>1</v>
          </cell>
        </row>
        <row r="207">
          <cell r="C207" t="str">
            <v/>
          </cell>
          <cell r="D207" t="str">
            <v/>
          </cell>
          <cell r="E207" t="str">
            <v/>
          </cell>
          <cell r="F207" t="str">
            <v/>
          </cell>
          <cell r="U207" t="str">
            <v>－</v>
          </cell>
          <cell r="AX207" t="str">
            <v>予定価格</v>
          </cell>
          <cell r="AY207" t="str">
            <v>×</v>
          </cell>
          <cell r="AZ207" t="str">
            <v>×</v>
          </cell>
          <cell r="BA207" t="str">
            <v>×</v>
          </cell>
          <cell r="BB207" t="str">
            <v>×</v>
          </cell>
          <cell r="BC207" t="str">
            <v/>
          </cell>
          <cell r="BD207">
            <v>0</v>
          </cell>
          <cell r="BE207" t="str">
            <v/>
          </cell>
          <cell r="BF207" t="str">
            <v/>
          </cell>
          <cell r="BG207" t="str">
            <v>○</v>
          </cell>
          <cell r="BH207" t="b">
            <v>1</v>
          </cell>
          <cell r="BI207" t="b">
            <v>1</v>
          </cell>
        </row>
        <row r="208">
          <cell r="C208" t="str">
            <v/>
          </cell>
          <cell r="D208" t="str">
            <v/>
          </cell>
          <cell r="E208" t="str">
            <v/>
          </cell>
          <cell r="F208" t="str">
            <v/>
          </cell>
          <cell r="U208" t="str">
            <v>－</v>
          </cell>
          <cell r="AX208" t="str">
            <v>予定価格</v>
          </cell>
          <cell r="AY208" t="str">
            <v>×</v>
          </cell>
          <cell r="AZ208" t="str">
            <v>×</v>
          </cell>
          <cell r="BA208" t="str">
            <v>×</v>
          </cell>
          <cell r="BB208" t="str">
            <v>×</v>
          </cell>
          <cell r="BC208" t="str">
            <v/>
          </cell>
          <cell r="BD208">
            <v>0</v>
          </cell>
          <cell r="BE208" t="str">
            <v/>
          </cell>
          <cell r="BF208" t="str">
            <v/>
          </cell>
          <cell r="BG208" t="str">
            <v>○</v>
          </cell>
          <cell r="BH208" t="b">
            <v>1</v>
          </cell>
          <cell r="BI208" t="b">
            <v>1</v>
          </cell>
        </row>
        <row r="209">
          <cell r="C209" t="str">
            <v/>
          </cell>
          <cell r="D209" t="str">
            <v/>
          </cell>
          <cell r="E209" t="str">
            <v/>
          </cell>
          <cell r="F209" t="str">
            <v/>
          </cell>
          <cell r="U209" t="str">
            <v>－</v>
          </cell>
          <cell r="AX209" t="str">
            <v>予定価格</v>
          </cell>
          <cell r="AY209" t="str">
            <v>×</v>
          </cell>
          <cell r="AZ209" t="str">
            <v>×</v>
          </cell>
          <cell r="BA209" t="str">
            <v>×</v>
          </cell>
          <cell r="BB209" t="str">
            <v>×</v>
          </cell>
          <cell r="BC209" t="str">
            <v/>
          </cell>
          <cell r="BD209">
            <v>0</v>
          </cell>
          <cell r="BE209" t="str">
            <v/>
          </cell>
          <cell r="BF209" t="str">
            <v/>
          </cell>
          <cell r="BG209" t="str">
            <v>○</v>
          </cell>
          <cell r="BH209" t="b">
            <v>1</v>
          </cell>
          <cell r="BI209" t="b">
            <v>1</v>
          </cell>
        </row>
        <row r="210">
          <cell r="C210" t="str">
            <v/>
          </cell>
          <cell r="D210" t="str">
            <v/>
          </cell>
          <cell r="E210" t="str">
            <v/>
          </cell>
          <cell r="F210" t="str">
            <v/>
          </cell>
          <cell r="U210" t="str">
            <v>－</v>
          </cell>
          <cell r="AX210" t="str">
            <v>予定価格</v>
          </cell>
          <cell r="AY210" t="str">
            <v>×</v>
          </cell>
          <cell r="AZ210" t="str">
            <v>×</v>
          </cell>
          <cell r="BA210" t="str">
            <v>×</v>
          </cell>
          <cell r="BB210" t="str">
            <v>×</v>
          </cell>
          <cell r="BC210" t="str">
            <v/>
          </cell>
          <cell r="BD210">
            <v>0</v>
          </cell>
          <cell r="BE210" t="str">
            <v/>
          </cell>
          <cell r="BF210" t="str">
            <v/>
          </cell>
          <cell r="BG210" t="str">
            <v>○</v>
          </cell>
          <cell r="BH210" t="b">
            <v>1</v>
          </cell>
          <cell r="BI210" t="b">
            <v>1</v>
          </cell>
        </row>
        <row r="211">
          <cell r="C211" t="str">
            <v/>
          </cell>
          <cell r="D211" t="str">
            <v/>
          </cell>
          <cell r="E211" t="str">
            <v/>
          </cell>
          <cell r="F211" t="str">
            <v/>
          </cell>
          <cell r="U211" t="str">
            <v>－</v>
          </cell>
          <cell r="AX211" t="str">
            <v>予定価格</v>
          </cell>
          <cell r="AY211" t="str">
            <v>×</v>
          </cell>
          <cell r="AZ211" t="str">
            <v>×</v>
          </cell>
          <cell r="BA211" t="str">
            <v>×</v>
          </cell>
          <cell r="BB211" t="str">
            <v>×</v>
          </cell>
          <cell r="BC211" t="str">
            <v/>
          </cell>
          <cell r="BD211">
            <v>0</v>
          </cell>
          <cell r="BE211" t="str">
            <v/>
          </cell>
          <cell r="BF211" t="str">
            <v/>
          </cell>
          <cell r="BG211" t="str">
            <v>○</v>
          </cell>
          <cell r="BH211" t="b">
            <v>1</v>
          </cell>
          <cell r="BI211" t="b">
            <v>1</v>
          </cell>
        </row>
        <row r="212">
          <cell r="C212" t="str">
            <v/>
          </cell>
          <cell r="D212" t="str">
            <v/>
          </cell>
          <cell r="E212" t="str">
            <v/>
          </cell>
          <cell r="F212" t="str">
            <v/>
          </cell>
          <cell r="U212" t="str">
            <v>－</v>
          </cell>
          <cell r="AX212" t="str">
            <v>予定価格</v>
          </cell>
          <cell r="AY212" t="str">
            <v>×</v>
          </cell>
          <cell r="AZ212" t="str">
            <v>×</v>
          </cell>
          <cell r="BA212" t="str">
            <v>×</v>
          </cell>
          <cell r="BB212" t="str">
            <v>×</v>
          </cell>
          <cell r="BC212" t="str">
            <v/>
          </cell>
          <cell r="BD212">
            <v>0</v>
          </cell>
          <cell r="BE212" t="str">
            <v/>
          </cell>
          <cell r="BF212" t="str">
            <v/>
          </cell>
          <cell r="BG212" t="str">
            <v>○</v>
          </cell>
          <cell r="BH212" t="b">
            <v>1</v>
          </cell>
          <cell r="BI212" t="b">
            <v>1</v>
          </cell>
        </row>
        <row r="213">
          <cell r="C213" t="str">
            <v/>
          </cell>
          <cell r="D213" t="str">
            <v/>
          </cell>
          <cell r="E213" t="str">
            <v/>
          </cell>
          <cell r="F213" t="str">
            <v/>
          </cell>
          <cell r="U213" t="str">
            <v>－</v>
          </cell>
          <cell r="AX213" t="str">
            <v>予定価格</v>
          </cell>
          <cell r="AY213" t="str">
            <v>×</v>
          </cell>
          <cell r="AZ213" t="str">
            <v>×</v>
          </cell>
          <cell r="BA213" t="str">
            <v>×</v>
          </cell>
          <cell r="BB213" t="str">
            <v>×</v>
          </cell>
          <cell r="BC213" t="str">
            <v/>
          </cell>
          <cell r="BD213">
            <v>0</v>
          </cell>
          <cell r="BE213" t="str">
            <v/>
          </cell>
          <cell r="BF213" t="str">
            <v/>
          </cell>
          <cell r="BG213" t="str">
            <v>○</v>
          </cell>
          <cell r="BH213" t="b">
            <v>1</v>
          </cell>
          <cell r="BI213" t="b">
            <v>1</v>
          </cell>
        </row>
        <row r="214">
          <cell r="C214" t="str">
            <v/>
          </cell>
          <cell r="D214" t="str">
            <v/>
          </cell>
          <cell r="E214" t="str">
            <v/>
          </cell>
          <cell r="F214" t="str">
            <v/>
          </cell>
          <cell r="U214" t="str">
            <v>－</v>
          </cell>
          <cell r="AX214" t="str">
            <v>予定価格</v>
          </cell>
          <cell r="AY214" t="str">
            <v>×</v>
          </cell>
          <cell r="AZ214" t="str">
            <v>×</v>
          </cell>
          <cell r="BA214" t="str">
            <v>×</v>
          </cell>
          <cell r="BB214" t="str">
            <v>×</v>
          </cell>
          <cell r="BC214" t="str">
            <v/>
          </cell>
          <cell r="BD214">
            <v>0</v>
          </cell>
          <cell r="BE214" t="str">
            <v/>
          </cell>
          <cell r="BF214" t="str">
            <v/>
          </cell>
          <cell r="BG214" t="str">
            <v>○</v>
          </cell>
          <cell r="BH214" t="b">
            <v>1</v>
          </cell>
          <cell r="BI214" t="b">
            <v>1</v>
          </cell>
        </row>
        <row r="215">
          <cell r="C215" t="str">
            <v/>
          </cell>
          <cell r="D215" t="str">
            <v/>
          </cell>
          <cell r="E215" t="str">
            <v/>
          </cell>
          <cell r="F215" t="str">
            <v/>
          </cell>
          <cell r="U215" t="str">
            <v>－</v>
          </cell>
          <cell r="AX215" t="str">
            <v>予定価格</v>
          </cell>
          <cell r="AY215" t="str">
            <v>×</v>
          </cell>
          <cell r="AZ215" t="str">
            <v>×</v>
          </cell>
          <cell r="BA215" t="str">
            <v>×</v>
          </cell>
          <cell r="BB215" t="str">
            <v>×</v>
          </cell>
          <cell r="BC215" t="str">
            <v/>
          </cell>
          <cell r="BD215">
            <v>0</v>
          </cell>
          <cell r="BE215" t="str">
            <v/>
          </cell>
          <cell r="BF215" t="str">
            <v/>
          </cell>
          <cell r="BG215" t="str">
            <v>○</v>
          </cell>
          <cell r="BH215" t="b">
            <v>1</v>
          </cell>
          <cell r="BI215" t="b">
            <v>1</v>
          </cell>
        </row>
        <row r="216">
          <cell r="C216" t="str">
            <v/>
          </cell>
          <cell r="D216" t="str">
            <v/>
          </cell>
          <cell r="E216" t="str">
            <v/>
          </cell>
          <cell r="F216" t="str">
            <v/>
          </cell>
          <cell r="U216" t="str">
            <v>－</v>
          </cell>
          <cell r="AX216" t="str">
            <v>予定価格</v>
          </cell>
          <cell r="AY216" t="str">
            <v>×</v>
          </cell>
          <cell r="AZ216" t="str">
            <v>×</v>
          </cell>
          <cell r="BA216" t="str">
            <v>×</v>
          </cell>
          <cell r="BB216" t="str">
            <v>×</v>
          </cell>
          <cell r="BC216" t="str">
            <v/>
          </cell>
          <cell r="BD216">
            <v>0</v>
          </cell>
          <cell r="BE216" t="str">
            <v/>
          </cell>
          <cell r="BF216" t="str">
            <v/>
          </cell>
          <cell r="BG216" t="str">
            <v>○</v>
          </cell>
          <cell r="BH216" t="b">
            <v>1</v>
          </cell>
          <cell r="BI216" t="b">
            <v>1</v>
          </cell>
        </row>
        <row r="217">
          <cell r="C217" t="str">
            <v/>
          </cell>
          <cell r="D217" t="str">
            <v/>
          </cell>
          <cell r="E217" t="str">
            <v/>
          </cell>
          <cell r="F217" t="str">
            <v/>
          </cell>
          <cell r="U217" t="str">
            <v>－</v>
          </cell>
          <cell r="AX217" t="str">
            <v>予定価格</v>
          </cell>
          <cell r="AY217" t="str">
            <v>×</v>
          </cell>
          <cell r="AZ217" t="str">
            <v>×</v>
          </cell>
          <cell r="BA217" t="str">
            <v>×</v>
          </cell>
          <cell r="BB217" t="str">
            <v>×</v>
          </cell>
          <cell r="BC217" t="str">
            <v/>
          </cell>
          <cell r="BD217">
            <v>0</v>
          </cell>
          <cell r="BE217" t="str">
            <v/>
          </cell>
          <cell r="BF217" t="str">
            <v/>
          </cell>
          <cell r="BG217" t="str">
            <v>○</v>
          </cell>
          <cell r="BH217" t="b">
            <v>1</v>
          </cell>
          <cell r="BI217" t="b">
            <v>1</v>
          </cell>
        </row>
        <row r="218">
          <cell r="C218" t="str">
            <v/>
          </cell>
          <cell r="D218" t="str">
            <v/>
          </cell>
          <cell r="E218" t="str">
            <v/>
          </cell>
          <cell r="F218" t="str">
            <v/>
          </cell>
          <cell r="U218" t="str">
            <v>－</v>
          </cell>
          <cell r="AX218" t="str">
            <v>予定価格</v>
          </cell>
          <cell r="AY218" t="str">
            <v>×</v>
          </cell>
          <cell r="AZ218" t="str">
            <v>×</v>
          </cell>
          <cell r="BA218" t="str">
            <v>×</v>
          </cell>
          <cell r="BB218" t="str">
            <v>×</v>
          </cell>
          <cell r="BC218" t="str">
            <v/>
          </cell>
          <cell r="BD218">
            <v>0</v>
          </cell>
          <cell r="BE218" t="str">
            <v/>
          </cell>
          <cell r="BF218" t="str">
            <v/>
          </cell>
          <cell r="BG218" t="str">
            <v>○</v>
          </cell>
          <cell r="BH218" t="b">
            <v>1</v>
          </cell>
          <cell r="BI218" t="b">
            <v>1</v>
          </cell>
        </row>
        <row r="219">
          <cell r="C219" t="str">
            <v/>
          </cell>
          <cell r="D219" t="str">
            <v/>
          </cell>
          <cell r="E219" t="str">
            <v/>
          </cell>
          <cell r="F219" t="str">
            <v/>
          </cell>
          <cell r="U219" t="str">
            <v>－</v>
          </cell>
          <cell r="AX219" t="str">
            <v>予定価格</v>
          </cell>
          <cell r="AY219" t="str">
            <v>×</v>
          </cell>
          <cell r="AZ219" t="str">
            <v>×</v>
          </cell>
          <cell r="BA219" t="str">
            <v>×</v>
          </cell>
          <cell r="BB219" t="str">
            <v>×</v>
          </cell>
          <cell r="BC219" t="str">
            <v/>
          </cell>
          <cell r="BD219">
            <v>0</v>
          </cell>
          <cell r="BE219" t="str">
            <v/>
          </cell>
          <cell r="BF219" t="str">
            <v/>
          </cell>
          <cell r="BG219" t="str">
            <v>○</v>
          </cell>
          <cell r="BH219" t="b">
            <v>1</v>
          </cell>
          <cell r="BI219" t="b">
            <v>1</v>
          </cell>
        </row>
        <row r="220">
          <cell r="C220" t="str">
            <v/>
          </cell>
          <cell r="D220" t="str">
            <v/>
          </cell>
          <cell r="E220" t="str">
            <v/>
          </cell>
          <cell r="F220" t="str">
            <v/>
          </cell>
          <cell r="U220" t="str">
            <v>－</v>
          </cell>
          <cell r="AX220" t="str">
            <v>予定価格</v>
          </cell>
          <cell r="AY220" t="str">
            <v>×</v>
          </cell>
          <cell r="AZ220" t="str">
            <v>×</v>
          </cell>
          <cell r="BA220" t="str">
            <v>×</v>
          </cell>
          <cell r="BB220" t="str">
            <v>×</v>
          </cell>
          <cell r="BC220" t="str">
            <v/>
          </cell>
          <cell r="BD220">
            <v>0</v>
          </cell>
          <cell r="BE220" t="str">
            <v/>
          </cell>
          <cell r="BF220" t="str">
            <v/>
          </cell>
          <cell r="BG220" t="str">
            <v>○</v>
          </cell>
          <cell r="BH220" t="b">
            <v>1</v>
          </cell>
          <cell r="BI220" t="b">
            <v>1</v>
          </cell>
        </row>
        <row r="221">
          <cell r="C221" t="str">
            <v/>
          </cell>
          <cell r="D221" t="str">
            <v/>
          </cell>
          <cell r="E221" t="str">
            <v/>
          </cell>
          <cell r="F221" t="str">
            <v/>
          </cell>
          <cell r="U221" t="str">
            <v>－</v>
          </cell>
          <cell r="AX221" t="str">
            <v>予定価格</v>
          </cell>
          <cell r="AY221" t="str">
            <v>×</v>
          </cell>
          <cell r="AZ221" t="str">
            <v>×</v>
          </cell>
          <cell r="BA221" t="str">
            <v>×</v>
          </cell>
          <cell r="BB221" t="str">
            <v>×</v>
          </cell>
          <cell r="BC221" t="str">
            <v/>
          </cell>
          <cell r="BD221">
            <v>0</v>
          </cell>
          <cell r="BE221" t="str">
            <v/>
          </cell>
          <cell r="BF221" t="str">
            <v/>
          </cell>
          <cell r="BG221" t="str">
            <v>○</v>
          </cell>
          <cell r="BH221" t="b">
            <v>1</v>
          </cell>
          <cell r="BI221" t="b">
            <v>1</v>
          </cell>
        </row>
        <row r="222">
          <cell r="C222" t="str">
            <v/>
          </cell>
          <cell r="D222" t="str">
            <v/>
          </cell>
          <cell r="E222" t="str">
            <v/>
          </cell>
          <cell r="F222" t="str">
            <v/>
          </cell>
          <cell r="U222" t="str">
            <v>－</v>
          </cell>
          <cell r="AX222" t="str">
            <v>予定価格</v>
          </cell>
          <cell r="AY222" t="str">
            <v>×</v>
          </cell>
          <cell r="AZ222" t="str">
            <v>×</v>
          </cell>
          <cell r="BA222" t="str">
            <v>×</v>
          </cell>
          <cell r="BB222" t="str">
            <v>×</v>
          </cell>
          <cell r="BC222" t="str">
            <v/>
          </cell>
          <cell r="BD222">
            <v>0</v>
          </cell>
          <cell r="BE222" t="str">
            <v/>
          </cell>
          <cell r="BF222" t="str">
            <v/>
          </cell>
          <cell r="BG222" t="str">
            <v>○</v>
          </cell>
          <cell r="BH222" t="b">
            <v>1</v>
          </cell>
          <cell r="BI222" t="b">
            <v>1</v>
          </cell>
        </row>
        <row r="223">
          <cell r="C223" t="str">
            <v/>
          </cell>
          <cell r="D223" t="str">
            <v/>
          </cell>
          <cell r="E223" t="str">
            <v/>
          </cell>
          <cell r="F223" t="str">
            <v/>
          </cell>
          <cell r="U223" t="str">
            <v>－</v>
          </cell>
          <cell r="AX223" t="str">
            <v>予定価格</v>
          </cell>
          <cell r="AY223" t="str">
            <v>×</v>
          </cell>
          <cell r="AZ223" t="str">
            <v>×</v>
          </cell>
          <cell r="BA223" t="str">
            <v>×</v>
          </cell>
          <cell r="BB223" t="str">
            <v>×</v>
          </cell>
          <cell r="BC223" t="str">
            <v/>
          </cell>
          <cell r="BD223">
            <v>0</v>
          </cell>
          <cell r="BE223" t="str">
            <v/>
          </cell>
          <cell r="BF223" t="str">
            <v/>
          </cell>
          <cell r="BG223" t="str">
            <v>○</v>
          </cell>
          <cell r="BH223" t="b">
            <v>1</v>
          </cell>
          <cell r="BI223" t="b">
            <v>1</v>
          </cell>
        </row>
        <row r="224">
          <cell r="C224" t="str">
            <v/>
          </cell>
          <cell r="D224" t="str">
            <v/>
          </cell>
          <cell r="E224" t="str">
            <v/>
          </cell>
          <cell r="F224" t="str">
            <v/>
          </cell>
          <cell r="U224" t="str">
            <v>－</v>
          </cell>
          <cell r="AX224" t="str">
            <v>予定価格</v>
          </cell>
          <cell r="AY224" t="str">
            <v>×</v>
          </cell>
          <cell r="AZ224" t="str">
            <v>×</v>
          </cell>
          <cell r="BA224" t="str">
            <v>×</v>
          </cell>
          <cell r="BB224" t="str">
            <v>×</v>
          </cell>
          <cell r="BC224" t="str">
            <v/>
          </cell>
          <cell r="BD224">
            <v>0</v>
          </cell>
          <cell r="BE224" t="str">
            <v/>
          </cell>
          <cell r="BF224" t="str">
            <v/>
          </cell>
          <cell r="BG224" t="str">
            <v>○</v>
          </cell>
          <cell r="BH224" t="b">
            <v>1</v>
          </cell>
          <cell r="BI224" t="b">
            <v>1</v>
          </cell>
        </row>
        <row r="225">
          <cell r="C225" t="str">
            <v/>
          </cell>
          <cell r="D225" t="str">
            <v/>
          </cell>
          <cell r="E225" t="str">
            <v/>
          </cell>
          <cell r="F225" t="str">
            <v/>
          </cell>
          <cell r="U225" t="str">
            <v>－</v>
          </cell>
          <cell r="AX225" t="str">
            <v>予定価格</v>
          </cell>
          <cell r="AY225" t="str">
            <v>×</v>
          </cell>
          <cell r="AZ225" t="str">
            <v>×</v>
          </cell>
          <cell r="BA225" t="str">
            <v>×</v>
          </cell>
          <cell r="BB225" t="str">
            <v>×</v>
          </cell>
          <cell r="BC225" t="str">
            <v/>
          </cell>
          <cell r="BD225">
            <v>0</v>
          </cell>
          <cell r="BE225" t="str">
            <v/>
          </cell>
          <cell r="BF225" t="str">
            <v/>
          </cell>
          <cell r="BG225" t="str">
            <v>○</v>
          </cell>
          <cell r="BH225" t="b">
            <v>1</v>
          </cell>
          <cell r="BI225" t="b">
            <v>1</v>
          </cell>
        </row>
        <row r="226">
          <cell r="C226" t="str">
            <v/>
          </cell>
          <cell r="D226" t="str">
            <v/>
          </cell>
          <cell r="E226" t="str">
            <v/>
          </cell>
          <cell r="F226" t="str">
            <v/>
          </cell>
          <cell r="U226" t="str">
            <v>－</v>
          </cell>
          <cell r="AX226" t="str">
            <v>予定価格</v>
          </cell>
          <cell r="AY226" t="str">
            <v>×</v>
          </cell>
          <cell r="AZ226" t="str">
            <v>×</v>
          </cell>
          <cell r="BA226" t="str">
            <v>×</v>
          </cell>
          <cell r="BB226" t="str">
            <v>×</v>
          </cell>
          <cell r="BC226" t="str">
            <v/>
          </cell>
          <cell r="BD226">
            <v>0</v>
          </cell>
          <cell r="BE226" t="str">
            <v/>
          </cell>
          <cell r="BF226" t="str">
            <v/>
          </cell>
          <cell r="BG226" t="str">
            <v>○</v>
          </cell>
          <cell r="BH226" t="b">
            <v>1</v>
          </cell>
          <cell r="BI226" t="b">
            <v>1</v>
          </cell>
        </row>
        <row r="227">
          <cell r="C227" t="str">
            <v/>
          </cell>
          <cell r="D227" t="str">
            <v/>
          </cell>
          <cell r="E227" t="str">
            <v/>
          </cell>
          <cell r="F227" t="str">
            <v/>
          </cell>
          <cell r="U227" t="str">
            <v>－</v>
          </cell>
          <cell r="AX227" t="str">
            <v>予定価格</v>
          </cell>
          <cell r="AY227" t="str">
            <v>×</v>
          </cell>
          <cell r="AZ227" t="str">
            <v>×</v>
          </cell>
          <cell r="BA227" t="str">
            <v>×</v>
          </cell>
          <cell r="BB227" t="str">
            <v>×</v>
          </cell>
          <cell r="BC227" t="str">
            <v/>
          </cell>
          <cell r="BD227">
            <v>0</v>
          </cell>
          <cell r="BE227" t="str">
            <v/>
          </cell>
          <cell r="BF227" t="str">
            <v/>
          </cell>
          <cell r="BG227" t="str">
            <v>○</v>
          </cell>
          <cell r="BH227" t="b">
            <v>1</v>
          </cell>
          <cell r="BI227" t="b">
            <v>1</v>
          </cell>
        </row>
        <row r="228">
          <cell r="C228" t="str">
            <v/>
          </cell>
          <cell r="D228" t="str">
            <v/>
          </cell>
          <cell r="E228" t="str">
            <v/>
          </cell>
          <cell r="F228" t="str">
            <v/>
          </cell>
          <cell r="U228" t="str">
            <v>－</v>
          </cell>
          <cell r="AX228" t="str">
            <v>予定価格</v>
          </cell>
          <cell r="AY228" t="str">
            <v>×</v>
          </cell>
          <cell r="AZ228" t="str">
            <v>×</v>
          </cell>
          <cell r="BA228" t="str">
            <v>×</v>
          </cell>
          <cell r="BB228" t="str">
            <v>×</v>
          </cell>
          <cell r="BC228" t="str">
            <v/>
          </cell>
          <cell r="BD228">
            <v>0</v>
          </cell>
          <cell r="BE228" t="str">
            <v/>
          </cell>
          <cell r="BF228" t="str">
            <v/>
          </cell>
          <cell r="BG228" t="str">
            <v>○</v>
          </cell>
          <cell r="BH228" t="b">
            <v>1</v>
          </cell>
          <cell r="BI228" t="b">
            <v>1</v>
          </cell>
        </row>
        <row r="229">
          <cell r="C229" t="str">
            <v/>
          </cell>
          <cell r="D229" t="str">
            <v/>
          </cell>
          <cell r="E229" t="str">
            <v/>
          </cell>
          <cell r="F229" t="str">
            <v/>
          </cell>
          <cell r="U229" t="str">
            <v>－</v>
          </cell>
          <cell r="AX229" t="str">
            <v>予定価格</v>
          </cell>
          <cell r="AY229" t="str">
            <v>×</v>
          </cell>
          <cell r="AZ229" t="str">
            <v>×</v>
          </cell>
          <cell r="BA229" t="str">
            <v>×</v>
          </cell>
          <cell r="BB229" t="str">
            <v>×</v>
          </cell>
          <cell r="BC229" t="str">
            <v/>
          </cell>
          <cell r="BD229">
            <v>0</v>
          </cell>
          <cell r="BE229" t="str">
            <v/>
          </cell>
          <cell r="BF229" t="str">
            <v/>
          </cell>
          <cell r="BG229" t="str">
            <v>○</v>
          </cell>
          <cell r="BH229" t="b">
            <v>1</v>
          </cell>
          <cell r="BI229" t="b">
            <v>1</v>
          </cell>
        </row>
        <row r="230">
          <cell r="C230" t="str">
            <v/>
          </cell>
          <cell r="D230" t="str">
            <v/>
          </cell>
          <cell r="E230" t="str">
            <v/>
          </cell>
          <cell r="F230" t="str">
            <v/>
          </cell>
          <cell r="U230" t="str">
            <v>－</v>
          </cell>
          <cell r="AX230" t="str">
            <v>予定価格</v>
          </cell>
          <cell r="AY230" t="str">
            <v>×</v>
          </cell>
          <cell r="AZ230" t="str">
            <v>×</v>
          </cell>
          <cell r="BA230" t="str">
            <v>×</v>
          </cell>
          <cell r="BB230" t="str">
            <v>×</v>
          </cell>
          <cell r="BC230" t="str">
            <v/>
          </cell>
          <cell r="BD230">
            <v>0</v>
          </cell>
          <cell r="BE230" t="str">
            <v/>
          </cell>
          <cell r="BF230" t="str">
            <v/>
          </cell>
          <cell r="BG230" t="str">
            <v>○</v>
          </cell>
          <cell r="BH230" t="b">
            <v>1</v>
          </cell>
          <cell r="BI230" t="b">
            <v>1</v>
          </cell>
        </row>
        <row r="231">
          <cell r="C231" t="str">
            <v/>
          </cell>
          <cell r="D231" t="str">
            <v/>
          </cell>
          <cell r="E231" t="str">
            <v/>
          </cell>
          <cell r="F231" t="str">
            <v/>
          </cell>
          <cell r="U231" t="str">
            <v>－</v>
          </cell>
          <cell r="AX231" t="str">
            <v>予定価格</v>
          </cell>
          <cell r="AY231" t="str">
            <v>×</v>
          </cell>
          <cell r="AZ231" t="str">
            <v>×</v>
          </cell>
          <cell r="BA231" t="str">
            <v>×</v>
          </cell>
          <cell r="BB231" t="str">
            <v>×</v>
          </cell>
          <cell r="BC231" t="str">
            <v/>
          </cell>
          <cell r="BD231">
            <v>0</v>
          </cell>
          <cell r="BE231" t="str">
            <v/>
          </cell>
          <cell r="BF231" t="str">
            <v/>
          </cell>
          <cell r="BG231" t="str">
            <v>○</v>
          </cell>
          <cell r="BH231" t="b">
            <v>1</v>
          </cell>
          <cell r="BI231" t="b">
            <v>1</v>
          </cell>
        </row>
        <row r="232">
          <cell r="C232" t="str">
            <v/>
          </cell>
          <cell r="D232" t="str">
            <v/>
          </cell>
          <cell r="E232" t="str">
            <v/>
          </cell>
          <cell r="F232" t="str">
            <v/>
          </cell>
          <cell r="U232" t="str">
            <v>－</v>
          </cell>
          <cell r="AX232" t="str">
            <v>予定価格</v>
          </cell>
          <cell r="AY232" t="str">
            <v>×</v>
          </cell>
          <cell r="AZ232" t="str">
            <v>×</v>
          </cell>
          <cell r="BA232" t="str">
            <v>×</v>
          </cell>
          <cell r="BB232" t="str">
            <v>×</v>
          </cell>
          <cell r="BC232" t="str">
            <v/>
          </cell>
          <cell r="BD232">
            <v>0</v>
          </cell>
          <cell r="BE232" t="str">
            <v/>
          </cell>
          <cell r="BF232" t="str">
            <v/>
          </cell>
          <cell r="BG232" t="str">
            <v>○</v>
          </cell>
          <cell r="BH232" t="b">
            <v>1</v>
          </cell>
          <cell r="BI232" t="b">
            <v>1</v>
          </cell>
        </row>
        <row r="233">
          <cell r="C233" t="str">
            <v/>
          </cell>
          <cell r="D233" t="str">
            <v/>
          </cell>
          <cell r="E233" t="str">
            <v/>
          </cell>
          <cell r="F233" t="str">
            <v/>
          </cell>
          <cell r="U233" t="str">
            <v>－</v>
          </cell>
          <cell r="AX233" t="str">
            <v>予定価格</v>
          </cell>
          <cell r="AY233" t="str">
            <v>×</v>
          </cell>
          <cell r="AZ233" t="str">
            <v>×</v>
          </cell>
          <cell r="BA233" t="str">
            <v>×</v>
          </cell>
          <cell r="BB233" t="str">
            <v>×</v>
          </cell>
          <cell r="BC233" t="str">
            <v/>
          </cell>
          <cell r="BD233">
            <v>0</v>
          </cell>
          <cell r="BE233" t="str">
            <v/>
          </cell>
          <cell r="BF233" t="str">
            <v/>
          </cell>
          <cell r="BG233" t="str">
            <v>○</v>
          </cell>
          <cell r="BH233" t="b">
            <v>1</v>
          </cell>
          <cell r="BI233" t="b">
            <v>1</v>
          </cell>
        </row>
        <row r="234">
          <cell r="C234" t="str">
            <v/>
          </cell>
          <cell r="D234" t="str">
            <v/>
          </cell>
          <cell r="E234" t="str">
            <v/>
          </cell>
          <cell r="F234" t="str">
            <v/>
          </cell>
          <cell r="U234" t="str">
            <v>－</v>
          </cell>
          <cell r="AX234" t="str">
            <v>予定価格</v>
          </cell>
          <cell r="AY234" t="str">
            <v>×</v>
          </cell>
          <cell r="AZ234" t="str">
            <v>×</v>
          </cell>
          <cell r="BA234" t="str">
            <v>×</v>
          </cell>
          <cell r="BB234" t="str">
            <v>×</v>
          </cell>
          <cell r="BC234" t="str">
            <v/>
          </cell>
          <cell r="BD234">
            <v>0</v>
          </cell>
          <cell r="BE234" t="str">
            <v/>
          </cell>
          <cell r="BF234" t="str">
            <v/>
          </cell>
          <cell r="BG234" t="str">
            <v>○</v>
          </cell>
          <cell r="BH234" t="b">
            <v>1</v>
          </cell>
          <cell r="BI234" t="b">
            <v>1</v>
          </cell>
        </row>
        <row r="235">
          <cell r="C235" t="str">
            <v/>
          </cell>
          <cell r="D235" t="str">
            <v/>
          </cell>
          <cell r="E235" t="str">
            <v/>
          </cell>
          <cell r="F235" t="str">
            <v/>
          </cell>
          <cell r="U235" t="str">
            <v>－</v>
          </cell>
          <cell r="AX235" t="str">
            <v>予定価格</v>
          </cell>
          <cell r="AY235" t="str">
            <v>×</v>
          </cell>
          <cell r="AZ235" t="str">
            <v>×</v>
          </cell>
          <cell r="BA235" t="str">
            <v>×</v>
          </cell>
          <cell r="BB235" t="str">
            <v>×</v>
          </cell>
          <cell r="BC235" t="str">
            <v/>
          </cell>
          <cell r="BD235">
            <v>0</v>
          </cell>
          <cell r="BE235" t="str">
            <v/>
          </cell>
          <cell r="BF235" t="str">
            <v/>
          </cell>
          <cell r="BG235" t="str">
            <v>○</v>
          </cell>
          <cell r="BH235" t="b">
            <v>1</v>
          </cell>
          <cell r="BI235" t="b">
            <v>1</v>
          </cell>
        </row>
        <row r="236">
          <cell r="C236" t="str">
            <v/>
          </cell>
          <cell r="D236" t="str">
            <v/>
          </cell>
          <cell r="E236" t="str">
            <v/>
          </cell>
          <cell r="F236" t="str">
            <v/>
          </cell>
          <cell r="U236" t="str">
            <v>－</v>
          </cell>
          <cell r="AX236" t="str">
            <v>予定価格</v>
          </cell>
          <cell r="AY236" t="str">
            <v>×</v>
          </cell>
          <cell r="AZ236" t="str">
            <v>×</v>
          </cell>
          <cell r="BA236" t="str">
            <v>×</v>
          </cell>
          <cell r="BB236" t="str">
            <v>×</v>
          </cell>
          <cell r="BC236" t="str">
            <v/>
          </cell>
          <cell r="BD236">
            <v>0</v>
          </cell>
          <cell r="BE236" t="str">
            <v/>
          </cell>
          <cell r="BF236" t="str">
            <v/>
          </cell>
          <cell r="BG236" t="str">
            <v>○</v>
          </cell>
          <cell r="BH236" t="b">
            <v>1</v>
          </cell>
          <cell r="BI236" t="b">
            <v>1</v>
          </cell>
        </row>
        <row r="237">
          <cell r="C237" t="str">
            <v/>
          </cell>
          <cell r="D237" t="str">
            <v/>
          </cell>
          <cell r="E237" t="str">
            <v/>
          </cell>
          <cell r="F237" t="str">
            <v/>
          </cell>
          <cell r="U237" t="str">
            <v>－</v>
          </cell>
          <cell r="AX237" t="str">
            <v>予定価格</v>
          </cell>
          <cell r="AY237" t="str">
            <v>×</v>
          </cell>
          <cell r="AZ237" t="str">
            <v>×</v>
          </cell>
          <cell r="BA237" t="str">
            <v>×</v>
          </cell>
          <cell r="BB237" t="str">
            <v>×</v>
          </cell>
          <cell r="BC237" t="str">
            <v/>
          </cell>
          <cell r="BD237">
            <v>0</v>
          </cell>
          <cell r="BE237" t="str">
            <v/>
          </cell>
          <cell r="BF237" t="str">
            <v/>
          </cell>
          <cell r="BG237" t="str">
            <v>○</v>
          </cell>
          <cell r="BH237" t="b">
            <v>1</v>
          </cell>
          <cell r="BI237" t="b">
            <v>1</v>
          </cell>
        </row>
        <row r="238">
          <cell r="C238" t="str">
            <v/>
          </cell>
          <cell r="D238" t="str">
            <v/>
          </cell>
          <cell r="E238" t="str">
            <v/>
          </cell>
          <cell r="F238" t="str">
            <v/>
          </cell>
          <cell r="U238" t="str">
            <v>－</v>
          </cell>
          <cell r="AX238" t="str">
            <v>予定価格</v>
          </cell>
          <cell r="AY238" t="str">
            <v>×</v>
          </cell>
          <cell r="AZ238" t="str">
            <v>×</v>
          </cell>
          <cell r="BA238" t="str">
            <v>×</v>
          </cell>
          <cell r="BB238" t="str">
            <v>×</v>
          </cell>
          <cell r="BC238" t="str">
            <v/>
          </cell>
          <cell r="BD238">
            <v>0</v>
          </cell>
          <cell r="BE238" t="str">
            <v/>
          </cell>
          <cell r="BF238" t="str">
            <v/>
          </cell>
          <cell r="BG238" t="str">
            <v>○</v>
          </cell>
          <cell r="BH238" t="b">
            <v>1</v>
          </cell>
          <cell r="BI238" t="b">
            <v>1</v>
          </cell>
        </row>
        <row r="239">
          <cell r="C239" t="str">
            <v/>
          </cell>
          <cell r="D239" t="str">
            <v/>
          </cell>
          <cell r="E239" t="str">
            <v/>
          </cell>
          <cell r="F239" t="str">
            <v/>
          </cell>
          <cell r="U239" t="str">
            <v>－</v>
          </cell>
          <cell r="AX239" t="str">
            <v>予定価格</v>
          </cell>
          <cell r="AY239" t="str">
            <v>×</v>
          </cell>
          <cell r="AZ239" t="str">
            <v>×</v>
          </cell>
          <cell r="BA239" t="str">
            <v>×</v>
          </cell>
          <cell r="BB239" t="str">
            <v>×</v>
          </cell>
          <cell r="BC239" t="str">
            <v/>
          </cell>
          <cell r="BD239">
            <v>0</v>
          </cell>
          <cell r="BE239" t="str">
            <v/>
          </cell>
          <cell r="BF239" t="str">
            <v/>
          </cell>
          <cell r="BG239" t="str">
            <v>○</v>
          </cell>
          <cell r="BH239" t="b">
            <v>1</v>
          </cell>
          <cell r="BI239" t="b">
            <v>1</v>
          </cell>
        </row>
        <row r="240">
          <cell r="C240" t="str">
            <v/>
          </cell>
          <cell r="D240" t="str">
            <v/>
          </cell>
          <cell r="E240" t="str">
            <v/>
          </cell>
          <cell r="F240" t="str">
            <v/>
          </cell>
          <cell r="U240" t="str">
            <v>－</v>
          </cell>
          <cell r="AX240" t="str">
            <v>予定価格</v>
          </cell>
          <cell r="AY240" t="str">
            <v>×</v>
          </cell>
          <cell r="AZ240" t="str">
            <v>×</v>
          </cell>
          <cell r="BA240" t="str">
            <v>×</v>
          </cell>
          <cell r="BB240" t="str">
            <v>×</v>
          </cell>
          <cell r="BC240" t="str">
            <v/>
          </cell>
          <cell r="BD240">
            <v>0</v>
          </cell>
          <cell r="BE240" t="str">
            <v/>
          </cell>
          <cell r="BF240" t="str">
            <v/>
          </cell>
          <cell r="BG240" t="str">
            <v>○</v>
          </cell>
          <cell r="BH240" t="b">
            <v>1</v>
          </cell>
          <cell r="BI240" t="b">
            <v>1</v>
          </cell>
        </row>
        <row r="241">
          <cell r="C241" t="str">
            <v/>
          </cell>
          <cell r="D241" t="str">
            <v/>
          </cell>
          <cell r="E241" t="str">
            <v/>
          </cell>
          <cell r="F241" t="str">
            <v/>
          </cell>
          <cell r="U241" t="str">
            <v>－</v>
          </cell>
          <cell r="AX241" t="str">
            <v>予定価格</v>
          </cell>
          <cell r="AY241" t="str">
            <v>×</v>
          </cell>
          <cell r="AZ241" t="str">
            <v>×</v>
          </cell>
          <cell r="BA241" t="str">
            <v>×</v>
          </cell>
          <cell r="BB241" t="str">
            <v>×</v>
          </cell>
          <cell r="BC241" t="str">
            <v/>
          </cell>
          <cell r="BD241">
            <v>0</v>
          </cell>
          <cell r="BE241" t="str">
            <v/>
          </cell>
          <cell r="BF241" t="str">
            <v/>
          </cell>
          <cell r="BG241" t="str">
            <v>○</v>
          </cell>
          <cell r="BH241" t="b">
            <v>1</v>
          </cell>
          <cell r="BI241" t="b">
            <v>1</v>
          </cell>
        </row>
        <row r="242">
          <cell r="C242" t="str">
            <v/>
          </cell>
          <cell r="D242" t="str">
            <v/>
          </cell>
          <cell r="E242" t="str">
            <v/>
          </cell>
          <cell r="F242" t="str">
            <v/>
          </cell>
          <cell r="U242" t="str">
            <v>－</v>
          </cell>
          <cell r="AX242" t="str">
            <v>予定価格</v>
          </cell>
          <cell r="AY242" t="str">
            <v>×</v>
          </cell>
          <cell r="AZ242" t="str">
            <v>×</v>
          </cell>
          <cell r="BA242" t="str">
            <v>×</v>
          </cell>
          <cell r="BB242" t="str">
            <v>×</v>
          </cell>
          <cell r="BC242" t="str">
            <v/>
          </cell>
          <cell r="BD242">
            <v>0</v>
          </cell>
          <cell r="BE242" t="str">
            <v/>
          </cell>
          <cell r="BF242" t="str">
            <v/>
          </cell>
          <cell r="BG242" t="str">
            <v>○</v>
          </cell>
          <cell r="BH242" t="b">
            <v>1</v>
          </cell>
          <cell r="BI242" t="b">
            <v>1</v>
          </cell>
        </row>
        <row r="243">
          <cell r="C243" t="str">
            <v/>
          </cell>
          <cell r="D243" t="str">
            <v/>
          </cell>
          <cell r="E243" t="str">
            <v/>
          </cell>
          <cell r="F243" t="str">
            <v/>
          </cell>
          <cell r="U243" t="str">
            <v>－</v>
          </cell>
          <cell r="AX243" t="str">
            <v>予定価格</v>
          </cell>
          <cell r="AY243" t="str">
            <v>×</v>
          </cell>
          <cell r="AZ243" t="str">
            <v>×</v>
          </cell>
          <cell r="BA243" t="str">
            <v>×</v>
          </cell>
          <cell r="BB243" t="str">
            <v>×</v>
          </cell>
          <cell r="BC243" t="str">
            <v/>
          </cell>
          <cell r="BD243">
            <v>0</v>
          </cell>
          <cell r="BE243" t="str">
            <v/>
          </cell>
          <cell r="BF243" t="str">
            <v/>
          </cell>
          <cell r="BG243" t="str">
            <v>○</v>
          </cell>
          <cell r="BH243" t="b">
            <v>1</v>
          </cell>
          <cell r="BI243" t="b">
            <v>1</v>
          </cell>
        </row>
        <row r="244">
          <cell r="C244" t="str">
            <v/>
          </cell>
          <cell r="D244" t="str">
            <v/>
          </cell>
          <cell r="E244" t="str">
            <v/>
          </cell>
          <cell r="F244" t="str">
            <v/>
          </cell>
          <cell r="U244" t="str">
            <v>－</v>
          </cell>
          <cell r="AX244" t="str">
            <v>予定価格</v>
          </cell>
          <cell r="AY244" t="str">
            <v>×</v>
          </cell>
          <cell r="AZ244" t="str">
            <v>×</v>
          </cell>
          <cell r="BA244" t="str">
            <v>×</v>
          </cell>
          <cell r="BB244" t="str">
            <v>×</v>
          </cell>
          <cell r="BC244" t="str">
            <v/>
          </cell>
          <cell r="BD244">
            <v>0</v>
          </cell>
          <cell r="BE244" t="str">
            <v/>
          </cell>
          <cell r="BF244" t="str">
            <v/>
          </cell>
          <cell r="BG244" t="str">
            <v>○</v>
          </cell>
          <cell r="BH244" t="b">
            <v>1</v>
          </cell>
          <cell r="BI244" t="b">
            <v>1</v>
          </cell>
        </row>
        <row r="245">
          <cell r="C245" t="str">
            <v/>
          </cell>
          <cell r="D245" t="str">
            <v/>
          </cell>
          <cell r="E245" t="str">
            <v/>
          </cell>
          <cell r="F245" t="str">
            <v/>
          </cell>
          <cell r="U245" t="str">
            <v>－</v>
          </cell>
          <cell r="AX245" t="str">
            <v>予定価格</v>
          </cell>
          <cell r="AY245" t="str">
            <v>×</v>
          </cell>
          <cell r="AZ245" t="str">
            <v>×</v>
          </cell>
          <cell r="BA245" t="str">
            <v>×</v>
          </cell>
          <cell r="BB245" t="str">
            <v>×</v>
          </cell>
          <cell r="BC245" t="str">
            <v/>
          </cell>
          <cell r="BD245">
            <v>0</v>
          </cell>
          <cell r="BE245" t="str">
            <v/>
          </cell>
          <cell r="BF245" t="str">
            <v/>
          </cell>
          <cell r="BG245" t="str">
            <v>○</v>
          </cell>
          <cell r="BH245" t="b">
            <v>1</v>
          </cell>
          <cell r="BI245" t="b">
            <v>1</v>
          </cell>
        </row>
        <row r="246">
          <cell r="C246" t="str">
            <v/>
          </cell>
          <cell r="D246" t="str">
            <v/>
          </cell>
          <cell r="E246" t="str">
            <v/>
          </cell>
          <cell r="F246" t="str">
            <v/>
          </cell>
          <cell r="U246" t="str">
            <v>－</v>
          </cell>
          <cell r="AX246" t="str">
            <v>予定価格</v>
          </cell>
          <cell r="AY246" t="str">
            <v>×</v>
          </cell>
          <cell r="AZ246" t="str">
            <v>×</v>
          </cell>
          <cell r="BA246" t="str">
            <v>×</v>
          </cell>
          <cell r="BB246" t="str">
            <v>×</v>
          </cell>
          <cell r="BC246" t="str">
            <v/>
          </cell>
          <cell r="BD246">
            <v>0</v>
          </cell>
          <cell r="BE246" t="str">
            <v/>
          </cell>
          <cell r="BF246" t="str">
            <v/>
          </cell>
          <cell r="BG246" t="str">
            <v>○</v>
          </cell>
          <cell r="BH246" t="b">
            <v>1</v>
          </cell>
          <cell r="BI246" t="b">
            <v>1</v>
          </cell>
        </row>
        <row r="247">
          <cell r="C247" t="str">
            <v/>
          </cell>
          <cell r="D247" t="str">
            <v/>
          </cell>
          <cell r="E247" t="str">
            <v/>
          </cell>
          <cell r="F247" t="str">
            <v/>
          </cell>
          <cell r="U247" t="str">
            <v>－</v>
          </cell>
          <cell r="AX247" t="str">
            <v>予定価格</v>
          </cell>
          <cell r="AY247" t="str">
            <v>×</v>
          </cell>
          <cell r="AZ247" t="str">
            <v>×</v>
          </cell>
          <cell r="BA247" t="str">
            <v>×</v>
          </cell>
          <cell r="BB247" t="str">
            <v>×</v>
          </cell>
          <cell r="BC247" t="str">
            <v/>
          </cell>
          <cell r="BD247">
            <v>0</v>
          </cell>
          <cell r="BE247" t="str">
            <v/>
          </cell>
          <cell r="BF247" t="str">
            <v/>
          </cell>
          <cell r="BG247" t="str">
            <v>○</v>
          </cell>
          <cell r="BH247" t="b">
            <v>1</v>
          </cell>
          <cell r="BI247" t="b">
            <v>1</v>
          </cell>
        </row>
        <row r="248">
          <cell r="C248" t="str">
            <v/>
          </cell>
          <cell r="D248" t="str">
            <v/>
          </cell>
          <cell r="E248" t="str">
            <v/>
          </cell>
          <cell r="F248" t="str">
            <v/>
          </cell>
          <cell r="U248" t="str">
            <v>－</v>
          </cell>
          <cell r="AX248" t="str">
            <v>予定価格</v>
          </cell>
          <cell r="AY248" t="str">
            <v>×</v>
          </cell>
          <cell r="AZ248" t="str">
            <v>×</v>
          </cell>
          <cell r="BA248" t="str">
            <v>×</v>
          </cell>
          <cell r="BB248" t="str">
            <v>×</v>
          </cell>
          <cell r="BC248" t="str">
            <v/>
          </cell>
          <cell r="BD248">
            <v>0</v>
          </cell>
          <cell r="BE248" t="str">
            <v/>
          </cell>
          <cell r="BF248" t="str">
            <v/>
          </cell>
          <cell r="BG248" t="str">
            <v>○</v>
          </cell>
          <cell r="BH248" t="b">
            <v>1</v>
          </cell>
          <cell r="BI248" t="b">
            <v>1</v>
          </cell>
        </row>
        <row r="249">
          <cell r="C249" t="str">
            <v/>
          </cell>
          <cell r="D249" t="str">
            <v/>
          </cell>
          <cell r="E249" t="str">
            <v/>
          </cell>
          <cell r="F249" t="str">
            <v/>
          </cell>
          <cell r="U249" t="str">
            <v>－</v>
          </cell>
          <cell r="AX249" t="str">
            <v>予定価格</v>
          </cell>
          <cell r="AY249" t="str">
            <v>×</v>
          </cell>
          <cell r="AZ249" t="str">
            <v>×</v>
          </cell>
          <cell r="BA249" t="str">
            <v>×</v>
          </cell>
          <cell r="BB249" t="str">
            <v>×</v>
          </cell>
          <cell r="BC249" t="str">
            <v/>
          </cell>
          <cell r="BD249">
            <v>0</v>
          </cell>
          <cell r="BE249" t="str">
            <v/>
          </cell>
          <cell r="BF249" t="str">
            <v/>
          </cell>
          <cell r="BG249" t="str">
            <v>○</v>
          </cell>
          <cell r="BH249" t="b">
            <v>1</v>
          </cell>
          <cell r="BI249" t="b">
            <v>1</v>
          </cell>
        </row>
        <row r="250">
          <cell r="C250" t="str">
            <v/>
          </cell>
          <cell r="D250" t="str">
            <v/>
          </cell>
          <cell r="E250" t="str">
            <v/>
          </cell>
          <cell r="F250" t="str">
            <v/>
          </cell>
          <cell r="U250" t="str">
            <v>－</v>
          </cell>
          <cell r="AX250" t="str">
            <v>予定価格</v>
          </cell>
          <cell r="AY250" t="str">
            <v>×</v>
          </cell>
          <cell r="AZ250" t="str">
            <v>×</v>
          </cell>
          <cell r="BA250" t="str">
            <v>×</v>
          </cell>
          <cell r="BB250" t="str">
            <v>×</v>
          </cell>
          <cell r="BC250" t="str">
            <v/>
          </cell>
          <cell r="BD250">
            <v>0</v>
          </cell>
          <cell r="BE250" t="str">
            <v/>
          </cell>
          <cell r="BF250" t="str">
            <v/>
          </cell>
          <cell r="BG250" t="str">
            <v>○</v>
          </cell>
          <cell r="BH250" t="b">
            <v>1</v>
          </cell>
          <cell r="BI250" t="b">
            <v>1</v>
          </cell>
        </row>
      </sheetData>
      <sheetData sheetId="1"/>
      <sheetData sheetId="2"/>
      <sheetData sheetId="3"/>
      <sheetData sheetId="4" refreshError="1"/>
      <sheetData sheetId="5">
        <row r="5">
          <cell r="B5" t="str">
            <v>①一般競争入札</v>
          </cell>
          <cell r="C5" t="str">
            <v>①公表</v>
          </cell>
          <cell r="F5" t="str">
            <v>国所管</v>
          </cell>
          <cell r="G5" t="str">
            <v>①長期継続契約（令和２年度以前）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②長期継続契約（令和３年度）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8"/>
  <sheetViews>
    <sheetView showZeros="0" tabSelected="1" topLeftCell="B1" zoomScale="85" zoomScaleNormal="85" zoomScaleSheetLayoutView="80" workbookViewId="0">
      <selection activeCell="B1" sqref="B1:N1"/>
    </sheetView>
  </sheetViews>
  <sheetFormatPr defaultColWidth="9" defaultRowHeight="13.5"/>
  <cols>
    <col min="1" max="1" width="0" style="2" hidden="1" customWidth="1"/>
    <col min="2" max="2" width="30.625" style="1" customWidth="1"/>
    <col min="3" max="3" width="23.625" style="2" customWidth="1"/>
    <col min="4" max="4" width="14.375" style="3" customWidth="1"/>
    <col min="5" max="5" width="23.625" style="4" customWidth="1"/>
    <col min="6" max="6" width="14.625" style="4" customWidth="1"/>
    <col min="7" max="7" width="13.375" style="4" customWidth="1"/>
    <col min="8" max="8" width="13.625" style="5" customWidth="1"/>
    <col min="9" max="9" width="14.625" style="3" customWidth="1"/>
    <col min="10" max="10" width="7.625" style="4" customWidth="1"/>
    <col min="11" max="12" width="8.125" style="4" customWidth="1"/>
    <col min="13" max="13" width="8.125" style="6" customWidth="1"/>
    <col min="14" max="14" width="12" style="4" customWidth="1"/>
    <col min="15" max="15" width="9" style="1"/>
    <col min="16" max="16" width="11.25" style="1" customWidth="1"/>
    <col min="17" max="16384" width="9" style="1"/>
  </cols>
  <sheetData>
    <row r="1" spans="1:16" ht="27.75" customHeight="1">
      <c r="A1" s="28"/>
      <c r="B1" s="31" t="s">
        <v>14</v>
      </c>
      <c r="C1" s="32"/>
      <c r="D1" s="32"/>
      <c r="E1" s="32"/>
      <c r="F1" s="32"/>
      <c r="G1" s="32"/>
      <c r="H1" s="32"/>
      <c r="I1" s="32"/>
      <c r="J1" s="32"/>
      <c r="K1" s="32"/>
      <c r="L1" s="32"/>
      <c r="M1" s="32"/>
      <c r="N1" s="32"/>
    </row>
    <row r="2" spans="1:16">
      <c r="A2" s="29"/>
    </row>
    <row r="3" spans="1:16">
      <c r="A3" s="29"/>
      <c r="B3" s="7"/>
      <c r="N3" s="8"/>
    </row>
    <row r="4" spans="1:16" ht="21.95" customHeight="1">
      <c r="A4" s="29"/>
      <c r="B4" s="24" t="s">
        <v>0</v>
      </c>
      <c r="C4" s="24" t="s">
        <v>1</v>
      </c>
      <c r="D4" s="24" t="s">
        <v>2</v>
      </c>
      <c r="E4" s="24" t="s">
        <v>3</v>
      </c>
      <c r="F4" s="26" t="s">
        <v>4</v>
      </c>
      <c r="G4" s="24" t="s">
        <v>5</v>
      </c>
      <c r="H4" s="33" t="s">
        <v>6</v>
      </c>
      <c r="I4" s="24" t="s">
        <v>7</v>
      </c>
      <c r="J4" s="24" t="s">
        <v>8</v>
      </c>
      <c r="K4" s="25" t="s">
        <v>9</v>
      </c>
      <c r="L4" s="25"/>
      <c r="M4" s="25"/>
      <c r="N4" s="26" t="s">
        <v>10</v>
      </c>
    </row>
    <row r="5" spans="1:16" s="11" customFormat="1" ht="36" customHeight="1">
      <c r="A5" s="30"/>
      <c r="B5" s="24"/>
      <c r="C5" s="24"/>
      <c r="D5" s="24"/>
      <c r="E5" s="24"/>
      <c r="F5" s="27"/>
      <c r="G5" s="24"/>
      <c r="H5" s="33"/>
      <c r="I5" s="24"/>
      <c r="J5" s="24"/>
      <c r="K5" s="9" t="s">
        <v>11</v>
      </c>
      <c r="L5" s="9" t="s">
        <v>12</v>
      </c>
      <c r="M5" s="10" t="s">
        <v>13</v>
      </c>
      <c r="N5" s="27"/>
    </row>
    <row r="6" spans="1:16" s="11" customFormat="1" ht="60" customHeight="1">
      <c r="A6" s="12">
        <f>IF(MAX([7]令和3年度契約状況調査票!C5:C250)&gt;=ROW()-5,ROW()-5,"")</f>
        <v>1</v>
      </c>
      <c r="B6" s="13" t="s">
        <v>15</v>
      </c>
      <c r="C6" s="14" t="s">
        <v>16</v>
      </c>
      <c r="D6" s="15">
        <v>44452</v>
      </c>
      <c r="E6" s="13" t="s">
        <v>17</v>
      </c>
      <c r="F6" s="16">
        <v>2330001000609</v>
      </c>
      <c r="G6" s="17" t="s">
        <v>18</v>
      </c>
      <c r="H6" s="18">
        <v>23894200</v>
      </c>
      <c r="I6" s="18">
        <v>10505000</v>
      </c>
      <c r="J6" s="19">
        <v>0.439</v>
      </c>
      <c r="K6" s="20" t="s">
        <v>19</v>
      </c>
      <c r="L6" s="20">
        <v>0</v>
      </c>
      <c r="M6" s="21" t="s">
        <v>19</v>
      </c>
      <c r="N6" s="22">
        <v>0</v>
      </c>
    </row>
    <row r="7" spans="1:16" s="11" customFormat="1" ht="60" customHeight="1">
      <c r="A7" s="12">
        <f>IF(MAX([7]令和3年度契約状況調査票!C6:C251)&gt;=ROW()-5,ROW()-5,"")</f>
        <v>2</v>
      </c>
      <c r="B7" s="13" t="s">
        <v>20</v>
      </c>
      <c r="C7" s="14" t="s">
        <v>16</v>
      </c>
      <c r="D7" s="15">
        <v>44452</v>
      </c>
      <c r="E7" s="13" t="s">
        <v>21</v>
      </c>
      <c r="F7" s="16">
        <v>3290001017474</v>
      </c>
      <c r="G7" s="17" t="s">
        <v>18</v>
      </c>
      <c r="H7" s="18" t="s">
        <v>22</v>
      </c>
      <c r="I7" s="18">
        <v>4465450</v>
      </c>
      <c r="J7" s="19" t="s">
        <v>23</v>
      </c>
      <c r="K7" s="20" t="s">
        <v>19</v>
      </c>
      <c r="L7" s="20">
        <v>0</v>
      </c>
      <c r="M7" s="21" t="s">
        <v>19</v>
      </c>
      <c r="N7" s="22" t="s">
        <v>24</v>
      </c>
    </row>
    <row r="8" spans="1:16" s="11" customFormat="1" ht="60" customHeight="1">
      <c r="A8" s="12" t="str">
        <f>IF(MAX([7]令和3年度契約状況調査票!C7:C252)&gt;=ROW()-5,ROW()-5,"")</f>
        <v/>
      </c>
      <c r="B8" s="13" t="str">
        <f>IF(A8="","",VLOOKUP(A8,[7]令和3年度契約状況調査票!$C:$AR,7,FALSE))</f>
        <v/>
      </c>
      <c r="C8" s="14" t="str">
        <f>IF(A8="","",VLOOKUP(A8,[7]令和3年度契約状況調査票!$C:$AR,8,FALSE))</f>
        <v/>
      </c>
      <c r="D8" s="15" t="str">
        <f>IF(A8="","",VLOOKUP(A8,[7]令和3年度契約状況調査票!$C:$AR,11,FALSE))</f>
        <v/>
      </c>
      <c r="E8" s="13" t="str">
        <f>IF(A8="","",VLOOKUP(A8,[7]令和3年度契約状況調査票!$C:$AR,12,FALSE))</f>
        <v/>
      </c>
      <c r="F8" s="16" t="str">
        <f>IF(A8="","",VLOOKUP(A8,[7]令和3年度契約状況調査票!$C:$AR,13,FALSE))</f>
        <v/>
      </c>
      <c r="G8" s="17" t="str">
        <f>IF(A8="","",IF(VLOOKUP(A8,[7]令和3年度契約状況調査票!$C:$AR,14,FALSE)="②一般競争入札（総合評価方式）","一般競争入札"&amp;CHAR(10)&amp;"（総合評価方式）","一般競争入札"))</f>
        <v/>
      </c>
      <c r="H8" s="18" t="str">
        <f>IF(A8="","",IF(VLOOKUP(A8,[7]令和3年度契約状況調査票!$C:$AR,16,FALSE)="他官署で調達手続きを実施のため","他官署で調達手続きを実施のため",IF(VLOOKUP(A8,[7]令和3年度契約状況調査票!$C:$AR,23,FALSE)="②同種の他の契約の予定価格を類推されるおそれがあるため公表しない","同種の他の契約の予定価格を類推されるおそれがあるため公表しない",IF(VLOOKUP(A8,[7]令和3年度契約状況調査票!$C:$AR,23,FALSE)="－","－",IF(VLOOKUP(A8,[7]令和3年度契約状況調査票!$C:$AR,9,FALSE)&lt;&gt;"",TEXT(VLOOKUP(A8,[7]令和3年度契約状況調査票!$C:$AR,16,FALSE),"#,##0円")&amp;CHAR(10)&amp;"(A)",VLOOKUP(A8,[7]令和3年度契約状況調査票!$C:$AR,16,FALSE))))))</f>
        <v/>
      </c>
      <c r="I8" s="18" t="str">
        <f>IF(A8="","",VLOOKUP(A8,[7]令和3年度契約状況調査票!$C:$AR,17,FALSE))</f>
        <v/>
      </c>
      <c r="J8" s="19" t="str">
        <f>IF(A8="","",IF(VLOOKUP(A8,[7]令和3年度契約状況調査票!$C:$AR,16,FALSE)="他官署で調達手続きを実施のため","－",IF(VLOOKUP(A8,[7]令和3年度契約状況調査票!$C:$AR,23,FALSE)="②同種の他の契約の予定価格を類推されるおそれがあるため公表しない","－",IF(VLOOKUP(A8,[7]令和3年度契約状況調査票!$C:$AR,23,FALSE)="－","－",IF(VLOOKUP(A8,[7]令和3年度契約状況調査票!$C:$AR,9,FALSE)&lt;&gt;"",TEXT(VLOOKUP(A8,[7]令和3年度契約状況調査票!$C:$AR,19,FALSE),"#.0%")&amp;CHAR(10)&amp;"(B/A×100)",VLOOKUP(A8,[7]令和3年度契約状況調査票!$C:$AR,19,FALSE))))))</f>
        <v/>
      </c>
      <c r="K8" s="20" t="str">
        <f>IF(A8="","",IF(VLOOKUP(A8,[7]令和3年度契約状況調査票!$C:$AR,29,FALSE)="①公益社団法人","公社",IF(VLOOKUP(A8,[7]令和3年度契約状況調査票!$C:$AR,29,FALSE)="②公益財団法人","公財","")))</f>
        <v/>
      </c>
      <c r="L8" s="20" t="str">
        <f>IF(A8="","",VLOOKUP(A8,[7]令和3年度契約状況調査票!$C:$AR,30,FALSE))</f>
        <v/>
      </c>
      <c r="M8" s="21" t="str">
        <f>IF(A8="","",IF(VLOOKUP(A8,[7]令和3年度契約状況調査票!$C:$AR,30,FALSE)="国所管",VLOOKUP(A8,[7]令和3年度契約状況調査票!$C:$AR,24,FALSE),""))</f>
        <v/>
      </c>
      <c r="N8" s="22" t="str">
        <f>IF(A8="","",IF(AND(P8="○",O8="分担契約/単価契約"),"単価契約"&amp;CHAR(10)&amp;"予定調達総額 "&amp;TEXT(VLOOKUP(A8,[7]令和3年度契約状況調査票!$C:$AR,18,FALSE),"#,##0円")&amp;"(B)"&amp;CHAR(10)&amp;"分担契約"&amp;CHAR(10)&amp;VLOOKUP(A8,[7]令和3年度契約状況調査票!$C:$AR,34,FALSE),IF(AND(P8="○",O8="分担契約"),"分担契約"&amp;CHAR(10)&amp;"契約総額 "&amp;TEXT(VLOOKUP(A8,[7]令和3年度契約状況調査票!$C:$AR,18,FALSE),"#,##0円")&amp;"(B)"&amp;CHAR(10)&amp;VLOOKUP(A8,[7]令和3年度契約状況調査票!$C:$AR,34,FALSE),(IF(O8="分担契約/単価契約","単価契約"&amp;CHAR(10)&amp;"予定調達総額 "&amp;TEXT(VLOOKUP(A8,[7]令和3年度契約状況調査票!$C:$AR,18,FALSE),"#,##0円")&amp;CHAR(10)&amp;"分担契約"&amp;CHAR(10)&amp;VLOOKUP(A8,[7]令和3年度契約状況調査票!$C:$AR,34,FALSE),IF(O8="分担契約","分担契約"&amp;CHAR(10)&amp;"契約総額 "&amp;TEXT(VLOOKUP(A8,[7]令和3年度契約状況調査票!$C:$AR,18,FALSE),"#,##0円")&amp;CHAR(10)&amp;VLOOKUP(A8,[7]令和3年度契約状況調査票!$C:$AR,34,FALSE),IF(O8="単価契約","単価契約"&amp;CHAR(10)&amp;"予定調達総額 "&amp;TEXT(VLOOKUP(A8,[7]令和3年度契約状況調査票!$C:$AR,18,FALSE),"#,##0円")&amp;CHAR(10)&amp;VLOOKUP(A8,[7]令和3年度契約状況調査票!$C:$AR,34,FALSE),VLOOKUP(A8,[7]令和3年度契約状況調査票!$C:$AR,34,FALSE))))))))</f>
        <v/>
      </c>
      <c r="O8" s="11" t="str">
        <f>IF(A8="","",VLOOKUP(A8,[7]令和3年度契約状況調査票!$C:$BY,55,FALSE))</f>
        <v/>
      </c>
      <c r="P8" s="11" t="str">
        <f>IF(A8="","",IF(VLOOKUP(A8,[7]令和3年度契約状況調査票!$C:$AR,16,FALSE)="他官署で調達手続きを実施のため","×",IF(VLOOKUP(A8,[7]令和3年度契約状況調査票!$C:$AR,23,FALSE)="②同種の他の契約の予定価格を類推されるおそれがあるため公表しない","×","○")))</f>
        <v/>
      </c>
    </row>
    <row r="9" spans="1:16" s="11" customFormat="1" ht="60" customHeight="1">
      <c r="A9" s="12" t="str">
        <f>IF(MAX([7]令和3年度契約状況調査票!C8:C253)&gt;=ROW()-5,ROW()-5,"")</f>
        <v/>
      </c>
      <c r="B9" s="13" t="str">
        <f>IF(A9="","",VLOOKUP(A9,[7]令和3年度契約状況調査票!$C:$AR,7,FALSE))</f>
        <v/>
      </c>
      <c r="C9" s="14" t="str">
        <f>IF(A9="","",VLOOKUP(A9,[7]令和3年度契約状況調査票!$C:$AR,8,FALSE))</f>
        <v/>
      </c>
      <c r="D9" s="15" t="str">
        <f>IF(A9="","",VLOOKUP(A9,[7]令和3年度契約状況調査票!$C:$AR,11,FALSE))</f>
        <v/>
      </c>
      <c r="E9" s="13" t="str">
        <f>IF(A9="","",VLOOKUP(A9,[7]令和3年度契約状況調査票!$C:$AR,12,FALSE))</f>
        <v/>
      </c>
      <c r="F9" s="16" t="str">
        <f>IF(A9="","",VLOOKUP(A9,[7]令和3年度契約状況調査票!$C:$AR,13,FALSE))</f>
        <v/>
      </c>
      <c r="G9" s="17" t="str">
        <f>IF(A9="","",IF(VLOOKUP(A9,[7]令和3年度契約状況調査票!$C:$AR,14,FALSE)="②一般競争入札（総合評価方式）","一般競争入札"&amp;CHAR(10)&amp;"（総合評価方式）","一般競争入札"))</f>
        <v/>
      </c>
      <c r="H9" s="18" t="str">
        <f>IF(A9="","",IF(VLOOKUP(A9,[7]令和3年度契約状況調査票!$C:$AR,16,FALSE)="他官署で調達手続きを実施のため","他官署で調達手続きを実施のため",IF(VLOOKUP(A9,[7]令和3年度契約状況調査票!$C:$AR,23,FALSE)="②同種の他の契約の予定価格を類推されるおそれがあるため公表しない","同種の他の契約の予定価格を類推されるおそれがあるため公表しない",IF(VLOOKUP(A9,[7]令和3年度契約状況調査票!$C:$AR,23,FALSE)="－","－",IF(VLOOKUP(A9,[7]令和3年度契約状況調査票!$C:$AR,9,FALSE)&lt;&gt;"",TEXT(VLOOKUP(A9,[7]令和3年度契約状況調査票!$C:$AR,16,FALSE),"#,##0円")&amp;CHAR(10)&amp;"(A)",VLOOKUP(A9,[7]令和3年度契約状況調査票!$C:$AR,16,FALSE))))))</f>
        <v/>
      </c>
      <c r="I9" s="18" t="str">
        <f>IF(A9="","",VLOOKUP(A9,[7]令和3年度契約状況調査票!$C:$AR,17,FALSE))</f>
        <v/>
      </c>
      <c r="J9" s="19" t="str">
        <f>IF(A9="","",IF(VLOOKUP(A9,[7]令和3年度契約状況調査票!$C:$AR,16,FALSE)="他官署で調達手続きを実施のため","－",IF(VLOOKUP(A9,[7]令和3年度契約状況調査票!$C:$AR,23,FALSE)="②同種の他の契約の予定価格を類推されるおそれがあるため公表しない","－",IF(VLOOKUP(A9,[7]令和3年度契約状況調査票!$C:$AR,23,FALSE)="－","－",IF(VLOOKUP(A9,[7]令和3年度契約状況調査票!$C:$AR,9,FALSE)&lt;&gt;"",TEXT(VLOOKUP(A9,[7]令和3年度契約状況調査票!$C:$AR,19,FALSE),"#.0%")&amp;CHAR(10)&amp;"(B/A×100)",VLOOKUP(A9,[7]令和3年度契約状況調査票!$C:$AR,19,FALSE))))))</f>
        <v/>
      </c>
      <c r="K9" s="20" t="str">
        <f>IF(A9="","",IF(VLOOKUP(A9,[7]令和3年度契約状況調査票!$C:$AR,29,FALSE)="①公益社団法人","公社",IF(VLOOKUP(A9,[7]令和3年度契約状況調査票!$C:$AR,29,FALSE)="②公益財団法人","公財","")))</f>
        <v/>
      </c>
      <c r="L9" s="20" t="str">
        <f>IF(A9="","",VLOOKUP(A9,[7]令和3年度契約状況調査票!$C:$AR,30,FALSE))</f>
        <v/>
      </c>
      <c r="M9" s="21" t="str">
        <f>IF(A9="","",IF(VLOOKUP(A9,[7]令和3年度契約状況調査票!$C:$AR,30,FALSE)="国所管",VLOOKUP(A9,[7]令和3年度契約状況調査票!$C:$AR,24,FALSE),""))</f>
        <v/>
      </c>
      <c r="N9" s="22" t="str">
        <f>IF(A9="","",IF(AND(P9="○",O9="分担契約/単価契約"),"単価契約"&amp;CHAR(10)&amp;"予定調達総額 "&amp;TEXT(VLOOKUP(A9,[7]令和3年度契約状況調査票!$C:$AR,18,FALSE),"#,##0円")&amp;"(B)"&amp;CHAR(10)&amp;"分担契約"&amp;CHAR(10)&amp;VLOOKUP(A9,[7]令和3年度契約状況調査票!$C:$AR,34,FALSE),IF(AND(P9="○",O9="分担契約"),"分担契約"&amp;CHAR(10)&amp;"契約総額 "&amp;TEXT(VLOOKUP(A9,[7]令和3年度契約状況調査票!$C:$AR,18,FALSE),"#,##0円")&amp;"(B)"&amp;CHAR(10)&amp;VLOOKUP(A9,[7]令和3年度契約状況調査票!$C:$AR,34,FALSE),(IF(O9="分担契約/単価契約","単価契約"&amp;CHAR(10)&amp;"予定調達総額 "&amp;TEXT(VLOOKUP(A9,[7]令和3年度契約状況調査票!$C:$AR,18,FALSE),"#,##0円")&amp;CHAR(10)&amp;"分担契約"&amp;CHAR(10)&amp;VLOOKUP(A9,[7]令和3年度契約状況調査票!$C:$AR,34,FALSE),IF(O9="分担契約","分担契約"&amp;CHAR(10)&amp;"契約総額 "&amp;TEXT(VLOOKUP(A9,[7]令和3年度契約状況調査票!$C:$AR,18,FALSE),"#,##0円")&amp;CHAR(10)&amp;VLOOKUP(A9,[7]令和3年度契約状況調査票!$C:$AR,34,FALSE),IF(O9="単価契約","単価契約"&amp;CHAR(10)&amp;"予定調達総額 "&amp;TEXT(VLOOKUP(A9,[7]令和3年度契約状況調査票!$C:$AR,18,FALSE),"#,##0円")&amp;CHAR(10)&amp;VLOOKUP(A9,[7]令和3年度契約状況調査票!$C:$AR,34,FALSE),VLOOKUP(A9,[7]令和3年度契約状況調査票!$C:$AR,34,FALSE))))))))</f>
        <v/>
      </c>
      <c r="O9" s="11" t="str">
        <f>IF(A9="","",VLOOKUP(A9,[7]令和3年度契約状況調査票!$C:$BY,55,FALSE))</f>
        <v/>
      </c>
      <c r="P9" s="11" t="str">
        <f>IF(A9="","",IF(VLOOKUP(A9,[7]令和3年度契約状況調査票!$C:$AR,16,FALSE)="他官署で調達手続きを実施のため","×",IF(VLOOKUP(A9,[7]令和3年度契約状況調査票!$C:$AR,23,FALSE)="②同種の他の契約の予定価格を類推されるおそれがあるため公表しない","×","○")))</f>
        <v/>
      </c>
    </row>
    <row r="10" spans="1:16" s="11" customFormat="1" ht="60" customHeight="1">
      <c r="A10" s="12" t="str">
        <f>IF(MAX([7]令和3年度契約状況調査票!C9:C254)&gt;=ROW()-5,ROW()-5,"")</f>
        <v/>
      </c>
      <c r="B10" s="13" t="str">
        <f>IF(A10="","",VLOOKUP(A10,[7]令和3年度契約状況調査票!$C:$AR,7,FALSE))</f>
        <v/>
      </c>
      <c r="C10" s="14" t="str">
        <f>IF(A10="","",VLOOKUP(A10,[7]令和3年度契約状況調査票!$C:$AR,8,FALSE))</f>
        <v/>
      </c>
      <c r="D10" s="15" t="str">
        <f>IF(A10="","",VLOOKUP(A10,[7]令和3年度契約状況調査票!$C:$AR,11,FALSE))</f>
        <v/>
      </c>
      <c r="E10" s="13" t="str">
        <f>IF(A10="","",VLOOKUP(A10,[7]令和3年度契約状況調査票!$C:$AR,12,FALSE))</f>
        <v/>
      </c>
      <c r="F10" s="16" t="str">
        <f>IF(A10="","",VLOOKUP(A10,[7]令和3年度契約状況調査票!$C:$AR,13,FALSE))</f>
        <v/>
      </c>
      <c r="G10" s="17" t="str">
        <f>IF(A10="","",IF(VLOOKUP(A10,[7]令和3年度契約状況調査票!$C:$AR,14,FALSE)="②一般競争入札（総合評価方式）","一般競争入札"&amp;CHAR(10)&amp;"（総合評価方式）","一般競争入札"))</f>
        <v/>
      </c>
      <c r="H10" s="18" t="str">
        <f>IF(A10="","",IF(VLOOKUP(A10,[7]令和3年度契約状況調査票!$C:$AR,16,FALSE)="他官署で調達手続きを実施のため","他官署で調達手続きを実施のため",IF(VLOOKUP(A10,[7]令和3年度契約状況調査票!$C:$AR,23,FALSE)="②同種の他の契約の予定価格を類推されるおそれがあるため公表しない","同種の他の契約の予定価格を類推されるおそれがあるため公表しない",IF(VLOOKUP(A10,[7]令和3年度契約状況調査票!$C:$AR,23,FALSE)="－","－",IF(VLOOKUP(A10,[7]令和3年度契約状況調査票!$C:$AR,9,FALSE)&lt;&gt;"",TEXT(VLOOKUP(A10,[7]令和3年度契約状況調査票!$C:$AR,16,FALSE),"#,##0円")&amp;CHAR(10)&amp;"(A)",VLOOKUP(A10,[7]令和3年度契約状況調査票!$C:$AR,16,FALSE))))))</f>
        <v/>
      </c>
      <c r="I10" s="18" t="str">
        <f>IF(A10="","",VLOOKUP(A10,[7]令和3年度契約状況調査票!$C:$AR,17,FALSE))</f>
        <v/>
      </c>
      <c r="J10" s="19" t="str">
        <f>IF(A10="","",IF(VLOOKUP(A10,[7]令和3年度契約状況調査票!$C:$AR,16,FALSE)="他官署で調達手続きを実施のため","－",IF(VLOOKUP(A10,[7]令和3年度契約状況調査票!$C:$AR,23,FALSE)="②同種の他の契約の予定価格を類推されるおそれがあるため公表しない","－",IF(VLOOKUP(A10,[7]令和3年度契約状況調査票!$C:$AR,23,FALSE)="－","－",IF(VLOOKUP(A10,[7]令和3年度契約状況調査票!$C:$AR,9,FALSE)&lt;&gt;"",TEXT(VLOOKUP(A10,[7]令和3年度契約状況調査票!$C:$AR,19,FALSE),"#.0%")&amp;CHAR(10)&amp;"(B/A×100)",VLOOKUP(A10,[7]令和3年度契約状況調査票!$C:$AR,19,FALSE))))))</f>
        <v/>
      </c>
      <c r="K10" s="20" t="str">
        <f>IF(A10="","",IF(VLOOKUP(A10,[7]令和3年度契約状況調査票!$C:$AR,29,FALSE)="①公益社団法人","公社",IF(VLOOKUP(A10,[7]令和3年度契約状況調査票!$C:$AR,29,FALSE)="②公益財団法人","公財","")))</f>
        <v/>
      </c>
      <c r="L10" s="20" t="str">
        <f>IF(A10="","",VLOOKUP(A10,[7]令和3年度契約状況調査票!$C:$AR,30,FALSE))</f>
        <v/>
      </c>
      <c r="M10" s="21" t="str">
        <f>IF(A10="","",IF(VLOOKUP(A10,[7]令和3年度契約状況調査票!$C:$AR,30,FALSE)="国所管",VLOOKUP(A10,[7]令和3年度契約状況調査票!$C:$AR,24,FALSE),""))</f>
        <v/>
      </c>
      <c r="N10" s="22" t="str">
        <f>IF(A10="","",IF(AND(P10="○",O10="分担契約/単価契約"),"単価契約"&amp;CHAR(10)&amp;"予定調達総額 "&amp;TEXT(VLOOKUP(A10,[7]令和3年度契約状況調査票!$C:$AR,18,FALSE),"#,##0円")&amp;"(B)"&amp;CHAR(10)&amp;"分担契約"&amp;CHAR(10)&amp;VLOOKUP(A10,[7]令和3年度契約状況調査票!$C:$AR,34,FALSE),IF(AND(P10="○",O10="分担契約"),"分担契約"&amp;CHAR(10)&amp;"契約総額 "&amp;TEXT(VLOOKUP(A10,[7]令和3年度契約状況調査票!$C:$AR,18,FALSE),"#,##0円")&amp;"(B)"&amp;CHAR(10)&amp;VLOOKUP(A10,[7]令和3年度契約状況調査票!$C:$AR,34,FALSE),(IF(O10="分担契約/単価契約","単価契約"&amp;CHAR(10)&amp;"予定調達総額 "&amp;TEXT(VLOOKUP(A10,[7]令和3年度契約状況調査票!$C:$AR,18,FALSE),"#,##0円")&amp;CHAR(10)&amp;"分担契約"&amp;CHAR(10)&amp;VLOOKUP(A10,[7]令和3年度契約状況調査票!$C:$AR,34,FALSE),IF(O10="分担契約","分担契約"&amp;CHAR(10)&amp;"契約総額 "&amp;TEXT(VLOOKUP(A10,[7]令和3年度契約状況調査票!$C:$AR,18,FALSE),"#,##0円")&amp;CHAR(10)&amp;VLOOKUP(A10,[7]令和3年度契約状況調査票!$C:$AR,34,FALSE),IF(O10="単価契約","単価契約"&amp;CHAR(10)&amp;"予定調達総額 "&amp;TEXT(VLOOKUP(A10,[7]令和3年度契約状況調査票!$C:$AR,18,FALSE),"#,##0円")&amp;CHAR(10)&amp;VLOOKUP(A10,[7]令和3年度契約状況調査票!$C:$AR,34,FALSE),VLOOKUP(A10,[7]令和3年度契約状況調査票!$C:$AR,34,FALSE))))))))</f>
        <v/>
      </c>
      <c r="O10" s="11" t="str">
        <f>IF(A10="","",VLOOKUP(A10,[7]令和3年度契約状況調査票!$C:$BY,55,FALSE))</f>
        <v/>
      </c>
      <c r="P10" s="11" t="str">
        <f>IF(A10="","",IF(VLOOKUP(A10,[7]令和3年度契約状況調査票!$C:$AR,16,FALSE)="他官署で調達手続きを実施のため","×",IF(VLOOKUP(A10,[7]令和3年度契約状況調査票!$C:$AR,23,FALSE)="②同種の他の契約の予定価格を類推されるおそれがあるため公表しない","×","○")))</f>
        <v/>
      </c>
    </row>
    <row r="11" spans="1:16" s="11" customFormat="1" ht="60" customHeight="1">
      <c r="A11" s="12" t="str">
        <f>IF(MAX([7]令和3年度契約状況調査票!C10:C255)&gt;=ROW()-5,ROW()-5,"")</f>
        <v/>
      </c>
      <c r="B11" s="13" t="str">
        <f>IF(A11="","",VLOOKUP(A11,[7]令和3年度契約状況調査票!$C:$AR,7,FALSE))</f>
        <v/>
      </c>
      <c r="C11" s="14" t="str">
        <f>IF(A11="","",VLOOKUP(A11,[7]令和3年度契約状況調査票!$C:$AR,8,FALSE))</f>
        <v/>
      </c>
      <c r="D11" s="15" t="str">
        <f>IF(A11="","",VLOOKUP(A11,[7]令和3年度契約状況調査票!$C:$AR,11,FALSE))</f>
        <v/>
      </c>
      <c r="E11" s="13" t="str">
        <f>IF(A11="","",VLOOKUP(A11,[7]令和3年度契約状況調査票!$C:$AR,12,FALSE))</f>
        <v/>
      </c>
      <c r="F11" s="16" t="str">
        <f>IF(A11="","",VLOOKUP(A11,[7]令和3年度契約状況調査票!$C:$AR,13,FALSE))</f>
        <v/>
      </c>
      <c r="G11" s="17" t="str">
        <f>IF(A11="","",IF(VLOOKUP(A11,[7]令和3年度契約状況調査票!$C:$AR,14,FALSE)="②一般競争入札（総合評価方式）","一般競争入札"&amp;CHAR(10)&amp;"（総合評価方式）","一般競争入札"))</f>
        <v/>
      </c>
      <c r="H11" s="18" t="str">
        <f>IF(A11="","",IF(VLOOKUP(A11,[7]令和3年度契約状況調査票!$C:$AR,16,FALSE)="他官署で調達手続きを実施のため","他官署で調達手続きを実施のため",IF(VLOOKUP(A11,[7]令和3年度契約状況調査票!$C:$AR,23,FALSE)="②同種の他の契約の予定価格を類推されるおそれがあるため公表しない","同種の他の契約の予定価格を類推されるおそれがあるため公表しない",IF(VLOOKUP(A11,[7]令和3年度契約状況調査票!$C:$AR,23,FALSE)="－","－",IF(VLOOKUP(A11,[7]令和3年度契約状況調査票!$C:$AR,9,FALSE)&lt;&gt;"",TEXT(VLOOKUP(A11,[7]令和3年度契約状況調査票!$C:$AR,16,FALSE),"#,##0円")&amp;CHAR(10)&amp;"(A)",VLOOKUP(A11,[7]令和3年度契約状況調査票!$C:$AR,16,FALSE))))))</f>
        <v/>
      </c>
      <c r="I11" s="18" t="str">
        <f>IF(A11="","",VLOOKUP(A11,[7]令和3年度契約状況調査票!$C:$AR,17,FALSE))</f>
        <v/>
      </c>
      <c r="J11" s="19" t="str">
        <f>IF(A11="","",IF(VLOOKUP(A11,[7]令和3年度契約状況調査票!$C:$AR,16,FALSE)="他官署で調達手続きを実施のため","－",IF(VLOOKUP(A11,[7]令和3年度契約状況調査票!$C:$AR,23,FALSE)="②同種の他の契約の予定価格を類推されるおそれがあるため公表しない","－",IF(VLOOKUP(A11,[7]令和3年度契約状況調査票!$C:$AR,23,FALSE)="－","－",IF(VLOOKUP(A11,[7]令和3年度契約状況調査票!$C:$AR,9,FALSE)&lt;&gt;"",TEXT(VLOOKUP(A11,[7]令和3年度契約状況調査票!$C:$AR,19,FALSE),"#.0%")&amp;CHAR(10)&amp;"(B/A×100)",VLOOKUP(A11,[7]令和3年度契約状況調査票!$C:$AR,19,FALSE))))))</f>
        <v/>
      </c>
      <c r="K11" s="20" t="str">
        <f>IF(A11="","",IF(VLOOKUP(A11,[7]令和3年度契約状況調査票!$C:$AR,29,FALSE)="①公益社団法人","公社",IF(VLOOKUP(A11,[7]令和3年度契約状況調査票!$C:$AR,29,FALSE)="②公益財団法人","公財","")))</f>
        <v/>
      </c>
      <c r="L11" s="20" t="str">
        <f>IF(A11="","",VLOOKUP(A11,[7]令和3年度契約状況調査票!$C:$AR,30,FALSE))</f>
        <v/>
      </c>
      <c r="M11" s="21" t="str">
        <f>IF(A11="","",IF(VLOOKUP(A11,[7]令和3年度契約状況調査票!$C:$AR,30,FALSE)="国所管",VLOOKUP(A11,[7]令和3年度契約状況調査票!$C:$AR,24,FALSE),""))</f>
        <v/>
      </c>
      <c r="N11" s="22" t="str">
        <f>IF(A11="","",IF(AND(P11="○",O11="分担契約/単価契約"),"単価契約"&amp;CHAR(10)&amp;"予定調達総額 "&amp;TEXT(VLOOKUP(A11,[7]令和3年度契約状況調査票!$C:$AR,18,FALSE),"#,##0円")&amp;"(B)"&amp;CHAR(10)&amp;"分担契約"&amp;CHAR(10)&amp;VLOOKUP(A11,[7]令和3年度契約状況調査票!$C:$AR,34,FALSE),IF(AND(P11="○",O11="分担契約"),"分担契約"&amp;CHAR(10)&amp;"契約総額 "&amp;TEXT(VLOOKUP(A11,[7]令和3年度契約状況調査票!$C:$AR,18,FALSE),"#,##0円")&amp;"(B)"&amp;CHAR(10)&amp;VLOOKUP(A11,[7]令和3年度契約状況調査票!$C:$AR,34,FALSE),(IF(O11="分担契約/単価契約","単価契約"&amp;CHAR(10)&amp;"予定調達総額 "&amp;TEXT(VLOOKUP(A11,[7]令和3年度契約状況調査票!$C:$AR,18,FALSE),"#,##0円")&amp;CHAR(10)&amp;"分担契約"&amp;CHAR(10)&amp;VLOOKUP(A11,[7]令和3年度契約状況調査票!$C:$AR,34,FALSE),IF(O11="分担契約","分担契約"&amp;CHAR(10)&amp;"契約総額 "&amp;TEXT(VLOOKUP(A11,[7]令和3年度契約状況調査票!$C:$AR,18,FALSE),"#,##0円")&amp;CHAR(10)&amp;VLOOKUP(A11,[7]令和3年度契約状況調査票!$C:$AR,34,FALSE),IF(O11="単価契約","単価契約"&amp;CHAR(10)&amp;"予定調達総額 "&amp;TEXT(VLOOKUP(A11,[7]令和3年度契約状況調査票!$C:$AR,18,FALSE),"#,##0円")&amp;CHAR(10)&amp;VLOOKUP(A11,[7]令和3年度契約状況調査票!$C:$AR,34,FALSE),VLOOKUP(A11,[7]令和3年度契約状況調査票!$C:$AR,34,FALSE))))))))</f>
        <v/>
      </c>
      <c r="O11" s="11" t="str">
        <f>IF(A11="","",VLOOKUP(A11,[7]令和3年度契約状況調査票!$C:$BY,55,FALSE))</f>
        <v/>
      </c>
      <c r="P11" s="11" t="str">
        <f>IF(A11="","",IF(VLOOKUP(A11,[7]令和3年度契約状況調査票!$C:$AR,16,FALSE)="他官署で調達手続きを実施のため","×",IF(VLOOKUP(A11,[7]令和3年度契約状況調査票!$C:$AR,23,FALSE)="②同種の他の契約の予定価格を類推されるおそれがあるため公表しない","×","○")))</f>
        <v/>
      </c>
    </row>
    <row r="12" spans="1:16" s="11" customFormat="1" ht="60" customHeight="1">
      <c r="A12" s="12" t="str">
        <f>IF(MAX([7]令和3年度契約状況調査票!C11:C256)&gt;=ROW()-5,ROW()-5,"")</f>
        <v/>
      </c>
      <c r="B12" s="13" t="str">
        <f>IF(A12="","",VLOOKUP(A12,[7]令和3年度契約状況調査票!$C:$AR,7,FALSE))</f>
        <v/>
      </c>
      <c r="C12" s="14" t="str">
        <f>IF(A12="","",VLOOKUP(A12,[7]令和3年度契約状況調査票!$C:$AR,8,FALSE))</f>
        <v/>
      </c>
      <c r="D12" s="15" t="str">
        <f>IF(A12="","",VLOOKUP(A12,[7]令和3年度契約状況調査票!$C:$AR,11,FALSE))</f>
        <v/>
      </c>
      <c r="E12" s="13" t="str">
        <f>IF(A12="","",VLOOKUP(A12,[7]令和3年度契約状況調査票!$C:$AR,12,FALSE))</f>
        <v/>
      </c>
      <c r="F12" s="16" t="str">
        <f>IF(A12="","",VLOOKUP(A12,[7]令和3年度契約状況調査票!$C:$AR,13,FALSE))</f>
        <v/>
      </c>
      <c r="G12" s="17" t="str">
        <f>IF(A12="","",IF(VLOOKUP(A12,[7]令和3年度契約状況調査票!$C:$AR,14,FALSE)="②一般競争入札（総合評価方式）","一般競争入札"&amp;CHAR(10)&amp;"（総合評価方式）","一般競争入札"))</f>
        <v/>
      </c>
      <c r="H12" s="18" t="str">
        <f>IF(A12="","",IF(VLOOKUP(A12,[7]令和3年度契約状況調査票!$C:$AR,16,FALSE)="他官署で調達手続きを実施のため","他官署で調達手続きを実施のため",IF(VLOOKUP(A12,[7]令和3年度契約状況調査票!$C:$AR,23,FALSE)="②同種の他の契約の予定価格を類推されるおそれがあるため公表しない","同種の他の契約の予定価格を類推されるおそれがあるため公表しない",IF(VLOOKUP(A12,[7]令和3年度契約状況調査票!$C:$AR,23,FALSE)="－","－",IF(VLOOKUP(A12,[7]令和3年度契約状況調査票!$C:$AR,9,FALSE)&lt;&gt;"",TEXT(VLOOKUP(A12,[7]令和3年度契約状況調査票!$C:$AR,16,FALSE),"#,##0円")&amp;CHAR(10)&amp;"(A)",VLOOKUP(A12,[7]令和3年度契約状況調査票!$C:$AR,16,FALSE))))))</f>
        <v/>
      </c>
      <c r="I12" s="18" t="str">
        <f>IF(A12="","",VLOOKUP(A12,[7]令和3年度契約状況調査票!$C:$AR,17,FALSE))</f>
        <v/>
      </c>
      <c r="J12" s="19" t="str">
        <f>IF(A12="","",IF(VLOOKUP(A12,[7]令和3年度契約状況調査票!$C:$AR,16,FALSE)="他官署で調達手続きを実施のため","－",IF(VLOOKUP(A12,[7]令和3年度契約状況調査票!$C:$AR,23,FALSE)="②同種の他の契約の予定価格を類推されるおそれがあるため公表しない","－",IF(VLOOKUP(A12,[7]令和3年度契約状況調査票!$C:$AR,23,FALSE)="－","－",IF(VLOOKUP(A12,[7]令和3年度契約状況調査票!$C:$AR,9,FALSE)&lt;&gt;"",TEXT(VLOOKUP(A12,[7]令和3年度契約状況調査票!$C:$AR,19,FALSE),"#.0%")&amp;CHAR(10)&amp;"(B/A×100)",VLOOKUP(A12,[7]令和3年度契約状況調査票!$C:$AR,19,FALSE))))))</f>
        <v/>
      </c>
      <c r="K12" s="20" t="str">
        <f>IF(A12="","",IF(VLOOKUP(A12,[7]令和3年度契約状況調査票!$C:$AR,29,FALSE)="①公益社団法人","公社",IF(VLOOKUP(A12,[7]令和3年度契約状況調査票!$C:$AR,29,FALSE)="②公益財団法人","公財","")))</f>
        <v/>
      </c>
      <c r="L12" s="20" t="str">
        <f>IF(A12="","",VLOOKUP(A12,[7]令和3年度契約状況調査票!$C:$AR,30,FALSE))</f>
        <v/>
      </c>
      <c r="M12" s="21" t="str">
        <f>IF(A12="","",IF(VLOOKUP(A12,[7]令和3年度契約状況調査票!$C:$AR,30,FALSE)="国所管",VLOOKUP(A12,[7]令和3年度契約状況調査票!$C:$AR,24,FALSE),""))</f>
        <v/>
      </c>
      <c r="N12" s="22" t="str">
        <f>IF(A12="","",IF(AND(P12="○",O12="分担契約/単価契約"),"単価契約"&amp;CHAR(10)&amp;"予定調達総額 "&amp;TEXT(VLOOKUP(A12,[7]令和3年度契約状況調査票!$C:$AR,18,FALSE),"#,##0円")&amp;"(B)"&amp;CHAR(10)&amp;"分担契約"&amp;CHAR(10)&amp;VLOOKUP(A12,[7]令和3年度契約状況調査票!$C:$AR,34,FALSE),IF(AND(P12="○",O12="分担契約"),"分担契約"&amp;CHAR(10)&amp;"契約総額 "&amp;TEXT(VLOOKUP(A12,[7]令和3年度契約状況調査票!$C:$AR,18,FALSE),"#,##0円")&amp;"(B)"&amp;CHAR(10)&amp;VLOOKUP(A12,[7]令和3年度契約状況調査票!$C:$AR,34,FALSE),(IF(O12="分担契約/単価契約","単価契約"&amp;CHAR(10)&amp;"予定調達総額 "&amp;TEXT(VLOOKUP(A12,[7]令和3年度契約状況調査票!$C:$AR,18,FALSE),"#,##0円")&amp;CHAR(10)&amp;"分担契約"&amp;CHAR(10)&amp;VLOOKUP(A12,[7]令和3年度契約状況調査票!$C:$AR,34,FALSE),IF(O12="分担契約","分担契約"&amp;CHAR(10)&amp;"契約総額 "&amp;TEXT(VLOOKUP(A12,[7]令和3年度契約状況調査票!$C:$AR,18,FALSE),"#,##0円")&amp;CHAR(10)&amp;VLOOKUP(A12,[7]令和3年度契約状況調査票!$C:$AR,34,FALSE),IF(O12="単価契約","単価契約"&amp;CHAR(10)&amp;"予定調達総額 "&amp;TEXT(VLOOKUP(A12,[7]令和3年度契約状況調査票!$C:$AR,18,FALSE),"#,##0円")&amp;CHAR(10)&amp;VLOOKUP(A12,[7]令和3年度契約状況調査票!$C:$AR,34,FALSE),VLOOKUP(A12,[7]令和3年度契約状況調査票!$C:$AR,34,FALSE))))))))</f>
        <v/>
      </c>
      <c r="O12" s="11" t="str">
        <f>IF(A12="","",VLOOKUP(A12,[7]令和3年度契約状況調査票!$C:$BY,55,FALSE))</f>
        <v/>
      </c>
      <c r="P12" s="11" t="str">
        <f>IF(A12="","",IF(VLOOKUP(A12,[7]令和3年度契約状況調査票!$C:$AR,16,FALSE)="他官署で調達手続きを実施のため","×",IF(VLOOKUP(A12,[7]令和3年度契約状況調査票!$C:$AR,23,FALSE)="②同種の他の契約の予定価格を類推されるおそれがあるため公表しない","×","○")))</f>
        <v/>
      </c>
    </row>
    <row r="13" spans="1:16" s="11" customFormat="1" ht="60" customHeight="1">
      <c r="A13" s="12" t="str">
        <f>IF(MAX([7]令和3年度契約状況調査票!C12:C257)&gt;=ROW()-5,ROW()-5,"")</f>
        <v/>
      </c>
      <c r="B13" s="13" t="str">
        <f>IF(A13="","",VLOOKUP(A13,[7]令和3年度契約状況調査票!$C:$AR,7,FALSE))</f>
        <v/>
      </c>
      <c r="C13" s="14" t="str">
        <f>IF(A13="","",VLOOKUP(A13,[7]令和3年度契約状況調査票!$C:$AR,8,FALSE))</f>
        <v/>
      </c>
      <c r="D13" s="15" t="str">
        <f>IF(A13="","",VLOOKUP(A13,[7]令和3年度契約状況調査票!$C:$AR,11,FALSE))</f>
        <v/>
      </c>
      <c r="E13" s="13" t="str">
        <f>IF(A13="","",VLOOKUP(A13,[7]令和3年度契約状況調査票!$C:$AR,12,FALSE))</f>
        <v/>
      </c>
      <c r="F13" s="16" t="str">
        <f>IF(A13="","",VLOOKUP(A13,[7]令和3年度契約状況調査票!$C:$AR,13,FALSE))</f>
        <v/>
      </c>
      <c r="G13" s="17" t="str">
        <f>IF(A13="","",IF(VLOOKUP(A13,[7]令和3年度契約状況調査票!$C:$AR,14,FALSE)="②一般競争入札（総合評価方式）","一般競争入札"&amp;CHAR(10)&amp;"（総合評価方式）","一般競争入札"))</f>
        <v/>
      </c>
      <c r="H13" s="18" t="str">
        <f>IF(A13="","",IF(VLOOKUP(A13,[7]令和3年度契約状況調査票!$C:$AR,16,FALSE)="他官署で調達手続きを実施のため","他官署で調達手続きを実施のため",IF(VLOOKUP(A13,[7]令和3年度契約状況調査票!$C:$AR,23,FALSE)="②同種の他の契約の予定価格を類推されるおそれがあるため公表しない","同種の他の契約の予定価格を類推されるおそれがあるため公表しない",IF(VLOOKUP(A13,[7]令和3年度契約状況調査票!$C:$AR,23,FALSE)="－","－",IF(VLOOKUP(A13,[7]令和3年度契約状況調査票!$C:$AR,9,FALSE)&lt;&gt;"",TEXT(VLOOKUP(A13,[7]令和3年度契約状況調査票!$C:$AR,16,FALSE),"#,##0円")&amp;CHAR(10)&amp;"(A)",VLOOKUP(A13,[7]令和3年度契約状況調査票!$C:$AR,16,FALSE))))))</f>
        <v/>
      </c>
      <c r="I13" s="18" t="str">
        <f>IF(A13="","",VLOOKUP(A13,[7]令和3年度契約状況調査票!$C:$AR,17,FALSE))</f>
        <v/>
      </c>
      <c r="J13" s="19" t="str">
        <f>IF(A13="","",IF(VLOOKUP(A13,[7]令和3年度契約状況調査票!$C:$AR,16,FALSE)="他官署で調達手続きを実施のため","－",IF(VLOOKUP(A13,[7]令和3年度契約状況調査票!$C:$AR,23,FALSE)="②同種の他の契約の予定価格を類推されるおそれがあるため公表しない","－",IF(VLOOKUP(A13,[7]令和3年度契約状況調査票!$C:$AR,23,FALSE)="－","－",IF(VLOOKUP(A13,[7]令和3年度契約状況調査票!$C:$AR,9,FALSE)&lt;&gt;"",TEXT(VLOOKUP(A13,[7]令和3年度契約状況調査票!$C:$AR,19,FALSE),"#.0%")&amp;CHAR(10)&amp;"(B/A×100)",VLOOKUP(A13,[7]令和3年度契約状況調査票!$C:$AR,19,FALSE))))))</f>
        <v/>
      </c>
      <c r="K13" s="20" t="str">
        <f>IF(A13="","",IF(VLOOKUP(A13,[7]令和3年度契約状況調査票!$C:$AR,29,FALSE)="①公益社団法人","公社",IF(VLOOKUP(A13,[7]令和3年度契約状況調査票!$C:$AR,29,FALSE)="②公益財団法人","公財","")))</f>
        <v/>
      </c>
      <c r="L13" s="20" t="str">
        <f>IF(A13="","",VLOOKUP(A13,[7]令和3年度契約状況調査票!$C:$AR,30,FALSE))</f>
        <v/>
      </c>
      <c r="M13" s="21" t="str">
        <f>IF(A13="","",IF(VLOOKUP(A13,[7]令和3年度契約状況調査票!$C:$AR,30,FALSE)="国所管",VLOOKUP(A13,[7]令和3年度契約状況調査票!$C:$AR,24,FALSE),""))</f>
        <v/>
      </c>
      <c r="N13" s="22" t="str">
        <f>IF(A13="","",IF(AND(P13="○",O13="分担契約/単価契約"),"単価契約"&amp;CHAR(10)&amp;"予定調達総額 "&amp;TEXT(VLOOKUP(A13,[7]令和3年度契約状況調査票!$C:$AR,18,FALSE),"#,##0円")&amp;"(B)"&amp;CHAR(10)&amp;"分担契約"&amp;CHAR(10)&amp;VLOOKUP(A13,[7]令和3年度契約状況調査票!$C:$AR,34,FALSE),IF(AND(P13="○",O13="分担契約"),"分担契約"&amp;CHAR(10)&amp;"契約総額 "&amp;TEXT(VLOOKUP(A13,[7]令和3年度契約状況調査票!$C:$AR,18,FALSE),"#,##0円")&amp;"(B)"&amp;CHAR(10)&amp;VLOOKUP(A13,[7]令和3年度契約状況調査票!$C:$AR,34,FALSE),(IF(O13="分担契約/単価契約","単価契約"&amp;CHAR(10)&amp;"予定調達総額 "&amp;TEXT(VLOOKUP(A13,[7]令和3年度契約状況調査票!$C:$AR,18,FALSE),"#,##0円")&amp;CHAR(10)&amp;"分担契約"&amp;CHAR(10)&amp;VLOOKUP(A13,[7]令和3年度契約状況調査票!$C:$AR,34,FALSE),IF(O13="分担契約","分担契約"&amp;CHAR(10)&amp;"契約総額 "&amp;TEXT(VLOOKUP(A13,[7]令和3年度契約状況調査票!$C:$AR,18,FALSE),"#,##0円")&amp;CHAR(10)&amp;VLOOKUP(A13,[7]令和3年度契約状況調査票!$C:$AR,34,FALSE),IF(O13="単価契約","単価契約"&amp;CHAR(10)&amp;"予定調達総額 "&amp;TEXT(VLOOKUP(A13,[7]令和3年度契約状況調査票!$C:$AR,18,FALSE),"#,##0円")&amp;CHAR(10)&amp;VLOOKUP(A13,[7]令和3年度契約状況調査票!$C:$AR,34,FALSE),VLOOKUP(A13,[7]令和3年度契約状況調査票!$C:$AR,34,FALSE))))))))</f>
        <v/>
      </c>
      <c r="O13" s="11" t="str">
        <f>IF(A13="","",VLOOKUP(A13,[7]令和3年度契約状況調査票!$C:$BY,55,FALSE))</f>
        <v/>
      </c>
      <c r="P13" s="11" t="str">
        <f>IF(A13="","",IF(VLOOKUP(A13,[7]令和3年度契約状況調査票!$C:$AR,16,FALSE)="他官署で調達手続きを実施のため","×",IF(VLOOKUP(A13,[7]令和3年度契約状況調査票!$C:$AR,23,FALSE)="②同種の他の契約の予定価格を類推されるおそれがあるため公表しない","×","○")))</f>
        <v/>
      </c>
    </row>
    <row r="14" spans="1:16" s="11" customFormat="1" ht="60" customHeight="1">
      <c r="A14" s="12" t="str">
        <f>IF(MAX([7]令和3年度契約状況調査票!C13:C258)&gt;=ROW()-5,ROW()-5,"")</f>
        <v/>
      </c>
      <c r="B14" s="13" t="str">
        <f>IF(A14="","",VLOOKUP(A14,[7]令和3年度契約状況調査票!$C:$AR,7,FALSE))</f>
        <v/>
      </c>
      <c r="C14" s="14" t="str">
        <f>IF(A14="","",VLOOKUP(A14,[7]令和3年度契約状況調査票!$C:$AR,8,FALSE))</f>
        <v/>
      </c>
      <c r="D14" s="15" t="str">
        <f>IF(A14="","",VLOOKUP(A14,[7]令和3年度契約状況調査票!$C:$AR,11,FALSE))</f>
        <v/>
      </c>
      <c r="E14" s="13" t="str">
        <f>IF(A14="","",VLOOKUP(A14,[7]令和3年度契約状況調査票!$C:$AR,12,FALSE))</f>
        <v/>
      </c>
      <c r="F14" s="16" t="str">
        <f>IF(A14="","",VLOOKUP(A14,[7]令和3年度契約状況調査票!$C:$AR,13,FALSE))</f>
        <v/>
      </c>
      <c r="G14" s="17" t="str">
        <f>IF(A14="","",IF(VLOOKUP(A14,[7]令和3年度契約状況調査票!$C:$AR,14,FALSE)="②一般競争入札（総合評価方式）","一般競争入札"&amp;CHAR(10)&amp;"（総合評価方式）","一般競争入札"))</f>
        <v/>
      </c>
      <c r="H14" s="18" t="str">
        <f>IF(A14="","",IF(VLOOKUP(A14,[7]令和3年度契約状況調査票!$C:$AR,16,FALSE)="他官署で調達手続きを実施のため","他官署で調達手続きを実施のため",IF(VLOOKUP(A14,[7]令和3年度契約状況調査票!$C:$AR,23,FALSE)="②同種の他の契約の予定価格を類推されるおそれがあるため公表しない","同種の他の契約の予定価格を類推されるおそれがあるため公表しない",IF(VLOOKUP(A14,[7]令和3年度契約状況調査票!$C:$AR,23,FALSE)="－","－",IF(VLOOKUP(A14,[7]令和3年度契約状況調査票!$C:$AR,9,FALSE)&lt;&gt;"",TEXT(VLOOKUP(A14,[7]令和3年度契約状況調査票!$C:$AR,16,FALSE),"#,##0円")&amp;CHAR(10)&amp;"(A)",VLOOKUP(A14,[7]令和3年度契約状況調査票!$C:$AR,16,FALSE))))))</f>
        <v/>
      </c>
      <c r="I14" s="18" t="str">
        <f>IF(A14="","",VLOOKUP(A14,[7]令和3年度契約状況調査票!$C:$AR,17,FALSE))</f>
        <v/>
      </c>
      <c r="J14" s="19" t="str">
        <f>IF(A14="","",IF(VLOOKUP(A14,[7]令和3年度契約状況調査票!$C:$AR,16,FALSE)="他官署で調達手続きを実施のため","－",IF(VLOOKUP(A14,[7]令和3年度契約状況調査票!$C:$AR,23,FALSE)="②同種の他の契約の予定価格を類推されるおそれがあるため公表しない","－",IF(VLOOKUP(A14,[7]令和3年度契約状況調査票!$C:$AR,23,FALSE)="－","－",IF(VLOOKUP(A14,[7]令和3年度契約状況調査票!$C:$AR,9,FALSE)&lt;&gt;"",TEXT(VLOOKUP(A14,[7]令和3年度契約状況調査票!$C:$AR,19,FALSE),"#.0%")&amp;CHAR(10)&amp;"(B/A×100)",VLOOKUP(A14,[7]令和3年度契約状況調査票!$C:$AR,19,FALSE))))))</f>
        <v/>
      </c>
      <c r="K14" s="20" t="str">
        <f>IF(A14="","",IF(VLOOKUP(A14,[7]令和3年度契約状況調査票!$C:$AR,29,FALSE)="①公益社団法人","公社",IF(VLOOKUP(A14,[7]令和3年度契約状況調査票!$C:$AR,29,FALSE)="②公益財団法人","公財","")))</f>
        <v/>
      </c>
      <c r="L14" s="20" t="str">
        <f>IF(A14="","",VLOOKUP(A14,[7]令和3年度契約状況調査票!$C:$AR,30,FALSE))</f>
        <v/>
      </c>
      <c r="M14" s="21" t="str">
        <f>IF(A14="","",IF(VLOOKUP(A14,[7]令和3年度契約状況調査票!$C:$AR,30,FALSE)="国所管",VLOOKUP(A14,[7]令和3年度契約状況調査票!$C:$AR,24,FALSE),""))</f>
        <v/>
      </c>
      <c r="N14" s="22" t="str">
        <f>IF(A14="","",IF(AND(P14="○",O14="分担契約/単価契約"),"単価契約"&amp;CHAR(10)&amp;"予定調達総額 "&amp;TEXT(VLOOKUP(A14,[7]令和3年度契約状況調査票!$C:$AR,18,FALSE),"#,##0円")&amp;"(B)"&amp;CHAR(10)&amp;"分担契約"&amp;CHAR(10)&amp;VLOOKUP(A14,[7]令和3年度契約状況調査票!$C:$AR,34,FALSE),IF(AND(P14="○",O14="分担契約"),"分担契約"&amp;CHAR(10)&amp;"契約総額 "&amp;TEXT(VLOOKUP(A14,[7]令和3年度契約状況調査票!$C:$AR,18,FALSE),"#,##0円")&amp;"(B)"&amp;CHAR(10)&amp;VLOOKUP(A14,[7]令和3年度契約状況調査票!$C:$AR,34,FALSE),(IF(O14="分担契約/単価契約","単価契約"&amp;CHAR(10)&amp;"予定調達総額 "&amp;TEXT(VLOOKUP(A14,[7]令和3年度契約状況調査票!$C:$AR,18,FALSE),"#,##0円")&amp;CHAR(10)&amp;"分担契約"&amp;CHAR(10)&amp;VLOOKUP(A14,[7]令和3年度契約状況調査票!$C:$AR,34,FALSE),IF(O14="分担契約","分担契約"&amp;CHAR(10)&amp;"契約総額 "&amp;TEXT(VLOOKUP(A14,[7]令和3年度契約状況調査票!$C:$AR,18,FALSE),"#,##0円")&amp;CHAR(10)&amp;VLOOKUP(A14,[7]令和3年度契約状況調査票!$C:$AR,34,FALSE),IF(O14="単価契約","単価契約"&amp;CHAR(10)&amp;"予定調達総額 "&amp;TEXT(VLOOKUP(A14,[7]令和3年度契約状況調査票!$C:$AR,18,FALSE),"#,##0円")&amp;CHAR(10)&amp;VLOOKUP(A14,[7]令和3年度契約状況調査票!$C:$AR,34,FALSE),VLOOKUP(A14,[7]令和3年度契約状況調査票!$C:$AR,34,FALSE))))))))</f>
        <v/>
      </c>
      <c r="O14" s="11" t="str">
        <f>IF(A14="","",VLOOKUP(A14,[7]令和3年度契約状況調査票!$C:$BY,55,FALSE))</f>
        <v/>
      </c>
      <c r="P14" s="11" t="str">
        <f>IF(A14="","",IF(VLOOKUP(A14,[7]令和3年度契約状況調査票!$C:$AR,16,FALSE)="他官署で調達手続きを実施のため","×",IF(VLOOKUP(A14,[7]令和3年度契約状況調査票!$C:$AR,23,FALSE)="②同種の他の契約の予定価格を類推されるおそれがあるため公表しない","×","○")))</f>
        <v/>
      </c>
    </row>
    <row r="15" spans="1:16" s="11" customFormat="1" ht="60" customHeight="1">
      <c r="A15" s="12" t="str">
        <f>IF(MAX([7]令和3年度契約状況調査票!C14:C259)&gt;=ROW()-5,ROW()-5,"")</f>
        <v/>
      </c>
      <c r="B15" s="13" t="str">
        <f>IF(A15="","",VLOOKUP(A15,[7]令和3年度契約状況調査票!$C:$AR,7,FALSE))</f>
        <v/>
      </c>
      <c r="C15" s="14" t="str">
        <f>IF(A15="","",VLOOKUP(A15,[7]令和3年度契約状況調査票!$C:$AR,8,FALSE))</f>
        <v/>
      </c>
      <c r="D15" s="15" t="str">
        <f>IF(A15="","",VLOOKUP(A15,[7]令和3年度契約状況調査票!$C:$AR,11,FALSE))</f>
        <v/>
      </c>
      <c r="E15" s="13" t="str">
        <f>IF(A15="","",VLOOKUP(A15,[7]令和3年度契約状況調査票!$C:$AR,12,FALSE))</f>
        <v/>
      </c>
      <c r="F15" s="16" t="str">
        <f>IF(A15="","",VLOOKUP(A15,[7]令和3年度契約状況調査票!$C:$AR,13,FALSE))</f>
        <v/>
      </c>
      <c r="G15" s="17" t="str">
        <f>IF(A15="","",IF(VLOOKUP(A15,[7]令和3年度契約状況調査票!$C:$AR,14,FALSE)="②一般競争入札（総合評価方式）","一般競争入札"&amp;CHAR(10)&amp;"（総合評価方式）","一般競争入札"))</f>
        <v/>
      </c>
      <c r="H15" s="18" t="str">
        <f>IF(A15="","",IF(VLOOKUP(A15,[7]令和3年度契約状況調査票!$C:$AR,16,FALSE)="他官署で調達手続きを実施のため","他官署で調達手続きを実施のため",IF(VLOOKUP(A15,[7]令和3年度契約状況調査票!$C:$AR,23,FALSE)="②同種の他の契約の予定価格を類推されるおそれがあるため公表しない","同種の他の契約の予定価格を類推されるおそれがあるため公表しない",IF(VLOOKUP(A15,[7]令和3年度契約状況調査票!$C:$AR,23,FALSE)="－","－",IF(VLOOKUP(A15,[7]令和3年度契約状況調査票!$C:$AR,9,FALSE)&lt;&gt;"",TEXT(VLOOKUP(A15,[7]令和3年度契約状況調査票!$C:$AR,16,FALSE),"#,##0円")&amp;CHAR(10)&amp;"(A)",VLOOKUP(A15,[7]令和3年度契約状況調査票!$C:$AR,16,FALSE))))))</f>
        <v/>
      </c>
      <c r="I15" s="18" t="str">
        <f>IF(A15="","",VLOOKUP(A15,[7]令和3年度契約状況調査票!$C:$AR,17,FALSE))</f>
        <v/>
      </c>
      <c r="J15" s="19" t="str">
        <f>IF(A15="","",IF(VLOOKUP(A15,[7]令和3年度契約状況調査票!$C:$AR,16,FALSE)="他官署で調達手続きを実施のため","－",IF(VLOOKUP(A15,[7]令和3年度契約状況調査票!$C:$AR,23,FALSE)="②同種の他の契約の予定価格を類推されるおそれがあるため公表しない","－",IF(VLOOKUP(A15,[7]令和3年度契約状況調査票!$C:$AR,23,FALSE)="－","－",IF(VLOOKUP(A15,[7]令和3年度契約状況調査票!$C:$AR,9,FALSE)&lt;&gt;"",TEXT(VLOOKUP(A15,[7]令和3年度契約状況調査票!$C:$AR,19,FALSE),"#.0%")&amp;CHAR(10)&amp;"(B/A×100)",VLOOKUP(A15,[7]令和3年度契約状況調査票!$C:$AR,19,FALSE))))))</f>
        <v/>
      </c>
      <c r="K15" s="20" t="str">
        <f>IF(A15="","",IF(VLOOKUP(A15,[7]令和3年度契約状況調査票!$C:$AR,29,FALSE)="①公益社団法人","公社",IF(VLOOKUP(A15,[7]令和3年度契約状況調査票!$C:$AR,29,FALSE)="②公益財団法人","公財","")))</f>
        <v/>
      </c>
      <c r="L15" s="20" t="str">
        <f>IF(A15="","",VLOOKUP(A15,[7]令和3年度契約状況調査票!$C:$AR,30,FALSE))</f>
        <v/>
      </c>
      <c r="M15" s="21" t="str">
        <f>IF(A15="","",IF(VLOOKUP(A15,[7]令和3年度契約状況調査票!$C:$AR,30,FALSE)="国所管",VLOOKUP(A15,[7]令和3年度契約状況調査票!$C:$AR,24,FALSE),""))</f>
        <v/>
      </c>
      <c r="N15" s="22" t="str">
        <f>IF(A15="","",IF(AND(P15="○",O15="分担契約/単価契約"),"単価契約"&amp;CHAR(10)&amp;"予定調達総額 "&amp;TEXT(VLOOKUP(A15,[7]令和3年度契約状況調査票!$C:$AR,18,FALSE),"#,##0円")&amp;"(B)"&amp;CHAR(10)&amp;"分担契約"&amp;CHAR(10)&amp;VLOOKUP(A15,[7]令和3年度契約状況調査票!$C:$AR,34,FALSE),IF(AND(P15="○",O15="分担契約"),"分担契約"&amp;CHAR(10)&amp;"契約総額 "&amp;TEXT(VLOOKUP(A15,[7]令和3年度契約状況調査票!$C:$AR,18,FALSE),"#,##0円")&amp;"(B)"&amp;CHAR(10)&amp;VLOOKUP(A15,[7]令和3年度契約状況調査票!$C:$AR,34,FALSE),(IF(O15="分担契約/単価契約","単価契約"&amp;CHAR(10)&amp;"予定調達総額 "&amp;TEXT(VLOOKUP(A15,[7]令和3年度契約状況調査票!$C:$AR,18,FALSE),"#,##0円")&amp;CHAR(10)&amp;"分担契約"&amp;CHAR(10)&amp;VLOOKUP(A15,[7]令和3年度契約状況調査票!$C:$AR,34,FALSE),IF(O15="分担契約","分担契約"&amp;CHAR(10)&amp;"契約総額 "&amp;TEXT(VLOOKUP(A15,[7]令和3年度契約状況調査票!$C:$AR,18,FALSE),"#,##0円")&amp;CHAR(10)&amp;VLOOKUP(A15,[7]令和3年度契約状況調査票!$C:$AR,34,FALSE),IF(O15="単価契約","単価契約"&amp;CHAR(10)&amp;"予定調達総額 "&amp;TEXT(VLOOKUP(A15,[7]令和3年度契約状況調査票!$C:$AR,18,FALSE),"#,##0円")&amp;CHAR(10)&amp;VLOOKUP(A15,[7]令和3年度契約状況調査票!$C:$AR,34,FALSE),VLOOKUP(A15,[7]令和3年度契約状況調査票!$C:$AR,34,FALSE))))))))</f>
        <v/>
      </c>
      <c r="O15" s="11" t="str">
        <f>IF(A15="","",VLOOKUP(A15,[7]令和3年度契約状況調査票!$C:$BY,55,FALSE))</f>
        <v/>
      </c>
      <c r="P15" s="11" t="str">
        <f>IF(A15="","",IF(VLOOKUP(A15,[7]令和3年度契約状況調査票!$C:$AR,16,FALSE)="他官署で調達手続きを実施のため","×",IF(VLOOKUP(A15,[7]令和3年度契約状況調査票!$C:$AR,23,FALSE)="②同種の他の契約の予定価格を類推されるおそれがあるため公表しない","×","○")))</f>
        <v/>
      </c>
    </row>
    <row r="16" spans="1:16" s="11" customFormat="1" ht="60" customHeight="1">
      <c r="A16" s="12" t="str">
        <f>IF(MAX([7]令和3年度契約状況調査票!C15:C260)&gt;=ROW()-5,ROW()-5,"")</f>
        <v/>
      </c>
      <c r="B16" s="13" t="str">
        <f>IF(A16="","",VLOOKUP(A16,[7]令和3年度契約状況調査票!$C:$AR,7,FALSE))</f>
        <v/>
      </c>
      <c r="C16" s="14" t="str">
        <f>IF(A16="","",VLOOKUP(A16,[7]令和3年度契約状況調査票!$C:$AR,8,FALSE))</f>
        <v/>
      </c>
      <c r="D16" s="15" t="str">
        <f>IF(A16="","",VLOOKUP(A16,[7]令和3年度契約状況調査票!$C:$AR,11,FALSE))</f>
        <v/>
      </c>
      <c r="E16" s="13" t="str">
        <f>IF(A16="","",VLOOKUP(A16,[7]令和3年度契約状況調査票!$C:$AR,12,FALSE))</f>
        <v/>
      </c>
      <c r="F16" s="16" t="str">
        <f>IF(A16="","",VLOOKUP(A16,[7]令和3年度契約状況調査票!$C:$AR,13,FALSE))</f>
        <v/>
      </c>
      <c r="G16" s="17" t="str">
        <f>IF(A16="","",IF(VLOOKUP(A16,[7]令和3年度契約状況調査票!$C:$AR,14,FALSE)="②一般競争入札（総合評価方式）","一般競争入札"&amp;CHAR(10)&amp;"（総合評価方式）","一般競争入札"))</f>
        <v/>
      </c>
      <c r="H16" s="18" t="str">
        <f>IF(A16="","",IF(VLOOKUP(A16,[7]令和3年度契約状況調査票!$C:$AR,16,FALSE)="他官署で調達手続きを実施のため","他官署で調達手続きを実施のため",IF(VLOOKUP(A16,[7]令和3年度契約状況調査票!$C:$AR,23,FALSE)="②同種の他の契約の予定価格を類推されるおそれがあるため公表しない","同種の他の契約の予定価格を類推されるおそれがあるため公表しない",IF(VLOOKUP(A16,[7]令和3年度契約状況調査票!$C:$AR,23,FALSE)="－","－",IF(VLOOKUP(A16,[7]令和3年度契約状況調査票!$C:$AR,9,FALSE)&lt;&gt;"",TEXT(VLOOKUP(A16,[7]令和3年度契約状況調査票!$C:$AR,16,FALSE),"#,##0円")&amp;CHAR(10)&amp;"(A)",VLOOKUP(A16,[7]令和3年度契約状況調査票!$C:$AR,16,FALSE))))))</f>
        <v/>
      </c>
      <c r="I16" s="18" t="str">
        <f>IF(A16="","",VLOOKUP(A16,[7]令和3年度契約状況調査票!$C:$AR,17,FALSE))</f>
        <v/>
      </c>
      <c r="J16" s="19" t="str">
        <f>IF(A16="","",IF(VLOOKUP(A16,[7]令和3年度契約状況調査票!$C:$AR,16,FALSE)="他官署で調達手続きを実施のため","－",IF(VLOOKUP(A16,[7]令和3年度契約状況調査票!$C:$AR,23,FALSE)="②同種の他の契約の予定価格を類推されるおそれがあるため公表しない","－",IF(VLOOKUP(A16,[7]令和3年度契約状況調査票!$C:$AR,23,FALSE)="－","－",IF(VLOOKUP(A16,[7]令和3年度契約状況調査票!$C:$AR,9,FALSE)&lt;&gt;"",TEXT(VLOOKUP(A16,[7]令和3年度契約状況調査票!$C:$AR,19,FALSE),"#.0%")&amp;CHAR(10)&amp;"(B/A×100)",VLOOKUP(A16,[7]令和3年度契約状況調査票!$C:$AR,19,FALSE))))))</f>
        <v/>
      </c>
      <c r="K16" s="20" t="str">
        <f>IF(A16="","",IF(VLOOKUP(A16,[7]令和3年度契約状況調査票!$C:$AR,29,FALSE)="①公益社団法人","公社",IF(VLOOKUP(A16,[7]令和3年度契約状況調査票!$C:$AR,29,FALSE)="②公益財団法人","公財","")))</f>
        <v/>
      </c>
      <c r="L16" s="20" t="str">
        <f>IF(A16="","",VLOOKUP(A16,[7]令和3年度契約状況調査票!$C:$AR,30,FALSE))</f>
        <v/>
      </c>
      <c r="M16" s="21" t="str">
        <f>IF(A16="","",IF(VLOOKUP(A16,[7]令和3年度契約状況調査票!$C:$AR,30,FALSE)="国所管",VLOOKUP(A16,[7]令和3年度契約状況調査票!$C:$AR,24,FALSE),""))</f>
        <v/>
      </c>
      <c r="N16" s="22" t="str">
        <f>IF(A16="","",IF(AND(P16="○",O16="分担契約/単価契約"),"単価契約"&amp;CHAR(10)&amp;"予定調達総額 "&amp;TEXT(VLOOKUP(A16,[7]令和3年度契約状況調査票!$C:$AR,18,FALSE),"#,##0円")&amp;"(B)"&amp;CHAR(10)&amp;"分担契約"&amp;CHAR(10)&amp;VLOOKUP(A16,[7]令和3年度契約状況調査票!$C:$AR,34,FALSE),IF(AND(P16="○",O16="分担契約"),"分担契約"&amp;CHAR(10)&amp;"契約総額 "&amp;TEXT(VLOOKUP(A16,[7]令和3年度契約状況調査票!$C:$AR,18,FALSE),"#,##0円")&amp;"(B)"&amp;CHAR(10)&amp;VLOOKUP(A16,[7]令和3年度契約状況調査票!$C:$AR,34,FALSE),(IF(O16="分担契約/単価契約","単価契約"&amp;CHAR(10)&amp;"予定調達総額 "&amp;TEXT(VLOOKUP(A16,[7]令和3年度契約状況調査票!$C:$AR,18,FALSE),"#,##0円")&amp;CHAR(10)&amp;"分担契約"&amp;CHAR(10)&amp;VLOOKUP(A16,[7]令和3年度契約状況調査票!$C:$AR,34,FALSE),IF(O16="分担契約","分担契約"&amp;CHAR(10)&amp;"契約総額 "&amp;TEXT(VLOOKUP(A16,[7]令和3年度契約状況調査票!$C:$AR,18,FALSE),"#,##0円")&amp;CHAR(10)&amp;VLOOKUP(A16,[7]令和3年度契約状況調査票!$C:$AR,34,FALSE),IF(O16="単価契約","単価契約"&amp;CHAR(10)&amp;"予定調達総額 "&amp;TEXT(VLOOKUP(A16,[7]令和3年度契約状況調査票!$C:$AR,18,FALSE),"#,##0円")&amp;CHAR(10)&amp;VLOOKUP(A16,[7]令和3年度契約状況調査票!$C:$AR,34,FALSE),VLOOKUP(A16,[7]令和3年度契約状況調査票!$C:$AR,34,FALSE))))))))</f>
        <v/>
      </c>
      <c r="O16" s="11" t="str">
        <f>IF(A16="","",VLOOKUP(A16,[7]令和3年度契約状況調査票!$C:$BY,55,FALSE))</f>
        <v/>
      </c>
      <c r="P16" s="11" t="str">
        <f>IF(A16="","",IF(VLOOKUP(A16,[7]令和3年度契約状況調査票!$C:$AR,16,FALSE)="他官署で調達手続きを実施のため","×",IF(VLOOKUP(A16,[7]令和3年度契約状況調査票!$C:$AR,23,FALSE)="②同種の他の契約の予定価格を類推されるおそれがあるため公表しない","×","○")))</f>
        <v/>
      </c>
    </row>
    <row r="17" spans="1:16" s="11" customFormat="1" ht="60" customHeight="1">
      <c r="A17" s="12" t="str">
        <f>IF(MAX([7]令和3年度契約状況調査票!C16:C261)&gt;=ROW()-5,ROW()-5,"")</f>
        <v/>
      </c>
      <c r="B17" s="13" t="str">
        <f>IF(A17="","",VLOOKUP(A17,[7]令和3年度契約状況調査票!$C:$AR,7,FALSE))</f>
        <v/>
      </c>
      <c r="C17" s="14" t="str">
        <f>IF(A17="","",VLOOKUP(A17,[7]令和3年度契約状況調査票!$C:$AR,8,FALSE))</f>
        <v/>
      </c>
      <c r="D17" s="15" t="str">
        <f>IF(A17="","",VLOOKUP(A17,[7]令和3年度契約状況調査票!$C:$AR,11,FALSE))</f>
        <v/>
      </c>
      <c r="E17" s="13" t="str">
        <f>IF(A17="","",VLOOKUP(A17,[7]令和3年度契約状況調査票!$C:$AR,12,FALSE))</f>
        <v/>
      </c>
      <c r="F17" s="16" t="str">
        <f>IF(A17="","",VLOOKUP(A17,[7]令和3年度契約状況調査票!$C:$AR,13,FALSE))</f>
        <v/>
      </c>
      <c r="G17" s="17" t="str">
        <f>IF(A17="","",IF(VLOOKUP(A17,[7]令和3年度契約状況調査票!$C:$AR,14,FALSE)="②一般競争入札（総合評価方式）","一般競争入札"&amp;CHAR(10)&amp;"（総合評価方式）","一般競争入札"))</f>
        <v/>
      </c>
      <c r="H17" s="18" t="str">
        <f>IF(A17="","",IF(VLOOKUP(A17,[7]令和3年度契約状況調査票!$C:$AR,16,FALSE)="他官署で調達手続きを実施のため","他官署で調達手続きを実施のため",IF(VLOOKUP(A17,[7]令和3年度契約状況調査票!$C:$AR,23,FALSE)="②同種の他の契約の予定価格を類推されるおそれがあるため公表しない","同種の他の契約の予定価格を類推されるおそれがあるため公表しない",IF(VLOOKUP(A17,[7]令和3年度契約状況調査票!$C:$AR,23,FALSE)="－","－",IF(VLOOKUP(A17,[7]令和3年度契約状況調査票!$C:$AR,9,FALSE)&lt;&gt;"",TEXT(VLOOKUP(A17,[7]令和3年度契約状況調査票!$C:$AR,16,FALSE),"#,##0円")&amp;CHAR(10)&amp;"(A)",VLOOKUP(A17,[7]令和3年度契約状況調査票!$C:$AR,16,FALSE))))))</f>
        <v/>
      </c>
      <c r="I17" s="18" t="str">
        <f>IF(A17="","",VLOOKUP(A17,[7]令和3年度契約状況調査票!$C:$AR,17,FALSE))</f>
        <v/>
      </c>
      <c r="J17" s="19" t="str">
        <f>IF(A17="","",IF(VLOOKUP(A17,[7]令和3年度契約状況調査票!$C:$AR,16,FALSE)="他官署で調達手続きを実施のため","－",IF(VLOOKUP(A17,[7]令和3年度契約状況調査票!$C:$AR,23,FALSE)="②同種の他の契約の予定価格を類推されるおそれがあるため公表しない","－",IF(VLOOKUP(A17,[7]令和3年度契約状況調査票!$C:$AR,23,FALSE)="－","－",IF(VLOOKUP(A17,[7]令和3年度契約状況調査票!$C:$AR,9,FALSE)&lt;&gt;"",TEXT(VLOOKUP(A17,[7]令和3年度契約状況調査票!$C:$AR,19,FALSE),"#.0%")&amp;CHAR(10)&amp;"(B/A×100)",VLOOKUP(A17,[7]令和3年度契約状況調査票!$C:$AR,19,FALSE))))))</f>
        <v/>
      </c>
      <c r="K17" s="20" t="str">
        <f>IF(A17="","",IF(VLOOKUP(A17,[7]令和3年度契約状況調査票!$C:$AR,29,FALSE)="①公益社団法人","公社",IF(VLOOKUP(A17,[7]令和3年度契約状況調査票!$C:$AR,29,FALSE)="②公益財団法人","公財","")))</f>
        <v/>
      </c>
      <c r="L17" s="20" t="str">
        <f>IF(A17="","",VLOOKUP(A17,[7]令和3年度契約状況調査票!$C:$AR,30,FALSE))</f>
        <v/>
      </c>
      <c r="M17" s="21" t="str">
        <f>IF(A17="","",IF(VLOOKUP(A17,[7]令和3年度契約状況調査票!$C:$AR,30,FALSE)="国所管",VLOOKUP(A17,[7]令和3年度契約状況調査票!$C:$AR,24,FALSE),""))</f>
        <v/>
      </c>
      <c r="N17" s="22" t="str">
        <f>IF(A17="","",IF(AND(P17="○",O17="分担契約/単価契約"),"単価契約"&amp;CHAR(10)&amp;"予定調達総額 "&amp;TEXT(VLOOKUP(A17,[7]令和3年度契約状況調査票!$C:$AR,18,FALSE),"#,##0円")&amp;"(B)"&amp;CHAR(10)&amp;"分担契約"&amp;CHAR(10)&amp;VLOOKUP(A17,[7]令和3年度契約状況調査票!$C:$AR,34,FALSE),IF(AND(P17="○",O17="分担契約"),"分担契約"&amp;CHAR(10)&amp;"契約総額 "&amp;TEXT(VLOOKUP(A17,[7]令和3年度契約状況調査票!$C:$AR,18,FALSE),"#,##0円")&amp;"(B)"&amp;CHAR(10)&amp;VLOOKUP(A17,[7]令和3年度契約状況調査票!$C:$AR,34,FALSE),(IF(O17="分担契約/単価契約","単価契約"&amp;CHAR(10)&amp;"予定調達総額 "&amp;TEXT(VLOOKUP(A17,[7]令和3年度契約状況調査票!$C:$AR,18,FALSE),"#,##0円")&amp;CHAR(10)&amp;"分担契約"&amp;CHAR(10)&amp;VLOOKUP(A17,[7]令和3年度契約状況調査票!$C:$AR,34,FALSE),IF(O17="分担契約","分担契約"&amp;CHAR(10)&amp;"契約総額 "&amp;TEXT(VLOOKUP(A17,[7]令和3年度契約状況調査票!$C:$AR,18,FALSE),"#,##0円")&amp;CHAR(10)&amp;VLOOKUP(A17,[7]令和3年度契約状況調査票!$C:$AR,34,FALSE),IF(O17="単価契約","単価契約"&amp;CHAR(10)&amp;"予定調達総額 "&amp;TEXT(VLOOKUP(A17,[7]令和3年度契約状況調査票!$C:$AR,18,FALSE),"#,##0円")&amp;CHAR(10)&amp;VLOOKUP(A17,[7]令和3年度契約状況調査票!$C:$AR,34,FALSE),VLOOKUP(A17,[7]令和3年度契約状況調査票!$C:$AR,34,FALSE))))))))</f>
        <v/>
      </c>
      <c r="O17" s="11" t="str">
        <f>IF(A17="","",VLOOKUP(A17,[7]令和3年度契約状況調査票!$C:$BY,55,FALSE))</f>
        <v/>
      </c>
      <c r="P17" s="11" t="str">
        <f>IF(A17="","",IF(VLOOKUP(A17,[7]令和3年度契約状況調査票!$C:$AR,16,FALSE)="他官署で調達手続きを実施のため","×",IF(VLOOKUP(A17,[7]令和3年度契約状況調査票!$C:$AR,23,FALSE)="②同種の他の契約の予定価格を類推されるおそれがあるため公表しない","×","○")))</f>
        <v/>
      </c>
    </row>
    <row r="18" spans="1:16" s="11" customFormat="1" ht="60" customHeight="1">
      <c r="A18" s="12" t="str">
        <f>IF(MAX([7]令和3年度契約状況調査票!C17:C262)&gt;=ROW()-5,ROW()-5,"")</f>
        <v/>
      </c>
      <c r="B18" s="13" t="str">
        <f>IF(A18="","",VLOOKUP(A18,[7]令和3年度契約状況調査票!$C:$AR,7,FALSE))</f>
        <v/>
      </c>
      <c r="C18" s="14" t="str">
        <f>IF(A18="","",VLOOKUP(A18,[7]令和3年度契約状況調査票!$C:$AR,8,FALSE))</f>
        <v/>
      </c>
      <c r="D18" s="15" t="str">
        <f>IF(A18="","",VLOOKUP(A18,[7]令和3年度契約状況調査票!$C:$AR,11,FALSE))</f>
        <v/>
      </c>
      <c r="E18" s="13" t="str">
        <f>IF(A18="","",VLOOKUP(A18,[7]令和3年度契約状況調査票!$C:$AR,12,FALSE))</f>
        <v/>
      </c>
      <c r="F18" s="16" t="str">
        <f>IF(A18="","",VLOOKUP(A18,[7]令和3年度契約状況調査票!$C:$AR,13,FALSE))</f>
        <v/>
      </c>
      <c r="G18" s="17" t="str">
        <f>IF(A18="","",IF(VLOOKUP(A18,[7]令和3年度契約状況調査票!$C:$AR,14,FALSE)="②一般競争入札（総合評価方式）","一般競争入札"&amp;CHAR(10)&amp;"（総合評価方式）","一般競争入札"))</f>
        <v/>
      </c>
      <c r="H18" s="18" t="str">
        <f>IF(A18="","",IF(VLOOKUP(A18,[7]令和3年度契約状況調査票!$C:$AR,16,FALSE)="他官署で調達手続きを実施のため","他官署で調達手続きを実施のため",IF(VLOOKUP(A18,[7]令和3年度契約状況調査票!$C:$AR,23,FALSE)="②同種の他の契約の予定価格を類推されるおそれがあるため公表しない","同種の他の契約の予定価格を類推されるおそれがあるため公表しない",IF(VLOOKUP(A18,[7]令和3年度契約状況調査票!$C:$AR,23,FALSE)="－","－",IF(VLOOKUP(A18,[7]令和3年度契約状況調査票!$C:$AR,9,FALSE)&lt;&gt;"",TEXT(VLOOKUP(A18,[7]令和3年度契約状況調査票!$C:$AR,16,FALSE),"#,##0円")&amp;CHAR(10)&amp;"(A)",VLOOKUP(A18,[7]令和3年度契約状況調査票!$C:$AR,16,FALSE))))))</f>
        <v/>
      </c>
      <c r="I18" s="18" t="str">
        <f>IF(A18="","",VLOOKUP(A18,[7]令和3年度契約状況調査票!$C:$AR,17,FALSE))</f>
        <v/>
      </c>
      <c r="J18" s="19" t="str">
        <f>IF(A18="","",IF(VLOOKUP(A18,[7]令和3年度契約状況調査票!$C:$AR,16,FALSE)="他官署で調達手続きを実施のため","－",IF(VLOOKUP(A18,[7]令和3年度契約状況調査票!$C:$AR,23,FALSE)="②同種の他の契約の予定価格を類推されるおそれがあるため公表しない","－",IF(VLOOKUP(A18,[7]令和3年度契約状況調査票!$C:$AR,23,FALSE)="－","－",IF(VLOOKUP(A18,[7]令和3年度契約状況調査票!$C:$AR,9,FALSE)&lt;&gt;"",TEXT(VLOOKUP(A18,[7]令和3年度契約状況調査票!$C:$AR,19,FALSE),"#.0%")&amp;CHAR(10)&amp;"(B/A×100)",VLOOKUP(A18,[7]令和3年度契約状況調査票!$C:$AR,19,FALSE))))))</f>
        <v/>
      </c>
      <c r="K18" s="20" t="str">
        <f>IF(A18="","",IF(VLOOKUP(A18,[7]令和3年度契約状況調査票!$C:$AR,29,FALSE)="①公益社団法人","公社",IF(VLOOKUP(A18,[7]令和3年度契約状況調査票!$C:$AR,29,FALSE)="②公益財団法人","公財","")))</f>
        <v/>
      </c>
      <c r="L18" s="20" t="str">
        <f>IF(A18="","",VLOOKUP(A18,[7]令和3年度契約状況調査票!$C:$AR,30,FALSE))</f>
        <v/>
      </c>
      <c r="M18" s="21" t="str">
        <f>IF(A18="","",IF(VLOOKUP(A18,[7]令和3年度契約状況調査票!$C:$AR,30,FALSE)="国所管",VLOOKUP(A18,[7]令和3年度契約状況調査票!$C:$AR,24,FALSE),""))</f>
        <v/>
      </c>
      <c r="N18" s="22" t="str">
        <f>IF(A18="","",IF(AND(P18="○",O18="分担契約/単価契約"),"単価契約"&amp;CHAR(10)&amp;"予定調達総額 "&amp;TEXT(VLOOKUP(A18,[7]令和3年度契約状況調査票!$C:$AR,18,FALSE),"#,##0円")&amp;"(B)"&amp;CHAR(10)&amp;"分担契約"&amp;CHAR(10)&amp;VLOOKUP(A18,[7]令和3年度契約状況調査票!$C:$AR,34,FALSE),IF(AND(P18="○",O18="分担契約"),"分担契約"&amp;CHAR(10)&amp;"契約総額 "&amp;TEXT(VLOOKUP(A18,[7]令和3年度契約状況調査票!$C:$AR,18,FALSE),"#,##0円")&amp;"(B)"&amp;CHAR(10)&amp;VLOOKUP(A18,[7]令和3年度契約状況調査票!$C:$AR,34,FALSE),(IF(O18="分担契約/単価契約","単価契約"&amp;CHAR(10)&amp;"予定調達総額 "&amp;TEXT(VLOOKUP(A18,[7]令和3年度契約状況調査票!$C:$AR,18,FALSE),"#,##0円")&amp;CHAR(10)&amp;"分担契約"&amp;CHAR(10)&amp;VLOOKUP(A18,[7]令和3年度契約状況調査票!$C:$AR,34,FALSE),IF(O18="分担契約","分担契約"&amp;CHAR(10)&amp;"契約総額 "&amp;TEXT(VLOOKUP(A18,[7]令和3年度契約状況調査票!$C:$AR,18,FALSE),"#,##0円")&amp;CHAR(10)&amp;VLOOKUP(A18,[7]令和3年度契約状況調査票!$C:$AR,34,FALSE),IF(O18="単価契約","単価契約"&amp;CHAR(10)&amp;"予定調達総額 "&amp;TEXT(VLOOKUP(A18,[7]令和3年度契約状況調査票!$C:$AR,18,FALSE),"#,##0円")&amp;CHAR(10)&amp;VLOOKUP(A18,[7]令和3年度契約状況調査票!$C:$AR,34,FALSE),VLOOKUP(A18,[7]令和3年度契約状況調査票!$C:$AR,34,FALSE))))))))</f>
        <v/>
      </c>
      <c r="O18" s="11" t="str">
        <f>IF(A18="","",VLOOKUP(A18,[7]令和3年度契約状況調査票!$C:$BY,55,FALSE))</f>
        <v/>
      </c>
      <c r="P18" s="11" t="str">
        <f>IF(A18="","",IF(VLOOKUP(A18,[7]令和3年度契約状況調査票!$C:$AR,16,FALSE)="他官署で調達手続きを実施のため","×",IF(VLOOKUP(A18,[7]令和3年度契約状況調査票!$C:$AR,23,FALSE)="②同種の他の契約の予定価格を類推されるおそれがあるため公表しない","×","○")))</f>
        <v/>
      </c>
    </row>
    <row r="19" spans="1:16" s="11" customFormat="1" ht="60" customHeight="1">
      <c r="A19" s="12" t="str">
        <f>IF(MAX([7]令和3年度契約状況調査票!C18:C263)&gt;=ROW()-5,ROW()-5,"")</f>
        <v/>
      </c>
      <c r="B19" s="13" t="str">
        <f>IF(A19="","",VLOOKUP(A19,[7]令和3年度契約状況調査票!$C:$AR,7,FALSE))</f>
        <v/>
      </c>
      <c r="C19" s="14" t="str">
        <f>IF(A19="","",VLOOKUP(A19,[7]令和3年度契約状況調査票!$C:$AR,8,FALSE))</f>
        <v/>
      </c>
      <c r="D19" s="15" t="str">
        <f>IF(A19="","",VLOOKUP(A19,[7]令和3年度契約状況調査票!$C:$AR,11,FALSE))</f>
        <v/>
      </c>
      <c r="E19" s="13" t="str">
        <f>IF(A19="","",VLOOKUP(A19,[7]令和3年度契約状況調査票!$C:$AR,12,FALSE))</f>
        <v/>
      </c>
      <c r="F19" s="16" t="str">
        <f>IF(A19="","",VLOOKUP(A19,[7]令和3年度契約状況調査票!$C:$AR,13,FALSE))</f>
        <v/>
      </c>
      <c r="G19" s="17" t="str">
        <f>IF(A19="","",IF(VLOOKUP(A19,[7]令和3年度契約状況調査票!$C:$AR,14,FALSE)="②一般競争入札（総合評価方式）","一般競争入札"&amp;CHAR(10)&amp;"（総合評価方式）","一般競争入札"))</f>
        <v/>
      </c>
      <c r="H19" s="18" t="str">
        <f>IF(A19="","",IF(VLOOKUP(A19,[7]令和3年度契約状況調査票!$C:$AR,16,FALSE)="他官署で調達手続きを実施のため","他官署で調達手続きを実施のため",IF(VLOOKUP(A19,[7]令和3年度契約状況調査票!$C:$AR,23,FALSE)="②同種の他の契約の予定価格を類推されるおそれがあるため公表しない","同種の他の契約の予定価格を類推されるおそれがあるため公表しない",IF(VLOOKUP(A19,[7]令和3年度契約状況調査票!$C:$AR,23,FALSE)="－","－",IF(VLOOKUP(A19,[7]令和3年度契約状況調査票!$C:$AR,9,FALSE)&lt;&gt;"",TEXT(VLOOKUP(A19,[7]令和3年度契約状況調査票!$C:$AR,16,FALSE),"#,##0円")&amp;CHAR(10)&amp;"(A)",VLOOKUP(A19,[7]令和3年度契約状況調査票!$C:$AR,16,FALSE))))))</f>
        <v/>
      </c>
      <c r="I19" s="18" t="str">
        <f>IF(A19="","",VLOOKUP(A19,[7]令和3年度契約状況調査票!$C:$AR,17,FALSE))</f>
        <v/>
      </c>
      <c r="J19" s="19" t="str">
        <f>IF(A19="","",IF(VLOOKUP(A19,[7]令和3年度契約状況調査票!$C:$AR,16,FALSE)="他官署で調達手続きを実施のため","－",IF(VLOOKUP(A19,[7]令和3年度契約状況調査票!$C:$AR,23,FALSE)="②同種の他の契約の予定価格を類推されるおそれがあるため公表しない","－",IF(VLOOKUP(A19,[7]令和3年度契約状況調査票!$C:$AR,23,FALSE)="－","－",IF(VLOOKUP(A19,[7]令和3年度契約状況調査票!$C:$AR,9,FALSE)&lt;&gt;"",TEXT(VLOOKUP(A19,[7]令和3年度契約状況調査票!$C:$AR,19,FALSE),"#.0%")&amp;CHAR(10)&amp;"(B/A×100)",VLOOKUP(A19,[7]令和3年度契約状況調査票!$C:$AR,19,FALSE))))))</f>
        <v/>
      </c>
      <c r="K19" s="20" t="str">
        <f>IF(A19="","",IF(VLOOKUP(A19,[7]令和3年度契約状況調査票!$C:$AR,29,FALSE)="①公益社団法人","公社",IF(VLOOKUP(A19,[7]令和3年度契約状況調査票!$C:$AR,29,FALSE)="②公益財団法人","公財","")))</f>
        <v/>
      </c>
      <c r="L19" s="20" t="str">
        <f>IF(A19="","",VLOOKUP(A19,[7]令和3年度契約状況調査票!$C:$AR,30,FALSE))</f>
        <v/>
      </c>
      <c r="M19" s="21" t="str">
        <f>IF(A19="","",IF(VLOOKUP(A19,[7]令和3年度契約状況調査票!$C:$AR,30,FALSE)="国所管",VLOOKUP(A19,[7]令和3年度契約状況調査票!$C:$AR,24,FALSE),""))</f>
        <v/>
      </c>
      <c r="N19" s="22" t="str">
        <f>IF(A19="","",IF(AND(P19="○",O19="分担契約/単価契約"),"単価契約"&amp;CHAR(10)&amp;"予定調達総額 "&amp;TEXT(VLOOKUP(A19,[7]令和3年度契約状況調査票!$C:$AR,18,FALSE),"#,##0円")&amp;"(B)"&amp;CHAR(10)&amp;"分担契約"&amp;CHAR(10)&amp;VLOOKUP(A19,[7]令和3年度契約状況調査票!$C:$AR,34,FALSE),IF(AND(P19="○",O19="分担契約"),"分担契約"&amp;CHAR(10)&amp;"契約総額 "&amp;TEXT(VLOOKUP(A19,[7]令和3年度契約状況調査票!$C:$AR,18,FALSE),"#,##0円")&amp;"(B)"&amp;CHAR(10)&amp;VLOOKUP(A19,[7]令和3年度契約状況調査票!$C:$AR,34,FALSE),(IF(O19="分担契約/単価契約","単価契約"&amp;CHAR(10)&amp;"予定調達総額 "&amp;TEXT(VLOOKUP(A19,[7]令和3年度契約状況調査票!$C:$AR,18,FALSE),"#,##0円")&amp;CHAR(10)&amp;"分担契約"&amp;CHAR(10)&amp;VLOOKUP(A19,[7]令和3年度契約状況調査票!$C:$AR,34,FALSE),IF(O19="分担契約","分担契約"&amp;CHAR(10)&amp;"契約総額 "&amp;TEXT(VLOOKUP(A19,[7]令和3年度契約状況調査票!$C:$AR,18,FALSE),"#,##0円")&amp;CHAR(10)&amp;VLOOKUP(A19,[7]令和3年度契約状況調査票!$C:$AR,34,FALSE),IF(O19="単価契約","単価契約"&amp;CHAR(10)&amp;"予定調達総額 "&amp;TEXT(VLOOKUP(A19,[7]令和3年度契約状況調査票!$C:$AR,18,FALSE),"#,##0円")&amp;CHAR(10)&amp;VLOOKUP(A19,[7]令和3年度契約状況調査票!$C:$AR,34,FALSE),VLOOKUP(A19,[7]令和3年度契約状況調査票!$C:$AR,34,FALSE))))))))</f>
        <v/>
      </c>
      <c r="O19" s="11" t="str">
        <f>IF(A19="","",VLOOKUP(A19,[7]令和3年度契約状況調査票!$C:$BY,55,FALSE))</f>
        <v/>
      </c>
      <c r="P19" s="11" t="str">
        <f>IF(A19="","",IF(VLOOKUP(A19,[7]令和3年度契約状況調査票!$C:$AR,16,FALSE)="他官署で調達手続きを実施のため","×",IF(VLOOKUP(A19,[7]令和3年度契約状況調査票!$C:$AR,23,FALSE)="②同種の他の契約の予定価格を類推されるおそれがあるため公表しない","×","○")))</f>
        <v/>
      </c>
    </row>
    <row r="20" spans="1:16" s="11" customFormat="1" ht="60" customHeight="1">
      <c r="A20" s="12" t="str">
        <f>IF(MAX([7]令和3年度契約状況調査票!C19:C264)&gt;=ROW()-5,ROW()-5,"")</f>
        <v/>
      </c>
      <c r="B20" s="13" t="str">
        <f>IF(A20="","",VLOOKUP(A20,[7]令和3年度契約状況調査票!$C:$AR,7,FALSE))</f>
        <v/>
      </c>
      <c r="C20" s="14" t="str">
        <f>IF(A20="","",VLOOKUP(A20,[7]令和3年度契約状況調査票!$C:$AR,8,FALSE))</f>
        <v/>
      </c>
      <c r="D20" s="15" t="str">
        <f>IF(A20="","",VLOOKUP(A20,[7]令和3年度契約状況調査票!$C:$AR,11,FALSE))</f>
        <v/>
      </c>
      <c r="E20" s="13" t="str">
        <f>IF(A20="","",VLOOKUP(A20,[7]令和3年度契約状況調査票!$C:$AR,12,FALSE))</f>
        <v/>
      </c>
      <c r="F20" s="16" t="str">
        <f>IF(A20="","",VLOOKUP(A20,[7]令和3年度契約状況調査票!$C:$AR,13,FALSE))</f>
        <v/>
      </c>
      <c r="G20" s="17" t="str">
        <f>IF(A20="","",IF(VLOOKUP(A20,[7]令和3年度契約状況調査票!$C:$AR,14,FALSE)="②一般競争入札（総合評価方式）","一般競争入札"&amp;CHAR(10)&amp;"（総合評価方式）","一般競争入札"))</f>
        <v/>
      </c>
      <c r="H20" s="18" t="str">
        <f>IF(A20="","",IF(VLOOKUP(A20,[7]令和3年度契約状況調査票!$C:$AR,16,FALSE)="他官署で調達手続きを実施のため","他官署で調達手続きを実施のため",IF(VLOOKUP(A20,[7]令和3年度契約状況調査票!$C:$AR,23,FALSE)="②同種の他の契約の予定価格を類推されるおそれがあるため公表しない","同種の他の契約の予定価格を類推されるおそれがあるため公表しない",IF(VLOOKUP(A20,[7]令和3年度契約状況調査票!$C:$AR,23,FALSE)="－","－",IF(VLOOKUP(A20,[7]令和3年度契約状況調査票!$C:$AR,9,FALSE)&lt;&gt;"",TEXT(VLOOKUP(A20,[7]令和3年度契約状況調査票!$C:$AR,16,FALSE),"#,##0円")&amp;CHAR(10)&amp;"(A)",VLOOKUP(A20,[7]令和3年度契約状況調査票!$C:$AR,16,FALSE))))))</f>
        <v/>
      </c>
      <c r="I20" s="18" t="str">
        <f>IF(A20="","",VLOOKUP(A20,[7]令和3年度契約状況調査票!$C:$AR,17,FALSE))</f>
        <v/>
      </c>
      <c r="J20" s="19" t="str">
        <f>IF(A20="","",IF(VLOOKUP(A20,[7]令和3年度契約状況調査票!$C:$AR,16,FALSE)="他官署で調達手続きを実施のため","－",IF(VLOOKUP(A20,[7]令和3年度契約状況調査票!$C:$AR,23,FALSE)="②同種の他の契約の予定価格を類推されるおそれがあるため公表しない","－",IF(VLOOKUP(A20,[7]令和3年度契約状況調査票!$C:$AR,23,FALSE)="－","－",IF(VLOOKUP(A20,[7]令和3年度契約状況調査票!$C:$AR,9,FALSE)&lt;&gt;"",TEXT(VLOOKUP(A20,[7]令和3年度契約状況調査票!$C:$AR,19,FALSE),"#.0%")&amp;CHAR(10)&amp;"(B/A×100)",VLOOKUP(A20,[7]令和3年度契約状況調査票!$C:$AR,19,FALSE))))))</f>
        <v/>
      </c>
      <c r="K20" s="20" t="str">
        <f>IF(A20="","",IF(VLOOKUP(A20,[7]令和3年度契約状況調査票!$C:$AR,29,FALSE)="①公益社団法人","公社",IF(VLOOKUP(A20,[7]令和3年度契約状況調査票!$C:$AR,29,FALSE)="②公益財団法人","公財","")))</f>
        <v/>
      </c>
      <c r="L20" s="20" t="str">
        <f>IF(A20="","",VLOOKUP(A20,[7]令和3年度契約状況調査票!$C:$AR,30,FALSE))</f>
        <v/>
      </c>
      <c r="M20" s="21" t="str">
        <f>IF(A20="","",IF(VLOOKUP(A20,[7]令和3年度契約状況調査票!$C:$AR,30,FALSE)="国所管",VLOOKUP(A20,[7]令和3年度契約状況調査票!$C:$AR,24,FALSE),""))</f>
        <v/>
      </c>
      <c r="N20" s="22" t="str">
        <f>IF(A20="","",IF(AND(P20="○",O20="分担契約/単価契約"),"単価契約"&amp;CHAR(10)&amp;"予定調達総額 "&amp;TEXT(VLOOKUP(A20,[7]令和3年度契約状況調査票!$C:$AR,18,FALSE),"#,##0円")&amp;"(B)"&amp;CHAR(10)&amp;"分担契約"&amp;CHAR(10)&amp;VLOOKUP(A20,[7]令和3年度契約状況調査票!$C:$AR,34,FALSE),IF(AND(P20="○",O20="分担契約"),"分担契約"&amp;CHAR(10)&amp;"契約総額 "&amp;TEXT(VLOOKUP(A20,[7]令和3年度契約状況調査票!$C:$AR,18,FALSE),"#,##0円")&amp;"(B)"&amp;CHAR(10)&amp;VLOOKUP(A20,[7]令和3年度契約状況調査票!$C:$AR,34,FALSE),(IF(O20="分担契約/単価契約","単価契約"&amp;CHAR(10)&amp;"予定調達総額 "&amp;TEXT(VLOOKUP(A20,[7]令和3年度契約状況調査票!$C:$AR,18,FALSE),"#,##0円")&amp;CHAR(10)&amp;"分担契約"&amp;CHAR(10)&amp;VLOOKUP(A20,[7]令和3年度契約状況調査票!$C:$AR,34,FALSE),IF(O20="分担契約","分担契約"&amp;CHAR(10)&amp;"契約総額 "&amp;TEXT(VLOOKUP(A20,[7]令和3年度契約状況調査票!$C:$AR,18,FALSE),"#,##0円")&amp;CHAR(10)&amp;VLOOKUP(A20,[7]令和3年度契約状況調査票!$C:$AR,34,FALSE),IF(O20="単価契約","単価契約"&amp;CHAR(10)&amp;"予定調達総額 "&amp;TEXT(VLOOKUP(A20,[7]令和3年度契約状況調査票!$C:$AR,18,FALSE),"#,##0円")&amp;CHAR(10)&amp;VLOOKUP(A20,[7]令和3年度契約状況調査票!$C:$AR,34,FALSE),VLOOKUP(A20,[7]令和3年度契約状況調査票!$C:$AR,34,FALSE))))))))</f>
        <v/>
      </c>
      <c r="O20" s="11" t="str">
        <f>IF(A20="","",VLOOKUP(A20,[7]令和3年度契約状況調査票!$C:$BY,55,FALSE))</f>
        <v/>
      </c>
      <c r="P20" s="11" t="str">
        <f>IF(A20="","",IF(VLOOKUP(A20,[7]令和3年度契約状況調査票!$C:$AR,16,FALSE)="他官署で調達手続きを実施のため","×",IF(VLOOKUP(A20,[7]令和3年度契約状況調査票!$C:$AR,23,FALSE)="②同種の他の契約の予定価格を類推されるおそれがあるため公表しない","×","○")))</f>
        <v/>
      </c>
    </row>
    <row r="21" spans="1:16" s="11" customFormat="1" ht="60" customHeight="1">
      <c r="A21" s="12" t="str">
        <f>IF(MAX([7]令和3年度契約状況調査票!C20:C265)&gt;=ROW()-5,ROW()-5,"")</f>
        <v/>
      </c>
      <c r="B21" s="13" t="str">
        <f>IF(A21="","",VLOOKUP(A21,[7]令和3年度契約状況調査票!$C:$AR,7,FALSE))</f>
        <v/>
      </c>
      <c r="C21" s="14" t="str">
        <f>IF(A21="","",VLOOKUP(A21,[7]令和3年度契約状況調査票!$C:$AR,8,FALSE))</f>
        <v/>
      </c>
      <c r="D21" s="15" t="str">
        <f>IF(A21="","",VLOOKUP(A21,[7]令和3年度契約状況調査票!$C:$AR,11,FALSE))</f>
        <v/>
      </c>
      <c r="E21" s="13" t="str">
        <f>IF(A21="","",VLOOKUP(A21,[7]令和3年度契約状況調査票!$C:$AR,12,FALSE))</f>
        <v/>
      </c>
      <c r="F21" s="16" t="str">
        <f>IF(A21="","",VLOOKUP(A21,[7]令和3年度契約状況調査票!$C:$AR,13,FALSE))</f>
        <v/>
      </c>
      <c r="G21" s="17" t="str">
        <f>IF(A21="","",IF(VLOOKUP(A21,[7]令和3年度契約状況調査票!$C:$AR,14,FALSE)="②一般競争入札（総合評価方式）","一般競争入札"&amp;CHAR(10)&amp;"（総合評価方式）","一般競争入札"))</f>
        <v/>
      </c>
      <c r="H21" s="18" t="str">
        <f>IF(A21="","",IF(VLOOKUP(A21,[7]令和3年度契約状況調査票!$C:$AR,16,FALSE)="他官署で調達手続きを実施のため","他官署で調達手続きを実施のため",IF(VLOOKUP(A21,[7]令和3年度契約状況調査票!$C:$AR,23,FALSE)="②同種の他の契約の予定価格を類推されるおそれがあるため公表しない","同種の他の契約の予定価格を類推されるおそれがあるため公表しない",IF(VLOOKUP(A21,[7]令和3年度契約状況調査票!$C:$AR,23,FALSE)="－","－",IF(VLOOKUP(A21,[7]令和3年度契約状況調査票!$C:$AR,9,FALSE)&lt;&gt;"",TEXT(VLOOKUP(A21,[7]令和3年度契約状況調査票!$C:$AR,16,FALSE),"#,##0円")&amp;CHAR(10)&amp;"(A)",VLOOKUP(A21,[7]令和3年度契約状況調査票!$C:$AR,16,FALSE))))))</f>
        <v/>
      </c>
      <c r="I21" s="18" t="str">
        <f>IF(A21="","",VLOOKUP(A21,[7]令和3年度契約状況調査票!$C:$AR,17,FALSE))</f>
        <v/>
      </c>
      <c r="J21" s="19" t="str">
        <f>IF(A21="","",IF(VLOOKUP(A21,[7]令和3年度契約状況調査票!$C:$AR,16,FALSE)="他官署で調達手続きを実施のため","－",IF(VLOOKUP(A21,[7]令和3年度契約状況調査票!$C:$AR,23,FALSE)="②同種の他の契約の予定価格を類推されるおそれがあるため公表しない","－",IF(VLOOKUP(A21,[7]令和3年度契約状況調査票!$C:$AR,23,FALSE)="－","－",IF(VLOOKUP(A21,[7]令和3年度契約状況調査票!$C:$AR,9,FALSE)&lt;&gt;"",TEXT(VLOOKUP(A21,[7]令和3年度契約状況調査票!$C:$AR,19,FALSE),"#.0%")&amp;CHAR(10)&amp;"(B/A×100)",VLOOKUP(A21,[7]令和3年度契約状況調査票!$C:$AR,19,FALSE))))))</f>
        <v/>
      </c>
      <c r="K21" s="20" t="str">
        <f>IF(A21="","",IF(VLOOKUP(A21,[7]令和3年度契約状況調査票!$C:$AR,29,FALSE)="①公益社団法人","公社",IF(VLOOKUP(A21,[7]令和3年度契約状況調査票!$C:$AR,29,FALSE)="②公益財団法人","公財","")))</f>
        <v/>
      </c>
      <c r="L21" s="20" t="str">
        <f>IF(A21="","",VLOOKUP(A21,[7]令和3年度契約状況調査票!$C:$AR,30,FALSE))</f>
        <v/>
      </c>
      <c r="M21" s="21" t="str">
        <f>IF(A21="","",IF(VLOOKUP(A21,[7]令和3年度契約状況調査票!$C:$AR,30,FALSE)="国所管",VLOOKUP(A21,[7]令和3年度契約状況調査票!$C:$AR,24,FALSE),""))</f>
        <v/>
      </c>
      <c r="N21" s="22" t="str">
        <f>IF(A21="","",IF(AND(P21="○",O21="分担契約/単価契約"),"単価契約"&amp;CHAR(10)&amp;"予定調達総額 "&amp;TEXT(VLOOKUP(A21,[7]令和3年度契約状況調査票!$C:$AR,18,FALSE),"#,##0円")&amp;"(B)"&amp;CHAR(10)&amp;"分担契約"&amp;CHAR(10)&amp;VLOOKUP(A21,[7]令和3年度契約状況調査票!$C:$AR,34,FALSE),IF(AND(P21="○",O21="分担契約"),"分担契約"&amp;CHAR(10)&amp;"契約総額 "&amp;TEXT(VLOOKUP(A21,[7]令和3年度契約状況調査票!$C:$AR,18,FALSE),"#,##0円")&amp;"(B)"&amp;CHAR(10)&amp;VLOOKUP(A21,[7]令和3年度契約状況調査票!$C:$AR,34,FALSE),(IF(O21="分担契約/単価契約","単価契約"&amp;CHAR(10)&amp;"予定調達総額 "&amp;TEXT(VLOOKUP(A21,[7]令和3年度契約状況調査票!$C:$AR,18,FALSE),"#,##0円")&amp;CHAR(10)&amp;"分担契約"&amp;CHAR(10)&amp;VLOOKUP(A21,[7]令和3年度契約状況調査票!$C:$AR,34,FALSE),IF(O21="分担契約","分担契約"&amp;CHAR(10)&amp;"契約総額 "&amp;TEXT(VLOOKUP(A21,[7]令和3年度契約状況調査票!$C:$AR,18,FALSE),"#,##0円")&amp;CHAR(10)&amp;VLOOKUP(A21,[7]令和3年度契約状況調査票!$C:$AR,34,FALSE),IF(O21="単価契約","単価契約"&amp;CHAR(10)&amp;"予定調達総額 "&amp;TEXT(VLOOKUP(A21,[7]令和3年度契約状況調査票!$C:$AR,18,FALSE),"#,##0円")&amp;CHAR(10)&amp;VLOOKUP(A21,[7]令和3年度契約状況調査票!$C:$AR,34,FALSE),VLOOKUP(A21,[7]令和3年度契約状況調査票!$C:$AR,34,FALSE))))))))</f>
        <v/>
      </c>
      <c r="O21" s="11" t="str">
        <f>IF(A21="","",VLOOKUP(A21,[7]令和3年度契約状況調査票!$C:$BY,55,FALSE))</f>
        <v/>
      </c>
      <c r="P21" s="11" t="str">
        <f>IF(A21="","",IF(VLOOKUP(A21,[7]令和3年度契約状況調査票!$C:$AR,16,FALSE)="他官署で調達手続きを実施のため","×",IF(VLOOKUP(A21,[7]令和3年度契約状況調査票!$C:$AR,23,FALSE)="②同種の他の契約の予定価格を類推されるおそれがあるため公表しない","×","○")))</f>
        <v/>
      </c>
    </row>
    <row r="22" spans="1:16" s="11" customFormat="1" ht="60" customHeight="1">
      <c r="A22" s="12" t="str">
        <f>IF(MAX([7]令和3年度契約状況調査票!C21:C266)&gt;=ROW()-5,ROW()-5,"")</f>
        <v/>
      </c>
      <c r="B22" s="13" t="str">
        <f>IF(A22="","",VLOOKUP(A22,[7]令和3年度契約状況調査票!$C:$AR,7,FALSE))</f>
        <v/>
      </c>
      <c r="C22" s="14" t="str">
        <f>IF(A22="","",VLOOKUP(A22,[7]令和3年度契約状況調査票!$C:$AR,8,FALSE))</f>
        <v/>
      </c>
      <c r="D22" s="15" t="str">
        <f>IF(A22="","",VLOOKUP(A22,[7]令和3年度契約状況調査票!$C:$AR,11,FALSE))</f>
        <v/>
      </c>
      <c r="E22" s="13" t="str">
        <f>IF(A22="","",VLOOKUP(A22,[7]令和3年度契約状況調査票!$C:$AR,12,FALSE))</f>
        <v/>
      </c>
      <c r="F22" s="16" t="str">
        <f>IF(A22="","",VLOOKUP(A22,[7]令和3年度契約状況調査票!$C:$AR,13,FALSE))</f>
        <v/>
      </c>
      <c r="G22" s="17" t="str">
        <f>IF(A22="","",IF(VLOOKUP(A22,[7]令和3年度契約状況調査票!$C:$AR,14,FALSE)="②一般競争入札（総合評価方式）","一般競争入札"&amp;CHAR(10)&amp;"（総合評価方式）","一般競争入札"))</f>
        <v/>
      </c>
      <c r="H22" s="18" t="str">
        <f>IF(A22="","",IF(VLOOKUP(A22,[7]令和3年度契約状況調査票!$C:$AR,16,FALSE)="他官署で調達手続きを実施のため","他官署で調達手続きを実施のため",IF(VLOOKUP(A22,[7]令和3年度契約状況調査票!$C:$AR,23,FALSE)="②同種の他の契約の予定価格を類推されるおそれがあるため公表しない","同種の他の契約の予定価格を類推されるおそれがあるため公表しない",IF(VLOOKUP(A22,[7]令和3年度契約状況調査票!$C:$AR,23,FALSE)="－","－",IF(VLOOKUP(A22,[7]令和3年度契約状況調査票!$C:$AR,9,FALSE)&lt;&gt;"",TEXT(VLOOKUP(A22,[7]令和3年度契約状況調査票!$C:$AR,16,FALSE),"#,##0円")&amp;CHAR(10)&amp;"(A)",VLOOKUP(A22,[7]令和3年度契約状況調査票!$C:$AR,16,FALSE))))))</f>
        <v/>
      </c>
      <c r="I22" s="18" t="str">
        <f>IF(A22="","",VLOOKUP(A22,[7]令和3年度契約状況調査票!$C:$AR,17,FALSE))</f>
        <v/>
      </c>
      <c r="J22" s="19" t="str">
        <f>IF(A22="","",IF(VLOOKUP(A22,[7]令和3年度契約状況調査票!$C:$AR,16,FALSE)="他官署で調達手続きを実施のため","－",IF(VLOOKUP(A22,[7]令和3年度契約状況調査票!$C:$AR,23,FALSE)="②同種の他の契約の予定価格を類推されるおそれがあるため公表しない","－",IF(VLOOKUP(A22,[7]令和3年度契約状況調査票!$C:$AR,23,FALSE)="－","－",IF(VLOOKUP(A22,[7]令和3年度契約状況調査票!$C:$AR,9,FALSE)&lt;&gt;"",TEXT(VLOOKUP(A22,[7]令和3年度契約状況調査票!$C:$AR,19,FALSE),"#.0%")&amp;CHAR(10)&amp;"(B/A×100)",VLOOKUP(A22,[7]令和3年度契約状況調査票!$C:$AR,19,FALSE))))))</f>
        <v/>
      </c>
      <c r="K22" s="20" t="str">
        <f>IF(A22="","",IF(VLOOKUP(A22,[7]令和3年度契約状況調査票!$C:$AR,29,FALSE)="①公益社団法人","公社",IF(VLOOKUP(A22,[7]令和3年度契約状況調査票!$C:$AR,29,FALSE)="②公益財団法人","公財","")))</f>
        <v/>
      </c>
      <c r="L22" s="20" t="str">
        <f>IF(A22="","",VLOOKUP(A22,[7]令和3年度契約状況調査票!$C:$AR,30,FALSE))</f>
        <v/>
      </c>
      <c r="M22" s="21" t="str">
        <f>IF(A22="","",IF(VLOOKUP(A22,[7]令和3年度契約状況調査票!$C:$AR,30,FALSE)="国所管",VLOOKUP(A22,[7]令和3年度契約状況調査票!$C:$AR,24,FALSE),""))</f>
        <v/>
      </c>
      <c r="N22" s="22" t="str">
        <f>IF(A22="","",IF(AND(P22="○",O22="分担契約/単価契約"),"単価契約"&amp;CHAR(10)&amp;"予定調達総額 "&amp;TEXT(VLOOKUP(A22,[7]令和3年度契約状況調査票!$C:$AR,18,FALSE),"#,##0円")&amp;"(B)"&amp;CHAR(10)&amp;"分担契約"&amp;CHAR(10)&amp;VLOOKUP(A22,[7]令和3年度契約状況調査票!$C:$AR,34,FALSE),IF(AND(P22="○",O22="分担契約"),"分担契約"&amp;CHAR(10)&amp;"契約総額 "&amp;TEXT(VLOOKUP(A22,[7]令和3年度契約状況調査票!$C:$AR,18,FALSE),"#,##0円")&amp;"(B)"&amp;CHAR(10)&amp;VLOOKUP(A22,[7]令和3年度契約状況調査票!$C:$AR,34,FALSE),(IF(O22="分担契約/単価契約","単価契約"&amp;CHAR(10)&amp;"予定調達総額 "&amp;TEXT(VLOOKUP(A22,[7]令和3年度契約状況調査票!$C:$AR,18,FALSE),"#,##0円")&amp;CHAR(10)&amp;"分担契約"&amp;CHAR(10)&amp;VLOOKUP(A22,[7]令和3年度契約状況調査票!$C:$AR,34,FALSE),IF(O22="分担契約","分担契約"&amp;CHAR(10)&amp;"契約総額 "&amp;TEXT(VLOOKUP(A22,[7]令和3年度契約状況調査票!$C:$AR,18,FALSE),"#,##0円")&amp;CHAR(10)&amp;VLOOKUP(A22,[7]令和3年度契約状況調査票!$C:$AR,34,FALSE),IF(O22="単価契約","単価契約"&amp;CHAR(10)&amp;"予定調達総額 "&amp;TEXT(VLOOKUP(A22,[7]令和3年度契約状況調査票!$C:$AR,18,FALSE),"#,##0円")&amp;CHAR(10)&amp;VLOOKUP(A22,[7]令和3年度契約状況調査票!$C:$AR,34,FALSE),VLOOKUP(A22,[7]令和3年度契約状況調査票!$C:$AR,34,FALSE))))))))</f>
        <v/>
      </c>
      <c r="O22" s="11" t="str">
        <f>IF(A22="","",VLOOKUP(A22,[7]令和3年度契約状況調査票!$C:$BY,55,FALSE))</f>
        <v/>
      </c>
      <c r="P22" s="11" t="str">
        <f>IF(A22="","",IF(VLOOKUP(A22,[7]令和3年度契約状況調査票!$C:$AR,16,FALSE)="他官署で調達手続きを実施のため","×",IF(VLOOKUP(A22,[7]令和3年度契約状況調査票!$C:$AR,23,FALSE)="②同種の他の契約の予定価格を類推されるおそれがあるため公表しない","×","○")))</f>
        <v/>
      </c>
    </row>
    <row r="23" spans="1:16" s="11" customFormat="1" ht="60" customHeight="1">
      <c r="A23" s="12" t="str">
        <f>IF(MAX([7]令和3年度契約状況調査票!C22:C267)&gt;=ROW()-5,ROW()-5,"")</f>
        <v/>
      </c>
      <c r="B23" s="13" t="str">
        <f>IF(A23="","",VLOOKUP(A23,[7]令和3年度契約状況調査票!$C:$AR,7,FALSE))</f>
        <v/>
      </c>
      <c r="C23" s="14" t="str">
        <f>IF(A23="","",VLOOKUP(A23,[7]令和3年度契約状況調査票!$C:$AR,8,FALSE))</f>
        <v/>
      </c>
      <c r="D23" s="15" t="str">
        <f>IF(A23="","",VLOOKUP(A23,[7]令和3年度契約状況調査票!$C:$AR,11,FALSE))</f>
        <v/>
      </c>
      <c r="E23" s="13" t="str">
        <f>IF(A23="","",VLOOKUP(A23,[7]令和3年度契約状況調査票!$C:$AR,12,FALSE))</f>
        <v/>
      </c>
      <c r="F23" s="16" t="str">
        <f>IF(A23="","",VLOOKUP(A23,[7]令和3年度契約状況調査票!$C:$AR,13,FALSE))</f>
        <v/>
      </c>
      <c r="G23" s="17" t="str">
        <f>IF(A23="","",IF(VLOOKUP(A23,[7]令和3年度契約状況調査票!$C:$AR,14,FALSE)="②一般競争入札（総合評価方式）","一般競争入札"&amp;CHAR(10)&amp;"（総合評価方式）","一般競争入札"))</f>
        <v/>
      </c>
      <c r="H23" s="18" t="str">
        <f>IF(A23="","",IF(VLOOKUP(A23,[7]令和3年度契約状況調査票!$C:$AR,16,FALSE)="他官署で調達手続きを実施のため","他官署で調達手続きを実施のため",IF(VLOOKUP(A23,[7]令和3年度契約状況調査票!$C:$AR,23,FALSE)="②同種の他の契約の予定価格を類推されるおそれがあるため公表しない","同種の他の契約の予定価格を類推されるおそれがあるため公表しない",IF(VLOOKUP(A23,[7]令和3年度契約状況調査票!$C:$AR,23,FALSE)="－","－",IF(VLOOKUP(A23,[7]令和3年度契約状況調査票!$C:$AR,9,FALSE)&lt;&gt;"",TEXT(VLOOKUP(A23,[7]令和3年度契約状況調査票!$C:$AR,16,FALSE),"#,##0円")&amp;CHAR(10)&amp;"(A)",VLOOKUP(A23,[7]令和3年度契約状況調査票!$C:$AR,16,FALSE))))))</f>
        <v/>
      </c>
      <c r="I23" s="18" t="str">
        <f>IF(A23="","",VLOOKUP(A23,[7]令和3年度契約状況調査票!$C:$AR,17,FALSE))</f>
        <v/>
      </c>
      <c r="J23" s="19" t="str">
        <f>IF(A23="","",IF(VLOOKUP(A23,[7]令和3年度契約状況調査票!$C:$AR,16,FALSE)="他官署で調達手続きを実施のため","－",IF(VLOOKUP(A23,[7]令和3年度契約状況調査票!$C:$AR,23,FALSE)="②同種の他の契約の予定価格を類推されるおそれがあるため公表しない","－",IF(VLOOKUP(A23,[7]令和3年度契約状況調査票!$C:$AR,23,FALSE)="－","－",IF(VLOOKUP(A23,[7]令和3年度契約状況調査票!$C:$AR,9,FALSE)&lt;&gt;"",TEXT(VLOOKUP(A23,[7]令和3年度契約状況調査票!$C:$AR,19,FALSE),"#.0%")&amp;CHAR(10)&amp;"(B/A×100)",VLOOKUP(A23,[7]令和3年度契約状況調査票!$C:$AR,19,FALSE))))))</f>
        <v/>
      </c>
      <c r="K23" s="20" t="str">
        <f>IF(A23="","",IF(VLOOKUP(A23,[7]令和3年度契約状況調査票!$C:$AR,29,FALSE)="①公益社団法人","公社",IF(VLOOKUP(A23,[7]令和3年度契約状況調査票!$C:$AR,29,FALSE)="②公益財団法人","公財","")))</f>
        <v/>
      </c>
      <c r="L23" s="20" t="str">
        <f>IF(A23="","",VLOOKUP(A23,[7]令和3年度契約状況調査票!$C:$AR,30,FALSE))</f>
        <v/>
      </c>
      <c r="M23" s="21" t="str">
        <f>IF(A23="","",IF(VLOOKUP(A23,[7]令和3年度契約状況調査票!$C:$AR,30,FALSE)="国所管",VLOOKUP(A23,[7]令和3年度契約状況調査票!$C:$AR,24,FALSE),""))</f>
        <v/>
      </c>
      <c r="N23" s="22" t="str">
        <f>IF(A23="","",IF(AND(P23="○",O23="分担契約/単価契約"),"単価契約"&amp;CHAR(10)&amp;"予定調達総額 "&amp;TEXT(VLOOKUP(A23,[7]令和3年度契約状況調査票!$C:$AR,18,FALSE),"#,##0円")&amp;"(B)"&amp;CHAR(10)&amp;"分担契約"&amp;CHAR(10)&amp;VLOOKUP(A23,[7]令和3年度契約状況調査票!$C:$AR,34,FALSE),IF(AND(P23="○",O23="分担契約"),"分担契約"&amp;CHAR(10)&amp;"契約総額 "&amp;TEXT(VLOOKUP(A23,[7]令和3年度契約状況調査票!$C:$AR,18,FALSE),"#,##0円")&amp;"(B)"&amp;CHAR(10)&amp;VLOOKUP(A23,[7]令和3年度契約状況調査票!$C:$AR,34,FALSE),(IF(O23="分担契約/単価契約","単価契約"&amp;CHAR(10)&amp;"予定調達総額 "&amp;TEXT(VLOOKUP(A23,[7]令和3年度契約状況調査票!$C:$AR,18,FALSE),"#,##0円")&amp;CHAR(10)&amp;"分担契約"&amp;CHAR(10)&amp;VLOOKUP(A23,[7]令和3年度契約状況調査票!$C:$AR,34,FALSE),IF(O23="分担契約","分担契約"&amp;CHAR(10)&amp;"契約総額 "&amp;TEXT(VLOOKUP(A23,[7]令和3年度契約状況調査票!$C:$AR,18,FALSE),"#,##0円")&amp;CHAR(10)&amp;VLOOKUP(A23,[7]令和3年度契約状況調査票!$C:$AR,34,FALSE),IF(O23="単価契約","単価契約"&amp;CHAR(10)&amp;"予定調達総額 "&amp;TEXT(VLOOKUP(A23,[7]令和3年度契約状況調査票!$C:$AR,18,FALSE),"#,##0円")&amp;CHAR(10)&amp;VLOOKUP(A23,[7]令和3年度契約状況調査票!$C:$AR,34,FALSE),VLOOKUP(A23,[7]令和3年度契約状況調査票!$C:$AR,34,FALSE))))))))</f>
        <v/>
      </c>
      <c r="O23" s="11" t="str">
        <f>IF(A23="","",VLOOKUP(A23,[7]令和3年度契約状況調査票!$C:$BY,55,FALSE))</f>
        <v/>
      </c>
      <c r="P23" s="11" t="str">
        <f>IF(A23="","",IF(VLOOKUP(A23,[7]令和3年度契約状況調査票!$C:$AR,16,FALSE)="他官署で調達手続きを実施のため","×",IF(VLOOKUP(A23,[7]令和3年度契約状況調査票!$C:$AR,23,FALSE)="②同種の他の契約の予定価格を類推されるおそれがあるため公表しない","×","○")))</f>
        <v/>
      </c>
    </row>
    <row r="24" spans="1:16" s="11" customFormat="1" ht="60" customHeight="1">
      <c r="A24" s="12" t="str">
        <f>IF(MAX([7]令和3年度契約状況調査票!C23:C268)&gt;=ROW()-5,ROW()-5,"")</f>
        <v/>
      </c>
      <c r="B24" s="13" t="str">
        <f>IF(A24="","",VLOOKUP(A24,[7]令和3年度契約状況調査票!$C:$AR,7,FALSE))</f>
        <v/>
      </c>
      <c r="C24" s="14" t="str">
        <f>IF(A24="","",VLOOKUP(A24,[7]令和3年度契約状況調査票!$C:$AR,8,FALSE))</f>
        <v/>
      </c>
      <c r="D24" s="15" t="str">
        <f>IF(A24="","",VLOOKUP(A24,[7]令和3年度契約状況調査票!$C:$AR,11,FALSE))</f>
        <v/>
      </c>
      <c r="E24" s="13" t="str">
        <f>IF(A24="","",VLOOKUP(A24,[7]令和3年度契約状況調査票!$C:$AR,12,FALSE))</f>
        <v/>
      </c>
      <c r="F24" s="16" t="str">
        <f>IF(A24="","",VLOOKUP(A24,[7]令和3年度契約状況調査票!$C:$AR,13,FALSE))</f>
        <v/>
      </c>
      <c r="G24" s="17" t="str">
        <f>IF(A24="","",IF(VLOOKUP(A24,[7]令和3年度契約状況調査票!$C:$AR,14,FALSE)="②一般競争入札（総合評価方式）","一般競争入札"&amp;CHAR(10)&amp;"（総合評価方式）","一般競争入札"))</f>
        <v/>
      </c>
      <c r="H24" s="18" t="str">
        <f>IF(A24="","",IF(VLOOKUP(A24,[7]令和3年度契約状況調査票!$C:$AR,16,FALSE)="他官署で調達手続きを実施のため","他官署で調達手続きを実施のため",IF(VLOOKUP(A24,[7]令和3年度契約状況調査票!$C:$AR,23,FALSE)="②同種の他の契約の予定価格を類推されるおそれがあるため公表しない","同種の他の契約の予定価格を類推されるおそれがあるため公表しない",IF(VLOOKUP(A24,[7]令和3年度契約状況調査票!$C:$AR,23,FALSE)="－","－",IF(VLOOKUP(A24,[7]令和3年度契約状況調査票!$C:$AR,9,FALSE)&lt;&gt;"",TEXT(VLOOKUP(A24,[7]令和3年度契約状況調査票!$C:$AR,16,FALSE),"#,##0円")&amp;CHAR(10)&amp;"(A)",VLOOKUP(A24,[7]令和3年度契約状況調査票!$C:$AR,16,FALSE))))))</f>
        <v/>
      </c>
      <c r="I24" s="18" t="str">
        <f>IF(A24="","",VLOOKUP(A24,[7]令和3年度契約状況調査票!$C:$AR,17,FALSE))</f>
        <v/>
      </c>
      <c r="J24" s="19" t="str">
        <f>IF(A24="","",IF(VLOOKUP(A24,[7]令和3年度契約状況調査票!$C:$AR,16,FALSE)="他官署で調達手続きを実施のため","－",IF(VLOOKUP(A24,[7]令和3年度契約状況調査票!$C:$AR,23,FALSE)="②同種の他の契約の予定価格を類推されるおそれがあるため公表しない","－",IF(VLOOKUP(A24,[7]令和3年度契約状況調査票!$C:$AR,23,FALSE)="－","－",IF(VLOOKUP(A24,[7]令和3年度契約状況調査票!$C:$AR,9,FALSE)&lt;&gt;"",TEXT(VLOOKUP(A24,[7]令和3年度契約状況調査票!$C:$AR,19,FALSE),"#.0%")&amp;CHAR(10)&amp;"(B/A×100)",VLOOKUP(A24,[7]令和3年度契約状況調査票!$C:$AR,19,FALSE))))))</f>
        <v/>
      </c>
      <c r="K24" s="20" t="str">
        <f>IF(A24="","",IF(VLOOKUP(A24,[7]令和3年度契約状況調査票!$C:$AR,29,FALSE)="①公益社団法人","公社",IF(VLOOKUP(A24,[7]令和3年度契約状況調査票!$C:$AR,29,FALSE)="②公益財団法人","公財","")))</f>
        <v/>
      </c>
      <c r="L24" s="20" t="str">
        <f>IF(A24="","",VLOOKUP(A24,[7]令和3年度契約状況調査票!$C:$AR,30,FALSE))</f>
        <v/>
      </c>
      <c r="M24" s="21" t="str">
        <f>IF(A24="","",IF(VLOOKUP(A24,[7]令和3年度契約状況調査票!$C:$AR,30,FALSE)="国所管",VLOOKUP(A24,[7]令和3年度契約状況調査票!$C:$AR,24,FALSE),""))</f>
        <v/>
      </c>
      <c r="N24" s="22" t="str">
        <f>IF(A24="","",IF(AND(P24="○",O24="分担契約/単価契約"),"単価契約"&amp;CHAR(10)&amp;"予定調達総額 "&amp;TEXT(VLOOKUP(A24,[7]令和3年度契約状況調査票!$C:$AR,18,FALSE),"#,##0円")&amp;"(B)"&amp;CHAR(10)&amp;"分担契約"&amp;CHAR(10)&amp;VLOOKUP(A24,[7]令和3年度契約状況調査票!$C:$AR,34,FALSE),IF(AND(P24="○",O24="分担契約"),"分担契約"&amp;CHAR(10)&amp;"契約総額 "&amp;TEXT(VLOOKUP(A24,[7]令和3年度契約状況調査票!$C:$AR,18,FALSE),"#,##0円")&amp;"(B)"&amp;CHAR(10)&amp;VLOOKUP(A24,[7]令和3年度契約状況調査票!$C:$AR,34,FALSE),(IF(O24="分担契約/単価契約","単価契約"&amp;CHAR(10)&amp;"予定調達総額 "&amp;TEXT(VLOOKUP(A24,[7]令和3年度契約状況調査票!$C:$AR,18,FALSE),"#,##0円")&amp;CHAR(10)&amp;"分担契約"&amp;CHAR(10)&amp;VLOOKUP(A24,[7]令和3年度契約状況調査票!$C:$AR,34,FALSE),IF(O24="分担契約","分担契約"&amp;CHAR(10)&amp;"契約総額 "&amp;TEXT(VLOOKUP(A24,[7]令和3年度契約状況調査票!$C:$AR,18,FALSE),"#,##0円")&amp;CHAR(10)&amp;VLOOKUP(A24,[7]令和3年度契約状況調査票!$C:$AR,34,FALSE),IF(O24="単価契約","単価契約"&amp;CHAR(10)&amp;"予定調達総額 "&amp;TEXT(VLOOKUP(A24,[7]令和3年度契約状況調査票!$C:$AR,18,FALSE),"#,##0円")&amp;CHAR(10)&amp;VLOOKUP(A24,[7]令和3年度契約状況調査票!$C:$AR,34,FALSE),VLOOKUP(A24,[7]令和3年度契約状況調査票!$C:$AR,34,FALSE))))))))</f>
        <v/>
      </c>
      <c r="O24" s="11" t="str">
        <f>IF(A24="","",VLOOKUP(A24,[7]令和3年度契約状況調査票!$C:$BY,55,FALSE))</f>
        <v/>
      </c>
      <c r="P24" s="11" t="str">
        <f>IF(A24="","",IF(VLOOKUP(A24,[7]令和3年度契約状況調査票!$C:$AR,16,FALSE)="他官署で調達手続きを実施のため","×",IF(VLOOKUP(A24,[7]令和3年度契約状況調査票!$C:$AR,23,FALSE)="②同種の他の契約の予定価格を類推されるおそれがあるため公表しない","×","○")))</f>
        <v/>
      </c>
    </row>
    <row r="25" spans="1:16" s="11" customFormat="1" ht="60" customHeight="1">
      <c r="A25" s="12" t="str">
        <f>IF(MAX([7]令和3年度契約状況調査票!C24:C269)&gt;=ROW()-5,ROW()-5,"")</f>
        <v/>
      </c>
      <c r="B25" s="13" t="str">
        <f>IF(A25="","",VLOOKUP(A25,[7]令和3年度契約状況調査票!$C:$AR,7,FALSE))</f>
        <v/>
      </c>
      <c r="C25" s="14" t="str">
        <f>IF(A25="","",VLOOKUP(A25,[7]令和3年度契約状況調査票!$C:$AR,8,FALSE))</f>
        <v/>
      </c>
      <c r="D25" s="15" t="str">
        <f>IF(A25="","",VLOOKUP(A25,[7]令和3年度契約状況調査票!$C:$AR,11,FALSE))</f>
        <v/>
      </c>
      <c r="E25" s="13" t="str">
        <f>IF(A25="","",VLOOKUP(A25,[7]令和3年度契約状況調査票!$C:$AR,12,FALSE))</f>
        <v/>
      </c>
      <c r="F25" s="16" t="str">
        <f>IF(A25="","",VLOOKUP(A25,[7]令和3年度契約状況調査票!$C:$AR,13,FALSE))</f>
        <v/>
      </c>
      <c r="G25" s="17" t="str">
        <f>IF(A25="","",IF(VLOOKUP(A25,[7]令和3年度契約状況調査票!$C:$AR,14,FALSE)="②一般競争入札（総合評価方式）","一般競争入札"&amp;CHAR(10)&amp;"（総合評価方式）","一般競争入札"))</f>
        <v/>
      </c>
      <c r="H25" s="18" t="str">
        <f>IF(A25="","",IF(VLOOKUP(A25,[7]令和3年度契約状況調査票!$C:$AR,16,FALSE)="他官署で調達手続きを実施のため","他官署で調達手続きを実施のため",IF(VLOOKUP(A25,[7]令和3年度契約状況調査票!$C:$AR,23,FALSE)="②同種の他の契約の予定価格を類推されるおそれがあるため公表しない","同種の他の契約の予定価格を類推されるおそれがあるため公表しない",IF(VLOOKUP(A25,[7]令和3年度契約状況調査票!$C:$AR,23,FALSE)="－","－",IF(VLOOKUP(A25,[7]令和3年度契約状況調査票!$C:$AR,9,FALSE)&lt;&gt;"",TEXT(VLOOKUP(A25,[7]令和3年度契約状況調査票!$C:$AR,16,FALSE),"#,##0円")&amp;CHAR(10)&amp;"(A)",VLOOKUP(A25,[7]令和3年度契約状況調査票!$C:$AR,16,FALSE))))))</f>
        <v/>
      </c>
      <c r="I25" s="18" t="str">
        <f>IF(A25="","",VLOOKUP(A25,[7]令和3年度契約状況調査票!$C:$AR,17,FALSE))</f>
        <v/>
      </c>
      <c r="J25" s="19" t="str">
        <f>IF(A25="","",IF(VLOOKUP(A25,[7]令和3年度契約状況調査票!$C:$AR,16,FALSE)="他官署で調達手続きを実施のため","－",IF(VLOOKUP(A25,[7]令和3年度契約状況調査票!$C:$AR,23,FALSE)="②同種の他の契約の予定価格を類推されるおそれがあるため公表しない","－",IF(VLOOKUP(A25,[7]令和3年度契約状況調査票!$C:$AR,23,FALSE)="－","－",IF(VLOOKUP(A25,[7]令和3年度契約状況調査票!$C:$AR,9,FALSE)&lt;&gt;"",TEXT(VLOOKUP(A25,[7]令和3年度契約状況調査票!$C:$AR,19,FALSE),"#.0%")&amp;CHAR(10)&amp;"(B/A×100)",VLOOKUP(A25,[7]令和3年度契約状況調査票!$C:$AR,19,FALSE))))))</f>
        <v/>
      </c>
      <c r="K25" s="20" t="str">
        <f>IF(A25="","",IF(VLOOKUP(A25,[7]令和3年度契約状況調査票!$C:$AR,29,FALSE)="①公益社団法人","公社",IF(VLOOKUP(A25,[7]令和3年度契約状況調査票!$C:$AR,29,FALSE)="②公益財団法人","公財","")))</f>
        <v/>
      </c>
      <c r="L25" s="20" t="str">
        <f>IF(A25="","",VLOOKUP(A25,[7]令和3年度契約状況調査票!$C:$AR,30,FALSE))</f>
        <v/>
      </c>
      <c r="M25" s="21" t="str">
        <f>IF(A25="","",IF(VLOOKUP(A25,[7]令和3年度契約状況調査票!$C:$AR,30,FALSE)="国所管",VLOOKUP(A25,[7]令和3年度契約状況調査票!$C:$AR,24,FALSE),""))</f>
        <v/>
      </c>
      <c r="N25" s="22" t="str">
        <f>IF(A25="","",IF(AND(P25="○",O25="分担契約/単価契約"),"単価契約"&amp;CHAR(10)&amp;"予定調達総額 "&amp;TEXT(VLOOKUP(A25,[7]令和3年度契約状況調査票!$C:$AR,18,FALSE),"#,##0円")&amp;"(B)"&amp;CHAR(10)&amp;"分担契約"&amp;CHAR(10)&amp;VLOOKUP(A25,[7]令和3年度契約状況調査票!$C:$AR,34,FALSE),IF(AND(P25="○",O25="分担契約"),"分担契約"&amp;CHAR(10)&amp;"契約総額 "&amp;TEXT(VLOOKUP(A25,[7]令和3年度契約状況調査票!$C:$AR,18,FALSE),"#,##0円")&amp;"(B)"&amp;CHAR(10)&amp;VLOOKUP(A25,[7]令和3年度契約状況調査票!$C:$AR,34,FALSE),(IF(O25="分担契約/単価契約","単価契約"&amp;CHAR(10)&amp;"予定調達総額 "&amp;TEXT(VLOOKUP(A25,[7]令和3年度契約状況調査票!$C:$AR,18,FALSE),"#,##0円")&amp;CHAR(10)&amp;"分担契約"&amp;CHAR(10)&amp;VLOOKUP(A25,[7]令和3年度契約状況調査票!$C:$AR,34,FALSE),IF(O25="分担契約","分担契約"&amp;CHAR(10)&amp;"契約総額 "&amp;TEXT(VLOOKUP(A25,[7]令和3年度契約状況調査票!$C:$AR,18,FALSE),"#,##0円")&amp;CHAR(10)&amp;VLOOKUP(A25,[7]令和3年度契約状況調査票!$C:$AR,34,FALSE),IF(O25="単価契約","単価契約"&amp;CHAR(10)&amp;"予定調達総額 "&amp;TEXT(VLOOKUP(A25,[7]令和3年度契約状況調査票!$C:$AR,18,FALSE),"#,##0円")&amp;CHAR(10)&amp;VLOOKUP(A25,[7]令和3年度契約状況調査票!$C:$AR,34,FALSE),VLOOKUP(A25,[7]令和3年度契約状況調査票!$C:$AR,34,FALSE))))))))</f>
        <v/>
      </c>
      <c r="O25" s="11" t="str">
        <f>IF(A25="","",VLOOKUP(A25,[7]令和3年度契約状況調査票!$C:$BY,55,FALSE))</f>
        <v/>
      </c>
      <c r="P25" s="11" t="str">
        <f>IF(A25="","",IF(VLOOKUP(A25,[7]令和3年度契約状況調査票!$C:$AR,16,FALSE)="他官署で調達手続きを実施のため","×",IF(VLOOKUP(A25,[7]令和3年度契約状況調査票!$C:$AR,23,FALSE)="②同種の他の契約の予定価格を類推されるおそれがあるため公表しない","×","○")))</f>
        <v/>
      </c>
    </row>
    <row r="26" spans="1:16" s="11" customFormat="1" ht="60" customHeight="1">
      <c r="A26" s="12" t="str">
        <f>IF(MAX([7]令和3年度契約状況調査票!C25:C270)&gt;=ROW()-5,ROW()-5,"")</f>
        <v/>
      </c>
      <c r="B26" s="13" t="str">
        <f>IF(A26="","",VLOOKUP(A26,[7]令和3年度契約状況調査票!$C:$AR,7,FALSE))</f>
        <v/>
      </c>
      <c r="C26" s="14" t="str">
        <f>IF(A26="","",VLOOKUP(A26,[7]令和3年度契約状況調査票!$C:$AR,8,FALSE))</f>
        <v/>
      </c>
      <c r="D26" s="15" t="str">
        <f>IF(A26="","",VLOOKUP(A26,[7]令和3年度契約状況調査票!$C:$AR,11,FALSE))</f>
        <v/>
      </c>
      <c r="E26" s="13" t="str">
        <f>IF(A26="","",VLOOKUP(A26,[7]令和3年度契約状況調査票!$C:$AR,12,FALSE))</f>
        <v/>
      </c>
      <c r="F26" s="16" t="str">
        <f>IF(A26="","",VLOOKUP(A26,[7]令和3年度契約状況調査票!$C:$AR,13,FALSE))</f>
        <v/>
      </c>
      <c r="G26" s="17" t="str">
        <f>IF(A26="","",IF(VLOOKUP(A26,[7]令和3年度契約状況調査票!$C:$AR,14,FALSE)="②一般競争入札（総合評価方式）","一般競争入札"&amp;CHAR(10)&amp;"（総合評価方式）","一般競争入札"))</f>
        <v/>
      </c>
      <c r="H26" s="18" t="str">
        <f>IF(A26="","",IF(VLOOKUP(A26,[7]令和3年度契約状況調査票!$C:$AR,16,FALSE)="他官署で調達手続きを実施のため","他官署で調達手続きを実施のため",IF(VLOOKUP(A26,[7]令和3年度契約状況調査票!$C:$AR,23,FALSE)="②同種の他の契約の予定価格を類推されるおそれがあるため公表しない","同種の他の契約の予定価格を類推されるおそれがあるため公表しない",IF(VLOOKUP(A26,[7]令和3年度契約状況調査票!$C:$AR,23,FALSE)="－","－",IF(VLOOKUP(A26,[7]令和3年度契約状況調査票!$C:$AR,9,FALSE)&lt;&gt;"",TEXT(VLOOKUP(A26,[7]令和3年度契約状況調査票!$C:$AR,16,FALSE),"#,##0円")&amp;CHAR(10)&amp;"(A)",VLOOKUP(A26,[7]令和3年度契約状況調査票!$C:$AR,16,FALSE))))))</f>
        <v/>
      </c>
      <c r="I26" s="18" t="str">
        <f>IF(A26="","",VLOOKUP(A26,[7]令和3年度契約状況調査票!$C:$AR,17,FALSE))</f>
        <v/>
      </c>
      <c r="J26" s="19" t="str">
        <f>IF(A26="","",IF(VLOOKUP(A26,[7]令和3年度契約状況調査票!$C:$AR,16,FALSE)="他官署で調達手続きを実施のため","－",IF(VLOOKUP(A26,[7]令和3年度契約状況調査票!$C:$AR,23,FALSE)="②同種の他の契約の予定価格を類推されるおそれがあるため公表しない","－",IF(VLOOKUP(A26,[7]令和3年度契約状況調査票!$C:$AR,23,FALSE)="－","－",IF(VLOOKUP(A26,[7]令和3年度契約状況調査票!$C:$AR,9,FALSE)&lt;&gt;"",TEXT(VLOOKUP(A26,[7]令和3年度契約状況調査票!$C:$AR,19,FALSE),"#.0%")&amp;CHAR(10)&amp;"(B/A×100)",VLOOKUP(A26,[7]令和3年度契約状況調査票!$C:$AR,19,FALSE))))))</f>
        <v/>
      </c>
      <c r="K26" s="20" t="str">
        <f>IF(A26="","",IF(VLOOKUP(A26,[7]令和3年度契約状況調査票!$C:$AR,29,FALSE)="①公益社団法人","公社",IF(VLOOKUP(A26,[7]令和3年度契約状況調査票!$C:$AR,29,FALSE)="②公益財団法人","公財","")))</f>
        <v/>
      </c>
      <c r="L26" s="20" t="str">
        <f>IF(A26="","",VLOOKUP(A26,[7]令和3年度契約状況調査票!$C:$AR,30,FALSE))</f>
        <v/>
      </c>
      <c r="M26" s="21" t="str">
        <f>IF(A26="","",IF(VLOOKUP(A26,[7]令和3年度契約状況調査票!$C:$AR,30,FALSE)="国所管",VLOOKUP(A26,[7]令和3年度契約状況調査票!$C:$AR,24,FALSE),""))</f>
        <v/>
      </c>
      <c r="N26" s="22" t="str">
        <f>IF(A26="","",IF(AND(P26="○",O26="分担契約/単価契約"),"単価契約"&amp;CHAR(10)&amp;"予定調達総額 "&amp;TEXT(VLOOKUP(A26,[7]令和3年度契約状況調査票!$C:$AR,18,FALSE),"#,##0円")&amp;"(B)"&amp;CHAR(10)&amp;"分担契約"&amp;CHAR(10)&amp;VLOOKUP(A26,[7]令和3年度契約状況調査票!$C:$AR,34,FALSE),IF(AND(P26="○",O26="分担契約"),"分担契約"&amp;CHAR(10)&amp;"契約総額 "&amp;TEXT(VLOOKUP(A26,[7]令和3年度契約状況調査票!$C:$AR,18,FALSE),"#,##0円")&amp;"(B)"&amp;CHAR(10)&amp;VLOOKUP(A26,[7]令和3年度契約状況調査票!$C:$AR,34,FALSE),(IF(O26="分担契約/単価契約","単価契約"&amp;CHAR(10)&amp;"予定調達総額 "&amp;TEXT(VLOOKUP(A26,[7]令和3年度契約状況調査票!$C:$AR,18,FALSE),"#,##0円")&amp;CHAR(10)&amp;"分担契約"&amp;CHAR(10)&amp;VLOOKUP(A26,[7]令和3年度契約状況調査票!$C:$AR,34,FALSE),IF(O26="分担契約","分担契約"&amp;CHAR(10)&amp;"契約総額 "&amp;TEXT(VLOOKUP(A26,[7]令和3年度契約状況調査票!$C:$AR,18,FALSE),"#,##0円")&amp;CHAR(10)&amp;VLOOKUP(A26,[7]令和3年度契約状況調査票!$C:$AR,34,FALSE),IF(O26="単価契約","単価契約"&amp;CHAR(10)&amp;"予定調達総額 "&amp;TEXT(VLOOKUP(A26,[7]令和3年度契約状況調査票!$C:$AR,18,FALSE),"#,##0円")&amp;CHAR(10)&amp;VLOOKUP(A26,[7]令和3年度契約状況調査票!$C:$AR,34,FALSE),VLOOKUP(A26,[7]令和3年度契約状況調査票!$C:$AR,34,FALSE))))))))</f>
        <v/>
      </c>
      <c r="O26" s="11" t="str">
        <f>IF(A26="","",VLOOKUP(A26,[7]令和3年度契約状況調査票!$C:$BY,55,FALSE))</f>
        <v/>
      </c>
      <c r="P26" s="11" t="str">
        <f>IF(A26="","",IF(VLOOKUP(A26,[7]令和3年度契約状況調査票!$C:$AR,16,FALSE)="他官署で調達手続きを実施のため","×",IF(VLOOKUP(A26,[7]令和3年度契約状況調査票!$C:$AR,23,FALSE)="②同種の他の契約の予定価格を類推されるおそれがあるため公表しない","×","○")))</f>
        <v/>
      </c>
    </row>
    <row r="27" spans="1:16" s="11" customFormat="1" ht="60" customHeight="1">
      <c r="A27" s="12" t="str">
        <f>IF(MAX([7]令和3年度契約状況調査票!C26:C271)&gt;=ROW()-5,ROW()-5,"")</f>
        <v/>
      </c>
      <c r="B27" s="13" t="str">
        <f>IF(A27="","",VLOOKUP(A27,[7]令和3年度契約状況調査票!$C:$AR,7,FALSE))</f>
        <v/>
      </c>
      <c r="C27" s="14" t="str">
        <f>IF(A27="","",VLOOKUP(A27,[7]令和3年度契約状況調査票!$C:$AR,8,FALSE))</f>
        <v/>
      </c>
      <c r="D27" s="15" t="str">
        <f>IF(A27="","",VLOOKUP(A27,[7]令和3年度契約状況調査票!$C:$AR,11,FALSE))</f>
        <v/>
      </c>
      <c r="E27" s="13" t="str">
        <f>IF(A27="","",VLOOKUP(A27,[7]令和3年度契約状況調査票!$C:$AR,12,FALSE))</f>
        <v/>
      </c>
      <c r="F27" s="16" t="str">
        <f>IF(A27="","",VLOOKUP(A27,[7]令和3年度契約状況調査票!$C:$AR,13,FALSE))</f>
        <v/>
      </c>
      <c r="G27" s="17" t="str">
        <f>IF(A27="","",IF(VLOOKUP(A27,[7]令和3年度契約状況調査票!$C:$AR,14,FALSE)="②一般競争入札（総合評価方式）","一般競争入札"&amp;CHAR(10)&amp;"（総合評価方式）","一般競争入札"))</f>
        <v/>
      </c>
      <c r="H27" s="18" t="str">
        <f>IF(A27="","",IF(VLOOKUP(A27,[7]令和3年度契約状況調査票!$C:$AR,16,FALSE)="他官署で調達手続きを実施のため","他官署で調達手続きを実施のため",IF(VLOOKUP(A27,[7]令和3年度契約状況調査票!$C:$AR,23,FALSE)="②同種の他の契約の予定価格を類推されるおそれがあるため公表しない","同種の他の契約の予定価格を類推されるおそれがあるため公表しない",IF(VLOOKUP(A27,[7]令和3年度契約状況調査票!$C:$AR,23,FALSE)="－","－",IF(VLOOKUP(A27,[7]令和3年度契約状況調査票!$C:$AR,9,FALSE)&lt;&gt;"",TEXT(VLOOKUP(A27,[7]令和3年度契約状況調査票!$C:$AR,16,FALSE),"#,##0円")&amp;CHAR(10)&amp;"(A)",VLOOKUP(A27,[7]令和3年度契約状況調査票!$C:$AR,16,FALSE))))))</f>
        <v/>
      </c>
      <c r="I27" s="18" t="str">
        <f>IF(A27="","",VLOOKUP(A27,[7]令和3年度契約状況調査票!$C:$AR,17,FALSE))</f>
        <v/>
      </c>
      <c r="J27" s="19" t="str">
        <f>IF(A27="","",IF(VLOOKUP(A27,[7]令和3年度契約状況調査票!$C:$AR,16,FALSE)="他官署で調達手続きを実施のため","－",IF(VLOOKUP(A27,[7]令和3年度契約状況調査票!$C:$AR,23,FALSE)="②同種の他の契約の予定価格を類推されるおそれがあるため公表しない","－",IF(VLOOKUP(A27,[7]令和3年度契約状況調査票!$C:$AR,23,FALSE)="－","－",IF(VLOOKUP(A27,[7]令和3年度契約状況調査票!$C:$AR,9,FALSE)&lt;&gt;"",TEXT(VLOOKUP(A27,[7]令和3年度契約状況調査票!$C:$AR,19,FALSE),"#.0%")&amp;CHAR(10)&amp;"(B/A×100)",VLOOKUP(A27,[7]令和3年度契約状況調査票!$C:$AR,19,FALSE))))))</f>
        <v/>
      </c>
      <c r="K27" s="20" t="str">
        <f>IF(A27="","",IF(VLOOKUP(A27,[7]令和3年度契約状況調査票!$C:$AR,29,FALSE)="①公益社団法人","公社",IF(VLOOKUP(A27,[7]令和3年度契約状況調査票!$C:$AR,29,FALSE)="②公益財団法人","公財","")))</f>
        <v/>
      </c>
      <c r="L27" s="20" t="str">
        <f>IF(A27="","",VLOOKUP(A27,[7]令和3年度契約状況調査票!$C:$AR,30,FALSE))</f>
        <v/>
      </c>
      <c r="M27" s="21" t="str">
        <f>IF(A27="","",IF(VLOOKUP(A27,[7]令和3年度契約状況調査票!$C:$AR,30,FALSE)="国所管",VLOOKUP(A27,[7]令和3年度契約状況調査票!$C:$AR,24,FALSE),""))</f>
        <v/>
      </c>
      <c r="N27" s="22" t="str">
        <f>IF(A27="","",IF(AND(P27="○",O27="分担契約/単価契約"),"単価契約"&amp;CHAR(10)&amp;"予定調達総額 "&amp;TEXT(VLOOKUP(A27,[7]令和3年度契約状況調査票!$C:$AR,18,FALSE),"#,##0円")&amp;"(B)"&amp;CHAR(10)&amp;"分担契約"&amp;CHAR(10)&amp;VLOOKUP(A27,[7]令和3年度契約状況調査票!$C:$AR,34,FALSE),IF(AND(P27="○",O27="分担契約"),"分担契約"&amp;CHAR(10)&amp;"契約総額 "&amp;TEXT(VLOOKUP(A27,[7]令和3年度契約状況調査票!$C:$AR,18,FALSE),"#,##0円")&amp;"(B)"&amp;CHAR(10)&amp;VLOOKUP(A27,[7]令和3年度契約状況調査票!$C:$AR,34,FALSE),(IF(O27="分担契約/単価契約","単価契約"&amp;CHAR(10)&amp;"予定調達総額 "&amp;TEXT(VLOOKUP(A27,[7]令和3年度契約状況調査票!$C:$AR,18,FALSE),"#,##0円")&amp;CHAR(10)&amp;"分担契約"&amp;CHAR(10)&amp;VLOOKUP(A27,[7]令和3年度契約状況調査票!$C:$AR,34,FALSE),IF(O27="分担契約","分担契約"&amp;CHAR(10)&amp;"契約総額 "&amp;TEXT(VLOOKUP(A27,[7]令和3年度契約状況調査票!$C:$AR,18,FALSE),"#,##0円")&amp;CHAR(10)&amp;VLOOKUP(A27,[7]令和3年度契約状況調査票!$C:$AR,34,FALSE),IF(O27="単価契約","単価契約"&amp;CHAR(10)&amp;"予定調達総額 "&amp;TEXT(VLOOKUP(A27,[7]令和3年度契約状況調査票!$C:$AR,18,FALSE),"#,##0円")&amp;CHAR(10)&amp;VLOOKUP(A27,[7]令和3年度契約状況調査票!$C:$AR,34,FALSE),VLOOKUP(A27,[7]令和3年度契約状況調査票!$C:$AR,34,FALSE))))))))</f>
        <v/>
      </c>
      <c r="O27" s="11" t="str">
        <f>IF(A27="","",VLOOKUP(A27,[7]令和3年度契約状況調査票!$C:$BY,55,FALSE))</f>
        <v/>
      </c>
      <c r="P27" s="11" t="str">
        <f>IF(A27="","",IF(VLOOKUP(A27,[7]令和3年度契約状況調査票!$C:$AR,16,FALSE)="他官署で調達手続きを実施のため","×",IF(VLOOKUP(A27,[7]令和3年度契約状況調査票!$C:$AR,23,FALSE)="②同種の他の契約の予定価格を類推されるおそれがあるため公表しない","×","○")))</f>
        <v/>
      </c>
    </row>
    <row r="28" spans="1:16" s="11" customFormat="1" ht="60" customHeight="1">
      <c r="A28" s="12" t="str">
        <f>IF(MAX([7]令和3年度契約状況調査票!C27:C272)&gt;=ROW()-5,ROW()-5,"")</f>
        <v/>
      </c>
      <c r="B28" s="13" t="str">
        <f>IF(A28="","",VLOOKUP(A28,[7]令和3年度契約状況調査票!$C:$AR,7,FALSE))</f>
        <v/>
      </c>
      <c r="C28" s="14" t="str">
        <f>IF(A28="","",VLOOKUP(A28,[7]令和3年度契約状況調査票!$C:$AR,8,FALSE))</f>
        <v/>
      </c>
      <c r="D28" s="15" t="str">
        <f>IF(A28="","",VLOOKUP(A28,[7]令和3年度契約状況調査票!$C:$AR,11,FALSE))</f>
        <v/>
      </c>
      <c r="E28" s="13" t="str">
        <f>IF(A28="","",VLOOKUP(A28,[7]令和3年度契約状況調査票!$C:$AR,12,FALSE))</f>
        <v/>
      </c>
      <c r="F28" s="16" t="str">
        <f>IF(A28="","",VLOOKUP(A28,[7]令和3年度契約状況調査票!$C:$AR,13,FALSE))</f>
        <v/>
      </c>
      <c r="G28" s="17" t="str">
        <f>IF(A28="","",IF(VLOOKUP(A28,[7]令和3年度契約状況調査票!$C:$AR,14,FALSE)="②一般競争入札（総合評価方式）","一般競争入札"&amp;CHAR(10)&amp;"（総合評価方式）","一般競争入札"))</f>
        <v/>
      </c>
      <c r="H28" s="18" t="str">
        <f>IF(A28="","",IF(VLOOKUP(A28,[7]令和3年度契約状況調査票!$C:$AR,16,FALSE)="他官署で調達手続きを実施のため","他官署で調達手続きを実施のため",IF(VLOOKUP(A28,[7]令和3年度契約状況調査票!$C:$AR,23,FALSE)="②同種の他の契約の予定価格を類推されるおそれがあるため公表しない","同種の他の契約の予定価格を類推されるおそれがあるため公表しない",IF(VLOOKUP(A28,[7]令和3年度契約状況調査票!$C:$AR,23,FALSE)="－","－",IF(VLOOKUP(A28,[7]令和3年度契約状況調査票!$C:$AR,9,FALSE)&lt;&gt;"",TEXT(VLOOKUP(A28,[7]令和3年度契約状況調査票!$C:$AR,16,FALSE),"#,##0円")&amp;CHAR(10)&amp;"(A)",VLOOKUP(A28,[7]令和3年度契約状況調査票!$C:$AR,16,FALSE))))))</f>
        <v/>
      </c>
      <c r="I28" s="18" t="str">
        <f>IF(A28="","",VLOOKUP(A28,[7]令和3年度契約状況調査票!$C:$AR,17,FALSE))</f>
        <v/>
      </c>
      <c r="J28" s="19" t="str">
        <f>IF(A28="","",IF(VLOOKUP(A28,[7]令和3年度契約状況調査票!$C:$AR,16,FALSE)="他官署で調達手続きを実施のため","－",IF(VLOOKUP(A28,[7]令和3年度契約状況調査票!$C:$AR,23,FALSE)="②同種の他の契約の予定価格を類推されるおそれがあるため公表しない","－",IF(VLOOKUP(A28,[7]令和3年度契約状況調査票!$C:$AR,23,FALSE)="－","－",IF(VLOOKUP(A28,[7]令和3年度契約状況調査票!$C:$AR,9,FALSE)&lt;&gt;"",TEXT(VLOOKUP(A28,[7]令和3年度契約状況調査票!$C:$AR,19,FALSE),"#.0%")&amp;CHAR(10)&amp;"(B/A×100)",VLOOKUP(A28,[7]令和3年度契約状況調査票!$C:$AR,19,FALSE))))))</f>
        <v/>
      </c>
      <c r="K28" s="20" t="str">
        <f>IF(A28="","",IF(VLOOKUP(A28,[7]令和3年度契約状況調査票!$C:$AR,29,FALSE)="①公益社団法人","公社",IF(VLOOKUP(A28,[7]令和3年度契約状況調査票!$C:$AR,29,FALSE)="②公益財団法人","公財","")))</f>
        <v/>
      </c>
      <c r="L28" s="20" t="str">
        <f>IF(A28="","",VLOOKUP(A28,[7]令和3年度契約状況調査票!$C:$AR,30,FALSE))</f>
        <v/>
      </c>
      <c r="M28" s="21" t="str">
        <f>IF(A28="","",IF(VLOOKUP(A28,[7]令和3年度契約状況調査票!$C:$AR,30,FALSE)="国所管",VLOOKUP(A28,[7]令和3年度契約状況調査票!$C:$AR,24,FALSE),""))</f>
        <v/>
      </c>
      <c r="N28" s="22" t="str">
        <f>IF(A28="","",IF(AND(P28="○",O28="分担契約/単価契約"),"単価契約"&amp;CHAR(10)&amp;"予定調達総額 "&amp;TEXT(VLOOKUP(A28,[7]令和3年度契約状況調査票!$C:$AR,18,FALSE),"#,##0円")&amp;"(B)"&amp;CHAR(10)&amp;"分担契約"&amp;CHAR(10)&amp;VLOOKUP(A28,[7]令和3年度契約状況調査票!$C:$AR,34,FALSE),IF(AND(P28="○",O28="分担契約"),"分担契約"&amp;CHAR(10)&amp;"契約総額 "&amp;TEXT(VLOOKUP(A28,[7]令和3年度契約状況調査票!$C:$AR,18,FALSE),"#,##0円")&amp;"(B)"&amp;CHAR(10)&amp;VLOOKUP(A28,[7]令和3年度契約状況調査票!$C:$AR,34,FALSE),(IF(O28="分担契約/単価契約","単価契約"&amp;CHAR(10)&amp;"予定調達総額 "&amp;TEXT(VLOOKUP(A28,[7]令和3年度契約状況調査票!$C:$AR,18,FALSE),"#,##0円")&amp;CHAR(10)&amp;"分担契約"&amp;CHAR(10)&amp;VLOOKUP(A28,[7]令和3年度契約状況調査票!$C:$AR,34,FALSE),IF(O28="分担契約","分担契約"&amp;CHAR(10)&amp;"契約総額 "&amp;TEXT(VLOOKUP(A28,[7]令和3年度契約状況調査票!$C:$AR,18,FALSE),"#,##0円")&amp;CHAR(10)&amp;VLOOKUP(A28,[7]令和3年度契約状況調査票!$C:$AR,34,FALSE),IF(O28="単価契約","単価契約"&amp;CHAR(10)&amp;"予定調達総額 "&amp;TEXT(VLOOKUP(A28,[7]令和3年度契約状況調査票!$C:$AR,18,FALSE),"#,##0円")&amp;CHAR(10)&amp;VLOOKUP(A28,[7]令和3年度契約状況調査票!$C:$AR,34,FALSE),VLOOKUP(A28,[7]令和3年度契約状況調査票!$C:$AR,34,FALSE))))))))</f>
        <v/>
      </c>
      <c r="O28" s="11" t="str">
        <f>IF(A28="","",VLOOKUP(A28,[7]令和3年度契約状況調査票!$C:$BY,55,FALSE))</f>
        <v/>
      </c>
      <c r="P28" s="11" t="str">
        <f>IF(A28="","",IF(VLOOKUP(A28,[7]令和3年度契約状況調査票!$C:$AR,16,FALSE)="他官署で調達手続きを実施のため","×",IF(VLOOKUP(A28,[7]令和3年度契約状況調査票!$C:$AR,23,FALSE)="②同種の他の契約の予定価格を類推されるおそれがあるため公表しない","×","○")))</f>
        <v/>
      </c>
    </row>
    <row r="29" spans="1:16" s="11" customFormat="1" ht="60" customHeight="1">
      <c r="A29" s="12" t="str">
        <f>IF(MAX([7]令和3年度契約状況調査票!C28:C273)&gt;=ROW()-5,ROW()-5,"")</f>
        <v/>
      </c>
      <c r="B29" s="13" t="str">
        <f>IF(A29="","",VLOOKUP(A29,[7]令和3年度契約状況調査票!$C:$AR,7,FALSE))</f>
        <v/>
      </c>
      <c r="C29" s="14" t="str">
        <f>IF(A29="","",VLOOKUP(A29,[7]令和3年度契約状況調査票!$C:$AR,8,FALSE))</f>
        <v/>
      </c>
      <c r="D29" s="15" t="str">
        <f>IF(A29="","",VLOOKUP(A29,[7]令和3年度契約状況調査票!$C:$AR,11,FALSE))</f>
        <v/>
      </c>
      <c r="E29" s="13" t="str">
        <f>IF(A29="","",VLOOKUP(A29,[7]令和3年度契約状況調査票!$C:$AR,12,FALSE))</f>
        <v/>
      </c>
      <c r="F29" s="16" t="str">
        <f>IF(A29="","",VLOOKUP(A29,[7]令和3年度契約状況調査票!$C:$AR,13,FALSE))</f>
        <v/>
      </c>
      <c r="G29" s="17" t="str">
        <f>IF(A29="","",IF(VLOOKUP(A29,[7]令和3年度契約状況調査票!$C:$AR,14,FALSE)="②一般競争入札（総合評価方式）","一般競争入札"&amp;CHAR(10)&amp;"（総合評価方式）","一般競争入札"))</f>
        <v/>
      </c>
      <c r="H29" s="18" t="str">
        <f>IF(A29="","",IF(VLOOKUP(A29,[7]令和3年度契約状況調査票!$C:$AR,16,FALSE)="他官署で調達手続きを実施のため","他官署で調達手続きを実施のため",IF(VLOOKUP(A29,[7]令和3年度契約状況調査票!$C:$AR,23,FALSE)="②同種の他の契約の予定価格を類推されるおそれがあるため公表しない","同種の他の契約の予定価格を類推されるおそれがあるため公表しない",IF(VLOOKUP(A29,[7]令和3年度契約状況調査票!$C:$AR,23,FALSE)="－","－",IF(VLOOKUP(A29,[7]令和3年度契約状況調査票!$C:$AR,9,FALSE)&lt;&gt;"",TEXT(VLOOKUP(A29,[7]令和3年度契約状況調査票!$C:$AR,16,FALSE),"#,##0円")&amp;CHAR(10)&amp;"(A)",VLOOKUP(A29,[7]令和3年度契約状況調査票!$C:$AR,16,FALSE))))))</f>
        <v/>
      </c>
      <c r="I29" s="18" t="str">
        <f>IF(A29="","",VLOOKUP(A29,[7]令和3年度契約状況調査票!$C:$AR,17,FALSE))</f>
        <v/>
      </c>
      <c r="J29" s="19" t="str">
        <f>IF(A29="","",IF(VLOOKUP(A29,[7]令和3年度契約状況調査票!$C:$AR,16,FALSE)="他官署で調達手続きを実施のため","－",IF(VLOOKUP(A29,[7]令和3年度契約状況調査票!$C:$AR,23,FALSE)="②同種の他の契約の予定価格を類推されるおそれがあるため公表しない","－",IF(VLOOKUP(A29,[7]令和3年度契約状況調査票!$C:$AR,23,FALSE)="－","－",IF(VLOOKUP(A29,[7]令和3年度契約状況調査票!$C:$AR,9,FALSE)&lt;&gt;"",TEXT(VLOOKUP(A29,[7]令和3年度契約状況調査票!$C:$AR,19,FALSE),"#.0%")&amp;CHAR(10)&amp;"(B/A×100)",VLOOKUP(A29,[7]令和3年度契約状況調査票!$C:$AR,19,FALSE))))))</f>
        <v/>
      </c>
      <c r="K29" s="20" t="str">
        <f>IF(A29="","",IF(VLOOKUP(A29,[7]令和3年度契約状況調査票!$C:$AR,29,FALSE)="①公益社団法人","公社",IF(VLOOKUP(A29,[7]令和3年度契約状況調査票!$C:$AR,29,FALSE)="②公益財団法人","公財","")))</f>
        <v/>
      </c>
      <c r="L29" s="20" t="str">
        <f>IF(A29="","",VLOOKUP(A29,[7]令和3年度契約状況調査票!$C:$AR,30,FALSE))</f>
        <v/>
      </c>
      <c r="M29" s="21" t="str">
        <f>IF(A29="","",IF(VLOOKUP(A29,[7]令和3年度契約状況調査票!$C:$AR,30,FALSE)="国所管",VLOOKUP(A29,[7]令和3年度契約状況調査票!$C:$AR,24,FALSE),""))</f>
        <v/>
      </c>
      <c r="N29" s="22" t="str">
        <f>IF(A29="","",IF(AND(P29="○",O29="分担契約/単価契約"),"単価契約"&amp;CHAR(10)&amp;"予定調達総額 "&amp;TEXT(VLOOKUP(A29,[7]令和3年度契約状況調査票!$C:$AR,18,FALSE),"#,##0円")&amp;"(B)"&amp;CHAR(10)&amp;"分担契約"&amp;CHAR(10)&amp;VLOOKUP(A29,[7]令和3年度契約状況調査票!$C:$AR,34,FALSE),IF(AND(P29="○",O29="分担契約"),"分担契約"&amp;CHAR(10)&amp;"契約総額 "&amp;TEXT(VLOOKUP(A29,[7]令和3年度契約状況調査票!$C:$AR,18,FALSE),"#,##0円")&amp;"(B)"&amp;CHAR(10)&amp;VLOOKUP(A29,[7]令和3年度契約状況調査票!$C:$AR,34,FALSE),(IF(O29="分担契約/単価契約","単価契約"&amp;CHAR(10)&amp;"予定調達総額 "&amp;TEXT(VLOOKUP(A29,[7]令和3年度契約状況調査票!$C:$AR,18,FALSE),"#,##0円")&amp;CHAR(10)&amp;"分担契約"&amp;CHAR(10)&amp;VLOOKUP(A29,[7]令和3年度契約状況調査票!$C:$AR,34,FALSE),IF(O29="分担契約","分担契約"&amp;CHAR(10)&amp;"契約総額 "&amp;TEXT(VLOOKUP(A29,[7]令和3年度契約状況調査票!$C:$AR,18,FALSE),"#,##0円")&amp;CHAR(10)&amp;VLOOKUP(A29,[7]令和3年度契約状況調査票!$C:$AR,34,FALSE),IF(O29="単価契約","単価契約"&amp;CHAR(10)&amp;"予定調達総額 "&amp;TEXT(VLOOKUP(A29,[7]令和3年度契約状況調査票!$C:$AR,18,FALSE),"#,##0円")&amp;CHAR(10)&amp;VLOOKUP(A29,[7]令和3年度契約状況調査票!$C:$AR,34,FALSE),VLOOKUP(A29,[7]令和3年度契約状況調査票!$C:$AR,34,FALSE))))))))</f>
        <v/>
      </c>
      <c r="O29" s="11" t="str">
        <f>IF(A29="","",VLOOKUP(A29,[7]令和3年度契約状況調査票!$C:$BY,55,FALSE))</f>
        <v/>
      </c>
      <c r="P29" s="11" t="str">
        <f>IF(A29="","",IF(VLOOKUP(A29,[7]令和3年度契約状況調査票!$C:$AR,16,FALSE)="他官署で調達手続きを実施のため","×",IF(VLOOKUP(A29,[7]令和3年度契約状況調査票!$C:$AR,23,FALSE)="②同種の他の契約の予定価格を類推されるおそれがあるため公表しない","×","○")))</f>
        <v/>
      </c>
    </row>
    <row r="30" spans="1:16" s="11" customFormat="1" ht="60" customHeight="1">
      <c r="A30" s="12" t="str">
        <f>IF(MAX([7]令和3年度契約状況調査票!C29:C274)&gt;=ROW()-5,ROW()-5,"")</f>
        <v/>
      </c>
      <c r="B30" s="13" t="str">
        <f>IF(A30="","",VLOOKUP(A30,[7]令和3年度契約状況調査票!$C:$AR,7,FALSE))</f>
        <v/>
      </c>
      <c r="C30" s="14" t="str">
        <f>IF(A30="","",VLOOKUP(A30,[7]令和3年度契約状況調査票!$C:$AR,8,FALSE))</f>
        <v/>
      </c>
      <c r="D30" s="15" t="str">
        <f>IF(A30="","",VLOOKUP(A30,[7]令和3年度契約状況調査票!$C:$AR,11,FALSE))</f>
        <v/>
      </c>
      <c r="E30" s="13" t="str">
        <f>IF(A30="","",VLOOKUP(A30,[7]令和3年度契約状況調査票!$C:$AR,12,FALSE))</f>
        <v/>
      </c>
      <c r="F30" s="16" t="str">
        <f>IF(A30="","",VLOOKUP(A30,[7]令和3年度契約状況調査票!$C:$AR,13,FALSE))</f>
        <v/>
      </c>
      <c r="G30" s="17" t="str">
        <f>IF(A30="","",IF(VLOOKUP(A30,[7]令和3年度契約状況調査票!$C:$AR,14,FALSE)="②一般競争入札（総合評価方式）","一般競争入札"&amp;CHAR(10)&amp;"（総合評価方式）","一般競争入札"))</f>
        <v/>
      </c>
      <c r="H30" s="18" t="str">
        <f>IF(A30="","",IF(VLOOKUP(A30,[7]令和3年度契約状況調査票!$C:$AR,16,FALSE)="他官署で調達手続きを実施のため","他官署で調達手続きを実施のため",IF(VLOOKUP(A30,[7]令和3年度契約状況調査票!$C:$AR,23,FALSE)="②同種の他の契約の予定価格を類推されるおそれがあるため公表しない","同種の他の契約の予定価格を類推されるおそれがあるため公表しない",IF(VLOOKUP(A30,[7]令和3年度契約状況調査票!$C:$AR,23,FALSE)="－","－",IF(VLOOKUP(A30,[7]令和3年度契約状況調査票!$C:$AR,9,FALSE)&lt;&gt;"",TEXT(VLOOKUP(A30,[7]令和3年度契約状況調査票!$C:$AR,16,FALSE),"#,##0円")&amp;CHAR(10)&amp;"(A)",VLOOKUP(A30,[7]令和3年度契約状況調査票!$C:$AR,16,FALSE))))))</f>
        <v/>
      </c>
      <c r="I30" s="18" t="str">
        <f>IF(A30="","",VLOOKUP(A30,[7]令和3年度契約状況調査票!$C:$AR,17,FALSE))</f>
        <v/>
      </c>
      <c r="J30" s="19" t="str">
        <f>IF(A30="","",IF(VLOOKUP(A30,[7]令和3年度契約状況調査票!$C:$AR,16,FALSE)="他官署で調達手続きを実施のため","－",IF(VLOOKUP(A30,[7]令和3年度契約状況調査票!$C:$AR,23,FALSE)="②同種の他の契約の予定価格を類推されるおそれがあるため公表しない","－",IF(VLOOKUP(A30,[7]令和3年度契約状況調査票!$C:$AR,23,FALSE)="－","－",IF(VLOOKUP(A30,[7]令和3年度契約状況調査票!$C:$AR,9,FALSE)&lt;&gt;"",TEXT(VLOOKUP(A30,[7]令和3年度契約状況調査票!$C:$AR,19,FALSE),"#.0%")&amp;CHAR(10)&amp;"(B/A×100)",VLOOKUP(A30,[7]令和3年度契約状況調査票!$C:$AR,19,FALSE))))))</f>
        <v/>
      </c>
      <c r="K30" s="20" t="str">
        <f>IF(A30="","",IF(VLOOKUP(A30,[7]令和3年度契約状況調査票!$C:$AR,29,FALSE)="①公益社団法人","公社",IF(VLOOKUP(A30,[7]令和3年度契約状況調査票!$C:$AR,29,FALSE)="②公益財団法人","公財","")))</f>
        <v/>
      </c>
      <c r="L30" s="20" t="str">
        <f>IF(A30="","",VLOOKUP(A30,[7]令和3年度契約状況調査票!$C:$AR,30,FALSE))</f>
        <v/>
      </c>
      <c r="M30" s="21" t="str">
        <f>IF(A30="","",IF(VLOOKUP(A30,[7]令和3年度契約状況調査票!$C:$AR,30,FALSE)="国所管",VLOOKUP(A30,[7]令和3年度契約状況調査票!$C:$AR,24,FALSE),""))</f>
        <v/>
      </c>
      <c r="N30" s="22" t="str">
        <f>IF(A30="","",IF(AND(P30="○",O30="分担契約/単価契約"),"単価契約"&amp;CHAR(10)&amp;"予定調達総額 "&amp;TEXT(VLOOKUP(A30,[7]令和3年度契約状況調査票!$C:$AR,18,FALSE),"#,##0円")&amp;"(B)"&amp;CHAR(10)&amp;"分担契約"&amp;CHAR(10)&amp;VLOOKUP(A30,[7]令和3年度契約状況調査票!$C:$AR,34,FALSE),IF(AND(P30="○",O30="分担契約"),"分担契約"&amp;CHAR(10)&amp;"契約総額 "&amp;TEXT(VLOOKUP(A30,[7]令和3年度契約状況調査票!$C:$AR,18,FALSE),"#,##0円")&amp;"(B)"&amp;CHAR(10)&amp;VLOOKUP(A30,[7]令和3年度契約状況調査票!$C:$AR,34,FALSE),(IF(O30="分担契約/単価契約","単価契約"&amp;CHAR(10)&amp;"予定調達総額 "&amp;TEXT(VLOOKUP(A30,[7]令和3年度契約状況調査票!$C:$AR,18,FALSE),"#,##0円")&amp;CHAR(10)&amp;"分担契約"&amp;CHAR(10)&amp;VLOOKUP(A30,[7]令和3年度契約状況調査票!$C:$AR,34,FALSE),IF(O30="分担契約","分担契約"&amp;CHAR(10)&amp;"契約総額 "&amp;TEXT(VLOOKUP(A30,[7]令和3年度契約状況調査票!$C:$AR,18,FALSE),"#,##0円")&amp;CHAR(10)&amp;VLOOKUP(A30,[7]令和3年度契約状況調査票!$C:$AR,34,FALSE),IF(O30="単価契約","単価契約"&amp;CHAR(10)&amp;"予定調達総額 "&amp;TEXT(VLOOKUP(A30,[7]令和3年度契約状況調査票!$C:$AR,18,FALSE),"#,##0円")&amp;CHAR(10)&amp;VLOOKUP(A30,[7]令和3年度契約状況調査票!$C:$AR,34,FALSE),VLOOKUP(A30,[7]令和3年度契約状況調査票!$C:$AR,34,FALSE))))))))</f>
        <v/>
      </c>
      <c r="O30" s="11" t="str">
        <f>IF(A30="","",VLOOKUP(A30,[7]令和3年度契約状況調査票!$C:$BY,55,FALSE))</f>
        <v/>
      </c>
      <c r="P30" s="11" t="str">
        <f>IF(A30="","",IF(VLOOKUP(A30,[7]令和3年度契約状況調査票!$C:$AR,16,FALSE)="他官署で調達手続きを実施のため","×",IF(VLOOKUP(A30,[7]令和3年度契約状況調査票!$C:$AR,23,FALSE)="②同種の他の契約の予定価格を類推されるおそれがあるため公表しない","×","○")))</f>
        <v/>
      </c>
    </row>
    <row r="31" spans="1:16" s="11" customFormat="1" ht="60" customHeight="1">
      <c r="A31" s="12" t="str">
        <f>IF(MAX([7]令和3年度契約状況調査票!C30:C275)&gt;=ROW()-5,ROW()-5,"")</f>
        <v/>
      </c>
      <c r="B31" s="13" t="str">
        <f>IF(A31="","",VLOOKUP(A31,[7]令和3年度契約状況調査票!$C:$AR,7,FALSE))</f>
        <v/>
      </c>
      <c r="C31" s="14" t="str">
        <f>IF(A31="","",VLOOKUP(A31,[7]令和3年度契約状況調査票!$C:$AR,8,FALSE))</f>
        <v/>
      </c>
      <c r="D31" s="15" t="str">
        <f>IF(A31="","",VLOOKUP(A31,[7]令和3年度契約状況調査票!$C:$AR,11,FALSE))</f>
        <v/>
      </c>
      <c r="E31" s="13" t="str">
        <f>IF(A31="","",VLOOKUP(A31,[7]令和3年度契約状況調査票!$C:$AR,12,FALSE))</f>
        <v/>
      </c>
      <c r="F31" s="16" t="str">
        <f>IF(A31="","",VLOOKUP(A31,[7]令和3年度契約状況調査票!$C:$AR,13,FALSE))</f>
        <v/>
      </c>
      <c r="G31" s="17" t="str">
        <f>IF(A31="","",IF(VLOOKUP(A31,[7]令和3年度契約状況調査票!$C:$AR,14,FALSE)="②一般競争入札（総合評価方式）","一般競争入札"&amp;CHAR(10)&amp;"（総合評価方式）","一般競争入札"))</f>
        <v/>
      </c>
      <c r="H31" s="18" t="str">
        <f>IF(A31="","",IF(VLOOKUP(A31,[7]令和3年度契約状況調査票!$C:$AR,16,FALSE)="他官署で調達手続きを実施のため","他官署で調達手続きを実施のため",IF(VLOOKUP(A31,[7]令和3年度契約状況調査票!$C:$AR,23,FALSE)="②同種の他の契約の予定価格を類推されるおそれがあるため公表しない","同種の他の契約の予定価格を類推されるおそれがあるため公表しない",IF(VLOOKUP(A31,[7]令和3年度契約状況調査票!$C:$AR,23,FALSE)="－","－",IF(VLOOKUP(A31,[7]令和3年度契約状況調査票!$C:$AR,9,FALSE)&lt;&gt;"",TEXT(VLOOKUP(A31,[7]令和3年度契約状況調査票!$C:$AR,16,FALSE),"#,##0円")&amp;CHAR(10)&amp;"(A)",VLOOKUP(A31,[7]令和3年度契約状況調査票!$C:$AR,16,FALSE))))))</f>
        <v/>
      </c>
      <c r="I31" s="18" t="str">
        <f>IF(A31="","",VLOOKUP(A31,[7]令和3年度契約状況調査票!$C:$AR,17,FALSE))</f>
        <v/>
      </c>
      <c r="J31" s="19" t="str">
        <f>IF(A31="","",IF(VLOOKUP(A31,[7]令和3年度契約状況調査票!$C:$AR,16,FALSE)="他官署で調達手続きを実施のため","－",IF(VLOOKUP(A31,[7]令和3年度契約状況調査票!$C:$AR,23,FALSE)="②同種の他の契約の予定価格を類推されるおそれがあるため公表しない","－",IF(VLOOKUP(A31,[7]令和3年度契約状況調査票!$C:$AR,23,FALSE)="－","－",IF(VLOOKUP(A31,[7]令和3年度契約状況調査票!$C:$AR,9,FALSE)&lt;&gt;"",TEXT(VLOOKUP(A31,[7]令和3年度契約状況調査票!$C:$AR,19,FALSE),"#.0%")&amp;CHAR(10)&amp;"(B/A×100)",VLOOKUP(A31,[7]令和3年度契約状況調査票!$C:$AR,19,FALSE))))))</f>
        <v/>
      </c>
      <c r="K31" s="20" t="str">
        <f>IF(A31="","",IF(VLOOKUP(A31,[7]令和3年度契約状況調査票!$C:$AR,29,FALSE)="①公益社団法人","公社",IF(VLOOKUP(A31,[7]令和3年度契約状況調査票!$C:$AR,29,FALSE)="②公益財団法人","公財","")))</f>
        <v/>
      </c>
      <c r="L31" s="20" t="str">
        <f>IF(A31="","",VLOOKUP(A31,[7]令和3年度契約状況調査票!$C:$AR,30,FALSE))</f>
        <v/>
      </c>
      <c r="M31" s="21" t="str">
        <f>IF(A31="","",IF(VLOOKUP(A31,[7]令和3年度契約状況調査票!$C:$AR,30,FALSE)="国所管",VLOOKUP(A31,[7]令和3年度契約状況調査票!$C:$AR,24,FALSE),""))</f>
        <v/>
      </c>
      <c r="N31" s="22" t="str">
        <f>IF(A31="","",IF(AND(P31="○",O31="分担契約/単価契約"),"単価契約"&amp;CHAR(10)&amp;"予定調達総額 "&amp;TEXT(VLOOKUP(A31,[7]令和3年度契約状況調査票!$C:$AR,18,FALSE),"#,##0円")&amp;"(B)"&amp;CHAR(10)&amp;"分担契約"&amp;CHAR(10)&amp;VLOOKUP(A31,[7]令和3年度契約状況調査票!$C:$AR,34,FALSE),IF(AND(P31="○",O31="分担契約"),"分担契約"&amp;CHAR(10)&amp;"契約総額 "&amp;TEXT(VLOOKUP(A31,[7]令和3年度契約状況調査票!$C:$AR,18,FALSE),"#,##0円")&amp;"(B)"&amp;CHAR(10)&amp;VLOOKUP(A31,[7]令和3年度契約状況調査票!$C:$AR,34,FALSE),(IF(O31="分担契約/単価契約","単価契約"&amp;CHAR(10)&amp;"予定調達総額 "&amp;TEXT(VLOOKUP(A31,[7]令和3年度契約状況調査票!$C:$AR,18,FALSE),"#,##0円")&amp;CHAR(10)&amp;"分担契約"&amp;CHAR(10)&amp;VLOOKUP(A31,[7]令和3年度契約状況調査票!$C:$AR,34,FALSE),IF(O31="分担契約","分担契約"&amp;CHAR(10)&amp;"契約総額 "&amp;TEXT(VLOOKUP(A31,[7]令和3年度契約状況調査票!$C:$AR,18,FALSE),"#,##0円")&amp;CHAR(10)&amp;VLOOKUP(A31,[7]令和3年度契約状況調査票!$C:$AR,34,FALSE),IF(O31="単価契約","単価契約"&amp;CHAR(10)&amp;"予定調達総額 "&amp;TEXT(VLOOKUP(A31,[7]令和3年度契約状況調査票!$C:$AR,18,FALSE),"#,##0円")&amp;CHAR(10)&amp;VLOOKUP(A31,[7]令和3年度契約状況調査票!$C:$AR,34,FALSE),VLOOKUP(A31,[7]令和3年度契約状況調査票!$C:$AR,34,FALSE))))))))</f>
        <v/>
      </c>
      <c r="O31" s="11" t="str">
        <f>IF(A31="","",VLOOKUP(A31,[7]令和3年度契約状況調査票!$C:$BY,55,FALSE))</f>
        <v/>
      </c>
      <c r="P31" s="11" t="str">
        <f>IF(A31="","",IF(VLOOKUP(A31,[7]令和3年度契約状況調査票!$C:$AR,16,FALSE)="他官署で調達手続きを実施のため","×",IF(VLOOKUP(A31,[7]令和3年度契約状況調査票!$C:$AR,23,FALSE)="②同種の他の契約の予定価格を類推されるおそれがあるため公表しない","×","○")))</f>
        <v/>
      </c>
    </row>
    <row r="32" spans="1:16" s="11" customFormat="1" ht="60" customHeight="1">
      <c r="A32" s="12" t="str">
        <f>IF(MAX([7]令和3年度契約状況調査票!C31:C276)&gt;=ROW()-5,ROW()-5,"")</f>
        <v/>
      </c>
      <c r="B32" s="13" t="str">
        <f>IF(A32="","",VLOOKUP(A32,[7]令和3年度契約状況調査票!$C:$AR,7,FALSE))</f>
        <v/>
      </c>
      <c r="C32" s="14" t="str">
        <f>IF(A32="","",VLOOKUP(A32,[7]令和3年度契約状況調査票!$C:$AR,8,FALSE))</f>
        <v/>
      </c>
      <c r="D32" s="15" t="str">
        <f>IF(A32="","",VLOOKUP(A32,[7]令和3年度契約状況調査票!$C:$AR,11,FALSE))</f>
        <v/>
      </c>
      <c r="E32" s="13" t="str">
        <f>IF(A32="","",VLOOKUP(A32,[7]令和3年度契約状況調査票!$C:$AR,12,FALSE))</f>
        <v/>
      </c>
      <c r="F32" s="16" t="str">
        <f>IF(A32="","",VLOOKUP(A32,[7]令和3年度契約状況調査票!$C:$AR,13,FALSE))</f>
        <v/>
      </c>
      <c r="G32" s="17" t="str">
        <f>IF(A32="","",IF(VLOOKUP(A32,[7]令和3年度契約状況調査票!$C:$AR,14,FALSE)="②一般競争入札（総合評価方式）","一般競争入札"&amp;CHAR(10)&amp;"（総合評価方式）","一般競争入札"))</f>
        <v/>
      </c>
      <c r="H32" s="18" t="str">
        <f>IF(A32="","",IF(VLOOKUP(A32,[7]令和3年度契約状況調査票!$C:$AR,16,FALSE)="他官署で調達手続きを実施のため","他官署で調達手続きを実施のため",IF(VLOOKUP(A32,[7]令和3年度契約状況調査票!$C:$AR,23,FALSE)="②同種の他の契約の予定価格を類推されるおそれがあるため公表しない","同種の他の契約の予定価格を類推されるおそれがあるため公表しない",IF(VLOOKUP(A32,[7]令和3年度契約状況調査票!$C:$AR,23,FALSE)="－","－",IF(VLOOKUP(A32,[7]令和3年度契約状況調査票!$C:$AR,9,FALSE)&lt;&gt;"",TEXT(VLOOKUP(A32,[7]令和3年度契約状況調査票!$C:$AR,16,FALSE),"#,##0円")&amp;CHAR(10)&amp;"(A)",VLOOKUP(A32,[7]令和3年度契約状況調査票!$C:$AR,16,FALSE))))))</f>
        <v/>
      </c>
      <c r="I32" s="18" t="str">
        <f>IF(A32="","",VLOOKUP(A32,[7]令和3年度契約状況調査票!$C:$AR,17,FALSE))</f>
        <v/>
      </c>
      <c r="J32" s="19" t="str">
        <f>IF(A32="","",IF(VLOOKUP(A32,[7]令和3年度契約状況調査票!$C:$AR,16,FALSE)="他官署で調達手続きを実施のため","－",IF(VLOOKUP(A32,[7]令和3年度契約状況調査票!$C:$AR,23,FALSE)="②同種の他の契約の予定価格を類推されるおそれがあるため公表しない","－",IF(VLOOKUP(A32,[7]令和3年度契約状況調査票!$C:$AR,23,FALSE)="－","－",IF(VLOOKUP(A32,[7]令和3年度契約状況調査票!$C:$AR,9,FALSE)&lt;&gt;"",TEXT(VLOOKUP(A32,[7]令和3年度契約状況調査票!$C:$AR,19,FALSE),"#.0%")&amp;CHAR(10)&amp;"(B/A×100)",VLOOKUP(A32,[7]令和3年度契約状況調査票!$C:$AR,19,FALSE))))))</f>
        <v/>
      </c>
      <c r="K32" s="20" t="str">
        <f>IF(A32="","",IF(VLOOKUP(A32,[7]令和3年度契約状況調査票!$C:$AR,29,FALSE)="①公益社団法人","公社",IF(VLOOKUP(A32,[7]令和3年度契約状況調査票!$C:$AR,29,FALSE)="②公益財団法人","公財","")))</f>
        <v/>
      </c>
      <c r="L32" s="20" t="str">
        <f>IF(A32="","",VLOOKUP(A32,[7]令和3年度契約状況調査票!$C:$AR,30,FALSE))</f>
        <v/>
      </c>
      <c r="M32" s="21" t="str">
        <f>IF(A32="","",IF(VLOOKUP(A32,[7]令和3年度契約状況調査票!$C:$AR,30,FALSE)="国所管",VLOOKUP(A32,[7]令和3年度契約状況調査票!$C:$AR,24,FALSE),""))</f>
        <v/>
      </c>
      <c r="N32" s="22" t="str">
        <f>IF(A32="","",IF(AND(P32="○",O32="分担契約/単価契約"),"単価契約"&amp;CHAR(10)&amp;"予定調達総額 "&amp;TEXT(VLOOKUP(A32,[7]令和3年度契約状況調査票!$C:$AR,18,FALSE),"#,##0円")&amp;"(B)"&amp;CHAR(10)&amp;"分担契約"&amp;CHAR(10)&amp;VLOOKUP(A32,[7]令和3年度契約状況調査票!$C:$AR,34,FALSE),IF(AND(P32="○",O32="分担契約"),"分担契約"&amp;CHAR(10)&amp;"契約総額 "&amp;TEXT(VLOOKUP(A32,[7]令和3年度契約状況調査票!$C:$AR,18,FALSE),"#,##0円")&amp;"(B)"&amp;CHAR(10)&amp;VLOOKUP(A32,[7]令和3年度契約状況調査票!$C:$AR,34,FALSE),(IF(O32="分担契約/単価契約","単価契約"&amp;CHAR(10)&amp;"予定調達総額 "&amp;TEXT(VLOOKUP(A32,[7]令和3年度契約状況調査票!$C:$AR,18,FALSE),"#,##0円")&amp;CHAR(10)&amp;"分担契約"&amp;CHAR(10)&amp;VLOOKUP(A32,[7]令和3年度契約状況調査票!$C:$AR,34,FALSE),IF(O32="分担契約","分担契約"&amp;CHAR(10)&amp;"契約総額 "&amp;TEXT(VLOOKUP(A32,[7]令和3年度契約状況調査票!$C:$AR,18,FALSE),"#,##0円")&amp;CHAR(10)&amp;VLOOKUP(A32,[7]令和3年度契約状況調査票!$C:$AR,34,FALSE),IF(O32="単価契約","単価契約"&amp;CHAR(10)&amp;"予定調達総額 "&amp;TEXT(VLOOKUP(A32,[7]令和3年度契約状況調査票!$C:$AR,18,FALSE),"#,##0円")&amp;CHAR(10)&amp;VLOOKUP(A32,[7]令和3年度契約状況調査票!$C:$AR,34,FALSE),VLOOKUP(A32,[7]令和3年度契約状況調査票!$C:$AR,34,FALSE))))))))</f>
        <v/>
      </c>
      <c r="O32" s="11" t="str">
        <f>IF(A32="","",VLOOKUP(A32,[7]令和3年度契約状況調査票!$C:$BY,55,FALSE))</f>
        <v/>
      </c>
      <c r="P32" s="11" t="str">
        <f>IF(A32="","",IF(VLOOKUP(A32,[7]令和3年度契約状況調査票!$C:$AR,16,FALSE)="他官署で調達手続きを実施のため","×",IF(VLOOKUP(A32,[7]令和3年度契約状況調査票!$C:$AR,23,FALSE)="②同種の他の契約の予定価格を類推されるおそれがあるため公表しない","×","○")))</f>
        <v/>
      </c>
    </row>
    <row r="33" spans="1:16" s="11" customFormat="1" ht="60" customHeight="1">
      <c r="A33" s="12" t="str">
        <f>IF(MAX([7]令和3年度契約状況調査票!C32:C277)&gt;=ROW()-5,ROW()-5,"")</f>
        <v/>
      </c>
      <c r="B33" s="13" t="str">
        <f>IF(A33="","",VLOOKUP(A33,[7]令和3年度契約状況調査票!$C:$AR,7,FALSE))</f>
        <v/>
      </c>
      <c r="C33" s="14" t="str">
        <f>IF(A33="","",VLOOKUP(A33,[7]令和3年度契約状況調査票!$C:$AR,8,FALSE))</f>
        <v/>
      </c>
      <c r="D33" s="15" t="str">
        <f>IF(A33="","",VLOOKUP(A33,[7]令和3年度契約状況調査票!$C:$AR,11,FALSE))</f>
        <v/>
      </c>
      <c r="E33" s="13" t="str">
        <f>IF(A33="","",VLOOKUP(A33,[7]令和3年度契約状況調査票!$C:$AR,12,FALSE))</f>
        <v/>
      </c>
      <c r="F33" s="16" t="str">
        <f>IF(A33="","",VLOOKUP(A33,[7]令和3年度契約状況調査票!$C:$AR,13,FALSE))</f>
        <v/>
      </c>
      <c r="G33" s="17" t="str">
        <f>IF(A33="","",IF(VLOOKUP(A33,[7]令和3年度契約状況調査票!$C:$AR,14,FALSE)="②一般競争入札（総合評価方式）","一般競争入札"&amp;CHAR(10)&amp;"（総合評価方式）","一般競争入札"))</f>
        <v/>
      </c>
      <c r="H33" s="18" t="str">
        <f>IF(A33="","",IF(VLOOKUP(A33,[7]令和3年度契約状況調査票!$C:$AR,16,FALSE)="他官署で調達手続きを実施のため","他官署で調達手続きを実施のため",IF(VLOOKUP(A33,[7]令和3年度契約状況調査票!$C:$AR,23,FALSE)="②同種の他の契約の予定価格を類推されるおそれがあるため公表しない","同種の他の契約の予定価格を類推されるおそれがあるため公表しない",IF(VLOOKUP(A33,[7]令和3年度契約状況調査票!$C:$AR,23,FALSE)="－","－",IF(VLOOKUP(A33,[7]令和3年度契約状況調査票!$C:$AR,9,FALSE)&lt;&gt;"",TEXT(VLOOKUP(A33,[7]令和3年度契約状況調査票!$C:$AR,16,FALSE),"#,##0円")&amp;CHAR(10)&amp;"(A)",VLOOKUP(A33,[7]令和3年度契約状況調査票!$C:$AR,16,FALSE))))))</f>
        <v/>
      </c>
      <c r="I33" s="18" t="str">
        <f>IF(A33="","",VLOOKUP(A33,[7]令和3年度契約状況調査票!$C:$AR,17,FALSE))</f>
        <v/>
      </c>
      <c r="J33" s="19" t="str">
        <f>IF(A33="","",IF(VLOOKUP(A33,[7]令和3年度契約状況調査票!$C:$AR,16,FALSE)="他官署で調達手続きを実施のため","－",IF(VLOOKUP(A33,[7]令和3年度契約状況調査票!$C:$AR,23,FALSE)="②同種の他の契約の予定価格を類推されるおそれがあるため公表しない","－",IF(VLOOKUP(A33,[7]令和3年度契約状況調査票!$C:$AR,23,FALSE)="－","－",IF(VLOOKUP(A33,[7]令和3年度契約状況調査票!$C:$AR,9,FALSE)&lt;&gt;"",TEXT(VLOOKUP(A33,[7]令和3年度契約状況調査票!$C:$AR,19,FALSE),"#.0%")&amp;CHAR(10)&amp;"(B/A×100)",VLOOKUP(A33,[7]令和3年度契約状況調査票!$C:$AR,19,FALSE))))))</f>
        <v/>
      </c>
      <c r="K33" s="20" t="str">
        <f>IF(A33="","",IF(VLOOKUP(A33,[7]令和3年度契約状況調査票!$C:$AR,29,FALSE)="①公益社団法人","公社",IF(VLOOKUP(A33,[7]令和3年度契約状況調査票!$C:$AR,29,FALSE)="②公益財団法人","公財","")))</f>
        <v/>
      </c>
      <c r="L33" s="20" t="str">
        <f>IF(A33="","",VLOOKUP(A33,[7]令和3年度契約状況調査票!$C:$AR,30,FALSE))</f>
        <v/>
      </c>
      <c r="M33" s="21" t="str">
        <f>IF(A33="","",IF(VLOOKUP(A33,[7]令和3年度契約状況調査票!$C:$AR,30,FALSE)="国所管",VLOOKUP(A33,[7]令和3年度契約状況調査票!$C:$AR,24,FALSE),""))</f>
        <v/>
      </c>
      <c r="N33" s="22" t="str">
        <f>IF(A33="","",IF(AND(P33="○",O33="分担契約/単価契約"),"単価契約"&amp;CHAR(10)&amp;"予定調達総額 "&amp;TEXT(VLOOKUP(A33,[7]令和3年度契約状況調査票!$C:$AR,18,FALSE),"#,##0円")&amp;"(B)"&amp;CHAR(10)&amp;"分担契約"&amp;CHAR(10)&amp;VLOOKUP(A33,[7]令和3年度契約状況調査票!$C:$AR,34,FALSE),IF(AND(P33="○",O33="分担契約"),"分担契約"&amp;CHAR(10)&amp;"契約総額 "&amp;TEXT(VLOOKUP(A33,[7]令和3年度契約状況調査票!$C:$AR,18,FALSE),"#,##0円")&amp;"(B)"&amp;CHAR(10)&amp;VLOOKUP(A33,[7]令和3年度契約状況調査票!$C:$AR,34,FALSE),(IF(O33="分担契約/単価契約","単価契約"&amp;CHAR(10)&amp;"予定調達総額 "&amp;TEXT(VLOOKUP(A33,[7]令和3年度契約状況調査票!$C:$AR,18,FALSE),"#,##0円")&amp;CHAR(10)&amp;"分担契約"&amp;CHAR(10)&amp;VLOOKUP(A33,[7]令和3年度契約状況調査票!$C:$AR,34,FALSE),IF(O33="分担契約","分担契約"&amp;CHAR(10)&amp;"契約総額 "&amp;TEXT(VLOOKUP(A33,[7]令和3年度契約状況調査票!$C:$AR,18,FALSE),"#,##0円")&amp;CHAR(10)&amp;VLOOKUP(A33,[7]令和3年度契約状況調査票!$C:$AR,34,FALSE),IF(O33="単価契約","単価契約"&amp;CHAR(10)&amp;"予定調達総額 "&amp;TEXT(VLOOKUP(A33,[7]令和3年度契約状況調査票!$C:$AR,18,FALSE),"#,##0円")&amp;CHAR(10)&amp;VLOOKUP(A33,[7]令和3年度契約状況調査票!$C:$AR,34,FALSE),VLOOKUP(A33,[7]令和3年度契約状況調査票!$C:$AR,34,FALSE))))))))</f>
        <v/>
      </c>
      <c r="O33" s="11" t="str">
        <f>IF(A33="","",VLOOKUP(A33,[7]令和3年度契約状況調査票!$C:$BY,55,FALSE))</f>
        <v/>
      </c>
      <c r="P33" s="11" t="str">
        <f>IF(A33="","",IF(VLOOKUP(A33,[7]令和3年度契約状況調査票!$C:$AR,16,FALSE)="他官署で調達手続きを実施のため","×",IF(VLOOKUP(A33,[7]令和3年度契約状況調査票!$C:$AR,23,FALSE)="②同種の他の契約の予定価格を類推されるおそれがあるため公表しない","×","○")))</f>
        <v/>
      </c>
    </row>
    <row r="34" spans="1:16" s="11" customFormat="1" ht="60" customHeight="1">
      <c r="A34" s="12" t="str">
        <f>IF(MAX([7]令和3年度契約状況調査票!C33:C278)&gt;=ROW()-5,ROW()-5,"")</f>
        <v/>
      </c>
      <c r="B34" s="13" t="str">
        <f>IF(A34="","",VLOOKUP(A34,[7]令和3年度契約状況調査票!$C:$AR,7,FALSE))</f>
        <v/>
      </c>
      <c r="C34" s="14" t="str">
        <f>IF(A34="","",VLOOKUP(A34,[7]令和3年度契約状況調査票!$C:$AR,8,FALSE))</f>
        <v/>
      </c>
      <c r="D34" s="15" t="str">
        <f>IF(A34="","",VLOOKUP(A34,[7]令和3年度契約状況調査票!$C:$AR,11,FALSE))</f>
        <v/>
      </c>
      <c r="E34" s="13" t="str">
        <f>IF(A34="","",VLOOKUP(A34,[7]令和3年度契約状況調査票!$C:$AR,12,FALSE))</f>
        <v/>
      </c>
      <c r="F34" s="16" t="str">
        <f>IF(A34="","",VLOOKUP(A34,[7]令和3年度契約状況調査票!$C:$AR,13,FALSE))</f>
        <v/>
      </c>
      <c r="G34" s="17" t="str">
        <f>IF(A34="","",IF(VLOOKUP(A34,[7]令和3年度契約状況調査票!$C:$AR,14,FALSE)="②一般競争入札（総合評価方式）","一般競争入札"&amp;CHAR(10)&amp;"（総合評価方式）","一般競争入札"))</f>
        <v/>
      </c>
      <c r="H34" s="18" t="str">
        <f>IF(A34="","",IF(VLOOKUP(A34,[7]令和3年度契約状況調査票!$C:$AR,16,FALSE)="他官署で調達手続きを実施のため","他官署で調達手続きを実施のため",IF(VLOOKUP(A34,[7]令和3年度契約状況調査票!$C:$AR,23,FALSE)="②同種の他の契約の予定価格を類推されるおそれがあるため公表しない","同種の他の契約の予定価格を類推されるおそれがあるため公表しない",IF(VLOOKUP(A34,[7]令和3年度契約状況調査票!$C:$AR,23,FALSE)="－","－",IF(VLOOKUP(A34,[7]令和3年度契約状況調査票!$C:$AR,9,FALSE)&lt;&gt;"",TEXT(VLOOKUP(A34,[7]令和3年度契約状況調査票!$C:$AR,16,FALSE),"#,##0円")&amp;CHAR(10)&amp;"(A)",VLOOKUP(A34,[7]令和3年度契約状況調査票!$C:$AR,16,FALSE))))))</f>
        <v/>
      </c>
      <c r="I34" s="18" t="str">
        <f>IF(A34="","",VLOOKUP(A34,[7]令和3年度契約状況調査票!$C:$AR,17,FALSE))</f>
        <v/>
      </c>
      <c r="J34" s="19" t="str">
        <f>IF(A34="","",IF(VLOOKUP(A34,[7]令和3年度契約状況調査票!$C:$AR,16,FALSE)="他官署で調達手続きを実施のため","－",IF(VLOOKUP(A34,[7]令和3年度契約状況調査票!$C:$AR,23,FALSE)="②同種の他の契約の予定価格を類推されるおそれがあるため公表しない","－",IF(VLOOKUP(A34,[7]令和3年度契約状況調査票!$C:$AR,23,FALSE)="－","－",IF(VLOOKUP(A34,[7]令和3年度契約状況調査票!$C:$AR,9,FALSE)&lt;&gt;"",TEXT(VLOOKUP(A34,[7]令和3年度契約状況調査票!$C:$AR,19,FALSE),"#.0%")&amp;CHAR(10)&amp;"(B/A×100)",VLOOKUP(A34,[7]令和3年度契約状況調査票!$C:$AR,19,FALSE))))))</f>
        <v/>
      </c>
      <c r="K34" s="20" t="str">
        <f>IF(A34="","",IF(VLOOKUP(A34,[7]令和3年度契約状況調査票!$C:$AR,29,FALSE)="①公益社団法人","公社",IF(VLOOKUP(A34,[7]令和3年度契約状況調査票!$C:$AR,29,FALSE)="②公益財団法人","公財","")))</f>
        <v/>
      </c>
      <c r="L34" s="20" t="str">
        <f>IF(A34="","",VLOOKUP(A34,[7]令和3年度契約状況調査票!$C:$AR,30,FALSE))</f>
        <v/>
      </c>
      <c r="M34" s="21" t="str">
        <f>IF(A34="","",IF(VLOOKUP(A34,[7]令和3年度契約状況調査票!$C:$AR,30,FALSE)="国所管",VLOOKUP(A34,[7]令和3年度契約状況調査票!$C:$AR,24,FALSE),""))</f>
        <v/>
      </c>
      <c r="N34" s="22" t="str">
        <f>IF(A34="","",IF(AND(P34="○",O34="分担契約/単価契約"),"単価契約"&amp;CHAR(10)&amp;"予定調達総額 "&amp;TEXT(VLOOKUP(A34,[7]令和3年度契約状況調査票!$C:$AR,18,FALSE),"#,##0円")&amp;"(B)"&amp;CHAR(10)&amp;"分担契約"&amp;CHAR(10)&amp;VLOOKUP(A34,[7]令和3年度契約状況調査票!$C:$AR,34,FALSE),IF(AND(P34="○",O34="分担契約"),"分担契約"&amp;CHAR(10)&amp;"契約総額 "&amp;TEXT(VLOOKUP(A34,[7]令和3年度契約状況調査票!$C:$AR,18,FALSE),"#,##0円")&amp;"(B)"&amp;CHAR(10)&amp;VLOOKUP(A34,[7]令和3年度契約状況調査票!$C:$AR,34,FALSE),(IF(O34="分担契約/単価契約","単価契約"&amp;CHAR(10)&amp;"予定調達総額 "&amp;TEXT(VLOOKUP(A34,[7]令和3年度契約状況調査票!$C:$AR,18,FALSE),"#,##0円")&amp;CHAR(10)&amp;"分担契約"&amp;CHAR(10)&amp;VLOOKUP(A34,[7]令和3年度契約状況調査票!$C:$AR,34,FALSE),IF(O34="分担契約","分担契約"&amp;CHAR(10)&amp;"契約総額 "&amp;TEXT(VLOOKUP(A34,[7]令和3年度契約状況調査票!$C:$AR,18,FALSE),"#,##0円")&amp;CHAR(10)&amp;VLOOKUP(A34,[7]令和3年度契約状況調査票!$C:$AR,34,FALSE),IF(O34="単価契約","単価契約"&amp;CHAR(10)&amp;"予定調達総額 "&amp;TEXT(VLOOKUP(A34,[7]令和3年度契約状況調査票!$C:$AR,18,FALSE),"#,##0円")&amp;CHAR(10)&amp;VLOOKUP(A34,[7]令和3年度契約状況調査票!$C:$AR,34,FALSE),VLOOKUP(A34,[7]令和3年度契約状況調査票!$C:$AR,34,FALSE))))))))</f>
        <v/>
      </c>
      <c r="O34" s="11" t="str">
        <f>IF(A34="","",VLOOKUP(A34,[7]令和3年度契約状況調査票!$C:$BY,55,FALSE))</f>
        <v/>
      </c>
      <c r="P34" s="11" t="str">
        <f>IF(A34="","",IF(VLOOKUP(A34,[7]令和3年度契約状況調査票!$C:$AR,16,FALSE)="他官署で調達手続きを実施のため","×",IF(VLOOKUP(A34,[7]令和3年度契約状況調査票!$C:$AR,23,FALSE)="②同種の他の契約の予定価格を類推されるおそれがあるため公表しない","×","○")))</f>
        <v/>
      </c>
    </row>
    <row r="35" spans="1:16" s="11" customFormat="1" ht="60" customHeight="1">
      <c r="A35" s="12" t="str">
        <f>IF(MAX([7]令和3年度契約状況調査票!C34:C279)&gt;=ROW()-5,ROW()-5,"")</f>
        <v/>
      </c>
      <c r="B35" s="13" t="str">
        <f>IF(A35="","",VLOOKUP(A35,[7]令和3年度契約状況調査票!$C:$AR,7,FALSE))</f>
        <v/>
      </c>
      <c r="C35" s="14" t="str">
        <f>IF(A35="","",VLOOKUP(A35,[7]令和3年度契約状況調査票!$C:$AR,8,FALSE))</f>
        <v/>
      </c>
      <c r="D35" s="15" t="str">
        <f>IF(A35="","",VLOOKUP(A35,[7]令和3年度契約状況調査票!$C:$AR,11,FALSE))</f>
        <v/>
      </c>
      <c r="E35" s="13" t="str">
        <f>IF(A35="","",VLOOKUP(A35,[7]令和3年度契約状況調査票!$C:$AR,12,FALSE))</f>
        <v/>
      </c>
      <c r="F35" s="16" t="str">
        <f>IF(A35="","",VLOOKUP(A35,[7]令和3年度契約状況調査票!$C:$AR,13,FALSE))</f>
        <v/>
      </c>
      <c r="G35" s="17" t="str">
        <f>IF(A35="","",IF(VLOOKUP(A35,[7]令和3年度契約状況調査票!$C:$AR,14,FALSE)="②一般競争入札（総合評価方式）","一般競争入札"&amp;CHAR(10)&amp;"（総合評価方式）","一般競争入札"))</f>
        <v/>
      </c>
      <c r="H35" s="18" t="str">
        <f>IF(A35="","",IF(VLOOKUP(A35,[7]令和3年度契約状況調査票!$C:$AR,16,FALSE)="他官署で調達手続きを実施のため","他官署で調達手続きを実施のため",IF(VLOOKUP(A35,[7]令和3年度契約状況調査票!$C:$AR,23,FALSE)="②同種の他の契約の予定価格を類推されるおそれがあるため公表しない","同種の他の契約の予定価格を類推されるおそれがあるため公表しない",IF(VLOOKUP(A35,[7]令和3年度契約状況調査票!$C:$AR,23,FALSE)="－","－",IF(VLOOKUP(A35,[7]令和3年度契約状況調査票!$C:$AR,9,FALSE)&lt;&gt;"",TEXT(VLOOKUP(A35,[7]令和3年度契約状況調査票!$C:$AR,16,FALSE),"#,##0円")&amp;CHAR(10)&amp;"(A)",VLOOKUP(A35,[7]令和3年度契約状況調査票!$C:$AR,16,FALSE))))))</f>
        <v/>
      </c>
      <c r="I35" s="18" t="str">
        <f>IF(A35="","",VLOOKUP(A35,[7]令和3年度契約状況調査票!$C:$AR,17,FALSE))</f>
        <v/>
      </c>
      <c r="J35" s="19" t="str">
        <f>IF(A35="","",IF(VLOOKUP(A35,[7]令和3年度契約状況調査票!$C:$AR,16,FALSE)="他官署で調達手続きを実施のため","－",IF(VLOOKUP(A35,[7]令和3年度契約状況調査票!$C:$AR,23,FALSE)="②同種の他の契約の予定価格を類推されるおそれがあるため公表しない","－",IF(VLOOKUP(A35,[7]令和3年度契約状況調査票!$C:$AR,23,FALSE)="－","－",IF(VLOOKUP(A35,[7]令和3年度契約状況調査票!$C:$AR,9,FALSE)&lt;&gt;"",TEXT(VLOOKUP(A35,[7]令和3年度契約状況調査票!$C:$AR,19,FALSE),"#.0%")&amp;CHAR(10)&amp;"(B/A×100)",VLOOKUP(A35,[7]令和3年度契約状況調査票!$C:$AR,19,FALSE))))))</f>
        <v/>
      </c>
      <c r="K35" s="20" t="str">
        <f>IF(A35="","",IF(VLOOKUP(A35,[7]令和3年度契約状況調査票!$C:$AR,29,FALSE)="①公益社団法人","公社",IF(VLOOKUP(A35,[7]令和3年度契約状況調査票!$C:$AR,29,FALSE)="②公益財団法人","公財","")))</f>
        <v/>
      </c>
      <c r="L35" s="20" t="str">
        <f>IF(A35="","",VLOOKUP(A35,[7]令和3年度契約状況調査票!$C:$AR,30,FALSE))</f>
        <v/>
      </c>
      <c r="M35" s="21" t="str">
        <f>IF(A35="","",IF(VLOOKUP(A35,[7]令和3年度契約状況調査票!$C:$AR,30,FALSE)="国所管",VLOOKUP(A35,[7]令和3年度契約状況調査票!$C:$AR,24,FALSE),""))</f>
        <v/>
      </c>
      <c r="N35" s="22" t="str">
        <f>IF(A35="","",IF(AND(P35="○",O35="分担契約/単価契約"),"単価契約"&amp;CHAR(10)&amp;"予定調達総額 "&amp;TEXT(VLOOKUP(A35,[7]令和3年度契約状況調査票!$C:$AR,18,FALSE),"#,##0円")&amp;"(B)"&amp;CHAR(10)&amp;"分担契約"&amp;CHAR(10)&amp;VLOOKUP(A35,[7]令和3年度契約状況調査票!$C:$AR,34,FALSE),IF(AND(P35="○",O35="分担契約"),"分担契約"&amp;CHAR(10)&amp;"契約総額 "&amp;TEXT(VLOOKUP(A35,[7]令和3年度契約状況調査票!$C:$AR,18,FALSE),"#,##0円")&amp;"(B)"&amp;CHAR(10)&amp;VLOOKUP(A35,[7]令和3年度契約状況調査票!$C:$AR,34,FALSE),(IF(O35="分担契約/単価契約","単価契約"&amp;CHAR(10)&amp;"予定調達総額 "&amp;TEXT(VLOOKUP(A35,[7]令和3年度契約状況調査票!$C:$AR,18,FALSE),"#,##0円")&amp;CHAR(10)&amp;"分担契約"&amp;CHAR(10)&amp;VLOOKUP(A35,[7]令和3年度契約状況調査票!$C:$AR,34,FALSE),IF(O35="分担契約","分担契約"&amp;CHAR(10)&amp;"契約総額 "&amp;TEXT(VLOOKUP(A35,[7]令和3年度契約状況調査票!$C:$AR,18,FALSE),"#,##0円")&amp;CHAR(10)&amp;VLOOKUP(A35,[7]令和3年度契約状況調査票!$C:$AR,34,FALSE),IF(O35="単価契約","単価契約"&amp;CHAR(10)&amp;"予定調達総額 "&amp;TEXT(VLOOKUP(A35,[7]令和3年度契約状況調査票!$C:$AR,18,FALSE),"#,##0円")&amp;CHAR(10)&amp;VLOOKUP(A35,[7]令和3年度契約状況調査票!$C:$AR,34,FALSE),VLOOKUP(A35,[7]令和3年度契約状況調査票!$C:$AR,34,FALSE))))))))</f>
        <v/>
      </c>
      <c r="O35" s="11" t="str">
        <f>IF(A35="","",VLOOKUP(A35,[7]令和3年度契約状況調査票!$C:$BY,55,FALSE))</f>
        <v/>
      </c>
      <c r="P35" s="11" t="str">
        <f>IF(A35="","",IF(VLOOKUP(A35,[7]令和3年度契約状況調査票!$C:$AR,16,FALSE)="他官署で調達手続きを実施のため","×",IF(VLOOKUP(A35,[7]令和3年度契約状況調査票!$C:$AR,23,FALSE)="②同種の他の契約の予定価格を類推されるおそれがあるため公表しない","×","○")))</f>
        <v/>
      </c>
    </row>
    <row r="36" spans="1:16" s="11" customFormat="1" ht="60" customHeight="1">
      <c r="A36" s="12" t="str">
        <f>IF(MAX([7]令和3年度契約状況調査票!C35:C280)&gt;=ROW()-5,ROW()-5,"")</f>
        <v/>
      </c>
      <c r="B36" s="13" t="str">
        <f>IF(A36="","",VLOOKUP(A36,[7]令和3年度契約状況調査票!$C:$AR,7,FALSE))</f>
        <v/>
      </c>
      <c r="C36" s="14" t="str">
        <f>IF(A36="","",VLOOKUP(A36,[7]令和3年度契約状況調査票!$C:$AR,8,FALSE))</f>
        <v/>
      </c>
      <c r="D36" s="15" t="str">
        <f>IF(A36="","",VLOOKUP(A36,[7]令和3年度契約状況調査票!$C:$AR,11,FALSE))</f>
        <v/>
      </c>
      <c r="E36" s="13" t="str">
        <f>IF(A36="","",VLOOKUP(A36,[7]令和3年度契約状況調査票!$C:$AR,12,FALSE))</f>
        <v/>
      </c>
      <c r="F36" s="16" t="str">
        <f>IF(A36="","",VLOOKUP(A36,[7]令和3年度契約状況調査票!$C:$AR,13,FALSE))</f>
        <v/>
      </c>
      <c r="G36" s="17" t="str">
        <f>IF(A36="","",IF(VLOOKUP(A36,[7]令和3年度契約状況調査票!$C:$AR,14,FALSE)="②一般競争入札（総合評価方式）","一般競争入札"&amp;CHAR(10)&amp;"（総合評価方式）","一般競争入札"))</f>
        <v/>
      </c>
      <c r="H36" s="18" t="str">
        <f>IF(A36="","",IF(VLOOKUP(A36,[7]令和3年度契約状況調査票!$C:$AR,16,FALSE)="他官署で調達手続きを実施のため","他官署で調達手続きを実施のため",IF(VLOOKUP(A36,[7]令和3年度契約状況調査票!$C:$AR,23,FALSE)="②同種の他の契約の予定価格を類推されるおそれがあるため公表しない","同種の他の契約の予定価格を類推されるおそれがあるため公表しない",IF(VLOOKUP(A36,[7]令和3年度契約状況調査票!$C:$AR,23,FALSE)="－","－",IF(VLOOKUP(A36,[7]令和3年度契約状況調査票!$C:$AR,9,FALSE)&lt;&gt;"",TEXT(VLOOKUP(A36,[7]令和3年度契約状況調査票!$C:$AR,16,FALSE),"#,##0円")&amp;CHAR(10)&amp;"(A)",VLOOKUP(A36,[7]令和3年度契約状況調査票!$C:$AR,16,FALSE))))))</f>
        <v/>
      </c>
      <c r="I36" s="18" t="str">
        <f>IF(A36="","",VLOOKUP(A36,[7]令和3年度契約状況調査票!$C:$AR,17,FALSE))</f>
        <v/>
      </c>
      <c r="J36" s="19" t="str">
        <f>IF(A36="","",IF(VLOOKUP(A36,[7]令和3年度契約状況調査票!$C:$AR,16,FALSE)="他官署で調達手続きを実施のため","－",IF(VLOOKUP(A36,[7]令和3年度契約状況調査票!$C:$AR,23,FALSE)="②同種の他の契約の予定価格を類推されるおそれがあるため公表しない","－",IF(VLOOKUP(A36,[7]令和3年度契約状況調査票!$C:$AR,23,FALSE)="－","－",IF(VLOOKUP(A36,[7]令和3年度契約状況調査票!$C:$AR,9,FALSE)&lt;&gt;"",TEXT(VLOOKUP(A36,[7]令和3年度契約状況調査票!$C:$AR,19,FALSE),"#.0%")&amp;CHAR(10)&amp;"(B/A×100)",VLOOKUP(A36,[7]令和3年度契約状況調査票!$C:$AR,19,FALSE))))))</f>
        <v/>
      </c>
      <c r="K36" s="20" t="str">
        <f>IF(A36="","",IF(VLOOKUP(A36,[7]令和3年度契約状況調査票!$C:$AR,29,FALSE)="①公益社団法人","公社",IF(VLOOKUP(A36,[7]令和3年度契約状況調査票!$C:$AR,29,FALSE)="②公益財団法人","公財","")))</f>
        <v/>
      </c>
      <c r="L36" s="20" t="str">
        <f>IF(A36="","",VLOOKUP(A36,[7]令和3年度契約状況調査票!$C:$AR,30,FALSE))</f>
        <v/>
      </c>
      <c r="M36" s="21" t="str">
        <f>IF(A36="","",IF(VLOOKUP(A36,[7]令和3年度契約状況調査票!$C:$AR,30,FALSE)="国所管",VLOOKUP(A36,[7]令和3年度契約状況調査票!$C:$AR,24,FALSE),""))</f>
        <v/>
      </c>
      <c r="N36" s="22" t="str">
        <f>IF(A36="","",IF(AND(P36="○",O36="分担契約/単価契約"),"単価契約"&amp;CHAR(10)&amp;"予定調達総額 "&amp;TEXT(VLOOKUP(A36,[7]令和3年度契約状況調査票!$C:$AR,18,FALSE),"#,##0円")&amp;"(B)"&amp;CHAR(10)&amp;"分担契約"&amp;CHAR(10)&amp;VLOOKUP(A36,[7]令和3年度契約状況調査票!$C:$AR,34,FALSE),IF(AND(P36="○",O36="分担契約"),"分担契約"&amp;CHAR(10)&amp;"契約総額 "&amp;TEXT(VLOOKUP(A36,[7]令和3年度契約状況調査票!$C:$AR,18,FALSE),"#,##0円")&amp;"(B)"&amp;CHAR(10)&amp;VLOOKUP(A36,[7]令和3年度契約状況調査票!$C:$AR,34,FALSE),(IF(O36="分担契約/単価契約","単価契約"&amp;CHAR(10)&amp;"予定調達総額 "&amp;TEXT(VLOOKUP(A36,[7]令和3年度契約状況調査票!$C:$AR,18,FALSE),"#,##0円")&amp;CHAR(10)&amp;"分担契約"&amp;CHAR(10)&amp;VLOOKUP(A36,[7]令和3年度契約状況調査票!$C:$AR,34,FALSE),IF(O36="分担契約","分担契約"&amp;CHAR(10)&amp;"契約総額 "&amp;TEXT(VLOOKUP(A36,[7]令和3年度契約状況調査票!$C:$AR,18,FALSE),"#,##0円")&amp;CHAR(10)&amp;VLOOKUP(A36,[7]令和3年度契約状況調査票!$C:$AR,34,FALSE),IF(O36="単価契約","単価契約"&amp;CHAR(10)&amp;"予定調達総額 "&amp;TEXT(VLOOKUP(A36,[7]令和3年度契約状況調査票!$C:$AR,18,FALSE),"#,##0円")&amp;CHAR(10)&amp;VLOOKUP(A36,[7]令和3年度契約状況調査票!$C:$AR,34,FALSE),VLOOKUP(A36,[7]令和3年度契約状況調査票!$C:$AR,34,FALSE))))))))</f>
        <v/>
      </c>
      <c r="O36" s="11" t="str">
        <f>IF(A36="","",VLOOKUP(A36,[7]令和3年度契約状況調査票!$C:$BY,55,FALSE))</f>
        <v/>
      </c>
      <c r="P36" s="11" t="str">
        <f>IF(A36="","",IF(VLOOKUP(A36,[7]令和3年度契約状況調査票!$C:$AR,16,FALSE)="他官署で調達手続きを実施のため","×",IF(VLOOKUP(A36,[7]令和3年度契約状況調査票!$C:$AR,23,FALSE)="②同種の他の契約の予定価格を類推されるおそれがあるため公表しない","×","○")))</f>
        <v/>
      </c>
    </row>
    <row r="37" spans="1:16" s="11" customFormat="1" ht="60" customHeight="1">
      <c r="A37" s="12" t="str">
        <f>IF(MAX([7]令和3年度契約状況調査票!C36:C281)&gt;=ROW()-5,ROW()-5,"")</f>
        <v/>
      </c>
      <c r="B37" s="13" t="str">
        <f>IF(A37="","",VLOOKUP(A37,[7]令和3年度契約状況調査票!$C:$AR,7,FALSE))</f>
        <v/>
      </c>
      <c r="C37" s="14" t="str">
        <f>IF(A37="","",VLOOKUP(A37,[7]令和3年度契約状況調査票!$C:$AR,8,FALSE))</f>
        <v/>
      </c>
      <c r="D37" s="15" t="str">
        <f>IF(A37="","",VLOOKUP(A37,[7]令和3年度契約状況調査票!$C:$AR,11,FALSE))</f>
        <v/>
      </c>
      <c r="E37" s="13" t="str">
        <f>IF(A37="","",VLOOKUP(A37,[7]令和3年度契約状況調査票!$C:$AR,12,FALSE))</f>
        <v/>
      </c>
      <c r="F37" s="16" t="str">
        <f>IF(A37="","",VLOOKUP(A37,[7]令和3年度契約状況調査票!$C:$AR,13,FALSE))</f>
        <v/>
      </c>
      <c r="G37" s="17" t="str">
        <f>IF(A37="","",IF(VLOOKUP(A37,[7]令和3年度契約状況調査票!$C:$AR,14,FALSE)="②一般競争入札（総合評価方式）","一般競争入札"&amp;CHAR(10)&amp;"（総合評価方式）","一般競争入札"))</f>
        <v/>
      </c>
      <c r="H37" s="18" t="str">
        <f>IF(A37="","",IF(VLOOKUP(A37,[7]令和3年度契約状況調査票!$C:$AR,16,FALSE)="他官署で調達手続きを実施のため","他官署で調達手続きを実施のため",IF(VLOOKUP(A37,[7]令和3年度契約状況調査票!$C:$AR,23,FALSE)="②同種の他の契約の予定価格を類推されるおそれがあるため公表しない","同種の他の契約の予定価格を類推されるおそれがあるため公表しない",IF(VLOOKUP(A37,[7]令和3年度契約状況調査票!$C:$AR,23,FALSE)="－","－",IF(VLOOKUP(A37,[7]令和3年度契約状況調査票!$C:$AR,9,FALSE)&lt;&gt;"",TEXT(VLOOKUP(A37,[7]令和3年度契約状況調査票!$C:$AR,16,FALSE),"#,##0円")&amp;CHAR(10)&amp;"(A)",VLOOKUP(A37,[7]令和3年度契約状況調査票!$C:$AR,16,FALSE))))))</f>
        <v/>
      </c>
      <c r="I37" s="18" t="str">
        <f>IF(A37="","",VLOOKUP(A37,[7]令和3年度契約状況調査票!$C:$AR,17,FALSE))</f>
        <v/>
      </c>
      <c r="J37" s="19" t="str">
        <f>IF(A37="","",IF(VLOOKUP(A37,[7]令和3年度契約状況調査票!$C:$AR,16,FALSE)="他官署で調達手続きを実施のため","－",IF(VLOOKUP(A37,[7]令和3年度契約状況調査票!$C:$AR,23,FALSE)="②同種の他の契約の予定価格を類推されるおそれがあるため公表しない","－",IF(VLOOKUP(A37,[7]令和3年度契約状況調査票!$C:$AR,23,FALSE)="－","－",IF(VLOOKUP(A37,[7]令和3年度契約状況調査票!$C:$AR,9,FALSE)&lt;&gt;"",TEXT(VLOOKUP(A37,[7]令和3年度契約状況調査票!$C:$AR,19,FALSE),"#.0%")&amp;CHAR(10)&amp;"(B/A×100)",VLOOKUP(A37,[7]令和3年度契約状況調査票!$C:$AR,19,FALSE))))))</f>
        <v/>
      </c>
      <c r="K37" s="20" t="str">
        <f>IF(A37="","",IF(VLOOKUP(A37,[7]令和3年度契約状況調査票!$C:$AR,29,FALSE)="①公益社団法人","公社",IF(VLOOKUP(A37,[7]令和3年度契約状況調査票!$C:$AR,29,FALSE)="②公益財団法人","公財","")))</f>
        <v/>
      </c>
      <c r="L37" s="20" t="str">
        <f>IF(A37="","",VLOOKUP(A37,[7]令和3年度契約状況調査票!$C:$AR,30,FALSE))</f>
        <v/>
      </c>
      <c r="M37" s="21" t="str">
        <f>IF(A37="","",IF(VLOOKUP(A37,[7]令和3年度契約状況調査票!$C:$AR,30,FALSE)="国所管",VLOOKUP(A37,[7]令和3年度契約状況調査票!$C:$AR,24,FALSE),""))</f>
        <v/>
      </c>
      <c r="N37" s="22" t="str">
        <f>IF(A37="","",IF(AND(P37="○",O37="分担契約/単価契約"),"単価契約"&amp;CHAR(10)&amp;"予定調達総額 "&amp;TEXT(VLOOKUP(A37,[7]令和3年度契約状況調査票!$C:$AR,18,FALSE),"#,##0円")&amp;"(B)"&amp;CHAR(10)&amp;"分担契約"&amp;CHAR(10)&amp;VLOOKUP(A37,[7]令和3年度契約状況調査票!$C:$AR,34,FALSE),IF(AND(P37="○",O37="分担契約"),"分担契約"&amp;CHAR(10)&amp;"契約総額 "&amp;TEXT(VLOOKUP(A37,[7]令和3年度契約状況調査票!$C:$AR,18,FALSE),"#,##0円")&amp;"(B)"&amp;CHAR(10)&amp;VLOOKUP(A37,[7]令和3年度契約状況調査票!$C:$AR,34,FALSE),(IF(O37="分担契約/単価契約","単価契約"&amp;CHAR(10)&amp;"予定調達総額 "&amp;TEXT(VLOOKUP(A37,[7]令和3年度契約状況調査票!$C:$AR,18,FALSE),"#,##0円")&amp;CHAR(10)&amp;"分担契約"&amp;CHAR(10)&amp;VLOOKUP(A37,[7]令和3年度契約状況調査票!$C:$AR,34,FALSE),IF(O37="分担契約","分担契約"&amp;CHAR(10)&amp;"契約総額 "&amp;TEXT(VLOOKUP(A37,[7]令和3年度契約状況調査票!$C:$AR,18,FALSE),"#,##0円")&amp;CHAR(10)&amp;VLOOKUP(A37,[7]令和3年度契約状況調査票!$C:$AR,34,FALSE),IF(O37="単価契約","単価契約"&amp;CHAR(10)&amp;"予定調達総額 "&amp;TEXT(VLOOKUP(A37,[7]令和3年度契約状況調査票!$C:$AR,18,FALSE),"#,##0円")&amp;CHAR(10)&amp;VLOOKUP(A37,[7]令和3年度契約状況調査票!$C:$AR,34,FALSE),VLOOKUP(A37,[7]令和3年度契約状況調査票!$C:$AR,34,FALSE))))))))</f>
        <v/>
      </c>
      <c r="O37" s="11" t="str">
        <f>IF(A37="","",VLOOKUP(A37,[7]令和3年度契約状況調査票!$C:$BY,55,FALSE))</f>
        <v/>
      </c>
      <c r="P37" s="11" t="str">
        <f>IF(A37="","",IF(VLOOKUP(A37,[7]令和3年度契約状況調査票!$C:$AR,16,FALSE)="他官署で調達手続きを実施のため","×",IF(VLOOKUP(A37,[7]令和3年度契約状況調査票!$C:$AR,23,FALSE)="②同種の他の契約の予定価格を類推されるおそれがあるため公表しない","×","○")))</f>
        <v/>
      </c>
    </row>
    <row r="38" spans="1:16" s="11" customFormat="1" ht="60" customHeight="1">
      <c r="A38" s="12" t="str">
        <f>IF(MAX([7]令和3年度契約状況調査票!C37:C282)&gt;=ROW()-5,ROW()-5,"")</f>
        <v/>
      </c>
      <c r="B38" s="13" t="str">
        <f>IF(A38="","",VLOOKUP(A38,[7]令和3年度契約状況調査票!$C:$AR,7,FALSE))</f>
        <v/>
      </c>
      <c r="C38" s="14" t="str">
        <f>IF(A38="","",VLOOKUP(A38,[7]令和3年度契約状況調査票!$C:$AR,8,FALSE))</f>
        <v/>
      </c>
      <c r="D38" s="15" t="str">
        <f>IF(A38="","",VLOOKUP(A38,[7]令和3年度契約状況調査票!$C:$AR,11,FALSE))</f>
        <v/>
      </c>
      <c r="E38" s="13" t="str">
        <f>IF(A38="","",VLOOKUP(A38,[7]令和3年度契約状況調査票!$C:$AR,12,FALSE))</f>
        <v/>
      </c>
      <c r="F38" s="16" t="str">
        <f>IF(A38="","",VLOOKUP(A38,[7]令和3年度契約状況調査票!$C:$AR,13,FALSE))</f>
        <v/>
      </c>
      <c r="G38" s="17" t="str">
        <f>IF(A38="","",IF(VLOOKUP(A38,[7]令和3年度契約状況調査票!$C:$AR,14,FALSE)="②一般競争入札（総合評価方式）","一般競争入札"&amp;CHAR(10)&amp;"（総合評価方式）","一般競争入札"))</f>
        <v/>
      </c>
      <c r="H38" s="18" t="str">
        <f>IF(A38="","",IF(VLOOKUP(A38,[7]令和3年度契約状況調査票!$C:$AR,16,FALSE)="他官署で調達手続きを実施のため","他官署で調達手続きを実施のため",IF(VLOOKUP(A38,[7]令和3年度契約状況調査票!$C:$AR,23,FALSE)="②同種の他の契約の予定価格を類推されるおそれがあるため公表しない","同種の他の契約の予定価格を類推されるおそれがあるため公表しない",IF(VLOOKUP(A38,[7]令和3年度契約状況調査票!$C:$AR,23,FALSE)="－","－",IF(VLOOKUP(A38,[7]令和3年度契約状況調査票!$C:$AR,9,FALSE)&lt;&gt;"",TEXT(VLOOKUP(A38,[7]令和3年度契約状況調査票!$C:$AR,16,FALSE),"#,##0円")&amp;CHAR(10)&amp;"(A)",VLOOKUP(A38,[7]令和3年度契約状況調査票!$C:$AR,16,FALSE))))))</f>
        <v/>
      </c>
      <c r="I38" s="18" t="str">
        <f>IF(A38="","",VLOOKUP(A38,[7]令和3年度契約状況調査票!$C:$AR,17,FALSE))</f>
        <v/>
      </c>
      <c r="J38" s="19" t="str">
        <f>IF(A38="","",IF(VLOOKUP(A38,[7]令和3年度契約状況調査票!$C:$AR,16,FALSE)="他官署で調達手続きを実施のため","－",IF(VLOOKUP(A38,[7]令和3年度契約状況調査票!$C:$AR,23,FALSE)="②同種の他の契約の予定価格を類推されるおそれがあるため公表しない","－",IF(VLOOKUP(A38,[7]令和3年度契約状況調査票!$C:$AR,23,FALSE)="－","－",IF(VLOOKUP(A38,[7]令和3年度契約状況調査票!$C:$AR,9,FALSE)&lt;&gt;"",TEXT(VLOOKUP(A38,[7]令和3年度契約状況調査票!$C:$AR,19,FALSE),"#.0%")&amp;CHAR(10)&amp;"(B/A×100)",VLOOKUP(A38,[7]令和3年度契約状況調査票!$C:$AR,19,FALSE))))))</f>
        <v/>
      </c>
      <c r="K38" s="20" t="str">
        <f>IF(A38="","",IF(VLOOKUP(A38,[7]令和3年度契約状況調査票!$C:$AR,29,FALSE)="①公益社団法人","公社",IF(VLOOKUP(A38,[7]令和3年度契約状況調査票!$C:$AR,29,FALSE)="②公益財団法人","公財","")))</f>
        <v/>
      </c>
      <c r="L38" s="20" t="str">
        <f>IF(A38="","",VLOOKUP(A38,[7]令和3年度契約状況調査票!$C:$AR,30,FALSE))</f>
        <v/>
      </c>
      <c r="M38" s="21" t="str">
        <f>IF(A38="","",IF(VLOOKUP(A38,[7]令和3年度契約状況調査票!$C:$AR,30,FALSE)="国所管",VLOOKUP(A38,[7]令和3年度契約状況調査票!$C:$AR,24,FALSE),""))</f>
        <v/>
      </c>
      <c r="N38" s="22" t="str">
        <f>IF(A38="","",IF(AND(P38="○",O38="分担契約/単価契約"),"単価契約"&amp;CHAR(10)&amp;"予定調達総額 "&amp;TEXT(VLOOKUP(A38,[7]令和3年度契約状況調査票!$C:$AR,18,FALSE),"#,##0円")&amp;"(B)"&amp;CHAR(10)&amp;"分担契約"&amp;CHAR(10)&amp;VLOOKUP(A38,[7]令和3年度契約状況調査票!$C:$AR,34,FALSE),IF(AND(P38="○",O38="分担契約"),"分担契約"&amp;CHAR(10)&amp;"契約総額 "&amp;TEXT(VLOOKUP(A38,[7]令和3年度契約状況調査票!$C:$AR,18,FALSE),"#,##0円")&amp;"(B)"&amp;CHAR(10)&amp;VLOOKUP(A38,[7]令和3年度契約状況調査票!$C:$AR,34,FALSE),(IF(O38="分担契約/単価契約","単価契約"&amp;CHAR(10)&amp;"予定調達総額 "&amp;TEXT(VLOOKUP(A38,[7]令和3年度契約状況調査票!$C:$AR,18,FALSE),"#,##0円")&amp;CHAR(10)&amp;"分担契約"&amp;CHAR(10)&amp;VLOOKUP(A38,[7]令和3年度契約状況調査票!$C:$AR,34,FALSE),IF(O38="分担契約","分担契約"&amp;CHAR(10)&amp;"契約総額 "&amp;TEXT(VLOOKUP(A38,[7]令和3年度契約状況調査票!$C:$AR,18,FALSE),"#,##0円")&amp;CHAR(10)&amp;VLOOKUP(A38,[7]令和3年度契約状況調査票!$C:$AR,34,FALSE),IF(O38="単価契約","単価契約"&amp;CHAR(10)&amp;"予定調達総額 "&amp;TEXT(VLOOKUP(A38,[7]令和3年度契約状況調査票!$C:$AR,18,FALSE),"#,##0円")&amp;CHAR(10)&amp;VLOOKUP(A38,[7]令和3年度契約状況調査票!$C:$AR,34,FALSE),VLOOKUP(A38,[7]令和3年度契約状況調査票!$C:$AR,34,FALSE))))))))</f>
        <v/>
      </c>
      <c r="O38" s="11" t="str">
        <f>IF(A38="","",VLOOKUP(A38,[7]令和3年度契約状況調査票!$C:$BY,55,FALSE))</f>
        <v/>
      </c>
      <c r="P38" s="11" t="str">
        <f>IF(A38="","",IF(VLOOKUP(A38,[7]令和3年度契約状況調査票!$C:$AR,16,FALSE)="他官署で調達手続きを実施のため","×",IF(VLOOKUP(A38,[7]令和3年度契約状況調査票!$C:$AR,23,FALSE)="②同種の他の契約の予定価格を類推されるおそれがあるため公表しない","×","○")))</f>
        <v/>
      </c>
    </row>
    <row r="39" spans="1:16" s="11" customFormat="1" ht="60" customHeight="1">
      <c r="A39" s="12" t="str">
        <f>IF(MAX([7]令和3年度契約状況調査票!C38:C283)&gt;=ROW()-5,ROW()-5,"")</f>
        <v/>
      </c>
      <c r="B39" s="13" t="str">
        <f>IF(A39="","",VLOOKUP(A39,[7]令和3年度契約状況調査票!$C:$AR,7,FALSE))</f>
        <v/>
      </c>
      <c r="C39" s="14" t="str">
        <f>IF(A39="","",VLOOKUP(A39,[7]令和3年度契約状況調査票!$C:$AR,8,FALSE))</f>
        <v/>
      </c>
      <c r="D39" s="15" t="str">
        <f>IF(A39="","",VLOOKUP(A39,[7]令和3年度契約状況調査票!$C:$AR,11,FALSE))</f>
        <v/>
      </c>
      <c r="E39" s="13" t="str">
        <f>IF(A39="","",VLOOKUP(A39,[7]令和3年度契約状況調査票!$C:$AR,12,FALSE))</f>
        <v/>
      </c>
      <c r="F39" s="16" t="str">
        <f>IF(A39="","",VLOOKUP(A39,[7]令和3年度契約状況調査票!$C:$AR,13,FALSE))</f>
        <v/>
      </c>
      <c r="G39" s="17" t="str">
        <f>IF(A39="","",IF(VLOOKUP(A39,[7]令和3年度契約状況調査票!$C:$AR,14,FALSE)="②一般競争入札（総合評価方式）","一般競争入札"&amp;CHAR(10)&amp;"（総合評価方式）","一般競争入札"))</f>
        <v/>
      </c>
      <c r="H39" s="18" t="str">
        <f>IF(A39="","",IF(VLOOKUP(A39,[7]令和3年度契約状況調査票!$C:$AR,16,FALSE)="他官署で調達手続きを実施のため","他官署で調達手続きを実施のため",IF(VLOOKUP(A39,[7]令和3年度契約状況調査票!$C:$AR,23,FALSE)="②同種の他の契約の予定価格を類推されるおそれがあるため公表しない","同種の他の契約の予定価格を類推されるおそれがあるため公表しない",IF(VLOOKUP(A39,[7]令和3年度契約状況調査票!$C:$AR,23,FALSE)="－","－",IF(VLOOKUP(A39,[7]令和3年度契約状況調査票!$C:$AR,9,FALSE)&lt;&gt;"",TEXT(VLOOKUP(A39,[7]令和3年度契約状況調査票!$C:$AR,16,FALSE),"#,##0円")&amp;CHAR(10)&amp;"(A)",VLOOKUP(A39,[7]令和3年度契約状況調査票!$C:$AR,16,FALSE))))))</f>
        <v/>
      </c>
      <c r="I39" s="18" t="str">
        <f>IF(A39="","",VLOOKUP(A39,[7]令和3年度契約状況調査票!$C:$AR,17,FALSE))</f>
        <v/>
      </c>
      <c r="J39" s="19" t="str">
        <f>IF(A39="","",IF(VLOOKUP(A39,[7]令和3年度契約状況調査票!$C:$AR,16,FALSE)="他官署で調達手続きを実施のため","－",IF(VLOOKUP(A39,[7]令和3年度契約状況調査票!$C:$AR,23,FALSE)="②同種の他の契約の予定価格を類推されるおそれがあるため公表しない","－",IF(VLOOKUP(A39,[7]令和3年度契約状況調査票!$C:$AR,23,FALSE)="－","－",IF(VLOOKUP(A39,[7]令和3年度契約状況調査票!$C:$AR,9,FALSE)&lt;&gt;"",TEXT(VLOOKUP(A39,[7]令和3年度契約状況調査票!$C:$AR,19,FALSE),"#.0%")&amp;CHAR(10)&amp;"(B/A×100)",VLOOKUP(A39,[7]令和3年度契約状況調査票!$C:$AR,19,FALSE))))))</f>
        <v/>
      </c>
      <c r="K39" s="20" t="str">
        <f>IF(A39="","",IF(VLOOKUP(A39,[7]令和3年度契約状況調査票!$C:$AR,29,FALSE)="①公益社団法人","公社",IF(VLOOKUP(A39,[7]令和3年度契約状況調査票!$C:$AR,29,FALSE)="②公益財団法人","公財","")))</f>
        <v/>
      </c>
      <c r="L39" s="20" t="str">
        <f>IF(A39="","",VLOOKUP(A39,[7]令和3年度契約状況調査票!$C:$AR,30,FALSE))</f>
        <v/>
      </c>
      <c r="M39" s="21" t="str">
        <f>IF(A39="","",IF(VLOOKUP(A39,[7]令和3年度契約状況調査票!$C:$AR,30,FALSE)="国所管",VLOOKUP(A39,[7]令和3年度契約状況調査票!$C:$AR,24,FALSE),""))</f>
        <v/>
      </c>
      <c r="N39" s="22" t="str">
        <f>IF(A39="","",IF(AND(P39="○",O39="分担契約/単価契約"),"単価契約"&amp;CHAR(10)&amp;"予定調達総額 "&amp;TEXT(VLOOKUP(A39,[7]令和3年度契約状況調査票!$C:$AR,18,FALSE),"#,##0円")&amp;"(B)"&amp;CHAR(10)&amp;"分担契約"&amp;CHAR(10)&amp;VLOOKUP(A39,[7]令和3年度契約状況調査票!$C:$AR,34,FALSE),IF(AND(P39="○",O39="分担契約"),"分担契約"&amp;CHAR(10)&amp;"契約総額 "&amp;TEXT(VLOOKUP(A39,[7]令和3年度契約状況調査票!$C:$AR,18,FALSE),"#,##0円")&amp;"(B)"&amp;CHAR(10)&amp;VLOOKUP(A39,[7]令和3年度契約状況調査票!$C:$AR,34,FALSE),(IF(O39="分担契約/単価契約","単価契約"&amp;CHAR(10)&amp;"予定調達総額 "&amp;TEXT(VLOOKUP(A39,[7]令和3年度契約状況調査票!$C:$AR,18,FALSE),"#,##0円")&amp;CHAR(10)&amp;"分担契約"&amp;CHAR(10)&amp;VLOOKUP(A39,[7]令和3年度契約状況調査票!$C:$AR,34,FALSE),IF(O39="分担契約","分担契約"&amp;CHAR(10)&amp;"契約総額 "&amp;TEXT(VLOOKUP(A39,[7]令和3年度契約状況調査票!$C:$AR,18,FALSE),"#,##0円")&amp;CHAR(10)&amp;VLOOKUP(A39,[7]令和3年度契約状況調査票!$C:$AR,34,FALSE),IF(O39="単価契約","単価契約"&amp;CHAR(10)&amp;"予定調達総額 "&amp;TEXT(VLOOKUP(A39,[7]令和3年度契約状況調査票!$C:$AR,18,FALSE),"#,##0円")&amp;CHAR(10)&amp;VLOOKUP(A39,[7]令和3年度契約状況調査票!$C:$AR,34,FALSE),VLOOKUP(A39,[7]令和3年度契約状況調査票!$C:$AR,34,FALSE))))))))</f>
        <v/>
      </c>
      <c r="O39" s="11" t="str">
        <f>IF(A39="","",VLOOKUP(A39,[7]令和3年度契約状況調査票!$C:$BY,55,FALSE))</f>
        <v/>
      </c>
      <c r="P39" s="11" t="str">
        <f>IF(A39="","",IF(VLOOKUP(A39,[7]令和3年度契約状況調査票!$C:$AR,16,FALSE)="他官署で調達手続きを実施のため","×",IF(VLOOKUP(A39,[7]令和3年度契約状況調査票!$C:$AR,23,FALSE)="②同種の他の契約の予定価格を類推されるおそれがあるため公表しない","×","○")))</f>
        <v/>
      </c>
    </row>
    <row r="40" spans="1:16" s="11" customFormat="1" ht="60" customHeight="1">
      <c r="A40" s="12" t="str">
        <f>IF(MAX([7]令和3年度契約状況調査票!C39:C284)&gt;=ROW()-5,ROW()-5,"")</f>
        <v/>
      </c>
      <c r="B40" s="13" t="str">
        <f>IF(A40="","",VLOOKUP(A40,[7]令和3年度契約状況調査票!$C:$AR,7,FALSE))</f>
        <v/>
      </c>
      <c r="C40" s="14" t="str">
        <f>IF(A40="","",VLOOKUP(A40,[7]令和3年度契約状況調査票!$C:$AR,8,FALSE))</f>
        <v/>
      </c>
      <c r="D40" s="15" t="str">
        <f>IF(A40="","",VLOOKUP(A40,[7]令和3年度契約状況調査票!$C:$AR,11,FALSE))</f>
        <v/>
      </c>
      <c r="E40" s="13" t="str">
        <f>IF(A40="","",VLOOKUP(A40,[7]令和3年度契約状況調査票!$C:$AR,12,FALSE))</f>
        <v/>
      </c>
      <c r="F40" s="16" t="str">
        <f>IF(A40="","",VLOOKUP(A40,[7]令和3年度契約状況調査票!$C:$AR,13,FALSE))</f>
        <v/>
      </c>
      <c r="G40" s="17" t="str">
        <f>IF(A40="","",IF(VLOOKUP(A40,[7]令和3年度契約状況調査票!$C:$AR,14,FALSE)="②一般競争入札（総合評価方式）","一般競争入札"&amp;CHAR(10)&amp;"（総合評価方式）","一般競争入札"))</f>
        <v/>
      </c>
      <c r="H40" s="18" t="str">
        <f>IF(A40="","",IF(VLOOKUP(A40,[7]令和3年度契約状況調査票!$C:$AR,16,FALSE)="他官署で調達手続きを実施のため","他官署で調達手続きを実施のため",IF(VLOOKUP(A40,[7]令和3年度契約状況調査票!$C:$AR,23,FALSE)="②同種の他の契約の予定価格を類推されるおそれがあるため公表しない","同種の他の契約の予定価格を類推されるおそれがあるため公表しない",IF(VLOOKUP(A40,[7]令和3年度契約状況調査票!$C:$AR,23,FALSE)="－","－",IF(VLOOKUP(A40,[7]令和3年度契約状況調査票!$C:$AR,9,FALSE)&lt;&gt;"",TEXT(VLOOKUP(A40,[7]令和3年度契約状況調査票!$C:$AR,16,FALSE),"#,##0円")&amp;CHAR(10)&amp;"(A)",VLOOKUP(A40,[7]令和3年度契約状況調査票!$C:$AR,16,FALSE))))))</f>
        <v/>
      </c>
      <c r="I40" s="18" t="str">
        <f>IF(A40="","",VLOOKUP(A40,[7]令和3年度契約状況調査票!$C:$AR,17,FALSE))</f>
        <v/>
      </c>
      <c r="J40" s="19" t="str">
        <f>IF(A40="","",IF(VLOOKUP(A40,[7]令和3年度契約状況調査票!$C:$AR,16,FALSE)="他官署で調達手続きを実施のため","－",IF(VLOOKUP(A40,[7]令和3年度契約状況調査票!$C:$AR,23,FALSE)="②同種の他の契約の予定価格を類推されるおそれがあるため公表しない","－",IF(VLOOKUP(A40,[7]令和3年度契約状況調査票!$C:$AR,23,FALSE)="－","－",IF(VLOOKUP(A40,[7]令和3年度契約状況調査票!$C:$AR,9,FALSE)&lt;&gt;"",TEXT(VLOOKUP(A40,[7]令和3年度契約状況調査票!$C:$AR,19,FALSE),"#.0%")&amp;CHAR(10)&amp;"(B/A×100)",VLOOKUP(A40,[7]令和3年度契約状況調査票!$C:$AR,19,FALSE))))))</f>
        <v/>
      </c>
      <c r="K40" s="20" t="str">
        <f>IF(A40="","",IF(VLOOKUP(A40,[7]令和3年度契約状況調査票!$C:$AR,29,FALSE)="①公益社団法人","公社",IF(VLOOKUP(A40,[7]令和3年度契約状況調査票!$C:$AR,29,FALSE)="②公益財団法人","公財","")))</f>
        <v/>
      </c>
      <c r="L40" s="20" t="str">
        <f>IF(A40="","",VLOOKUP(A40,[7]令和3年度契約状況調査票!$C:$AR,30,FALSE))</f>
        <v/>
      </c>
      <c r="M40" s="21" t="str">
        <f>IF(A40="","",IF(VLOOKUP(A40,[7]令和3年度契約状況調査票!$C:$AR,30,FALSE)="国所管",VLOOKUP(A40,[7]令和3年度契約状況調査票!$C:$AR,24,FALSE),""))</f>
        <v/>
      </c>
      <c r="N40" s="22" t="str">
        <f>IF(A40="","",IF(AND(P40="○",O40="分担契約/単価契約"),"単価契約"&amp;CHAR(10)&amp;"予定調達総額 "&amp;TEXT(VLOOKUP(A40,[7]令和3年度契約状況調査票!$C:$AR,18,FALSE),"#,##0円")&amp;"(B)"&amp;CHAR(10)&amp;"分担契約"&amp;CHAR(10)&amp;VLOOKUP(A40,[7]令和3年度契約状況調査票!$C:$AR,34,FALSE),IF(AND(P40="○",O40="分担契約"),"分担契約"&amp;CHAR(10)&amp;"契約総額 "&amp;TEXT(VLOOKUP(A40,[7]令和3年度契約状況調査票!$C:$AR,18,FALSE),"#,##0円")&amp;"(B)"&amp;CHAR(10)&amp;VLOOKUP(A40,[7]令和3年度契約状況調査票!$C:$AR,34,FALSE),(IF(O40="分担契約/単価契約","単価契約"&amp;CHAR(10)&amp;"予定調達総額 "&amp;TEXT(VLOOKUP(A40,[7]令和3年度契約状況調査票!$C:$AR,18,FALSE),"#,##0円")&amp;CHAR(10)&amp;"分担契約"&amp;CHAR(10)&amp;VLOOKUP(A40,[7]令和3年度契約状況調査票!$C:$AR,34,FALSE),IF(O40="分担契約","分担契約"&amp;CHAR(10)&amp;"契約総額 "&amp;TEXT(VLOOKUP(A40,[7]令和3年度契約状況調査票!$C:$AR,18,FALSE),"#,##0円")&amp;CHAR(10)&amp;VLOOKUP(A40,[7]令和3年度契約状況調査票!$C:$AR,34,FALSE),IF(O40="単価契約","単価契約"&amp;CHAR(10)&amp;"予定調達総額 "&amp;TEXT(VLOOKUP(A40,[7]令和3年度契約状況調査票!$C:$AR,18,FALSE),"#,##0円")&amp;CHAR(10)&amp;VLOOKUP(A40,[7]令和3年度契約状況調査票!$C:$AR,34,FALSE),VLOOKUP(A40,[7]令和3年度契約状況調査票!$C:$AR,34,FALSE))))))))</f>
        <v/>
      </c>
      <c r="O40" s="11" t="str">
        <f>IF(A40="","",VLOOKUP(A40,[7]令和3年度契約状況調査票!$C:$BY,55,FALSE))</f>
        <v/>
      </c>
      <c r="P40" s="11" t="str">
        <f>IF(A40="","",IF(VLOOKUP(A40,[7]令和3年度契約状況調査票!$C:$AR,16,FALSE)="他官署で調達手続きを実施のため","×",IF(VLOOKUP(A40,[7]令和3年度契約状況調査票!$C:$AR,23,FALSE)="②同種の他の契約の予定価格を類推されるおそれがあるため公表しない","×","○")))</f>
        <v/>
      </c>
    </row>
    <row r="41" spans="1:16" s="11" customFormat="1" ht="60" customHeight="1">
      <c r="A41" s="12" t="str">
        <f>IF(MAX([7]令和3年度契約状況調査票!C40:C285)&gt;=ROW()-5,ROW()-5,"")</f>
        <v/>
      </c>
      <c r="B41" s="13" t="str">
        <f>IF(A41="","",VLOOKUP(A41,[7]令和3年度契約状況調査票!$C:$AR,7,FALSE))</f>
        <v/>
      </c>
      <c r="C41" s="14" t="str">
        <f>IF(A41="","",VLOOKUP(A41,[7]令和3年度契約状況調査票!$C:$AR,8,FALSE))</f>
        <v/>
      </c>
      <c r="D41" s="15" t="str">
        <f>IF(A41="","",VLOOKUP(A41,[7]令和3年度契約状況調査票!$C:$AR,11,FALSE))</f>
        <v/>
      </c>
      <c r="E41" s="13" t="str">
        <f>IF(A41="","",VLOOKUP(A41,[7]令和3年度契約状況調査票!$C:$AR,12,FALSE))</f>
        <v/>
      </c>
      <c r="F41" s="16" t="str">
        <f>IF(A41="","",VLOOKUP(A41,[7]令和3年度契約状況調査票!$C:$AR,13,FALSE))</f>
        <v/>
      </c>
      <c r="G41" s="17" t="str">
        <f>IF(A41="","",IF(VLOOKUP(A41,[7]令和3年度契約状況調査票!$C:$AR,14,FALSE)="②一般競争入札（総合評価方式）","一般競争入札"&amp;CHAR(10)&amp;"（総合評価方式）","一般競争入札"))</f>
        <v/>
      </c>
      <c r="H41" s="18" t="str">
        <f>IF(A41="","",IF(VLOOKUP(A41,[7]令和3年度契約状況調査票!$C:$AR,16,FALSE)="他官署で調達手続きを実施のため","他官署で調達手続きを実施のため",IF(VLOOKUP(A41,[7]令和3年度契約状況調査票!$C:$AR,23,FALSE)="②同種の他の契約の予定価格を類推されるおそれがあるため公表しない","同種の他の契約の予定価格を類推されるおそれがあるため公表しない",IF(VLOOKUP(A41,[7]令和3年度契約状況調査票!$C:$AR,23,FALSE)="－","－",IF(VLOOKUP(A41,[7]令和3年度契約状況調査票!$C:$AR,9,FALSE)&lt;&gt;"",TEXT(VLOOKUP(A41,[7]令和3年度契約状況調査票!$C:$AR,16,FALSE),"#,##0円")&amp;CHAR(10)&amp;"(A)",VLOOKUP(A41,[7]令和3年度契約状況調査票!$C:$AR,16,FALSE))))))</f>
        <v/>
      </c>
      <c r="I41" s="18" t="str">
        <f>IF(A41="","",VLOOKUP(A41,[7]令和3年度契約状況調査票!$C:$AR,17,FALSE))</f>
        <v/>
      </c>
      <c r="J41" s="19" t="str">
        <f>IF(A41="","",IF(VLOOKUP(A41,[7]令和3年度契約状況調査票!$C:$AR,16,FALSE)="他官署で調達手続きを実施のため","－",IF(VLOOKUP(A41,[7]令和3年度契約状況調査票!$C:$AR,23,FALSE)="②同種の他の契約の予定価格を類推されるおそれがあるため公表しない","－",IF(VLOOKUP(A41,[7]令和3年度契約状況調査票!$C:$AR,23,FALSE)="－","－",IF(VLOOKUP(A41,[7]令和3年度契約状況調査票!$C:$AR,9,FALSE)&lt;&gt;"",TEXT(VLOOKUP(A41,[7]令和3年度契約状況調査票!$C:$AR,19,FALSE),"#.0%")&amp;CHAR(10)&amp;"(B/A×100)",VLOOKUP(A41,[7]令和3年度契約状況調査票!$C:$AR,19,FALSE))))))</f>
        <v/>
      </c>
      <c r="K41" s="20" t="str">
        <f>IF(A41="","",IF(VLOOKUP(A41,[7]令和3年度契約状況調査票!$C:$AR,29,FALSE)="①公益社団法人","公社",IF(VLOOKUP(A41,[7]令和3年度契約状況調査票!$C:$AR,29,FALSE)="②公益財団法人","公財","")))</f>
        <v/>
      </c>
      <c r="L41" s="20" t="str">
        <f>IF(A41="","",VLOOKUP(A41,[7]令和3年度契約状況調査票!$C:$AR,30,FALSE))</f>
        <v/>
      </c>
      <c r="M41" s="21" t="str">
        <f>IF(A41="","",IF(VLOOKUP(A41,[7]令和3年度契約状況調査票!$C:$AR,30,FALSE)="国所管",VLOOKUP(A41,[7]令和3年度契約状況調査票!$C:$AR,24,FALSE),""))</f>
        <v/>
      </c>
      <c r="N41" s="22" t="str">
        <f>IF(A41="","",IF(AND(P41="○",O41="分担契約/単価契約"),"単価契約"&amp;CHAR(10)&amp;"予定調達総額 "&amp;TEXT(VLOOKUP(A41,[7]令和3年度契約状況調査票!$C:$AR,18,FALSE),"#,##0円")&amp;"(B)"&amp;CHAR(10)&amp;"分担契約"&amp;CHAR(10)&amp;VLOOKUP(A41,[7]令和3年度契約状況調査票!$C:$AR,34,FALSE),IF(AND(P41="○",O41="分担契約"),"分担契約"&amp;CHAR(10)&amp;"契約総額 "&amp;TEXT(VLOOKUP(A41,[7]令和3年度契約状況調査票!$C:$AR,18,FALSE),"#,##0円")&amp;"(B)"&amp;CHAR(10)&amp;VLOOKUP(A41,[7]令和3年度契約状況調査票!$C:$AR,34,FALSE),(IF(O41="分担契約/単価契約","単価契約"&amp;CHAR(10)&amp;"予定調達総額 "&amp;TEXT(VLOOKUP(A41,[7]令和3年度契約状況調査票!$C:$AR,18,FALSE),"#,##0円")&amp;CHAR(10)&amp;"分担契約"&amp;CHAR(10)&amp;VLOOKUP(A41,[7]令和3年度契約状況調査票!$C:$AR,34,FALSE),IF(O41="分担契約","分担契約"&amp;CHAR(10)&amp;"契約総額 "&amp;TEXT(VLOOKUP(A41,[7]令和3年度契約状況調査票!$C:$AR,18,FALSE),"#,##0円")&amp;CHAR(10)&amp;VLOOKUP(A41,[7]令和3年度契約状況調査票!$C:$AR,34,FALSE),IF(O41="単価契約","単価契約"&amp;CHAR(10)&amp;"予定調達総額 "&amp;TEXT(VLOOKUP(A41,[7]令和3年度契約状況調査票!$C:$AR,18,FALSE),"#,##0円")&amp;CHAR(10)&amp;VLOOKUP(A41,[7]令和3年度契約状況調査票!$C:$AR,34,FALSE),VLOOKUP(A41,[7]令和3年度契約状況調査票!$C:$AR,34,FALSE))))))))</f>
        <v/>
      </c>
      <c r="O41" s="11" t="str">
        <f>IF(A41="","",VLOOKUP(A41,[7]令和3年度契約状況調査票!$C:$BY,55,FALSE))</f>
        <v/>
      </c>
      <c r="P41" s="11" t="str">
        <f>IF(A41="","",IF(VLOOKUP(A41,[7]令和3年度契約状況調査票!$C:$AR,16,FALSE)="他官署で調達手続きを実施のため","×",IF(VLOOKUP(A41,[7]令和3年度契約状況調査票!$C:$AR,23,FALSE)="②同種の他の契約の予定価格を類推されるおそれがあるため公表しない","×","○")))</f>
        <v/>
      </c>
    </row>
    <row r="42" spans="1:16" s="11" customFormat="1" ht="60" customHeight="1">
      <c r="A42" s="12" t="str">
        <f>IF(MAX([7]令和3年度契約状況調査票!C41:C286)&gt;=ROW()-5,ROW()-5,"")</f>
        <v/>
      </c>
      <c r="B42" s="13" t="str">
        <f>IF(A42="","",VLOOKUP(A42,[7]令和3年度契約状況調査票!$C:$AR,7,FALSE))</f>
        <v/>
      </c>
      <c r="C42" s="14" t="str">
        <f>IF(A42="","",VLOOKUP(A42,[7]令和3年度契約状況調査票!$C:$AR,8,FALSE))</f>
        <v/>
      </c>
      <c r="D42" s="15" t="str">
        <f>IF(A42="","",VLOOKUP(A42,[7]令和3年度契約状況調査票!$C:$AR,11,FALSE))</f>
        <v/>
      </c>
      <c r="E42" s="13" t="str">
        <f>IF(A42="","",VLOOKUP(A42,[7]令和3年度契約状況調査票!$C:$AR,12,FALSE))</f>
        <v/>
      </c>
      <c r="F42" s="16" t="str">
        <f>IF(A42="","",VLOOKUP(A42,[7]令和3年度契約状況調査票!$C:$AR,13,FALSE))</f>
        <v/>
      </c>
      <c r="G42" s="17" t="str">
        <f>IF(A42="","",IF(VLOOKUP(A42,[7]令和3年度契約状況調査票!$C:$AR,14,FALSE)="②一般競争入札（総合評価方式）","一般競争入札"&amp;CHAR(10)&amp;"（総合評価方式）","一般競争入札"))</f>
        <v/>
      </c>
      <c r="H42" s="18" t="str">
        <f>IF(A42="","",IF(VLOOKUP(A42,[7]令和3年度契約状況調査票!$C:$AR,16,FALSE)="他官署で調達手続きを実施のため","他官署で調達手続きを実施のため",IF(VLOOKUP(A42,[7]令和3年度契約状況調査票!$C:$AR,23,FALSE)="②同種の他の契約の予定価格を類推されるおそれがあるため公表しない","同種の他の契約の予定価格を類推されるおそれがあるため公表しない",IF(VLOOKUP(A42,[7]令和3年度契約状況調査票!$C:$AR,23,FALSE)="－","－",IF(VLOOKUP(A42,[7]令和3年度契約状況調査票!$C:$AR,9,FALSE)&lt;&gt;"",TEXT(VLOOKUP(A42,[7]令和3年度契約状況調査票!$C:$AR,16,FALSE),"#,##0円")&amp;CHAR(10)&amp;"(A)",VLOOKUP(A42,[7]令和3年度契約状況調査票!$C:$AR,16,FALSE))))))</f>
        <v/>
      </c>
      <c r="I42" s="18" t="str">
        <f>IF(A42="","",VLOOKUP(A42,[7]令和3年度契約状況調査票!$C:$AR,17,FALSE))</f>
        <v/>
      </c>
      <c r="J42" s="19" t="str">
        <f>IF(A42="","",IF(VLOOKUP(A42,[7]令和3年度契約状況調査票!$C:$AR,16,FALSE)="他官署で調達手続きを実施のため","－",IF(VLOOKUP(A42,[7]令和3年度契約状況調査票!$C:$AR,23,FALSE)="②同種の他の契約の予定価格を類推されるおそれがあるため公表しない","－",IF(VLOOKUP(A42,[7]令和3年度契約状況調査票!$C:$AR,23,FALSE)="－","－",IF(VLOOKUP(A42,[7]令和3年度契約状況調査票!$C:$AR,9,FALSE)&lt;&gt;"",TEXT(VLOOKUP(A42,[7]令和3年度契約状況調査票!$C:$AR,19,FALSE),"#.0%")&amp;CHAR(10)&amp;"(B/A×100)",VLOOKUP(A42,[7]令和3年度契約状況調査票!$C:$AR,19,FALSE))))))</f>
        <v/>
      </c>
      <c r="K42" s="20" t="str">
        <f>IF(A42="","",IF(VLOOKUP(A42,[7]令和3年度契約状況調査票!$C:$AR,29,FALSE)="①公益社団法人","公社",IF(VLOOKUP(A42,[7]令和3年度契約状況調査票!$C:$AR,29,FALSE)="②公益財団法人","公財","")))</f>
        <v/>
      </c>
      <c r="L42" s="20" t="str">
        <f>IF(A42="","",VLOOKUP(A42,[7]令和3年度契約状況調査票!$C:$AR,30,FALSE))</f>
        <v/>
      </c>
      <c r="M42" s="21" t="str">
        <f>IF(A42="","",IF(VLOOKUP(A42,[7]令和3年度契約状況調査票!$C:$AR,30,FALSE)="国所管",VLOOKUP(A42,[7]令和3年度契約状況調査票!$C:$AR,24,FALSE),""))</f>
        <v/>
      </c>
      <c r="N42" s="22" t="str">
        <f>IF(A42="","",IF(AND(P42="○",O42="分担契約/単価契約"),"単価契約"&amp;CHAR(10)&amp;"予定調達総額 "&amp;TEXT(VLOOKUP(A42,[7]令和3年度契約状況調査票!$C:$AR,18,FALSE),"#,##0円")&amp;"(B)"&amp;CHAR(10)&amp;"分担契約"&amp;CHAR(10)&amp;VLOOKUP(A42,[7]令和3年度契約状況調査票!$C:$AR,34,FALSE),IF(AND(P42="○",O42="分担契約"),"分担契約"&amp;CHAR(10)&amp;"契約総額 "&amp;TEXT(VLOOKUP(A42,[7]令和3年度契約状況調査票!$C:$AR,18,FALSE),"#,##0円")&amp;"(B)"&amp;CHAR(10)&amp;VLOOKUP(A42,[7]令和3年度契約状況調査票!$C:$AR,34,FALSE),(IF(O42="分担契約/単価契約","単価契約"&amp;CHAR(10)&amp;"予定調達総額 "&amp;TEXT(VLOOKUP(A42,[7]令和3年度契約状況調査票!$C:$AR,18,FALSE),"#,##0円")&amp;CHAR(10)&amp;"分担契約"&amp;CHAR(10)&amp;VLOOKUP(A42,[7]令和3年度契約状況調査票!$C:$AR,34,FALSE),IF(O42="分担契約","分担契約"&amp;CHAR(10)&amp;"契約総額 "&amp;TEXT(VLOOKUP(A42,[7]令和3年度契約状況調査票!$C:$AR,18,FALSE),"#,##0円")&amp;CHAR(10)&amp;VLOOKUP(A42,[7]令和3年度契約状況調査票!$C:$AR,34,FALSE),IF(O42="単価契約","単価契約"&amp;CHAR(10)&amp;"予定調達総額 "&amp;TEXT(VLOOKUP(A42,[7]令和3年度契約状況調査票!$C:$AR,18,FALSE),"#,##0円")&amp;CHAR(10)&amp;VLOOKUP(A42,[7]令和3年度契約状況調査票!$C:$AR,34,FALSE),VLOOKUP(A42,[7]令和3年度契約状況調査票!$C:$AR,34,FALSE))))))))</f>
        <v/>
      </c>
      <c r="O42" s="11" t="str">
        <f>IF(A42="","",VLOOKUP(A42,[7]令和3年度契約状況調査票!$C:$BY,55,FALSE))</f>
        <v/>
      </c>
      <c r="P42" s="11" t="str">
        <f>IF(A42="","",IF(VLOOKUP(A42,[7]令和3年度契約状況調査票!$C:$AR,16,FALSE)="他官署で調達手続きを実施のため","×",IF(VLOOKUP(A42,[7]令和3年度契約状況調査票!$C:$AR,23,FALSE)="②同種の他の契約の予定価格を類推されるおそれがあるため公表しない","×","○")))</f>
        <v/>
      </c>
    </row>
    <row r="43" spans="1:16" s="11" customFormat="1" ht="60" customHeight="1">
      <c r="A43" s="12" t="str">
        <f>IF(MAX([7]令和3年度契約状況調査票!C42:C287)&gt;=ROW()-5,ROW()-5,"")</f>
        <v/>
      </c>
      <c r="B43" s="13" t="str">
        <f>IF(A43="","",VLOOKUP(A43,[7]令和3年度契約状況調査票!$C:$AR,7,FALSE))</f>
        <v/>
      </c>
      <c r="C43" s="14" t="str">
        <f>IF(A43="","",VLOOKUP(A43,[7]令和3年度契約状況調査票!$C:$AR,8,FALSE))</f>
        <v/>
      </c>
      <c r="D43" s="15" t="str">
        <f>IF(A43="","",VLOOKUP(A43,[7]令和3年度契約状況調査票!$C:$AR,11,FALSE))</f>
        <v/>
      </c>
      <c r="E43" s="13" t="str">
        <f>IF(A43="","",VLOOKUP(A43,[7]令和3年度契約状況調査票!$C:$AR,12,FALSE))</f>
        <v/>
      </c>
      <c r="F43" s="16" t="str">
        <f>IF(A43="","",VLOOKUP(A43,[7]令和3年度契約状況調査票!$C:$AR,13,FALSE))</f>
        <v/>
      </c>
      <c r="G43" s="17" t="str">
        <f>IF(A43="","",IF(VLOOKUP(A43,[7]令和3年度契約状況調査票!$C:$AR,14,FALSE)="②一般競争入札（総合評価方式）","一般競争入札"&amp;CHAR(10)&amp;"（総合評価方式）","一般競争入札"))</f>
        <v/>
      </c>
      <c r="H43" s="18" t="str">
        <f>IF(A43="","",IF(VLOOKUP(A43,[7]令和3年度契約状況調査票!$C:$AR,16,FALSE)="他官署で調達手続きを実施のため","他官署で調達手続きを実施のため",IF(VLOOKUP(A43,[7]令和3年度契約状況調査票!$C:$AR,23,FALSE)="②同種の他の契約の予定価格を類推されるおそれがあるため公表しない","同種の他の契約の予定価格を類推されるおそれがあるため公表しない",IF(VLOOKUP(A43,[7]令和3年度契約状況調査票!$C:$AR,23,FALSE)="－","－",IF(VLOOKUP(A43,[7]令和3年度契約状況調査票!$C:$AR,9,FALSE)&lt;&gt;"",TEXT(VLOOKUP(A43,[7]令和3年度契約状況調査票!$C:$AR,16,FALSE),"#,##0円")&amp;CHAR(10)&amp;"(A)",VLOOKUP(A43,[7]令和3年度契約状況調査票!$C:$AR,16,FALSE))))))</f>
        <v/>
      </c>
      <c r="I43" s="18" t="str">
        <f>IF(A43="","",VLOOKUP(A43,[7]令和3年度契約状況調査票!$C:$AR,17,FALSE))</f>
        <v/>
      </c>
      <c r="J43" s="19" t="str">
        <f>IF(A43="","",IF(VLOOKUP(A43,[7]令和3年度契約状況調査票!$C:$AR,16,FALSE)="他官署で調達手続きを実施のため","－",IF(VLOOKUP(A43,[7]令和3年度契約状況調査票!$C:$AR,23,FALSE)="②同種の他の契約の予定価格を類推されるおそれがあるため公表しない","－",IF(VLOOKUP(A43,[7]令和3年度契約状況調査票!$C:$AR,23,FALSE)="－","－",IF(VLOOKUP(A43,[7]令和3年度契約状況調査票!$C:$AR,9,FALSE)&lt;&gt;"",TEXT(VLOOKUP(A43,[7]令和3年度契約状況調査票!$C:$AR,19,FALSE),"#.0%")&amp;CHAR(10)&amp;"(B/A×100)",VLOOKUP(A43,[7]令和3年度契約状況調査票!$C:$AR,19,FALSE))))))</f>
        <v/>
      </c>
      <c r="K43" s="20" t="str">
        <f>IF(A43="","",IF(VLOOKUP(A43,[7]令和3年度契約状況調査票!$C:$AR,29,FALSE)="①公益社団法人","公社",IF(VLOOKUP(A43,[7]令和3年度契約状況調査票!$C:$AR,29,FALSE)="②公益財団法人","公財","")))</f>
        <v/>
      </c>
      <c r="L43" s="20" t="str">
        <f>IF(A43="","",VLOOKUP(A43,[7]令和3年度契約状況調査票!$C:$AR,30,FALSE))</f>
        <v/>
      </c>
      <c r="M43" s="21" t="str">
        <f>IF(A43="","",IF(VLOOKUP(A43,[7]令和3年度契約状況調査票!$C:$AR,30,FALSE)="国所管",VLOOKUP(A43,[7]令和3年度契約状況調査票!$C:$AR,24,FALSE),""))</f>
        <v/>
      </c>
      <c r="N43" s="22" t="str">
        <f>IF(A43="","",IF(AND(P43="○",O43="分担契約/単価契約"),"単価契約"&amp;CHAR(10)&amp;"予定調達総額 "&amp;TEXT(VLOOKUP(A43,[7]令和3年度契約状況調査票!$C:$AR,18,FALSE),"#,##0円")&amp;"(B)"&amp;CHAR(10)&amp;"分担契約"&amp;CHAR(10)&amp;VLOOKUP(A43,[7]令和3年度契約状況調査票!$C:$AR,34,FALSE),IF(AND(P43="○",O43="分担契約"),"分担契約"&amp;CHAR(10)&amp;"契約総額 "&amp;TEXT(VLOOKUP(A43,[7]令和3年度契約状況調査票!$C:$AR,18,FALSE),"#,##0円")&amp;"(B)"&amp;CHAR(10)&amp;VLOOKUP(A43,[7]令和3年度契約状況調査票!$C:$AR,34,FALSE),(IF(O43="分担契約/単価契約","単価契約"&amp;CHAR(10)&amp;"予定調達総額 "&amp;TEXT(VLOOKUP(A43,[7]令和3年度契約状況調査票!$C:$AR,18,FALSE),"#,##0円")&amp;CHAR(10)&amp;"分担契約"&amp;CHAR(10)&amp;VLOOKUP(A43,[7]令和3年度契約状況調査票!$C:$AR,34,FALSE),IF(O43="分担契約","分担契約"&amp;CHAR(10)&amp;"契約総額 "&amp;TEXT(VLOOKUP(A43,[7]令和3年度契約状況調査票!$C:$AR,18,FALSE),"#,##0円")&amp;CHAR(10)&amp;VLOOKUP(A43,[7]令和3年度契約状況調査票!$C:$AR,34,FALSE),IF(O43="単価契約","単価契約"&amp;CHAR(10)&amp;"予定調達総額 "&amp;TEXT(VLOOKUP(A43,[7]令和3年度契約状況調査票!$C:$AR,18,FALSE),"#,##0円")&amp;CHAR(10)&amp;VLOOKUP(A43,[7]令和3年度契約状況調査票!$C:$AR,34,FALSE),VLOOKUP(A43,[7]令和3年度契約状況調査票!$C:$AR,34,FALSE))))))))</f>
        <v/>
      </c>
      <c r="O43" s="11" t="str">
        <f>IF(A43="","",VLOOKUP(A43,[7]令和3年度契約状況調査票!$C:$BY,55,FALSE))</f>
        <v/>
      </c>
      <c r="P43" s="11" t="str">
        <f>IF(A43="","",IF(VLOOKUP(A43,[7]令和3年度契約状況調査票!$C:$AR,16,FALSE)="他官署で調達手続きを実施のため","×",IF(VLOOKUP(A43,[7]令和3年度契約状況調査票!$C:$AR,23,FALSE)="②同種の他の契約の予定価格を類推されるおそれがあるため公表しない","×","○")))</f>
        <v/>
      </c>
    </row>
    <row r="44" spans="1:16" s="11" customFormat="1" ht="60" customHeight="1">
      <c r="A44" s="12" t="str">
        <f>IF(MAX([7]令和3年度契約状況調査票!C43:C288)&gt;=ROW()-5,ROW()-5,"")</f>
        <v/>
      </c>
      <c r="B44" s="13" t="str">
        <f>IF(A44="","",VLOOKUP(A44,[7]令和3年度契約状況調査票!$C:$AR,7,FALSE))</f>
        <v/>
      </c>
      <c r="C44" s="14" t="str">
        <f>IF(A44="","",VLOOKUP(A44,[7]令和3年度契約状況調査票!$C:$AR,8,FALSE))</f>
        <v/>
      </c>
      <c r="D44" s="15" t="str">
        <f>IF(A44="","",VLOOKUP(A44,[7]令和3年度契約状況調査票!$C:$AR,11,FALSE))</f>
        <v/>
      </c>
      <c r="E44" s="13" t="str">
        <f>IF(A44="","",VLOOKUP(A44,[7]令和3年度契約状況調査票!$C:$AR,12,FALSE))</f>
        <v/>
      </c>
      <c r="F44" s="16" t="str">
        <f>IF(A44="","",VLOOKUP(A44,[7]令和3年度契約状況調査票!$C:$AR,13,FALSE))</f>
        <v/>
      </c>
      <c r="G44" s="17" t="str">
        <f>IF(A44="","",IF(VLOOKUP(A44,[7]令和3年度契約状況調査票!$C:$AR,14,FALSE)="②一般競争入札（総合評価方式）","一般競争入札"&amp;CHAR(10)&amp;"（総合評価方式）","一般競争入札"))</f>
        <v/>
      </c>
      <c r="H44" s="18" t="str">
        <f>IF(A44="","",IF(VLOOKUP(A44,[7]令和3年度契約状況調査票!$C:$AR,16,FALSE)="他官署で調達手続きを実施のため","他官署で調達手続きを実施のため",IF(VLOOKUP(A44,[7]令和3年度契約状況調査票!$C:$AR,23,FALSE)="②同種の他の契約の予定価格を類推されるおそれがあるため公表しない","同種の他の契約の予定価格を類推されるおそれがあるため公表しない",IF(VLOOKUP(A44,[7]令和3年度契約状況調査票!$C:$AR,23,FALSE)="－","－",IF(VLOOKUP(A44,[7]令和3年度契約状況調査票!$C:$AR,9,FALSE)&lt;&gt;"",TEXT(VLOOKUP(A44,[7]令和3年度契約状況調査票!$C:$AR,16,FALSE),"#,##0円")&amp;CHAR(10)&amp;"(A)",VLOOKUP(A44,[7]令和3年度契約状況調査票!$C:$AR,16,FALSE))))))</f>
        <v/>
      </c>
      <c r="I44" s="18" t="str">
        <f>IF(A44="","",VLOOKUP(A44,[7]令和3年度契約状況調査票!$C:$AR,17,FALSE))</f>
        <v/>
      </c>
      <c r="J44" s="19" t="str">
        <f>IF(A44="","",IF(VLOOKUP(A44,[7]令和3年度契約状況調査票!$C:$AR,16,FALSE)="他官署で調達手続きを実施のため","－",IF(VLOOKUP(A44,[7]令和3年度契約状況調査票!$C:$AR,23,FALSE)="②同種の他の契約の予定価格を類推されるおそれがあるため公表しない","－",IF(VLOOKUP(A44,[7]令和3年度契約状況調査票!$C:$AR,23,FALSE)="－","－",IF(VLOOKUP(A44,[7]令和3年度契約状況調査票!$C:$AR,9,FALSE)&lt;&gt;"",TEXT(VLOOKUP(A44,[7]令和3年度契約状況調査票!$C:$AR,19,FALSE),"#.0%")&amp;CHAR(10)&amp;"(B/A×100)",VLOOKUP(A44,[7]令和3年度契約状況調査票!$C:$AR,19,FALSE))))))</f>
        <v/>
      </c>
      <c r="K44" s="20" t="str">
        <f>IF(A44="","",IF(VLOOKUP(A44,[7]令和3年度契約状況調査票!$C:$AR,29,FALSE)="①公益社団法人","公社",IF(VLOOKUP(A44,[7]令和3年度契約状況調査票!$C:$AR,29,FALSE)="②公益財団法人","公財","")))</f>
        <v/>
      </c>
      <c r="L44" s="20" t="str">
        <f>IF(A44="","",VLOOKUP(A44,[7]令和3年度契約状況調査票!$C:$AR,30,FALSE))</f>
        <v/>
      </c>
      <c r="M44" s="21" t="str">
        <f>IF(A44="","",IF(VLOOKUP(A44,[7]令和3年度契約状況調査票!$C:$AR,30,FALSE)="国所管",VLOOKUP(A44,[7]令和3年度契約状況調査票!$C:$AR,24,FALSE),""))</f>
        <v/>
      </c>
      <c r="N44" s="22" t="str">
        <f>IF(A44="","",IF(AND(P44="○",O44="分担契約/単価契約"),"単価契約"&amp;CHAR(10)&amp;"予定調達総額 "&amp;TEXT(VLOOKUP(A44,[7]令和3年度契約状況調査票!$C:$AR,18,FALSE),"#,##0円")&amp;"(B)"&amp;CHAR(10)&amp;"分担契約"&amp;CHAR(10)&amp;VLOOKUP(A44,[7]令和3年度契約状況調査票!$C:$AR,34,FALSE),IF(AND(P44="○",O44="分担契約"),"分担契約"&amp;CHAR(10)&amp;"契約総額 "&amp;TEXT(VLOOKUP(A44,[7]令和3年度契約状況調査票!$C:$AR,18,FALSE),"#,##0円")&amp;"(B)"&amp;CHAR(10)&amp;VLOOKUP(A44,[7]令和3年度契約状況調査票!$C:$AR,34,FALSE),(IF(O44="分担契約/単価契約","単価契約"&amp;CHAR(10)&amp;"予定調達総額 "&amp;TEXT(VLOOKUP(A44,[7]令和3年度契約状況調査票!$C:$AR,18,FALSE),"#,##0円")&amp;CHAR(10)&amp;"分担契約"&amp;CHAR(10)&amp;VLOOKUP(A44,[7]令和3年度契約状況調査票!$C:$AR,34,FALSE),IF(O44="分担契約","分担契約"&amp;CHAR(10)&amp;"契約総額 "&amp;TEXT(VLOOKUP(A44,[7]令和3年度契約状況調査票!$C:$AR,18,FALSE),"#,##0円")&amp;CHAR(10)&amp;VLOOKUP(A44,[7]令和3年度契約状況調査票!$C:$AR,34,FALSE),IF(O44="単価契約","単価契約"&amp;CHAR(10)&amp;"予定調達総額 "&amp;TEXT(VLOOKUP(A44,[7]令和3年度契約状況調査票!$C:$AR,18,FALSE),"#,##0円")&amp;CHAR(10)&amp;VLOOKUP(A44,[7]令和3年度契約状況調査票!$C:$AR,34,FALSE),VLOOKUP(A44,[7]令和3年度契約状況調査票!$C:$AR,34,FALSE))))))))</f>
        <v/>
      </c>
      <c r="O44" s="11" t="str">
        <f>IF(A44="","",VLOOKUP(A44,[7]令和3年度契約状況調査票!$C:$BY,55,FALSE))</f>
        <v/>
      </c>
      <c r="P44" s="11" t="str">
        <f>IF(A44="","",IF(VLOOKUP(A44,[7]令和3年度契約状況調査票!$C:$AR,16,FALSE)="他官署で調達手続きを実施のため","×",IF(VLOOKUP(A44,[7]令和3年度契約状況調査票!$C:$AR,23,FALSE)="②同種の他の契約の予定価格を類推されるおそれがあるため公表しない","×","○")))</f>
        <v/>
      </c>
    </row>
    <row r="45" spans="1:16" s="11" customFormat="1" ht="60" customHeight="1">
      <c r="A45" s="12" t="str">
        <f>IF(MAX([7]令和3年度契約状況調査票!C44:C289)&gt;=ROW()-5,ROW()-5,"")</f>
        <v/>
      </c>
      <c r="B45" s="13" t="str">
        <f>IF(A45="","",VLOOKUP(A45,[7]令和3年度契約状況調査票!$C:$AR,7,FALSE))</f>
        <v/>
      </c>
      <c r="C45" s="14" t="str">
        <f>IF(A45="","",VLOOKUP(A45,[7]令和3年度契約状況調査票!$C:$AR,8,FALSE))</f>
        <v/>
      </c>
      <c r="D45" s="15" t="str">
        <f>IF(A45="","",VLOOKUP(A45,[7]令和3年度契約状況調査票!$C:$AR,11,FALSE))</f>
        <v/>
      </c>
      <c r="E45" s="13" t="str">
        <f>IF(A45="","",VLOOKUP(A45,[7]令和3年度契約状況調査票!$C:$AR,12,FALSE))</f>
        <v/>
      </c>
      <c r="F45" s="16" t="str">
        <f>IF(A45="","",VLOOKUP(A45,[7]令和3年度契約状況調査票!$C:$AR,13,FALSE))</f>
        <v/>
      </c>
      <c r="G45" s="17" t="str">
        <f>IF(A45="","",IF(VLOOKUP(A45,[7]令和3年度契約状況調査票!$C:$AR,14,FALSE)="②一般競争入札（総合評価方式）","一般競争入札"&amp;CHAR(10)&amp;"（総合評価方式）","一般競争入札"))</f>
        <v/>
      </c>
      <c r="H45" s="18" t="str">
        <f>IF(A45="","",IF(VLOOKUP(A45,[7]令和3年度契約状況調査票!$C:$AR,16,FALSE)="他官署で調達手続きを実施のため","他官署で調達手続きを実施のため",IF(VLOOKUP(A45,[7]令和3年度契約状況調査票!$C:$AR,23,FALSE)="②同種の他の契約の予定価格を類推されるおそれがあるため公表しない","同種の他の契約の予定価格を類推されるおそれがあるため公表しない",IF(VLOOKUP(A45,[7]令和3年度契約状況調査票!$C:$AR,23,FALSE)="－","－",IF(VLOOKUP(A45,[7]令和3年度契約状況調査票!$C:$AR,9,FALSE)&lt;&gt;"",TEXT(VLOOKUP(A45,[7]令和3年度契約状況調査票!$C:$AR,16,FALSE),"#,##0円")&amp;CHAR(10)&amp;"(A)",VLOOKUP(A45,[7]令和3年度契約状況調査票!$C:$AR,16,FALSE))))))</f>
        <v/>
      </c>
      <c r="I45" s="18" t="str">
        <f>IF(A45="","",VLOOKUP(A45,[7]令和3年度契約状況調査票!$C:$AR,17,FALSE))</f>
        <v/>
      </c>
      <c r="J45" s="19" t="str">
        <f>IF(A45="","",IF(VLOOKUP(A45,[7]令和3年度契約状況調査票!$C:$AR,16,FALSE)="他官署で調達手続きを実施のため","－",IF(VLOOKUP(A45,[7]令和3年度契約状況調査票!$C:$AR,23,FALSE)="②同種の他の契約の予定価格を類推されるおそれがあるため公表しない","－",IF(VLOOKUP(A45,[7]令和3年度契約状況調査票!$C:$AR,23,FALSE)="－","－",IF(VLOOKUP(A45,[7]令和3年度契約状況調査票!$C:$AR,9,FALSE)&lt;&gt;"",TEXT(VLOOKUP(A45,[7]令和3年度契約状況調査票!$C:$AR,19,FALSE),"#.0%")&amp;CHAR(10)&amp;"(B/A×100)",VLOOKUP(A45,[7]令和3年度契約状況調査票!$C:$AR,19,FALSE))))))</f>
        <v/>
      </c>
      <c r="K45" s="20" t="str">
        <f>IF(A45="","",IF(VLOOKUP(A45,[7]令和3年度契約状況調査票!$C:$AR,29,FALSE)="①公益社団法人","公社",IF(VLOOKUP(A45,[7]令和3年度契約状況調査票!$C:$AR,29,FALSE)="②公益財団法人","公財","")))</f>
        <v/>
      </c>
      <c r="L45" s="20" t="str">
        <f>IF(A45="","",VLOOKUP(A45,[7]令和3年度契約状況調査票!$C:$AR,30,FALSE))</f>
        <v/>
      </c>
      <c r="M45" s="21" t="str">
        <f>IF(A45="","",IF(VLOOKUP(A45,[7]令和3年度契約状況調査票!$C:$AR,30,FALSE)="国所管",VLOOKUP(A45,[7]令和3年度契約状況調査票!$C:$AR,24,FALSE),""))</f>
        <v/>
      </c>
      <c r="N45" s="22" t="str">
        <f>IF(A45="","",IF(AND(P45="○",O45="分担契約/単価契約"),"単価契約"&amp;CHAR(10)&amp;"予定調達総額 "&amp;TEXT(VLOOKUP(A45,[7]令和3年度契約状況調査票!$C:$AR,18,FALSE),"#,##0円")&amp;"(B)"&amp;CHAR(10)&amp;"分担契約"&amp;CHAR(10)&amp;VLOOKUP(A45,[7]令和3年度契約状況調査票!$C:$AR,34,FALSE),IF(AND(P45="○",O45="分担契約"),"分担契約"&amp;CHAR(10)&amp;"契約総額 "&amp;TEXT(VLOOKUP(A45,[7]令和3年度契約状況調査票!$C:$AR,18,FALSE),"#,##0円")&amp;"(B)"&amp;CHAR(10)&amp;VLOOKUP(A45,[7]令和3年度契約状況調査票!$C:$AR,34,FALSE),(IF(O45="分担契約/単価契約","単価契約"&amp;CHAR(10)&amp;"予定調達総額 "&amp;TEXT(VLOOKUP(A45,[7]令和3年度契約状況調査票!$C:$AR,18,FALSE),"#,##0円")&amp;CHAR(10)&amp;"分担契約"&amp;CHAR(10)&amp;VLOOKUP(A45,[7]令和3年度契約状況調査票!$C:$AR,34,FALSE),IF(O45="分担契約","分担契約"&amp;CHAR(10)&amp;"契約総額 "&amp;TEXT(VLOOKUP(A45,[7]令和3年度契約状況調査票!$C:$AR,18,FALSE),"#,##0円")&amp;CHAR(10)&amp;VLOOKUP(A45,[7]令和3年度契約状況調査票!$C:$AR,34,FALSE),IF(O45="単価契約","単価契約"&amp;CHAR(10)&amp;"予定調達総額 "&amp;TEXT(VLOOKUP(A45,[7]令和3年度契約状況調査票!$C:$AR,18,FALSE),"#,##0円")&amp;CHAR(10)&amp;VLOOKUP(A45,[7]令和3年度契約状況調査票!$C:$AR,34,FALSE),VLOOKUP(A45,[7]令和3年度契約状況調査票!$C:$AR,34,FALSE))))))))</f>
        <v/>
      </c>
      <c r="O45" s="11" t="str">
        <f>IF(A45="","",VLOOKUP(A45,[7]令和3年度契約状況調査票!$C:$BY,55,FALSE))</f>
        <v/>
      </c>
      <c r="P45" s="11" t="str">
        <f>IF(A45="","",IF(VLOOKUP(A45,[7]令和3年度契約状況調査票!$C:$AR,16,FALSE)="他官署で調達手続きを実施のため","×",IF(VLOOKUP(A45,[7]令和3年度契約状況調査票!$C:$AR,23,FALSE)="②同種の他の契約の予定価格を類推されるおそれがあるため公表しない","×","○")))</f>
        <v/>
      </c>
    </row>
    <row r="46" spans="1:16" s="11" customFormat="1" ht="60" customHeight="1">
      <c r="A46" s="12" t="str">
        <f>IF(MAX([7]令和3年度契約状況調査票!C45:C290)&gt;=ROW()-5,ROW()-5,"")</f>
        <v/>
      </c>
      <c r="B46" s="13" t="str">
        <f>IF(A46="","",VLOOKUP(A46,[7]令和3年度契約状況調査票!$C:$AR,7,FALSE))</f>
        <v/>
      </c>
      <c r="C46" s="14" t="str">
        <f>IF(A46="","",VLOOKUP(A46,[7]令和3年度契約状況調査票!$C:$AR,8,FALSE))</f>
        <v/>
      </c>
      <c r="D46" s="15" t="str">
        <f>IF(A46="","",VLOOKUP(A46,[7]令和3年度契約状況調査票!$C:$AR,11,FALSE))</f>
        <v/>
      </c>
      <c r="E46" s="13" t="str">
        <f>IF(A46="","",VLOOKUP(A46,[7]令和3年度契約状況調査票!$C:$AR,12,FALSE))</f>
        <v/>
      </c>
      <c r="F46" s="16" t="str">
        <f>IF(A46="","",VLOOKUP(A46,[7]令和3年度契約状況調査票!$C:$AR,13,FALSE))</f>
        <v/>
      </c>
      <c r="G46" s="17" t="str">
        <f>IF(A46="","",IF(VLOOKUP(A46,[7]令和3年度契約状況調査票!$C:$AR,14,FALSE)="②一般競争入札（総合評価方式）","一般競争入札"&amp;CHAR(10)&amp;"（総合評価方式）","一般競争入札"))</f>
        <v/>
      </c>
      <c r="H46" s="18" t="str">
        <f>IF(A46="","",IF(VLOOKUP(A46,[7]令和3年度契約状況調査票!$C:$AR,16,FALSE)="他官署で調達手続きを実施のため","他官署で調達手続きを実施のため",IF(VLOOKUP(A46,[7]令和3年度契約状況調査票!$C:$AR,23,FALSE)="②同種の他の契約の予定価格を類推されるおそれがあるため公表しない","同種の他の契約の予定価格を類推されるおそれがあるため公表しない",IF(VLOOKUP(A46,[7]令和3年度契約状況調査票!$C:$AR,23,FALSE)="－","－",IF(VLOOKUP(A46,[7]令和3年度契約状況調査票!$C:$AR,9,FALSE)&lt;&gt;"",TEXT(VLOOKUP(A46,[7]令和3年度契約状況調査票!$C:$AR,16,FALSE),"#,##0円")&amp;CHAR(10)&amp;"(A)",VLOOKUP(A46,[7]令和3年度契約状況調査票!$C:$AR,16,FALSE))))))</f>
        <v/>
      </c>
      <c r="I46" s="18" t="str">
        <f>IF(A46="","",VLOOKUP(A46,[7]令和3年度契約状況調査票!$C:$AR,17,FALSE))</f>
        <v/>
      </c>
      <c r="J46" s="19" t="str">
        <f>IF(A46="","",IF(VLOOKUP(A46,[7]令和3年度契約状況調査票!$C:$AR,16,FALSE)="他官署で調達手続きを実施のため","－",IF(VLOOKUP(A46,[7]令和3年度契約状況調査票!$C:$AR,23,FALSE)="②同種の他の契約の予定価格を類推されるおそれがあるため公表しない","－",IF(VLOOKUP(A46,[7]令和3年度契約状況調査票!$C:$AR,23,FALSE)="－","－",IF(VLOOKUP(A46,[7]令和3年度契約状況調査票!$C:$AR,9,FALSE)&lt;&gt;"",TEXT(VLOOKUP(A46,[7]令和3年度契約状況調査票!$C:$AR,19,FALSE),"#.0%")&amp;CHAR(10)&amp;"(B/A×100)",VLOOKUP(A46,[7]令和3年度契約状況調査票!$C:$AR,19,FALSE))))))</f>
        <v/>
      </c>
      <c r="K46" s="20" t="str">
        <f>IF(A46="","",IF(VLOOKUP(A46,[7]令和3年度契約状況調査票!$C:$AR,29,FALSE)="①公益社団法人","公社",IF(VLOOKUP(A46,[7]令和3年度契約状況調査票!$C:$AR,29,FALSE)="②公益財団法人","公財","")))</f>
        <v/>
      </c>
      <c r="L46" s="20" t="str">
        <f>IF(A46="","",VLOOKUP(A46,[7]令和3年度契約状況調査票!$C:$AR,30,FALSE))</f>
        <v/>
      </c>
      <c r="M46" s="21" t="str">
        <f>IF(A46="","",IF(VLOOKUP(A46,[7]令和3年度契約状況調査票!$C:$AR,30,FALSE)="国所管",VLOOKUP(A46,[7]令和3年度契約状況調査票!$C:$AR,24,FALSE),""))</f>
        <v/>
      </c>
      <c r="N46" s="22" t="str">
        <f>IF(A46="","",IF(AND(P46="○",O46="分担契約/単価契約"),"単価契約"&amp;CHAR(10)&amp;"予定調達総額 "&amp;TEXT(VLOOKUP(A46,[7]令和3年度契約状況調査票!$C:$AR,18,FALSE),"#,##0円")&amp;"(B)"&amp;CHAR(10)&amp;"分担契約"&amp;CHAR(10)&amp;VLOOKUP(A46,[7]令和3年度契約状況調査票!$C:$AR,34,FALSE),IF(AND(P46="○",O46="分担契約"),"分担契約"&amp;CHAR(10)&amp;"契約総額 "&amp;TEXT(VLOOKUP(A46,[7]令和3年度契約状況調査票!$C:$AR,18,FALSE),"#,##0円")&amp;"(B)"&amp;CHAR(10)&amp;VLOOKUP(A46,[7]令和3年度契約状況調査票!$C:$AR,34,FALSE),(IF(O46="分担契約/単価契約","単価契約"&amp;CHAR(10)&amp;"予定調達総額 "&amp;TEXT(VLOOKUP(A46,[7]令和3年度契約状況調査票!$C:$AR,18,FALSE),"#,##0円")&amp;CHAR(10)&amp;"分担契約"&amp;CHAR(10)&amp;VLOOKUP(A46,[7]令和3年度契約状況調査票!$C:$AR,34,FALSE),IF(O46="分担契約","分担契約"&amp;CHAR(10)&amp;"契約総額 "&amp;TEXT(VLOOKUP(A46,[7]令和3年度契約状況調査票!$C:$AR,18,FALSE),"#,##0円")&amp;CHAR(10)&amp;VLOOKUP(A46,[7]令和3年度契約状況調査票!$C:$AR,34,FALSE),IF(O46="単価契約","単価契約"&amp;CHAR(10)&amp;"予定調達総額 "&amp;TEXT(VLOOKUP(A46,[7]令和3年度契約状況調査票!$C:$AR,18,FALSE),"#,##0円")&amp;CHAR(10)&amp;VLOOKUP(A46,[7]令和3年度契約状況調査票!$C:$AR,34,FALSE),VLOOKUP(A46,[7]令和3年度契約状況調査票!$C:$AR,34,FALSE))))))))</f>
        <v/>
      </c>
      <c r="O46" s="11" t="str">
        <f>IF(A46="","",VLOOKUP(A46,[7]令和3年度契約状況調査票!$C:$BY,55,FALSE))</f>
        <v/>
      </c>
      <c r="P46" s="11" t="str">
        <f>IF(A46="","",IF(VLOOKUP(A46,[7]令和3年度契約状況調査票!$C:$AR,16,FALSE)="他官署で調達手続きを実施のため","×",IF(VLOOKUP(A46,[7]令和3年度契約状況調査票!$C:$AR,23,FALSE)="②同種の他の契約の予定価格を類推されるおそれがあるため公表しない","×","○")))</f>
        <v/>
      </c>
    </row>
    <row r="47" spans="1:16" s="11" customFormat="1" ht="60" customHeight="1">
      <c r="A47" s="12" t="str">
        <f>IF(MAX([7]令和3年度契約状況調査票!C46:C291)&gt;=ROW()-5,ROW()-5,"")</f>
        <v/>
      </c>
      <c r="B47" s="13" t="str">
        <f>IF(A47="","",VLOOKUP(A47,[7]令和3年度契約状況調査票!$C:$AR,7,FALSE))</f>
        <v/>
      </c>
      <c r="C47" s="14" t="str">
        <f>IF(A47="","",VLOOKUP(A47,[7]令和3年度契約状況調査票!$C:$AR,8,FALSE))</f>
        <v/>
      </c>
      <c r="D47" s="15" t="str">
        <f>IF(A47="","",VLOOKUP(A47,[7]令和3年度契約状況調査票!$C:$AR,11,FALSE))</f>
        <v/>
      </c>
      <c r="E47" s="13" t="str">
        <f>IF(A47="","",VLOOKUP(A47,[7]令和3年度契約状況調査票!$C:$AR,12,FALSE))</f>
        <v/>
      </c>
      <c r="F47" s="16" t="str">
        <f>IF(A47="","",VLOOKUP(A47,[7]令和3年度契約状況調査票!$C:$AR,13,FALSE))</f>
        <v/>
      </c>
      <c r="G47" s="17" t="str">
        <f>IF(A47="","",IF(VLOOKUP(A47,[7]令和3年度契約状況調査票!$C:$AR,14,FALSE)="②一般競争入札（総合評価方式）","一般競争入札"&amp;CHAR(10)&amp;"（総合評価方式）","一般競争入札"))</f>
        <v/>
      </c>
      <c r="H47" s="18" t="str">
        <f>IF(A47="","",IF(VLOOKUP(A47,[7]令和3年度契約状況調査票!$C:$AR,16,FALSE)="他官署で調達手続きを実施のため","他官署で調達手続きを実施のため",IF(VLOOKUP(A47,[7]令和3年度契約状況調査票!$C:$AR,23,FALSE)="②同種の他の契約の予定価格を類推されるおそれがあるため公表しない","同種の他の契約の予定価格を類推されるおそれがあるため公表しない",IF(VLOOKUP(A47,[7]令和3年度契約状況調査票!$C:$AR,23,FALSE)="－","－",IF(VLOOKUP(A47,[7]令和3年度契約状況調査票!$C:$AR,9,FALSE)&lt;&gt;"",TEXT(VLOOKUP(A47,[7]令和3年度契約状況調査票!$C:$AR,16,FALSE),"#,##0円")&amp;CHAR(10)&amp;"(A)",VLOOKUP(A47,[7]令和3年度契約状況調査票!$C:$AR,16,FALSE))))))</f>
        <v/>
      </c>
      <c r="I47" s="18" t="str">
        <f>IF(A47="","",VLOOKUP(A47,[7]令和3年度契約状況調査票!$C:$AR,17,FALSE))</f>
        <v/>
      </c>
      <c r="J47" s="19" t="str">
        <f>IF(A47="","",IF(VLOOKUP(A47,[7]令和3年度契約状況調査票!$C:$AR,16,FALSE)="他官署で調達手続きを実施のため","－",IF(VLOOKUP(A47,[7]令和3年度契約状況調査票!$C:$AR,23,FALSE)="②同種の他の契約の予定価格を類推されるおそれがあるため公表しない","－",IF(VLOOKUP(A47,[7]令和3年度契約状況調査票!$C:$AR,23,FALSE)="－","－",IF(VLOOKUP(A47,[7]令和3年度契約状況調査票!$C:$AR,9,FALSE)&lt;&gt;"",TEXT(VLOOKUP(A47,[7]令和3年度契約状況調査票!$C:$AR,19,FALSE),"#.0%")&amp;CHAR(10)&amp;"(B/A×100)",VLOOKUP(A47,[7]令和3年度契約状況調査票!$C:$AR,19,FALSE))))))</f>
        <v/>
      </c>
      <c r="K47" s="20" t="str">
        <f>IF(A47="","",IF(VLOOKUP(A47,[7]令和3年度契約状況調査票!$C:$AR,29,FALSE)="①公益社団法人","公社",IF(VLOOKUP(A47,[7]令和3年度契約状況調査票!$C:$AR,29,FALSE)="②公益財団法人","公財","")))</f>
        <v/>
      </c>
      <c r="L47" s="20" t="str">
        <f>IF(A47="","",VLOOKUP(A47,[7]令和3年度契約状況調査票!$C:$AR,30,FALSE))</f>
        <v/>
      </c>
      <c r="M47" s="21" t="str">
        <f>IF(A47="","",IF(VLOOKUP(A47,[7]令和3年度契約状況調査票!$C:$AR,30,FALSE)="国所管",VLOOKUP(A47,[7]令和3年度契約状況調査票!$C:$AR,24,FALSE),""))</f>
        <v/>
      </c>
      <c r="N47" s="22" t="str">
        <f>IF(A47="","",IF(AND(P47="○",O47="分担契約/単価契約"),"単価契約"&amp;CHAR(10)&amp;"予定調達総額 "&amp;TEXT(VLOOKUP(A47,[7]令和3年度契約状況調査票!$C:$AR,18,FALSE),"#,##0円")&amp;"(B)"&amp;CHAR(10)&amp;"分担契約"&amp;CHAR(10)&amp;VLOOKUP(A47,[7]令和3年度契約状況調査票!$C:$AR,34,FALSE),IF(AND(P47="○",O47="分担契約"),"分担契約"&amp;CHAR(10)&amp;"契約総額 "&amp;TEXT(VLOOKUP(A47,[7]令和3年度契約状況調査票!$C:$AR,18,FALSE),"#,##0円")&amp;"(B)"&amp;CHAR(10)&amp;VLOOKUP(A47,[7]令和3年度契約状況調査票!$C:$AR,34,FALSE),(IF(O47="分担契約/単価契約","単価契約"&amp;CHAR(10)&amp;"予定調達総額 "&amp;TEXT(VLOOKUP(A47,[7]令和3年度契約状況調査票!$C:$AR,18,FALSE),"#,##0円")&amp;CHAR(10)&amp;"分担契約"&amp;CHAR(10)&amp;VLOOKUP(A47,[7]令和3年度契約状況調査票!$C:$AR,34,FALSE),IF(O47="分担契約","分担契約"&amp;CHAR(10)&amp;"契約総額 "&amp;TEXT(VLOOKUP(A47,[7]令和3年度契約状況調査票!$C:$AR,18,FALSE),"#,##0円")&amp;CHAR(10)&amp;VLOOKUP(A47,[7]令和3年度契約状況調査票!$C:$AR,34,FALSE),IF(O47="単価契約","単価契約"&amp;CHAR(10)&amp;"予定調達総額 "&amp;TEXT(VLOOKUP(A47,[7]令和3年度契約状況調査票!$C:$AR,18,FALSE),"#,##0円")&amp;CHAR(10)&amp;VLOOKUP(A47,[7]令和3年度契約状況調査票!$C:$AR,34,FALSE),VLOOKUP(A47,[7]令和3年度契約状況調査票!$C:$AR,34,FALSE))))))))</f>
        <v/>
      </c>
      <c r="O47" s="11" t="str">
        <f>IF(A47="","",VLOOKUP(A47,[7]令和3年度契約状況調査票!$C:$BY,55,FALSE))</f>
        <v/>
      </c>
      <c r="P47" s="11" t="str">
        <f>IF(A47="","",IF(VLOOKUP(A47,[7]令和3年度契約状況調査票!$C:$AR,16,FALSE)="他官署で調達手続きを実施のため","×",IF(VLOOKUP(A47,[7]令和3年度契約状況調査票!$C:$AR,23,FALSE)="②同種の他の契約の予定価格を類推されるおそれがあるため公表しない","×","○")))</f>
        <v/>
      </c>
    </row>
    <row r="48" spans="1:16" s="11" customFormat="1" ht="60" customHeight="1">
      <c r="A48" s="12" t="str">
        <f>IF(MAX([7]令和3年度契約状況調査票!C47:C292)&gt;=ROW()-5,ROW()-5,"")</f>
        <v/>
      </c>
      <c r="B48" s="13" t="str">
        <f>IF(A48="","",VLOOKUP(A48,[7]令和3年度契約状況調査票!$C:$AR,7,FALSE))</f>
        <v/>
      </c>
      <c r="C48" s="14" t="str">
        <f>IF(A48="","",VLOOKUP(A48,[7]令和3年度契約状況調査票!$C:$AR,8,FALSE))</f>
        <v/>
      </c>
      <c r="D48" s="15" t="str">
        <f>IF(A48="","",VLOOKUP(A48,[7]令和3年度契約状況調査票!$C:$AR,11,FALSE))</f>
        <v/>
      </c>
      <c r="E48" s="13" t="str">
        <f>IF(A48="","",VLOOKUP(A48,[7]令和3年度契約状況調査票!$C:$AR,12,FALSE))</f>
        <v/>
      </c>
      <c r="F48" s="16" t="str">
        <f>IF(A48="","",VLOOKUP(A48,[7]令和3年度契約状況調査票!$C:$AR,13,FALSE))</f>
        <v/>
      </c>
      <c r="G48" s="17" t="str">
        <f>IF(A48="","",IF(VLOOKUP(A48,[7]令和3年度契約状況調査票!$C:$AR,14,FALSE)="②一般競争入札（総合評価方式）","一般競争入札"&amp;CHAR(10)&amp;"（総合評価方式）","一般競争入札"))</f>
        <v/>
      </c>
      <c r="H48" s="18" t="str">
        <f>IF(A48="","",IF(VLOOKUP(A48,[7]令和3年度契約状況調査票!$C:$AR,16,FALSE)="他官署で調達手続きを実施のため","他官署で調達手続きを実施のため",IF(VLOOKUP(A48,[7]令和3年度契約状況調査票!$C:$AR,23,FALSE)="②同種の他の契約の予定価格を類推されるおそれがあるため公表しない","同種の他の契約の予定価格を類推されるおそれがあるため公表しない",IF(VLOOKUP(A48,[7]令和3年度契約状況調査票!$C:$AR,23,FALSE)="－","－",IF(VLOOKUP(A48,[7]令和3年度契約状況調査票!$C:$AR,9,FALSE)&lt;&gt;"",TEXT(VLOOKUP(A48,[7]令和3年度契約状況調査票!$C:$AR,16,FALSE),"#,##0円")&amp;CHAR(10)&amp;"(A)",VLOOKUP(A48,[7]令和3年度契約状況調査票!$C:$AR,16,FALSE))))))</f>
        <v/>
      </c>
      <c r="I48" s="18" t="str">
        <f>IF(A48="","",VLOOKUP(A48,[7]令和3年度契約状況調査票!$C:$AR,17,FALSE))</f>
        <v/>
      </c>
      <c r="J48" s="19" t="str">
        <f>IF(A48="","",IF(VLOOKUP(A48,[7]令和3年度契約状況調査票!$C:$AR,16,FALSE)="他官署で調達手続きを実施のため","－",IF(VLOOKUP(A48,[7]令和3年度契約状況調査票!$C:$AR,23,FALSE)="②同種の他の契約の予定価格を類推されるおそれがあるため公表しない","－",IF(VLOOKUP(A48,[7]令和3年度契約状況調査票!$C:$AR,23,FALSE)="－","－",IF(VLOOKUP(A48,[7]令和3年度契約状況調査票!$C:$AR,9,FALSE)&lt;&gt;"",TEXT(VLOOKUP(A48,[7]令和3年度契約状況調査票!$C:$AR,19,FALSE),"#.0%")&amp;CHAR(10)&amp;"(B/A×100)",VLOOKUP(A48,[7]令和3年度契約状況調査票!$C:$AR,19,FALSE))))))</f>
        <v/>
      </c>
      <c r="K48" s="20" t="str">
        <f>IF(A48="","",IF(VLOOKUP(A48,[7]令和3年度契約状況調査票!$C:$AR,29,FALSE)="①公益社団法人","公社",IF(VLOOKUP(A48,[7]令和3年度契約状況調査票!$C:$AR,29,FALSE)="②公益財団法人","公財","")))</f>
        <v/>
      </c>
      <c r="L48" s="20" t="str">
        <f>IF(A48="","",VLOOKUP(A48,[7]令和3年度契約状況調査票!$C:$AR,30,FALSE))</f>
        <v/>
      </c>
      <c r="M48" s="21" t="str">
        <f>IF(A48="","",IF(VLOOKUP(A48,[7]令和3年度契約状況調査票!$C:$AR,30,FALSE)="国所管",VLOOKUP(A48,[7]令和3年度契約状況調査票!$C:$AR,24,FALSE),""))</f>
        <v/>
      </c>
      <c r="N48" s="22" t="str">
        <f>IF(A48="","",IF(AND(P48="○",O48="分担契約/単価契約"),"単価契約"&amp;CHAR(10)&amp;"予定調達総額 "&amp;TEXT(VLOOKUP(A48,[7]令和3年度契約状況調査票!$C:$AR,18,FALSE),"#,##0円")&amp;"(B)"&amp;CHAR(10)&amp;"分担契約"&amp;CHAR(10)&amp;VLOOKUP(A48,[7]令和3年度契約状況調査票!$C:$AR,34,FALSE),IF(AND(P48="○",O48="分担契約"),"分担契約"&amp;CHAR(10)&amp;"契約総額 "&amp;TEXT(VLOOKUP(A48,[7]令和3年度契約状況調査票!$C:$AR,18,FALSE),"#,##0円")&amp;"(B)"&amp;CHAR(10)&amp;VLOOKUP(A48,[7]令和3年度契約状況調査票!$C:$AR,34,FALSE),(IF(O48="分担契約/単価契約","単価契約"&amp;CHAR(10)&amp;"予定調達総額 "&amp;TEXT(VLOOKUP(A48,[7]令和3年度契約状況調査票!$C:$AR,18,FALSE),"#,##0円")&amp;CHAR(10)&amp;"分担契約"&amp;CHAR(10)&amp;VLOOKUP(A48,[7]令和3年度契約状況調査票!$C:$AR,34,FALSE),IF(O48="分担契約","分担契約"&amp;CHAR(10)&amp;"契約総額 "&amp;TEXT(VLOOKUP(A48,[7]令和3年度契約状況調査票!$C:$AR,18,FALSE),"#,##0円")&amp;CHAR(10)&amp;VLOOKUP(A48,[7]令和3年度契約状況調査票!$C:$AR,34,FALSE),IF(O48="単価契約","単価契約"&amp;CHAR(10)&amp;"予定調達総額 "&amp;TEXT(VLOOKUP(A48,[7]令和3年度契約状況調査票!$C:$AR,18,FALSE),"#,##0円")&amp;CHAR(10)&amp;VLOOKUP(A48,[7]令和3年度契約状況調査票!$C:$AR,34,FALSE),VLOOKUP(A48,[7]令和3年度契約状況調査票!$C:$AR,34,FALSE))))))))</f>
        <v/>
      </c>
      <c r="O48" s="11" t="str">
        <f>IF(A48="","",VLOOKUP(A48,[7]令和3年度契約状況調査票!$C:$BY,55,FALSE))</f>
        <v/>
      </c>
      <c r="P48" s="11" t="str">
        <f>IF(A48="","",IF(VLOOKUP(A48,[7]令和3年度契約状況調査票!$C:$AR,16,FALSE)="他官署で調達手続きを実施のため","×",IF(VLOOKUP(A48,[7]令和3年度契約状況調査票!$C:$AR,23,FALSE)="②同種の他の契約の予定価格を類推されるおそれがあるため公表しない","×","○")))</f>
        <v/>
      </c>
    </row>
    <row r="49" spans="1:16" s="11" customFormat="1" ht="60" customHeight="1">
      <c r="A49" s="12" t="str">
        <f>IF(MAX([7]令和3年度契約状況調査票!C48:C293)&gt;=ROW()-5,ROW()-5,"")</f>
        <v/>
      </c>
      <c r="B49" s="13" t="str">
        <f>IF(A49="","",VLOOKUP(A49,[7]令和3年度契約状況調査票!$C:$AR,7,FALSE))</f>
        <v/>
      </c>
      <c r="C49" s="14" t="str">
        <f>IF(A49="","",VLOOKUP(A49,[7]令和3年度契約状況調査票!$C:$AR,8,FALSE))</f>
        <v/>
      </c>
      <c r="D49" s="15" t="str">
        <f>IF(A49="","",VLOOKUP(A49,[7]令和3年度契約状況調査票!$C:$AR,11,FALSE))</f>
        <v/>
      </c>
      <c r="E49" s="13" t="str">
        <f>IF(A49="","",VLOOKUP(A49,[7]令和3年度契約状況調査票!$C:$AR,12,FALSE))</f>
        <v/>
      </c>
      <c r="F49" s="16" t="str">
        <f>IF(A49="","",VLOOKUP(A49,[7]令和3年度契約状況調査票!$C:$AR,13,FALSE))</f>
        <v/>
      </c>
      <c r="G49" s="17" t="str">
        <f>IF(A49="","",IF(VLOOKUP(A49,[7]令和3年度契約状況調査票!$C:$AR,14,FALSE)="②一般競争入札（総合評価方式）","一般競争入札"&amp;CHAR(10)&amp;"（総合評価方式）","一般競争入札"))</f>
        <v/>
      </c>
      <c r="H49" s="18" t="str">
        <f>IF(A49="","",IF(VLOOKUP(A49,[7]令和3年度契約状況調査票!$C:$AR,16,FALSE)="他官署で調達手続きを実施のため","他官署で調達手続きを実施のため",IF(VLOOKUP(A49,[7]令和3年度契約状況調査票!$C:$AR,23,FALSE)="②同種の他の契約の予定価格を類推されるおそれがあるため公表しない","同種の他の契約の予定価格を類推されるおそれがあるため公表しない",IF(VLOOKUP(A49,[7]令和3年度契約状況調査票!$C:$AR,23,FALSE)="－","－",IF(VLOOKUP(A49,[7]令和3年度契約状況調査票!$C:$AR,9,FALSE)&lt;&gt;"",TEXT(VLOOKUP(A49,[7]令和3年度契約状況調査票!$C:$AR,16,FALSE),"#,##0円")&amp;CHAR(10)&amp;"(A)",VLOOKUP(A49,[7]令和3年度契約状況調査票!$C:$AR,16,FALSE))))))</f>
        <v/>
      </c>
      <c r="I49" s="18" t="str">
        <f>IF(A49="","",VLOOKUP(A49,[7]令和3年度契約状況調査票!$C:$AR,17,FALSE))</f>
        <v/>
      </c>
      <c r="J49" s="19" t="str">
        <f>IF(A49="","",IF(VLOOKUP(A49,[7]令和3年度契約状況調査票!$C:$AR,16,FALSE)="他官署で調達手続きを実施のため","－",IF(VLOOKUP(A49,[7]令和3年度契約状況調査票!$C:$AR,23,FALSE)="②同種の他の契約の予定価格を類推されるおそれがあるため公表しない","－",IF(VLOOKUP(A49,[7]令和3年度契約状況調査票!$C:$AR,23,FALSE)="－","－",IF(VLOOKUP(A49,[7]令和3年度契約状況調査票!$C:$AR,9,FALSE)&lt;&gt;"",TEXT(VLOOKUP(A49,[7]令和3年度契約状況調査票!$C:$AR,19,FALSE),"#.0%")&amp;CHAR(10)&amp;"(B/A×100)",VLOOKUP(A49,[7]令和3年度契約状況調査票!$C:$AR,19,FALSE))))))</f>
        <v/>
      </c>
      <c r="K49" s="20" t="str">
        <f>IF(A49="","",IF(VLOOKUP(A49,[7]令和3年度契約状況調査票!$C:$AR,29,FALSE)="①公益社団法人","公社",IF(VLOOKUP(A49,[7]令和3年度契約状況調査票!$C:$AR,29,FALSE)="②公益財団法人","公財","")))</f>
        <v/>
      </c>
      <c r="L49" s="20" t="str">
        <f>IF(A49="","",VLOOKUP(A49,[7]令和3年度契約状況調査票!$C:$AR,30,FALSE))</f>
        <v/>
      </c>
      <c r="M49" s="21" t="str">
        <f>IF(A49="","",IF(VLOOKUP(A49,[7]令和3年度契約状況調査票!$C:$AR,30,FALSE)="国所管",VLOOKUP(A49,[7]令和3年度契約状況調査票!$C:$AR,24,FALSE),""))</f>
        <v/>
      </c>
      <c r="N49" s="22" t="str">
        <f>IF(A49="","",IF(AND(P49="○",O49="分担契約/単価契約"),"単価契約"&amp;CHAR(10)&amp;"予定調達総額 "&amp;TEXT(VLOOKUP(A49,[7]令和3年度契約状況調査票!$C:$AR,18,FALSE),"#,##0円")&amp;"(B)"&amp;CHAR(10)&amp;"分担契約"&amp;CHAR(10)&amp;VLOOKUP(A49,[7]令和3年度契約状況調査票!$C:$AR,34,FALSE),IF(AND(P49="○",O49="分担契約"),"分担契約"&amp;CHAR(10)&amp;"契約総額 "&amp;TEXT(VLOOKUP(A49,[7]令和3年度契約状況調査票!$C:$AR,18,FALSE),"#,##0円")&amp;"(B)"&amp;CHAR(10)&amp;VLOOKUP(A49,[7]令和3年度契約状況調査票!$C:$AR,34,FALSE),(IF(O49="分担契約/単価契約","単価契約"&amp;CHAR(10)&amp;"予定調達総額 "&amp;TEXT(VLOOKUP(A49,[7]令和3年度契約状況調査票!$C:$AR,18,FALSE),"#,##0円")&amp;CHAR(10)&amp;"分担契約"&amp;CHAR(10)&amp;VLOOKUP(A49,[7]令和3年度契約状況調査票!$C:$AR,34,FALSE),IF(O49="分担契約","分担契約"&amp;CHAR(10)&amp;"契約総額 "&amp;TEXT(VLOOKUP(A49,[7]令和3年度契約状況調査票!$C:$AR,18,FALSE),"#,##0円")&amp;CHAR(10)&amp;VLOOKUP(A49,[7]令和3年度契約状況調査票!$C:$AR,34,FALSE),IF(O49="単価契約","単価契約"&amp;CHAR(10)&amp;"予定調達総額 "&amp;TEXT(VLOOKUP(A49,[7]令和3年度契約状況調査票!$C:$AR,18,FALSE),"#,##0円")&amp;CHAR(10)&amp;VLOOKUP(A49,[7]令和3年度契約状況調査票!$C:$AR,34,FALSE),VLOOKUP(A49,[7]令和3年度契約状況調査票!$C:$AR,34,FALSE))))))))</f>
        <v/>
      </c>
      <c r="O49" s="11" t="str">
        <f>IF(A49="","",VLOOKUP(A49,[7]令和3年度契約状況調査票!$C:$BY,55,FALSE))</f>
        <v/>
      </c>
      <c r="P49" s="11" t="str">
        <f>IF(A49="","",IF(VLOOKUP(A49,[7]令和3年度契約状況調査票!$C:$AR,16,FALSE)="他官署で調達手続きを実施のため","×",IF(VLOOKUP(A49,[7]令和3年度契約状況調査票!$C:$AR,23,FALSE)="②同種の他の契約の予定価格を類推されるおそれがあるため公表しない","×","○")))</f>
        <v/>
      </c>
    </row>
    <row r="50" spans="1:16" s="11" customFormat="1" ht="60" customHeight="1">
      <c r="A50" s="12" t="str">
        <f>IF(MAX([7]令和3年度契約状況調査票!C49:C294)&gt;=ROW()-5,ROW()-5,"")</f>
        <v/>
      </c>
      <c r="B50" s="13" t="str">
        <f>IF(A50="","",VLOOKUP(A50,[7]令和3年度契約状況調査票!$C:$AR,7,FALSE))</f>
        <v/>
      </c>
      <c r="C50" s="14" t="str">
        <f>IF(A50="","",VLOOKUP(A50,[7]令和3年度契約状況調査票!$C:$AR,8,FALSE))</f>
        <v/>
      </c>
      <c r="D50" s="15" t="str">
        <f>IF(A50="","",VLOOKUP(A50,[7]令和3年度契約状況調査票!$C:$AR,11,FALSE))</f>
        <v/>
      </c>
      <c r="E50" s="13" t="str">
        <f>IF(A50="","",VLOOKUP(A50,[7]令和3年度契約状況調査票!$C:$AR,12,FALSE))</f>
        <v/>
      </c>
      <c r="F50" s="16" t="str">
        <f>IF(A50="","",VLOOKUP(A50,[7]令和3年度契約状況調査票!$C:$AR,13,FALSE))</f>
        <v/>
      </c>
      <c r="G50" s="17" t="str">
        <f>IF(A50="","",IF(VLOOKUP(A50,[7]令和3年度契約状況調査票!$C:$AR,14,FALSE)="②一般競争入札（総合評価方式）","一般競争入札"&amp;CHAR(10)&amp;"（総合評価方式）","一般競争入札"))</f>
        <v/>
      </c>
      <c r="H50" s="18" t="str">
        <f>IF(A50="","",IF(VLOOKUP(A50,[7]令和3年度契約状況調査票!$C:$AR,16,FALSE)="他官署で調達手続きを実施のため","他官署で調達手続きを実施のため",IF(VLOOKUP(A50,[7]令和3年度契約状況調査票!$C:$AR,23,FALSE)="②同種の他の契約の予定価格を類推されるおそれがあるため公表しない","同種の他の契約の予定価格を類推されるおそれがあるため公表しない",IF(VLOOKUP(A50,[7]令和3年度契約状況調査票!$C:$AR,23,FALSE)="－","－",IF(VLOOKUP(A50,[7]令和3年度契約状況調査票!$C:$AR,9,FALSE)&lt;&gt;"",TEXT(VLOOKUP(A50,[7]令和3年度契約状況調査票!$C:$AR,16,FALSE),"#,##0円")&amp;CHAR(10)&amp;"(A)",VLOOKUP(A50,[7]令和3年度契約状況調査票!$C:$AR,16,FALSE))))))</f>
        <v/>
      </c>
      <c r="I50" s="18" t="str">
        <f>IF(A50="","",VLOOKUP(A50,[7]令和3年度契約状況調査票!$C:$AR,17,FALSE))</f>
        <v/>
      </c>
      <c r="J50" s="19" t="str">
        <f>IF(A50="","",IF(VLOOKUP(A50,[7]令和3年度契約状況調査票!$C:$AR,16,FALSE)="他官署で調達手続きを実施のため","－",IF(VLOOKUP(A50,[7]令和3年度契約状況調査票!$C:$AR,23,FALSE)="②同種の他の契約の予定価格を類推されるおそれがあるため公表しない","－",IF(VLOOKUP(A50,[7]令和3年度契約状況調査票!$C:$AR,23,FALSE)="－","－",IF(VLOOKUP(A50,[7]令和3年度契約状況調査票!$C:$AR,9,FALSE)&lt;&gt;"",TEXT(VLOOKUP(A50,[7]令和3年度契約状況調査票!$C:$AR,19,FALSE),"#.0%")&amp;CHAR(10)&amp;"(B/A×100)",VLOOKUP(A50,[7]令和3年度契約状況調査票!$C:$AR,19,FALSE))))))</f>
        <v/>
      </c>
      <c r="K50" s="20" t="str">
        <f>IF(A50="","",IF(VLOOKUP(A50,[7]令和3年度契約状況調査票!$C:$AR,29,FALSE)="①公益社団法人","公社",IF(VLOOKUP(A50,[7]令和3年度契約状況調査票!$C:$AR,29,FALSE)="②公益財団法人","公財","")))</f>
        <v/>
      </c>
      <c r="L50" s="20" t="str">
        <f>IF(A50="","",VLOOKUP(A50,[7]令和3年度契約状況調査票!$C:$AR,30,FALSE))</f>
        <v/>
      </c>
      <c r="M50" s="21" t="str">
        <f>IF(A50="","",IF(VLOOKUP(A50,[7]令和3年度契約状況調査票!$C:$AR,30,FALSE)="国所管",VLOOKUP(A50,[7]令和3年度契約状況調査票!$C:$AR,24,FALSE),""))</f>
        <v/>
      </c>
      <c r="N50" s="22" t="str">
        <f>IF(A50="","",IF(AND(P50="○",O50="分担契約/単価契約"),"単価契約"&amp;CHAR(10)&amp;"予定調達総額 "&amp;TEXT(VLOOKUP(A50,[7]令和3年度契約状況調査票!$C:$AR,18,FALSE),"#,##0円")&amp;"(B)"&amp;CHAR(10)&amp;"分担契約"&amp;CHAR(10)&amp;VLOOKUP(A50,[7]令和3年度契約状況調査票!$C:$AR,34,FALSE),IF(AND(P50="○",O50="分担契約"),"分担契約"&amp;CHAR(10)&amp;"契約総額 "&amp;TEXT(VLOOKUP(A50,[7]令和3年度契約状況調査票!$C:$AR,18,FALSE),"#,##0円")&amp;"(B)"&amp;CHAR(10)&amp;VLOOKUP(A50,[7]令和3年度契約状況調査票!$C:$AR,34,FALSE),(IF(O50="分担契約/単価契約","単価契約"&amp;CHAR(10)&amp;"予定調達総額 "&amp;TEXT(VLOOKUP(A50,[7]令和3年度契約状況調査票!$C:$AR,18,FALSE),"#,##0円")&amp;CHAR(10)&amp;"分担契約"&amp;CHAR(10)&amp;VLOOKUP(A50,[7]令和3年度契約状況調査票!$C:$AR,34,FALSE),IF(O50="分担契約","分担契約"&amp;CHAR(10)&amp;"契約総額 "&amp;TEXT(VLOOKUP(A50,[7]令和3年度契約状況調査票!$C:$AR,18,FALSE),"#,##0円")&amp;CHAR(10)&amp;VLOOKUP(A50,[7]令和3年度契約状況調査票!$C:$AR,34,FALSE),IF(O50="単価契約","単価契約"&amp;CHAR(10)&amp;"予定調達総額 "&amp;TEXT(VLOOKUP(A50,[7]令和3年度契約状況調査票!$C:$AR,18,FALSE),"#,##0円")&amp;CHAR(10)&amp;VLOOKUP(A50,[7]令和3年度契約状況調査票!$C:$AR,34,FALSE),VLOOKUP(A50,[7]令和3年度契約状況調査票!$C:$AR,34,FALSE))))))))</f>
        <v/>
      </c>
      <c r="O50" s="11" t="str">
        <f>IF(A50="","",VLOOKUP(A50,[7]令和3年度契約状況調査票!$C:$BY,55,FALSE))</f>
        <v/>
      </c>
      <c r="P50" s="11" t="str">
        <f>IF(A50="","",IF(VLOOKUP(A50,[7]令和3年度契約状況調査票!$C:$AR,16,FALSE)="他官署で調達手続きを実施のため","×",IF(VLOOKUP(A50,[7]令和3年度契約状況調査票!$C:$AR,23,FALSE)="②同種の他の契約の予定価格を類推されるおそれがあるため公表しない","×","○")))</f>
        <v/>
      </c>
    </row>
    <row r="51" spans="1:16" s="11" customFormat="1" ht="60" customHeight="1">
      <c r="A51" s="12" t="str">
        <f>IF(MAX([7]令和3年度契約状況調査票!C50:C295)&gt;=ROW()-5,ROW()-5,"")</f>
        <v/>
      </c>
      <c r="B51" s="13" t="str">
        <f>IF(A51="","",VLOOKUP(A51,[7]令和3年度契約状況調査票!$C:$AR,7,FALSE))</f>
        <v/>
      </c>
      <c r="C51" s="14" t="str">
        <f>IF(A51="","",VLOOKUP(A51,[7]令和3年度契約状況調査票!$C:$AR,8,FALSE))</f>
        <v/>
      </c>
      <c r="D51" s="15" t="str">
        <f>IF(A51="","",VLOOKUP(A51,[7]令和3年度契約状況調査票!$C:$AR,11,FALSE))</f>
        <v/>
      </c>
      <c r="E51" s="13" t="str">
        <f>IF(A51="","",VLOOKUP(A51,[7]令和3年度契約状況調査票!$C:$AR,12,FALSE))</f>
        <v/>
      </c>
      <c r="F51" s="16" t="str">
        <f>IF(A51="","",VLOOKUP(A51,[7]令和3年度契約状況調査票!$C:$AR,13,FALSE))</f>
        <v/>
      </c>
      <c r="G51" s="17" t="str">
        <f>IF(A51="","",IF(VLOOKUP(A51,[7]令和3年度契約状況調査票!$C:$AR,14,FALSE)="②一般競争入札（総合評価方式）","一般競争入札"&amp;CHAR(10)&amp;"（総合評価方式）","一般競争入札"))</f>
        <v/>
      </c>
      <c r="H51" s="18" t="str">
        <f>IF(A51="","",IF(VLOOKUP(A51,[7]令和3年度契約状況調査票!$C:$AR,16,FALSE)="他官署で調達手続きを実施のため","他官署で調達手続きを実施のため",IF(VLOOKUP(A51,[7]令和3年度契約状況調査票!$C:$AR,23,FALSE)="②同種の他の契約の予定価格を類推されるおそれがあるため公表しない","同種の他の契約の予定価格を類推されるおそれがあるため公表しない",IF(VLOOKUP(A51,[7]令和3年度契約状況調査票!$C:$AR,23,FALSE)="－","－",IF(VLOOKUP(A51,[7]令和3年度契約状況調査票!$C:$AR,9,FALSE)&lt;&gt;"",TEXT(VLOOKUP(A51,[7]令和3年度契約状況調査票!$C:$AR,16,FALSE),"#,##0円")&amp;CHAR(10)&amp;"(A)",VLOOKUP(A51,[7]令和3年度契約状況調査票!$C:$AR,16,FALSE))))))</f>
        <v/>
      </c>
      <c r="I51" s="18" t="str">
        <f>IF(A51="","",VLOOKUP(A51,[7]令和3年度契約状況調査票!$C:$AR,17,FALSE))</f>
        <v/>
      </c>
      <c r="J51" s="19" t="str">
        <f>IF(A51="","",IF(VLOOKUP(A51,[7]令和3年度契約状況調査票!$C:$AR,16,FALSE)="他官署で調達手続きを実施のため","－",IF(VLOOKUP(A51,[7]令和3年度契約状況調査票!$C:$AR,23,FALSE)="②同種の他の契約の予定価格を類推されるおそれがあるため公表しない","－",IF(VLOOKUP(A51,[7]令和3年度契約状況調査票!$C:$AR,23,FALSE)="－","－",IF(VLOOKUP(A51,[7]令和3年度契約状況調査票!$C:$AR,9,FALSE)&lt;&gt;"",TEXT(VLOOKUP(A51,[7]令和3年度契約状況調査票!$C:$AR,19,FALSE),"#.0%")&amp;CHAR(10)&amp;"(B/A×100)",VLOOKUP(A51,[7]令和3年度契約状況調査票!$C:$AR,19,FALSE))))))</f>
        <v/>
      </c>
      <c r="K51" s="20" t="str">
        <f>IF(A51="","",IF(VLOOKUP(A51,[7]令和3年度契約状況調査票!$C:$AR,29,FALSE)="①公益社団法人","公社",IF(VLOOKUP(A51,[7]令和3年度契約状況調査票!$C:$AR,29,FALSE)="②公益財団法人","公財","")))</f>
        <v/>
      </c>
      <c r="L51" s="20" t="str">
        <f>IF(A51="","",VLOOKUP(A51,[7]令和3年度契約状況調査票!$C:$AR,30,FALSE))</f>
        <v/>
      </c>
      <c r="M51" s="21" t="str">
        <f>IF(A51="","",IF(VLOOKUP(A51,[7]令和3年度契約状況調査票!$C:$AR,30,FALSE)="国所管",VLOOKUP(A51,[7]令和3年度契約状況調査票!$C:$AR,24,FALSE),""))</f>
        <v/>
      </c>
      <c r="N51" s="22" t="str">
        <f>IF(A51="","",IF(AND(P51="○",O51="分担契約/単価契約"),"単価契約"&amp;CHAR(10)&amp;"予定調達総額 "&amp;TEXT(VLOOKUP(A51,[7]令和3年度契約状況調査票!$C:$AR,18,FALSE),"#,##0円")&amp;"(B)"&amp;CHAR(10)&amp;"分担契約"&amp;CHAR(10)&amp;VLOOKUP(A51,[7]令和3年度契約状況調査票!$C:$AR,34,FALSE),IF(AND(P51="○",O51="分担契約"),"分担契約"&amp;CHAR(10)&amp;"契約総額 "&amp;TEXT(VLOOKUP(A51,[7]令和3年度契約状況調査票!$C:$AR,18,FALSE),"#,##0円")&amp;"(B)"&amp;CHAR(10)&amp;VLOOKUP(A51,[7]令和3年度契約状況調査票!$C:$AR,34,FALSE),(IF(O51="分担契約/単価契約","単価契約"&amp;CHAR(10)&amp;"予定調達総額 "&amp;TEXT(VLOOKUP(A51,[7]令和3年度契約状況調査票!$C:$AR,18,FALSE),"#,##0円")&amp;CHAR(10)&amp;"分担契約"&amp;CHAR(10)&amp;VLOOKUP(A51,[7]令和3年度契約状況調査票!$C:$AR,34,FALSE),IF(O51="分担契約","分担契約"&amp;CHAR(10)&amp;"契約総額 "&amp;TEXT(VLOOKUP(A51,[7]令和3年度契約状況調査票!$C:$AR,18,FALSE),"#,##0円")&amp;CHAR(10)&amp;VLOOKUP(A51,[7]令和3年度契約状況調査票!$C:$AR,34,FALSE),IF(O51="単価契約","単価契約"&amp;CHAR(10)&amp;"予定調達総額 "&amp;TEXT(VLOOKUP(A51,[7]令和3年度契約状況調査票!$C:$AR,18,FALSE),"#,##0円")&amp;CHAR(10)&amp;VLOOKUP(A51,[7]令和3年度契約状況調査票!$C:$AR,34,FALSE),VLOOKUP(A51,[7]令和3年度契約状況調査票!$C:$AR,34,FALSE))))))))</f>
        <v/>
      </c>
      <c r="O51" s="11" t="str">
        <f>IF(A51="","",VLOOKUP(A51,[7]令和3年度契約状況調査票!$C:$BY,55,FALSE))</f>
        <v/>
      </c>
      <c r="P51" s="11" t="str">
        <f>IF(A51="","",IF(VLOOKUP(A51,[7]令和3年度契約状況調査票!$C:$AR,16,FALSE)="他官署で調達手続きを実施のため","×",IF(VLOOKUP(A51,[7]令和3年度契約状況調査票!$C:$AR,23,FALSE)="②同種の他の契約の予定価格を類推されるおそれがあるため公表しない","×","○")))</f>
        <v/>
      </c>
    </row>
    <row r="52" spans="1:16" s="11" customFormat="1" ht="60" customHeight="1">
      <c r="A52" s="12" t="str">
        <f>IF(MAX([7]令和3年度契約状況調査票!C51:C296)&gt;=ROW()-5,ROW()-5,"")</f>
        <v/>
      </c>
      <c r="B52" s="13" t="str">
        <f>IF(A52="","",VLOOKUP(A52,[7]令和3年度契約状況調査票!$C:$AR,7,FALSE))</f>
        <v/>
      </c>
      <c r="C52" s="14" t="str">
        <f>IF(A52="","",VLOOKUP(A52,[7]令和3年度契約状況調査票!$C:$AR,8,FALSE))</f>
        <v/>
      </c>
      <c r="D52" s="15" t="str">
        <f>IF(A52="","",VLOOKUP(A52,[7]令和3年度契約状況調査票!$C:$AR,11,FALSE))</f>
        <v/>
      </c>
      <c r="E52" s="13" t="str">
        <f>IF(A52="","",VLOOKUP(A52,[7]令和3年度契約状況調査票!$C:$AR,12,FALSE))</f>
        <v/>
      </c>
      <c r="F52" s="16" t="str">
        <f>IF(A52="","",VLOOKUP(A52,[7]令和3年度契約状況調査票!$C:$AR,13,FALSE))</f>
        <v/>
      </c>
      <c r="G52" s="17" t="str">
        <f>IF(A52="","",IF(VLOOKUP(A52,[7]令和3年度契約状況調査票!$C:$AR,14,FALSE)="②一般競争入札（総合評価方式）","一般競争入札"&amp;CHAR(10)&amp;"（総合評価方式）","一般競争入札"))</f>
        <v/>
      </c>
      <c r="H52" s="18" t="str">
        <f>IF(A52="","",IF(VLOOKUP(A52,[7]令和3年度契約状況調査票!$C:$AR,16,FALSE)="他官署で調達手続きを実施のため","他官署で調達手続きを実施のため",IF(VLOOKUP(A52,[7]令和3年度契約状況調査票!$C:$AR,23,FALSE)="②同種の他の契約の予定価格を類推されるおそれがあるため公表しない","同種の他の契約の予定価格を類推されるおそれがあるため公表しない",IF(VLOOKUP(A52,[7]令和3年度契約状況調査票!$C:$AR,23,FALSE)="－","－",IF(VLOOKUP(A52,[7]令和3年度契約状況調査票!$C:$AR,9,FALSE)&lt;&gt;"",TEXT(VLOOKUP(A52,[7]令和3年度契約状況調査票!$C:$AR,16,FALSE),"#,##0円")&amp;CHAR(10)&amp;"(A)",VLOOKUP(A52,[7]令和3年度契約状況調査票!$C:$AR,16,FALSE))))))</f>
        <v/>
      </c>
      <c r="I52" s="18" t="str">
        <f>IF(A52="","",VLOOKUP(A52,[7]令和3年度契約状況調査票!$C:$AR,17,FALSE))</f>
        <v/>
      </c>
      <c r="J52" s="19" t="str">
        <f>IF(A52="","",IF(VLOOKUP(A52,[7]令和3年度契約状況調査票!$C:$AR,16,FALSE)="他官署で調達手続きを実施のため","－",IF(VLOOKUP(A52,[7]令和3年度契約状況調査票!$C:$AR,23,FALSE)="②同種の他の契約の予定価格を類推されるおそれがあるため公表しない","－",IF(VLOOKUP(A52,[7]令和3年度契約状況調査票!$C:$AR,23,FALSE)="－","－",IF(VLOOKUP(A52,[7]令和3年度契約状況調査票!$C:$AR,9,FALSE)&lt;&gt;"",TEXT(VLOOKUP(A52,[7]令和3年度契約状況調査票!$C:$AR,19,FALSE),"#.0%")&amp;CHAR(10)&amp;"(B/A×100)",VLOOKUP(A52,[7]令和3年度契約状況調査票!$C:$AR,19,FALSE))))))</f>
        <v/>
      </c>
      <c r="K52" s="20" t="str">
        <f>IF(A52="","",IF(VLOOKUP(A52,[7]令和3年度契約状況調査票!$C:$AR,29,FALSE)="①公益社団法人","公社",IF(VLOOKUP(A52,[7]令和3年度契約状況調査票!$C:$AR,29,FALSE)="②公益財団法人","公財","")))</f>
        <v/>
      </c>
      <c r="L52" s="20" t="str">
        <f>IF(A52="","",VLOOKUP(A52,[7]令和3年度契約状況調査票!$C:$AR,30,FALSE))</f>
        <v/>
      </c>
      <c r="M52" s="21" t="str">
        <f>IF(A52="","",IF(VLOOKUP(A52,[7]令和3年度契約状況調査票!$C:$AR,30,FALSE)="国所管",VLOOKUP(A52,[7]令和3年度契約状況調査票!$C:$AR,24,FALSE),""))</f>
        <v/>
      </c>
      <c r="N52" s="22" t="str">
        <f>IF(A52="","",IF(AND(P52="○",O52="分担契約/単価契約"),"単価契約"&amp;CHAR(10)&amp;"予定調達総額 "&amp;TEXT(VLOOKUP(A52,[7]令和3年度契約状況調査票!$C:$AR,18,FALSE),"#,##0円")&amp;"(B)"&amp;CHAR(10)&amp;"分担契約"&amp;CHAR(10)&amp;VLOOKUP(A52,[7]令和3年度契約状況調査票!$C:$AR,34,FALSE),IF(AND(P52="○",O52="分担契約"),"分担契約"&amp;CHAR(10)&amp;"契約総額 "&amp;TEXT(VLOOKUP(A52,[7]令和3年度契約状況調査票!$C:$AR,18,FALSE),"#,##0円")&amp;"(B)"&amp;CHAR(10)&amp;VLOOKUP(A52,[7]令和3年度契約状況調査票!$C:$AR,34,FALSE),(IF(O52="分担契約/単価契約","単価契約"&amp;CHAR(10)&amp;"予定調達総額 "&amp;TEXT(VLOOKUP(A52,[7]令和3年度契約状況調査票!$C:$AR,18,FALSE),"#,##0円")&amp;CHAR(10)&amp;"分担契約"&amp;CHAR(10)&amp;VLOOKUP(A52,[7]令和3年度契約状況調査票!$C:$AR,34,FALSE),IF(O52="分担契約","分担契約"&amp;CHAR(10)&amp;"契約総額 "&amp;TEXT(VLOOKUP(A52,[7]令和3年度契約状況調査票!$C:$AR,18,FALSE),"#,##0円")&amp;CHAR(10)&amp;VLOOKUP(A52,[7]令和3年度契約状況調査票!$C:$AR,34,FALSE),IF(O52="単価契約","単価契約"&amp;CHAR(10)&amp;"予定調達総額 "&amp;TEXT(VLOOKUP(A52,[7]令和3年度契約状況調査票!$C:$AR,18,FALSE),"#,##0円")&amp;CHAR(10)&amp;VLOOKUP(A52,[7]令和3年度契約状況調査票!$C:$AR,34,FALSE),VLOOKUP(A52,[7]令和3年度契約状況調査票!$C:$AR,34,FALSE))))))))</f>
        <v/>
      </c>
      <c r="O52" s="11" t="str">
        <f>IF(A52="","",VLOOKUP(A52,[7]令和3年度契約状況調査票!$C:$BY,55,FALSE))</f>
        <v/>
      </c>
      <c r="P52" s="11" t="str">
        <f>IF(A52="","",IF(VLOOKUP(A52,[7]令和3年度契約状況調査票!$C:$AR,16,FALSE)="他官署で調達手続きを実施のため","×",IF(VLOOKUP(A52,[7]令和3年度契約状況調査票!$C:$AR,23,FALSE)="②同種の他の契約の予定価格を類推されるおそれがあるため公表しない","×","○")))</f>
        <v/>
      </c>
    </row>
    <row r="53" spans="1:16" s="11" customFormat="1" ht="60" customHeight="1">
      <c r="A53" s="12" t="str">
        <f>IF(MAX([7]令和3年度契約状況調査票!C52:C297)&gt;=ROW()-5,ROW()-5,"")</f>
        <v/>
      </c>
      <c r="B53" s="13" t="str">
        <f>IF(A53="","",VLOOKUP(A53,[7]令和3年度契約状況調査票!$C:$AR,7,FALSE))</f>
        <v/>
      </c>
      <c r="C53" s="14" t="str">
        <f>IF(A53="","",VLOOKUP(A53,[7]令和3年度契約状況調査票!$C:$AR,8,FALSE))</f>
        <v/>
      </c>
      <c r="D53" s="15" t="str">
        <f>IF(A53="","",VLOOKUP(A53,[7]令和3年度契約状況調査票!$C:$AR,11,FALSE))</f>
        <v/>
      </c>
      <c r="E53" s="13" t="str">
        <f>IF(A53="","",VLOOKUP(A53,[7]令和3年度契約状況調査票!$C:$AR,12,FALSE))</f>
        <v/>
      </c>
      <c r="F53" s="16" t="str">
        <f>IF(A53="","",VLOOKUP(A53,[7]令和3年度契約状況調査票!$C:$AR,13,FALSE))</f>
        <v/>
      </c>
      <c r="G53" s="17" t="str">
        <f>IF(A53="","",IF(VLOOKUP(A53,[7]令和3年度契約状況調査票!$C:$AR,14,FALSE)="②一般競争入札（総合評価方式）","一般競争入札"&amp;CHAR(10)&amp;"（総合評価方式）","一般競争入札"))</f>
        <v/>
      </c>
      <c r="H53" s="18" t="str">
        <f>IF(A53="","",IF(VLOOKUP(A53,[7]令和3年度契約状況調査票!$C:$AR,16,FALSE)="他官署で調達手続きを実施のため","他官署で調達手続きを実施のため",IF(VLOOKUP(A53,[7]令和3年度契約状況調査票!$C:$AR,23,FALSE)="②同種の他の契約の予定価格を類推されるおそれがあるため公表しない","同種の他の契約の予定価格を類推されるおそれがあるため公表しない",IF(VLOOKUP(A53,[7]令和3年度契約状況調査票!$C:$AR,23,FALSE)="－","－",IF(VLOOKUP(A53,[7]令和3年度契約状況調査票!$C:$AR,9,FALSE)&lt;&gt;"",TEXT(VLOOKUP(A53,[7]令和3年度契約状況調査票!$C:$AR,16,FALSE),"#,##0円")&amp;CHAR(10)&amp;"(A)",VLOOKUP(A53,[7]令和3年度契約状況調査票!$C:$AR,16,FALSE))))))</f>
        <v/>
      </c>
      <c r="I53" s="18" t="str">
        <f>IF(A53="","",VLOOKUP(A53,[7]令和3年度契約状況調査票!$C:$AR,17,FALSE))</f>
        <v/>
      </c>
      <c r="J53" s="19" t="str">
        <f>IF(A53="","",IF(VLOOKUP(A53,[7]令和3年度契約状況調査票!$C:$AR,16,FALSE)="他官署で調達手続きを実施のため","－",IF(VLOOKUP(A53,[7]令和3年度契約状況調査票!$C:$AR,23,FALSE)="②同種の他の契約の予定価格を類推されるおそれがあるため公表しない","－",IF(VLOOKUP(A53,[7]令和3年度契約状況調査票!$C:$AR,23,FALSE)="－","－",IF(VLOOKUP(A53,[7]令和3年度契約状況調査票!$C:$AR,9,FALSE)&lt;&gt;"",TEXT(VLOOKUP(A53,[7]令和3年度契約状況調査票!$C:$AR,19,FALSE),"#.0%")&amp;CHAR(10)&amp;"(B/A×100)",VLOOKUP(A53,[7]令和3年度契約状況調査票!$C:$AR,19,FALSE))))))</f>
        <v/>
      </c>
      <c r="K53" s="20" t="str">
        <f>IF(A53="","",IF(VLOOKUP(A53,[7]令和3年度契約状況調査票!$C:$AR,29,FALSE)="①公益社団法人","公社",IF(VLOOKUP(A53,[7]令和3年度契約状況調査票!$C:$AR,29,FALSE)="②公益財団法人","公財","")))</f>
        <v/>
      </c>
      <c r="L53" s="20" t="str">
        <f>IF(A53="","",VLOOKUP(A53,[7]令和3年度契約状況調査票!$C:$AR,30,FALSE))</f>
        <v/>
      </c>
      <c r="M53" s="21" t="str">
        <f>IF(A53="","",IF(VLOOKUP(A53,[7]令和3年度契約状況調査票!$C:$AR,30,FALSE)="国所管",VLOOKUP(A53,[7]令和3年度契約状況調査票!$C:$AR,24,FALSE),""))</f>
        <v/>
      </c>
      <c r="N53" s="22" t="str">
        <f>IF(A53="","",IF(AND(P53="○",O53="分担契約/単価契約"),"単価契約"&amp;CHAR(10)&amp;"予定調達総額 "&amp;TEXT(VLOOKUP(A53,[7]令和3年度契約状況調査票!$C:$AR,18,FALSE),"#,##0円")&amp;"(B)"&amp;CHAR(10)&amp;"分担契約"&amp;CHAR(10)&amp;VLOOKUP(A53,[7]令和3年度契約状況調査票!$C:$AR,34,FALSE),IF(AND(P53="○",O53="分担契約"),"分担契約"&amp;CHAR(10)&amp;"契約総額 "&amp;TEXT(VLOOKUP(A53,[7]令和3年度契約状況調査票!$C:$AR,18,FALSE),"#,##0円")&amp;"(B)"&amp;CHAR(10)&amp;VLOOKUP(A53,[7]令和3年度契約状況調査票!$C:$AR,34,FALSE),(IF(O53="分担契約/単価契約","単価契約"&amp;CHAR(10)&amp;"予定調達総額 "&amp;TEXT(VLOOKUP(A53,[7]令和3年度契約状況調査票!$C:$AR,18,FALSE),"#,##0円")&amp;CHAR(10)&amp;"分担契約"&amp;CHAR(10)&amp;VLOOKUP(A53,[7]令和3年度契約状況調査票!$C:$AR,34,FALSE),IF(O53="分担契約","分担契約"&amp;CHAR(10)&amp;"契約総額 "&amp;TEXT(VLOOKUP(A53,[7]令和3年度契約状況調査票!$C:$AR,18,FALSE),"#,##0円")&amp;CHAR(10)&amp;VLOOKUP(A53,[7]令和3年度契約状況調査票!$C:$AR,34,FALSE),IF(O53="単価契約","単価契約"&amp;CHAR(10)&amp;"予定調達総額 "&amp;TEXT(VLOOKUP(A53,[7]令和3年度契約状況調査票!$C:$AR,18,FALSE),"#,##0円")&amp;CHAR(10)&amp;VLOOKUP(A53,[7]令和3年度契約状況調査票!$C:$AR,34,FALSE),VLOOKUP(A53,[7]令和3年度契約状況調査票!$C:$AR,34,FALSE))))))))</f>
        <v/>
      </c>
      <c r="O53" s="11" t="str">
        <f>IF(A53="","",VLOOKUP(A53,[7]令和3年度契約状況調査票!$C:$BY,55,FALSE))</f>
        <v/>
      </c>
      <c r="P53" s="11" t="str">
        <f>IF(A53="","",IF(VLOOKUP(A53,[7]令和3年度契約状況調査票!$C:$AR,16,FALSE)="他官署で調達手続きを実施のため","×",IF(VLOOKUP(A53,[7]令和3年度契約状況調査票!$C:$AR,23,FALSE)="②同種の他の契約の予定価格を類推されるおそれがあるため公表しない","×","○")))</f>
        <v/>
      </c>
    </row>
    <row r="54" spans="1:16" s="11" customFormat="1" ht="60" customHeight="1">
      <c r="A54" s="12" t="str">
        <f>IF(MAX([7]令和3年度契約状況調査票!C53:C298)&gt;=ROW()-5,ROW()-5,"")</f>
        <v/>
      </c>
      <c r="B54" s="13" t="str">
        <f>IF(A54="","",VLOOKUP(A54,[7]令和3年度契約状況調査票!$C:$AR,7,FALSE))</f>
        <v/>
      </c>
      <c r="C54" s="14" t="str">
        <f>IF(A54="","",VLOOKUP(A54,[7]令和3年度契約状況調査票!$C:$AR,8,FALSE))</f>
        <v/>
      </c>
      <c r="D54" s="15" t="str">
        <f>IF(A54="","",VLOOKUP(A54,[7]令和3年度契約状況調査票!$C:$AR,11,FALSE))</f>
        <v/>
      </c>
      <c r="E54" s="13" t="str">
        <f>IF(A54="","",VLOOKUP(A54,[7]令和3年度契約状況調査票!$C:$AR,12,FALSE))</f>
        <v/>
      </c>
      <c r="F54" s="16" t="str">
        <f>IF(A54="","",VLOOKUP(A54,[7]令和3年度契約状況調査票!$C:$AR,13,FALSE))</f>
        <v/>
      </c>
      <c r="G54" s="17" t="str">
        <f>IF(A54="","",IF(VLOOKUP(A54,[7]令和3年度契約状況調査票!$C:$AR,14,FALSE)="②一般競争入札（総合評価方式）","一般競争入札"&amp;CHAR(10)&amp;"（総合評価方式）","一般競争入札"))</f>
        <v/>
      </c>
      <c r="H54" s="18" t="str">
        <f>IF(A54="","",IF(VLOOKUP(A54,[7]令和3年度契約状況調査票!$C:$AR,16,FALSE)="他官署で調達手続きを実施のため","他官署で調達手続きを実施のため",IF(VLOOKUP(A54,[7]令和3年度契約状況調査票!$C:$AR,23,FALSE)="②同種の他の契約の予定価格を類推されるおそれがあるため公表しない","同種の他の契約の予定価格を類推されるおそれがあるため公表しない",IF(VLOOKUP(A54,[7]令和3年度契約状況調査票!$C:$AR,23,FALSE)="－","－",IF(VLOOKUP(A54,[7]令和3年度契約状況調査票!$C:$AR,9,FALSE)&lt;&gt;"",TEXT(VLOOKUP(A54,[7]令和3年度契約状況調査票!$C:$AR,16,FALSE),"#,##0円")&amp;CHAR(10)&amp;"(A)",VLOOKUP(A54,[7]令和3年度契約状況調査票!$C:$AR,16,FALSE))))))</f>
        <v/>
      </c>
      <c r="I54" s="18" t="str">
        <f>IF(A54="","",VLOOKUP(A54,[7]令和3年度契約状況調査票!$C:$AR,17,FALSE))</f>
        <v/>
      </c>
      <c r="J54" s="19" t="str">
        <f>IF(A54="","",IF(VLOOKUP(A54,[7]令和3年度契約状況調査票!$C:$AR,16,FALSE)="他官署で調達手続きを実施のため","－",IF(VLOOKUP(A54,[7]令和3年度契約状況調査票!$C:$AR,23,FALSE)="②同種の他の契約の予定価格を類推されるおそれがあるため公表しない","－",IF(VLOOKUP(A54,[7]令和3年度契約状況調査票!$C:$AR,23,FALSE)="－","－",IF(VLOOKUP(A54,[7]令和3年度契約状況調査票!$C:$AR,9,FALSE)&lt;&gt;"",TEXT(VLOOKUP(A54,[7]令和3年度契約状況調査票!$C:$AR,19,FALSE),"#.0%")&amp;CHAR(10)&amp;"(B/A×100)",VLOOKUP(A54,[7]令和3年度契約状況調査票!$C:$AR,19,FALSE))))))</f>
        <v/>
      </c>
      <c r="K54" s="20" t="str">
        <f>IF(A54="","",IF(VLOOKUP(A54,[7]令和3年度契約状況調査票!$C:$AR,29,FALSE)="①公益社団法人","公社",IF(VLOOKUP(A54,[7]令和3年度契約状況調査票!$C:$AR,29,FALSE)="②公益財団法人","公財","")))</f>
        <v/>
      </c>
      <c r="L54" s="20" t="str">
        <f>IF(A54="","",VLOOKUP(A54,[7]令和3年度契約状況調査票!$C:$AR,30,FALSE))</f>
        <v/>
      </c>
      <c r="M54" s="21" t="str">
        <f>IF(A54="","",IF(VLOOKUP(A54,[7]令和3年度契約状況調査票!$C:$AR,30,FALSE)="国所管",VLOOKUP(A54,[7]令和3年度契約状況調査票!$C:$AR,24,FALSE),""))</f>
        <v/>
      </c>
      <c r="N54" s="22" t="str">
        <f>IF(A54="","",IF(AND(P54="○",O54="分担契約/単価契約"),"単価契約"&amp;CHAR(10)&amp;"予定調達総額 "&amp;TEXT(VLOOKUP(A54,[7]令和3年度契約状況調査票!$C:$AR,18,FALSE),"#,##0円")&amp;"(B)"&amp;CHAR(10)&amp;"分担契約"&amp;CHAR(10)&amp;VLOOKUP(A54,[7]令和3年度契約状況調査票!$C:$AR,34,FALSE),IF(AND(P54="○",O54="分担契約"),"分担契約"&amp;CHAR(10)&amp;"契約総額 "&amp;TEXT(VLOOKUP(A54,[7]令和3年度契約状況調査票!$C:$AR,18,FALSE),"#,##0円")&amp;"(B)"&amp;CHAR(10)&amp;VLOOKUP(A54,[7]令和3年度契約状況調査票!$C:$AR,34,FALSE),(IF(O54="分担契約/単価契約","単価契約"&amp;CHAR(10)&amp;"予定調達総額 "&amp;TEXT(VLOOKUP(A54,[7]令和3年度契約状況調査票!$C:$AR,18,FALSE),"#,##0円")&amp;CHAR(10)&amp;"分担契約"&amp;CHAR(10)&amp;VLOOKUP(A54,[7]令和3年度契約状況調査票!$C:$AR,34,FALSE),IF(O54="分担契約","分担契約"&amp;CHAR(10)&amp;"契約総額 "&amp;TEXT(VLOOKUP(A54,[7]令和3年度契約状況調査票!$C:$AR,18,FALSE),"#,##0円")&amp;CHAR(10)&amp;VLOOKUP(A54,[7]令和3年度契約状況調査票!$C:$AR,34,FALSE),IF(O54="単価契約","単価契約"&amp;CHAR(10)&amp;"予定調達総額 "&amp;TEXT(VLOOKUP(A54,[7]令和3年度契約状況調査票!$C:$AR,18,FALSE),"#,##0円")&amp;CHAR(10)&amp;VLOOKUP(A54,[7]令和3年度契約状況調査票!$C:$AR,34,FALSE),VLOOKUP(A54,[7]令和3年度契約状況調査票!$C:$AR,34,FALSE))))))))</f>
        <v/>
      </c>
      <c r="O54" s="11" t="str">
        <f>IF(A54="","",VLOOKUP(A54,[7]令和3年度契約状況調査票!$C:$BY,55,FALSE))</f>
        <v/>
      </c>
      <c r="P54" s="11" t="str">
        <f>IF(A54="","",IF(VLOOKUP(A54,[7]令和3年度契約状況調査票!$C:$AR,16,FALSE)="他官署で調達手続きを実施のため","×",IF(VLOOKUP(A54,[7]令和3年度契約状況調査票!$C:$AR,23,FALSE)="②同種の他の契約の予定価格を類推されるおそれがあるため公表しない","×","○")))</f>
        <v/>
      </c>
    </row>
    <row r="55" spans="1:16" s="11" customFormat="1" ht="60" customHeight="1">
      <c r="A55" s="12" t="str">
        <f>IF(MAX([7]令和3年度契約状況調査票!C54:C299)&gt;=ROW()-5,ROW()-5,"")</f>
        <v/>
      </c>
      <c r="B55" s="13" t="str">
        <f>IF(A55="","",VLOOKUP(A55,[7]令和3年度契約状況調査票!$C:$AR,7,FALSE))</f>
        <v/>
      </c>
      <c r="C55" s="14" t="str">
        <f>IF(A55="","",VLOOKUP(A55,[7]令和3年度契約状況調査票!$C:$AR,8,FALSE))</f>
        <v/>
      </c>
      <c r="D55" s="15" t="str">
        <f>IF(A55="","",VLOOKUP(A55,[7]令和3年度契約状況調査票!$C:$AR,11,FALSE))</f>
        <v/>
      </c>
      <c r="E55" s="13" t="str">
        <f>IF(A55="","",VLOOKUP(A55,[7]令和3年度契約状況調査票!$C:$AR,12,FALSE))</f>
        <v/>
      </c>
      <c r="F55" s="16" t="str">
        <f>IF(A55="","",VLOOKUP(A55,[7]令和3年度契約状況調査票!$C:$AR,13,FALSE))</f>
        <v/>
      </c>
      <c r="G55" s="17" t="str">
        <f>IF(A55="","",IF(VLOOKUP(A55,[7]令和3年度契約状況調査票!$C:$AR,14,FALSE)="②一般競争入札（総合評価方式）","一般競争入札"&amp;CHAR(10)&amp;"（総合評価方式）","一般競争入札"))</f>
        <v/>
      </c>
      <c r="H55" s="18" t="str">
        <f>IF(A55="","",IF(VLOOKUP(A55,[7]令和3年度契約状況調査票!$C:$AR,16,FALSE)="他官署で調達手続きを実施のため","他官署で調達手続きを実施のため",IF(VLOOKUP(A55,[7]令和3年度契約状況調査票!$C:$AR,23,FALSE)="②同種の他の契約の予定価格を類推されるおそれがあるため公表しない","同種の他の契約の予定価格を類推されるおそれがあるため公表しない",IF(VLOOKUP(A55,[7]令和3年度契約状況調査票!$C:$AR,23,FALSE)="－","－",IF(VLOOKUP(A55,[7]令和3年度契約状況調査票!$C:$AR,9,FALSE)&lt;&gt;"",TEXT(VLOOKUP(A55,[7]令和3年度契約状況調査票!$C:$AR,16,FALSE),"#,##0円")&amp;CHAR(10)&amp;"(A)",VLOOKUP(A55,[7]令和3年度契約状況調査票!$C:$AR,16,FALSE))))))</f>
        <v/>
      </c>
      <c r="I55" s="18" t="str">
        <f>IF(A55="","",VLOOKUP(A55,[7]令和3年度契約状況調査票!$C:$AR,17,FALSE))</f>
        <v/>
      </c>
      <c r="J55" s="19" t="str">
        <f>IF(A55="","",IF(VLOOKUP(A55,[7]令和3年度契約状況調査票!$C:$AR,16,FALSE)="他官署で調達手続きを実施のため","－",IF(VLOOKUP(A55,[7]令和3年度契約状況調査票!$C:$AR,23,FALSE)="②同種の他の契約の予定価格を類推されるおそれがあるため公表しない","－",IF(VLOOKUP(A55,[7]令和3年度契約状況調査票!$C:$AR,23,FALSE)="－","－",IF(VLOOKUP(A55,[7]令和3年度契約状況調査票!$C:$AR,9,FALSE)&lt;&gt;"",TEXT(VLOOKUP(A55,[7]令和3年度契約状況調査票!$C:$AR,19,FALSE),"#.0%")&amp;CHAR(10)&amp;"(B/A×100)",VLOOKUP(A55,[7]令和3年度契約状況調査票!$C:$AR,19,FALSE))))))</f>
        <v/>
      </c>
      <c r="K55" s="20" t="str">
        <f>IF(A55="","",IF(VLOOKUP(A55,[7]令和3年度契約状況調査票!$C:$AR,29,FALSE)="①公益社団法人","公社",IF(VLOOKUP(A55,[7]令和3年度契約状況調査票!$C:$AR,29,FALSE)="②公益財団法人","公財","")))</f>
        <v/>
      </c>
      <c r="L55" s="20" t="str">
        <f>IF(A55="","",VLOOKUP(A55,[7]令和3年度契約状況調査票!$C:$AR,30,FALSE))</f>
        <v/>
      </c>
      <c r="M55" s="21" t="str">
        <f>IF(A55="","",IF(VLOOKUP(A55,[7]令和3年度契約状況調査票!$C:$AR,30,FALSE)="国所管",VLOOKUP(A55,[7]令和3年度契約状況調査票!$C:$AR,24,FALSE),""))</f>
        <v/>
      </c>
      <c r="N55" s="22" t="str">
        <f>IF(A55="","",IF(AND(P55="○",O55="分担契約/単価契約"),"単価契約"&amp;CHAR(10)&amp;"予定調達総額 "&amp;TEXT(VLOOKUP(A55,[7]令和3年度契約状況調査票!$C:$AR,18,FALSE),"#,##0円")&amp;"(B)"&amp;CHAR(10)&amp;"分担契約"&amp;CHAR(10)&amp;VLOOKUP(A55,[7]令和3年度契約状況調査票!$C:$AR,34,FALSE),IF(AND(P55="○",O55="分担契約"),"分担契約"&amp;CHAR(10)&amp;"契約総額 "&amp;TEXT(VLOOKUP(A55,[7]令和3年度契約状況調査票!$C:$AR,18,FALSE),"#,##0円")&amp;"(B)"&amp;CHAR(10)&amp;VLOOKUP(A55,[7]令和3年度契約状況調査票!$C:$AR,34,FALSE),(IF(O55="分担契約/単価契約","単価契約"&amp;CHAR(10)&amp;"予定調達総額 "&amp;TEXT(VLOOKUP(A55,[7]令和3年度契約状況調査票!$C:$AR,18,FALSE),"#,##0円")&amp;CHAR(10)&amp;"分担契約"&amp;CHAR(10)&amp;VLOOKUP(A55,[7]令和3年度契約状況調査票!$C:$AR,34,FALSE),IF(O55="分担契約","分担契約"&amp;CHAR(10)&amp;"契約総額 "&amp;TEXT(VLOOKUP(A55,[7]令和3年度契約状況調査票!$C:$AR,18,FALSE),"#,##0円")&amp;CHAR(10)&amp;VLOOKUP(A55,[7]令和3年度契約状況調査票!$C:$AR,34,FALSE),IF(O55="単価契約","単価契約"&amp;CHAR(10)&amp;"予定調達総額 "&amp;TEXT(VLOOKUP(A55,[7]令和3年度契約状況調査票!$C:$AR,18,FALSE),"#,##0円")&amp;CHAR(10)&amp;VLOOKUP(A55,[7]令和3年度契約状況調査票!$C:$AR,34,FALSE),VLOOKUP(A55,[7]令和3年度契約状況調査票!$C:$AR,34,FALSE))))))))</f>
        <v/>
      </c>
      <c r="O55" s="11" t="str">
        <f>IF(A55="","",VLOOKUP(A55,[7]令和3年度契約状況調査票!$C:$BY,55,FALSE))</f>
        <v/>
      </c>
      <c r="P55" s="11" t="str">
        <f>IF(A55="","",IF(VLOOKUP(A55,[7]令和3年度契約状況調査票!$C:$AR,16,FALSE)="他官署で調達手続きを実施のため","×",IF(VLOOKUP(A55,[7]令和3年度契約状況調査票!$C:$AR,23,FALSE)="②同種の他の契約の予定価格を類推されるおそれがあるため公表しない","×","○")))</f>
        <v/>
      </c>
    </row>
    <row r="56" spans="1:16" s="11" customFormat="1" ht="60" customHeight="1">
      <c r="A56" s="12" t="str">
        <f>IF(MAX([7]令和3年度契約状況調査票!C55:C300)&gt;=ROW()-5,ROW()-5,"")</f>
        <v/>
      </c>
      <c r="B56" s="13" t="str">
        <f>IF(A56="","",VLOOKUP(A56,[7]令和3年度契約状況調査票!$C:$AR,7,FALSE))</f>
        <v/>
      </c>
      <c r="C56" s="14" t="str">
        <f>IF(A56="","",VLOOKUP(A56,[7]令和3年度契約状況調査票!$C:$AR,8,FALSE))</f>
        <v/>
      </c>
      <c r="D56" s="15" t="str">
        <f>IF(A56="","",VLOOKUP(A56,[7]令和3年度契約状況調査票!$C:$AR,11,FALSE))</f>
        <v/>
      </c>
      <c r="E56" s="13" t="str">
        <f>IF(A56="","",VLOOKUP(A56,[7]令和3年度契約状況調査票!$C:$AR,12,FALSE))</f>
        <v/>
      </c>
      <c r="F56" s="16" t="str">
        <f>IF(A56="","",VLOOKUP(A56,[7]令和3年度契約状況調査票!$C:$AR,13,FALSE))</f>
        <v/>
      </c>
      <c r="G56" s="17" t="str">
        <f>IF(A56="","",IF(VLOOKUP(A56,[7]令和3年度契約状況調査票!$C:$AR,14,FALSE)="②一般競争入札（総合評価方式）","一般競争入札"&amp;CHAR(10)&amp;"（総合評価方式）","一般競争入札"))</f>
        <v/>
      </c>
      <c r="H56" s="18" t="str">
        <f>IF(A56="","",IF(VLOOKUP(A56,[7]令和3年度契約状況調査票!$C:$AR,16,FALSE)="他官署で調達手続きを実施のため","他官署で調達手続きを実施のため",IF(VLOOKUP(A56,[7]令和3年度契約状況調査票!$C:$AR,23,FALSE)="②同種の他の契約の予定価格を類推されるおそれがあるため公表しない","同種の他の契約の予定価格を類推されるおそれがあるため公表しない",IF(VLOOKUP(A56,[7]令和3年度契約状況調査票!$C:$AR,23,FALSE)="－","－",IF(VLOOKUP(A56,[7]令和3年度契約状況調査票!$C:$AR,9,FALSE)&lt;&gt;"",TEXT(VLOOKUP(A56,[7]令和3年度契約状況調査票!$C:$AR,16,FALSE),"#,##0円")&amp;CHAR(10)&amp;"(A)",VLOOKUP(A56,[7]令和3年度契約状況調査票!$C:$AR,16,FALSE))))))</f>
        <v/>
      </c>
      <c r="I56" s="18" t="str">
        <f>IF(A56="","",VLOOKUP(A56,[7]令和3年度契約状況調査票!$C:$AR,17,FALSE))</f>
        <v/>
      </c>
      <c r="J56" s="19" t="str">
        <f>IF(A56="","",IF(VLOOKUP(A56,[7]令和3年度契約状況調査票!$C:$AR,16,FALSE)="他官署で調達手続きを実施のため","－",IF(VLOOKUP(A56,[7]令和3年度契約状況調査票!$C:$AR,23,FALSE)="②同種の他の契約の予定価格を類推されるおそれがあるため公表しない","－",IF(VLOOKUP(A56,[7]令和3年度契約状況調査票!$C:$AR,23,FALSE)="－","－",IF(VLOOKUP(A56,[7]令和3年度契約状況調査票!$C:$AR,9,FALSE)&lt;&gt;"",TEXT(VLOOKUP(A56,[7]令和3年度契約状況調査票!$C:$AR,19,FALSE),"#.0%")&amp;CHAR(10)&amp;"(B/A×100)",VLOOKUP(A56,[7]令和3年度契約状況調査票!$C:$AR,19,FALSE))))))</f>
        <v/>
      </c>
      <c r="K56" s="20" t="str">
        <f>IF(A56="","",IF(VLOOKUP(A56,[7]令和3年度契約状況調査票!$C:$AR,29,FALSE)="①公益社団法人","公社",IF(VLOOKUP(A56,[7]令和3年度契約状況調査票!$C:$AR,29,FALSE)="②公益財団法人","公財","")))</f>
        <v/>
      </c>
      <c r="L56" s="20" t="str">
        <f>IF(A56="","",VLOOKUP(A56,[7]令和3年度契約状況調査票!$C:$AR,30,FALSE))</f>
        <v/>
      </c>
      <c r="M56" s="21" t="str">
        <f>IF(A56="","",IF(VLOOKUP(A56,[7]令和3年度契約状況調査票!$C:$AR,30,FALSE)="国所管",VLOOKUP(A56,[7]令和3年度契約状況調査票!$C:$AR,24,FALSE),""))</f>
        <v/>
      </c>
      <c r="N56" s="22" t="str">
        <f>IF(A56="","",IF(AND(P56="○",O56="分担契約/単価契約"),"単価契約"&amp;CHAR(10)&amp;"予定調達総額 "&amp;TEXT(VLOOKUP(A56,[7]令和3年度契約状況調査票!$C:$AR,18,FALSE),"#,##0円")&amp;"(B)"&amp;CHAR(10)&amp;"分担契約"&amp;CHAR(10)&amp;VLOOKUP(A56,[7]令和3年度契約状況調査票!$C:$AR,34,FALSE),IF(AND(P56="○",O56="分担契約"),"分担契約"&amp;CHAR(10)&amp;"契約総額 "&amp;TEXT(VLOOKUP(A56,[7]令和3年度契約状況調査票!$C:$AR,18,FALSE),"#,##0円")&amp;"(B)"&amp;CHAR(10)&amp;VLOOKUP(A56,[7]令和3年度契約状況調査票!$C:$AR,34,FALSE),(IF(O56="分担契約/単価契約","単価契約"&amp;CHAR(10)&amp;"予定調達総額 "&amp;TEXT(VLOOKUP(A56,[7]令和3年度契約状況調査票!$C:$AR,18,FALSE),"#,##0円")&amp;CHAR(10)&amp;"分担契約"&amp;CHAR(10)&amp;VLOOKUP(A56,[7]令和3年度契約状況調査票!$C:$AR,34,FALSE),IF(O56="分担契約","分担契約"&amp;CHAR(10)&amp;"契約総額 "&amp;TEXT(VLOOKUP(A56,[7]令和3年度契約状況調査票!$C:$AR,18,FALSE),"#,##0円")&amp;CHAR(10)&amp;VLOOKUP(A56,[7]令和3年度契約状況調査票!$C:$AR,34,FALSE),IF(O56="単価契約","単価契約"&amp;CHAR(10)&amp;"予定調達総額 "&amp;TEXT(VLOOKUP(A56,[7]令和3年度契約状況調査票!$C:$AR,18,FALSE),"#,##0円")&amp;CHAR(10)&amp;VLOOKUP(A56,[7]令和3年度契約状況調査票!$C:$AR,34,FALSE),VLOOKUP(A56,[7]令和3年度契約状況調査票!$C:$AR,34,FALSE))))))))</f>
        <v/>
      </c>
      <c r="O56" s="11" t="str">
        <f>IF(A56="","",VLOOKUP(A56,[7]令和3年度契約状況調査票!$C:$BY,55,FALSE))</f>
        <v/>
      </c>
      <c r="P56" s="11" t="str">
        <f>IF(A56="","",IF(VLOOKUP(A56,[7]令和3年度契約状況調査票!$C:$AR,16,FALSE)="他官署で調達手続きを実施のため","×",IF(VLOOKUP(A56,[7]令和3年度契約状況調査票!$C:$AR,23,FALSE)="②同種の他の契約の予定価格を類推されるおそれがあるため公表しない","×","○")))</f>
        <v/>
      </c>
    </row>
    <row r="57" spans="1:16" s="11" customFormat="1" ht="60" customHeight="1">
      <c r="A57" s="12" t="str">
        <f>IF(MAX([7]令和3年度契約状況調査票!C56:C301)&gt;=ROW()-5,ROW()-5,"")</f>
        <v/>
      </c>
      <c r="B57" s="13" t="str">
        <f>IF(A57="","",VLOOKUP(A57,[7]令和3年度契約状況調査票!$C:$AR,7,FALSE))</f>
        <v/>
      </c>
      <c r="C57" s="14" t="str">
        <f>IF(A57="","",VLOOKUP(A57,[7]令和3年度契約状況調査票!$C:$AR,8,FALSE))</f>
        <v/>
      </c>
      <c r="D57" s="15" t="str">
        <f>IF(A57="","",VLOOKUP(A57,[7]令和3年度契約状況調査票!$C:$AR,11,FALSE))</f>
        <v/>
      </c>
      <c r="E57" s="13" t="str">
        <f>IF(A57="","",VLOOKUP(A57,[7]令和3年度契約状況調査票!$C:$AR,12,FALSE))</f>
        <v/>
      </c>
      <c r="F57" s="16" t="str">
        <f>IF(A57="","",VLOOKUP(A57,[7]令和3年度契約状況調査票!$C:$AR,13,FALSE))</f>
        <v/>
      </c>
      <c r="G57" s="17" t="str">
        <f>IF(A57="","",IF(VLOOKUP(A57,[7]令和3年度契約状況調査票!$C:$AR,14,FALSE)="②一般競争入札（総合評価方式）","一般競争入札"&amp;CHAR(10)&amp;"（総合評価方式）","一般競争入札"))</f>
        <v/>
      </c>
      <c r="H57" s="18" t="str">
        <f>IF(A57="","",IF(VLOOKUP(A57,[7]令和3年度契約状況調査票!$C:$AR,16,FALSE)="他官署で調達手続きを実施のため","他官署で調達手続きを実施のため",IF(VLOOKUP(A57,[7]令和3年度契約状況調査票!$C:$AR,23,FALSE)="②同種の他の契約の予定価格を類推されるおそれがあるため公表しない","同種の他の契約の予定価格を類推されるおそれがあるため公表しない",IF(VLOOKUP(A57,[7]令和3年度契約状況調査票!$C:$AR,23,FALSE)="－","－",IF(VLOOKUP(A57,[7]令和3年度契約状況調査票!$C:$AR,9,FALSE)&lt;&gt;"",TEXT(VLOOKUP(A57,[7]令和3年度契約状況調査票!$C:$AR,16,FALSE),"#,##0円")&amp;CHAR(10)&amp;"(A)",VLOOKUP(A57,[7]令和3年度契約状況調査票!$C:$AR,16,FALSE))))))</f>
        <v/>
      </c>
      <c r="I57" s="18" t="str">
        <f>IF(A57="","",VLOOKUP(A57,[7]令和3年度契約状況調査票!$C:$AR,17,FALSE))</f>
        <v/>
      </c>
      <c r="J57" s="19" t="str">
        <f>IF(A57="","",IF(VLOOKUP(A57,[7]令和3年度契約状況調査票!$C:$AR,16,FALSE)="他官署で調達手続きを実施のため","－",IF(VLOOKUP(A57,[7]令和3年度契約状況調査票!$C:$AR,23,FALSE)="②同種の他の契約の予定価格を類推されるおそれがあるため公表しない","－",IF(VLOOKUP(A57,[7]令和3年度契約状況調査票!$C:$AR,23,FALSE)="－","－",IF(VLOOKUP(A57,[7]令和3年度契約状況調査票!$C:$AR,9,FALSE)&lt;&gt;"",TEXT(VLOOKUP(A57,[7]令和3年度契約状況調査票!$C:$AR,19,FALSE),"#.0%")&amp;CHAR(10)&amp;"(B/A×100)",VLOOKUP(A57,[7]令和3年度契約状況調査票!$C:$AR,19,FALSE))))))</f>
        <v/>
      </c>
      <c r="K57" s="20" t="str">
        <f>IF(A57="","",IF(VLOOKUP(A57,[7]令和3年度契約状況調査票!$C:$AR,29,FALSE)="①公益社団法人","公社",IF(VLOOKUP(A57,[7]令和3年度契約状況調査票!$C:$AR,29,FALSE)="②公益財団法人","公財","")))</f>
        <v/>
      </c>
      <c r="L57" s="20" t="str">
        <f>IF(A57="","",VLOOKUP(A57,[7]令和3年度契約状況調査票!$C:$AR,30,FALSE))</f>
        <v/>
      </c>
      <c r="M57" s="21" t="str">
        <f>IF(A57="","",IF(VLOOKUP(A57,[7]令和3年度契約状況調査票!$C:$AR,30,FALSE)="国所管",VLOOKUP(A57,[7]令和3年度契約状況調査票!$C:$AR,24,FALSE),""))</f>
        <v/>
      </c>
      <c r="N57" s="22" t="str">
        <f>IF(A57="","",IF(AND(P57="○",O57="分担契約/単価契約"),"単価契約"&amp;CHAR(10)&amp;"予定調達総額 "&amp;TEXT(VLOOKUP(A57,[7]令和3年度契約状況調査票!$C:$AR,18,FALSE),"#,##0円")&amp;"(B)"&amp;CHAR(10)&amp;"分担契約"&amp;CHAR(10)&amp;VLOOKUP(A57,[7]令和3年度契約状況調査票!$C:$AR,34,FALSE),IF(AND(P57="○",O57="分担契約"),"分担契約"&amp;CHAR(10)&amp;"契約総額 "&amp;TEXT(VLOOKUP(A57,[7]令和3年度契約状況調査票!$C:$AR,18,FALSE),"#,##0円")&amp;"(B)"&amp;CHAR(10)&amp;VLOOKUP(A57,[7]令和3年度契約状況調査票!$C:$AR,34,FALSE),(IF(O57="分担契約/単価契約","単価契約"&amp;CHAR(10)&amp;"予定調達総額 "&amp;TEXT(VLOOKUP(A57,[7]令和3年度契約状況調査票!$C:$AR,18,FALSE),"#,##0円")&amp;CHAR(10)&amp;"分担契約"&amp;CHAR(10)&amp;VLOOKUP(A57,[7]令和3年度契約状況調査票!$C:$AR,34,FALSE),IF(O57="分担契約","分担契約"&amp;CHAR(10)&amp;"契約総額 "&amp;TEXT(VLOOKUP(A57,[7]令和3年度契約状況調査票!$C:$AR,18,FALSE),"#,##0円")&amp;CHAR(10)&amp;VLOOKUP(A57,[7]令和3年度契約状況調査票!$C:$AR,34,FALSE),IF(O57="単価契約","単価契約"&amp;CHAR(10)&amp;"予定調達総額 "&amp;TEXT(VLOOKUP(A57,[7]令和3年度契約状況調査票!$C:$AR,18,FALSE),"#,##0円")&amp;CHAR(10)&amp;VLOOKUP(A57,[7]令和3年度契約状況調査票!$C:$AR,34,FALSE),VLOOKUP(A57,[7]令和3年度契約状況調査票!$C:$AR,34,FALSE))))))))</f>
        <v/>
      </c>
      <c r="O57" s="11" t="str">
        <f>IF(A57="","",VLOOKUP(A57,[7]令和3年度契約状況調査票!$C:$BY,55,FALSE))</f>
        <v/>
      </c>
      <c r="P57" s="11" t="str">
        <f>IF(A57="","",IF(VLOOKUP(A57,[7]令和3年度契約状況調査票!$C:$AR,16,FALSE)="他官署で調達手続きを実施のため","×",IF(VLOOKUP(A57,[7]令和3年度契約状況調査票!$C:$AR,23,FALSE)="②同種の他の契約の予定価格を類推されるおそれがあるため公表しない","×","○")))</f>
        <v/>
      </c>
    </row>
    <row r="58" spans="1:16" s="11" customFormat="1" ht="60" customHeight="1">
      <c r="A58" s="12" t="str">
        <f>IF(MAX([7]令和3年度契約状況調査票!C57:C302)&gt;=ROW()-5,ROW()-5,"")</f>
        <v/>
      </c>
      <c r="B58" s="13" t="str">
        <f>IF(A58="","",VLOOKUP(A58,[7]令和3年度契約状況調査票!$C:$AR,7,FALSE))</f>
        <v/>
      </c>
      <c r="C58" s="14" t="str">
        <f>IF(A58="","",VLOOKUP(A58,[7]令和3年度契約状況調査票!$C:$AR,8,FALSE))</f>
        <v/>
      </c>
      <c r="D58" s="15" t="str">
        <f>IF(A58="","",VLOOKUP(A58,[7]令和3年度契約状況調査票!$C:$AR,11,FALSE))</f>
        <v/>
      </c>
      <c r="E58" s="13" t="str">
        <f>IF(A58="","",VLOOKUP(A58,[7]令和3年度契約状況調査票!$C:$AR,12,FALSE))</f>
        <v/>
      </c>
      <c r="F58" s="16" t="str">
        <f>IF(A58="","",VLOOKUP(A58,[7]令和3年度契約状況調査票!$C:$AR,13,FALSE))</f>
        <v/>
      </c>
      <c r="G58" s="17" t="str">
        <f>IF(A58="","",IF(VLOOKUP(A58,[7]令和3年度契約状況調査票!$C:$AR,14,FALSE)="②一般競争入札（総合評価方式）","一般競争入札"&amp;CHAR(10)&amp;"（総合評価方式）","一般競争入札"))</f>
        <v/>
      </c>
      <c r="H58" s="18" t="str">
        <f>IF(A58="","",IF(VLOOKUP(A58,[7]令和3年度契約状況調査票!$C:$AR,16,FALSE)="他官署で調達手続きを実施のため","他官署で調達手続きを実施のため",IF(VLOOKUP(A58,[7]令和3年度契約状況調査票!$C:$AR,23,FALSE)="②同種の他の契約の予定価格を類推されるおそれがあるため公表しない","同種の他の契約の予定価格を類推されるおそれがあるため公表しない",IF(VLOOKUP(A58,[7]令和3年度契約状況調査票!$C:$AR,23,FALSE)="－","－",IF(VLOOKUP(A58,[7]令和3年度契約状況調査票!$C:$AR,9,FALSE)&lt;&gt;"",TEXT(VLOOKUP(A58,[7]令和3年度契約状況調査票!$C:$AR,16,FALSE),"#,##0円")&amp;CHAR(10)&amp;"(A)",VLOOKUP(A58,[7]令和3年度契約状況調査票!$C:$AR,16,FALSE))))))</f>
        <v/>
      </c>
      <c r="I58" s="18" t="str">
        <f>IF(A58="","",VLOOKUP(A58,[7]令和3年度契約状況調査票!$C:$AR,17,FALSE))</f>
        <v/>
      </c>
      <c r="J58" s="19" t="str">
        <f>IF(A58="","",IF(VLOOKUP(A58,[7]令和3年度契約状況調査票!$C:$AR,16,FALSE)="他官署で調達手続きを実施のため","－",IF(VLOOKUP(A58,[7]令和3年度契約状況調査票!$C:$AR,23,FALSE)="②同種の他の契約の予定価格を類推されるおそれがあるため公表しない","－",IF(VLOOKUP(A58,[7]令和3年度契約状況調査票!$C:$AR,23,FALSE)="－","－",IF(VLOOKUP(A58,[7]令和3年度契約状況調査票!$C:$AR,9,FALSE)&lt;&gt;"",TEXT(VLOOKUP(A58,[7]令和3年度契約状況調査票!$C:$AR,19,FALSE),"#.0%")&amp;CHAR(10)&amp;"(B/A×100)",VLOOKUP(A58,[7]令和3年度契約状況調査票!$C:$AR,19,FALSE))))))</f>
        <v/>
      </c>
      <c r="K58" s="20" t="str">
        <f>IF(A58="","",IF(VLOOKUP(A58,[7]令和3年度契約状況調査票!$C:$AR,29,FALSE)="①公益社団法人","公社",IF(VLOOKUP(A58,[7]令和3年度契約状況調査票!$C:$AR,29,FALSE)="②公益財団法人","公財","")))</f>
        <v/>
      </c>
      <c r="L58" s="20" t="str">
        <f>IF(A58="","",VLOOKUP(A58,[7]令和3年度契約状況調査票!$C:$AR,30,FALSE))</f>
        <v/>
      </c>
      <c r="M58" s="21" t="str">
        <f>IF(A58="","",IF(VLOOKUP(A58,[7]令和3年度契約状況調査票!$C:$AR,30,FALSE)="国所管",VLOOKUP(A58,[7]令和3年度契約状況調査票!$C:$AR,24,FALSE),""))</f>
        <v/>
      </c>
      <c r="N58" s="22" t="str">
        <f>IF(A58="","",IF(AND(P58="○",O58="分担契約/単価契約"),"単価契約"&amp;CHAR(10)&amp;"予定調達総額 "&amp;TEXT(VLOOKUP(A58,[7]令和3年度契約状況調査票!$C:$AR,18,FALSE),"#,##0円")&amp;"(B)"&amp;CHAR(10)&amp;"分担契約"&amp;CHAR(10)&amp;VLOOKUP(A58,[7]令和3年度契約状況調査票!$C:$AR,34,FALSE),IF(AND(P58="○",O58="分担契約"),"分担契約"&amp;CHAR(10)&amp;"契約総額 "&amp;TEXT(VLOOKUP(A58,[7]令和3年度契約状況調査票!$C:$AR,18,FALSE),"#,##0円")&amp;"(B)"&amp;CHAR(10)&amp;VLOOKUP(A58,[7]令和3年度契約状況調査票!$C:$AR,34,FALSE),(IF(O58="分担契約/単価契約","単価契約"&amp;CHAR(10)&amp;"予定調達総額 "&amp;TEXT(VLOOKUP(A58,[7]令和3年度契約状況調査票!$C:$AR,18,FALSE),"#,##0円")&amp;CHAR(10)&amp;"分担契約"&amp;CHAR(10)&amp;VLOOKUP(A58,[7]令和3年度契約状況調査票!$C:$AR,34,FALSE),IF(O58="分担契約","分担契約"&amp;CHAR(10)&amp;"契約総額 "&amp;TEXT(VLOOKUP(A58,[7]令和3年度契約状況調査票!$C:$AR,18,FALSE),"#,##0円")&amp;CHAR(10)&amp;VLOOKUP(A58,[7]令和3年度契約状況調査票!$C:$AR,34,FALSE),IF(O58="単価契約","単価契約"&amp;CHAR(10)&amp;"予定調達総額 "&amp;TEXT(VLOOKUP(A58,[7]令和3年度契約状況調査票!$C:$AR,18,FALSE),"#,##0円")&amp;CHAR(10)&amp;VLOOKUP(A58,[7]令和3年度契約状況調査票!$C:$AR,34,FALSE),VLOOKUP(A58,[7]令和3年度契約状況調査票!$C:$AR,34,FALSE))))))))</f>
        <v/>
      </c>
      <c r="O58" s="11" t="str">
        <f>IF(A58="","",VLOOKUP(A58,[7]令和3年度契約状況調査票!$C:$BY,55,FALSE))</f>
        <v/>
      </c>
      <c r="P58" s="11" t="str">
        <f>IF(A58="","",IF(VLOOKUP(A58,[7]令和3年度契約状況調査票!$C:$AR,16,FALSE)="他官署で調達手続きを実施のため","×",IF(VLOOKUP(A58,[7]令和3年度契約状況調査票!$C:$AR,23,FALSE)="②同種の他の契約の予定価格を類推されるおそれがあるため公表しない","×","○")))</f>
        <v/>
      </c>
    </row>
    <row r="59" spans="1:16" s="11" customFormat="1" ht="60" customHeight="1">
      <c r="A59" s="12" t="str">
        <f>IF(MAX([7]令和3年度契約状況調査票!C58:C303)&gt;=ROW()-5,ROW()-5,"")</f>
        <v/>
      </c>
      <c r="B59" s="13" t="str">
        <f>IF(A59="","",VLOOKUP(A59,[7]令和3年度契約状況調査票!$C:$AR,7,FALSE))</f>
        <v/>
      </c>
      <c r="C59" s="14" t="str">
        <f>IF(A59="","",VLOOKUP(A59,[7]令和3年度契約状況調査票!$C:$AR,8,FALSE))</f>
        <v/>
      </c>
      <c r="D59" s="15" t="str">
        <f>IF(A59="","",VLOOKUP(A59,[7]令和3年度契約状況調査票!$C:$AR,11,FALSE))</f>
        <v/>
      </c>
      <c r="E59" s="13" t="str">
        <f>IF(A59="","",VLOOKUP(A59,[7]令和3年度契約状況調査票!$C:$AR,12,FALSE))</f>
        <v/>
      </c>
      <c r="F59" s="16" t="str">
        <f>IF(A59="","",VLOOKUP(A59,[7]令和3年度契約状況調査票!$C:$AR,13,FALSE))</f>
        <v/>
      </c>
      <c r="G59" s="17" t="str">
        <f>IF(A59="","",IF(VLOOKUP(A59,[7]令和3年度契約状況調査票!$C:$AR,14,FALSE)="②一般競争入札（総合評価方式）","一般競争入札"&amp;CHAR(10)&amp;"（総合評価方式）","一般競争入札"))</f>
        <v/>
      </c>
      <c r="H59" s="18" t="str">
        <f>IF(A59="","",IF(VLOOKUP(A59,[7]令和3年度契約状況調査票!$C:$AR,16,FALSE)="他官署で調達手続きを実施のため","他官署で調達手続きを実施のため",IF(VLOOKUP(A59,[7]令和3年度契約状況調査票!$C:$AR,23,FALSE)="②同種の他の契約の予定価格を類推されるおそれがあるため公表しない","同種の他の契約の予定価格を類推されるおそれがあるため公表しない",IF(VLOOKUP(A59,[7]令和3年度契約状況調査票!$C:$AR,23,FALSE)="－","－",IF(VLOOKUP(A59,[7]令和3年度契約状況調査票!$C:$AR,9,FALSE)&lt;&gt;"",TEXT(VLOOKUP(A59,[7]令和3年度契約状況調査票!$C:$AR,16,FALSE),"#,##0円")&amp;CHAR(10)&amp;"(A)",VLOOKUP(A59,[7]令和3年度契約状況調査票!$C:$AR,16,FALSE))))))</f>
        <v/>
      </c>
      <c r="I59" s="18" t="str">
        <f>IF(A59="","",VLOOKUP(A59,[7]令和3年度契約状況調査票!$C:$AR,17,FALSE))</f>
        <v/>
      </c>
      <c r="J59" s="19" t="str">
        <f>IF(A59="","",IF(VLOOKUP(A59,[7]令和3年度契約状況調査票!$C:$AR,16,FALSE)="他官署で調達手続きを実施のため","－",IF(VLOOKUP(A59,[7]令和3年度契約状況調査票!$C:$AR,23,FALSE)="②同種の他の契約の予定価格を類推されるおそれがあるため公表しない","－",IF(VLOOKUP(A59,[7]令和3年度契約状況調査票!$C:$AR,23,FALSE)="－","－",IF(VLOOKUP(A59,[7]令和3年度契約状況調査票!$C:$AR,9,FALSE)&lt;&gt;"",TEXT(VLOOKUP(A59,[7]令和3年度契約状況調査票!$C:$AR,19,FALSE),"#.0%")&amp;CHAR(10)&amp;"(B/A×100)",VLOOKUP(A59,[7]令和3年度契約状況調査票!$C:$AR,19,FALSE))))))</f>
        <v/>
      </c>
      <c r="K59" s="20" t="str">
        <f>IF(A59="","",IF(VLOOKUP(A59,[7]令和3年度契約状況調査票!$C:$AR,29,FALSE)="①公益社団法人","公社",IF(VLOOKUP(A59,[7]令和3年度契約状況調査票!$C:$AR,29,FALSE)="②公益財団法人","公財","")))</f>
        <v/>
      </c>
      <c r="L59" s="20" t="str">
        <f>IF(A59="","",VLOOKUP(A59,[7]令和3年度契約状況調査票!$C:$AR,30,FALSE))</f>
        <v/>
      </c>
      <c r="M59" s="21" t="str">
        <f>IF(A59="","",IF(VLOOKUP(A59,[7]令和3年度契約状況調査票!$C:$AR,30,FALSE)="国所管",VLOOKUP(A59,[7]令和3年度契約状況調査票!$C:$AR,24,FALSE),""))</f>
        <v/>
      </c>
      <c r="N59" s="22" t="str">
        <f>IF(A59="","",IF(AND(P59="○",O59="分担契約/単価契約"),"単価契約"&amp;CHAR(10)&amp;"予定調達総額 "&amp;TEXT(VLOOKUP(A59,[7]令和3年度契約状況調査票!$C:$AR,18,FALSE),"#,##0円")&amp;"(B)"&amp;CHAR(10)&amp;"分担契約"&amp;CHAR(10)&amp;VLOOKUP(A59,[7]令和3年度契約状況調査票!$C:$AR,34,FALSE),IF(AND(P59="○",O59="分担契約"),"分担契約"&amp;CHAR(10)&amp;"契約総額 "&amp;TEXT(VLOOKUP(A59,[7]令和3年度契約状況調査票!$C:$AR,18,FALSE),"#,##0円")&amp;"(B)"&amp;CHAR(10)&amp;VLOOKUP(A59,[7]令和3年度契約状況調査票!$C:$AR,34,FALSE),(IF(O59="分担契約/単価契約","単価契約"&amp;CHAR(10)&amp;"予定調達総額 "&amp;TEXT(VLOOKUP(A59,[7]令和3年度契約状況調査票!$C:$AR,18,FALSE),"#,##0円")&amp;CHAR(10)&amp;"分担契約"&amp;CHAR(10)&amp;VLOOKUP(A59,[7]令和3年度契約状況調査票!$C:$AR,34,FALSE),IF(O59="分担契約","分担契約"&amp;CHAR(10)&amp;"契約総額 "&amp;TEXT(VLOOKUP(A59,[7]令和3年度契約状況調査票!$C:$AR,18,FALSE),"#,##0円")&amp;CHAR(10)&amp;VLOOKUP(A59,[7]令和3年度契約状況調査票!$C:$AR,34,FALSE),IF(O59="単価契約","単価契約"&amp;CHAR(10)&amp;"予定調達総額 "&amp;TEXT(VLOOKUP(A59,[7]令和3年度契約状況調査票!$C:$AR,18,FALSE),"#,##0円")&amp;CHAR(10)&amp;VLOOKUP(A59,[7]令和3年度契約状況調査票!$C:$AR,34,FALSE),VLOOKUP(A59,[7]令和3年度契約状況調査票!$C:$AR,34,FALSE))))))))</f>
        <v/>
      </c>
      <c r="O59" s="11" t="str">
        <f>IF(A59="","",VLOOKUP(A59,[7]令和3年度契約状況調査票!$C:$BY,55,FALSE))</f>
        <v/>
      </c>
      <c r="P59" s="11" t="str">
        <f>IF(A59="","",IF(VLOOKUP(A59,[7]令和3年度契約状況調査票!$C:$AR,16,FALSE)="他官署で調達手続きを実施のため","×",IF(VLOOKUP(A59,[7]令和3年度契約状況調査票!$C:$AR,23,FALSE)="②同種の他の契約の予定価格を類推されるおそれがあるため公表しない","×","○")))</f>
        <v/>
      </c>
    </row>
    <row r="60" spans="1:16" s="11" customFormat="1" ht="60" customHeight="1">
      <c r="A60" s="12" t="str">
        <f>IF(MAX([7]令和3年度契約状況調査票!C59:C304)&gt;=ROW()-5,ROW()-5,"")</f>
        <v/>
      </c>
      <c r="B60" s="13" t="str">
        <f>IF(A60="","",VLOOKUP(A60,[7]令和3年度契約状況調査票!$C:$AR,7,FALSE))</f>
        <v/>
      </c>
      <c r="C60" s="14" t="str">
        <f>IF(A60="","",VLOOKUP(A60,[7]令和3年度契約状況調査票!$C:$AR,8,FALSE))</f>
        <v/>
      </c>
      <c r="D60" s="15" t="str">
        <f>IF(A60="","",VLOOKUP(A60,[7]令和3年度契約状況調査票!$C:$AR,11,FALSE))</f>
        <v/>
      </c>
      <c r="E60" s="13" t="str">
        <f>IF(A60="","",VLOOKUP(A60,[7]令和3年度契約状況調査票!$C:$AR,12,FALSE))</f>
        <v/>
      </c>
      <c r="F60" s="16" t="str">
        <f>IF(A60="","",VLOOKUP(A60,[7]令和3年度契約状況調査票!$C:$AR,13,FALSE))</f>
        <v/>
      </c>
      <c r="G60" s="17" t="str">
        <f>IF(A60="","",IF(VLOOKUP(A60,[7]令和3年度契約状況調査票!$C:$AR,14,FALSE)="②一般競争入札（総合評価方式）","一般競争入札"&amp;CHAR(10)&amp;"（総合評価方式）","一般競争入札"))</f>
        <v/>
      </c>
      <c r="H60" s="18" t="str">
        <f>IF(A60="","",IF(VLOOKUP(A60,[7]令和3年度契約状況調査票!$C:$AR,16,FALSE)="他官署で調達手続きを実施のため","他官署で調達手続きを実施のため",IF(VLOOKUP(A60,[7]令和3年度契約状況調査票!$C:$AR,23,FALSE)="②同種の他の契約の予定価格を類推されるおそれがあるため公表しない","同種の他の契約の予定価格を類推されるおそれがあるため公表しない",IF(VLOOKUP(A60,[7]令和3年度契約状況調査票!$C:$AR,23,FALSE)="－","－",IF(VLOOKUP(A60,[7]令和3年度契約状況調査票!$C:$AR,9,FALSE)&lt;&gt;"",TEXT(VLOOKUP(A60,[7]令和3年度契約状況調査票!$C:$AR,16,FALSE),"#,##0円")&amp;CHAR(10)&amp;"(A)",VLOOKUP(A60,[7]令和3年度契約状況調査票!$C:$AR,16,FALSE))))))</f>
        <v/>
      </c>
      <c r="I60" s="18" t="str">
        <f>IF(A60="","",VLOOKUP(A60,[7]令和3年度契約状況調査票!$C:$AR,17,FALSE))</f>
        <v/>
      </c>
      <c r="J60" s="19" t="str">
        <f>IF(A60="","",IF(VLOOKUP(A60,[7]令和3年度契約状況調査票!$C:$AR,16,FALSE)="他官署で調達手続きを実施のため","－",IF(VLOOKUP(A60,[7]令和3年度契約状況調査票!$C:$AR,23,FALSE)="②同種の他の契約の予定価格を類推されるおそれがあるため公表しない","－",IF(VLOOKUP(A60,[7]令和3年度契約状況調査票!$C:$AR,23,FALSE)="－","－",IF(VLOOKUP(A60,[7]令和3年度契約状況調査票!$C:$AR,9,FALSE)&lt;&gt;"",TEXT(VLOOKUP(A60,[7]令和3年度契約状況調査票!$C:$AR,19,FALSE),"#.0%")&amp;CHAR(10)&amp;"(B/A×100)",VLOOKUP(A60,[7]令和3年度契約状況調査票!$C:$AR,19,FALSE))))))</f>
        <v/>
      </c>
      <c r="K60" s="20" t="str">
        <f>IF(A60="","",IF(VLOOKUP(A60,[7]令和3年度契約状況調査票!$C:$AR,29,FALSE)="①公益社団法人","公社",IF(VLOOKUP(A60,[7]令和3年度契約状況調査票!$C:$AR,29,FALSE)="②公益財団法人","公財","")))</f>
        <v/>
      </c>
      <c r="L60" s="20" t="str">
        <f>IF(A60="","",VLOOKUP(A60,[7]令和3年度契約状況調査票!$C:$AR,30,FALSE))</f>
        <v/>
      </c>
      <c r="M60" s="21" t="str">
        <f>IF(A60="","",IF(VLOOKUP(A60,[7]令和3年度契約状況調査票!$C:$AR,30,FALSE)="国所管",VLOOKUP(A60,[7]令和3年度契約状況調査票!$C:$AR,24,FALSE),""))</f>
        <v/>
      </c>
      <c r="N60" s="22" t="str">
        <f>IF(A60="","",IF(AND(P60="○",O60="分担契約/単価契約"),"単価契約"&amp;CHAR(10)&amp;"予定調達総額 "&amp;TEXT(VLOOKUP(A60,[7]令和3年度契約状況調査票!$C:$AR,18,FALSE),"#,##0円")&amp;"(B)"&amp;CHAR(10)&amp;"分担契約"&amp;CHAR(10)&amp;VLOOKUP(A60,[7]令和3年度契約状況調査票!$C:$AR,34,FALSE),IF(AND(P60="○",O60="分担契約"),"分担契約"&amp;CHAR(10)&amp;"契約総額 "&amp;TEXT(VLOOKUP(A60,[7]令和3年度契約状況調査票!$C:$AR,18,FALSE),"#,##0円")&amp;"(B)"&amp;CHAR(10)&amp;VLOOKUP(A60,[7]令和3年度契約状況調査票!$C:$AR,34,FALSE),(IF(O60="分担契約/単価契約","単価契約"&amp;CHAR(10)&amp;"予定調達総額 "&amp;TEXT(VLOOKUP(A60,[7]令和3年度契約状況調査票!$C:$AR,18,FALSE),"#,##0円")&amp;CHAR(10)&amp;"分担契約"&amp;CHAR(10)&amp;VLOOKUP(A60,[7]令和3年度契約状況調査票!$C:$AR,34,FALSE),IF(O60="分担契約","分担契約"&amp;CHAR(10)&amp;"契約総額 "&amp;TEXT(VLOOKUP(A60,[7]令和3年度契約状況調査票!$C:$AR,18,FALSE),"#,##0円")&amp;CHAR(10)&amp;VLOOKUP(A60,[7]令和3年度契約状況調査票!$C:$AR,34,FALSE),IF(O60="単価契約","単価契約"&amp;CHAR(10)&amp;"予定調達総額 "&amp;TEXT(VLOOKUP(A60,[7]令和3年度契約状況調査票!$C:$AR,18,FALSE),"#,##0円")&amp;CHAR(10)&amp;VLOOKUP(A60,[7]令和3年度契約状況調査票!$C:$AR,34,FALSE),VLOOKUP(A60,[7]令和3年度契約状況調査票!$C:$AR,34,FALSE))))))))</f>
        <v/>
      </c>
      <c r="O60" s="11" t="str">
        <f>IF(A60="","",VLOOKUP(A60,[7]令和3年度契約状況調査票!$C:$BY,55,FALSE))</f>
        <v/>
      </c>
      <c r="P60" s="11" t="str">
        <f>IF(A60="","",IF(VLOOKUP(A60,[7]令和3年度契約状況調査票!$C:$AR,16,FALSE)="他官署で調達手続きを実施のため","×",IF(VLOOKUP(A60,[7]令和3年度契約状況調査票!$C:$AR,23,FALSE)="②同種の他の契約の予定価格を類推されるおそれがあるため公表しない","×","○")))</f>
        <v/>
      </c>
    </row>
    <row r="61" spans="1:16" s="11" customFormat="1" ht="60" customHeight="1">
      <c r="A61" s="12" t="str">
        <f>IF(MAX([7]令和3年度契約状況調査票!C60:C305)&gt;=ROW()-5,ROW()-5,"")</f>
        <v/>
      </c>
      <c r="B61" s="13" t="str">
        <f>IF(A61="","",VLOOKUP(A61,[7]令和3年度契約状況調査票!$C:$AR,7,FALSE))</f>
        <v/>
      </c>
      <c r="C61" s="14" t="str">
        <f>IF(A61="","",VLOOKUP(A61,[7]令和3年度契約状況調査票!$C:$AR,8,FALSE))</f>
        <v/>
      </c>
      <c r="D61" s="15" t="str">
        <f>IF(A61="","",VLOOKUP(A61,[7]令和3年度契約状況調査票!$C:$AR,11,FALSE))</f>
        <v/>
      </c>
      <c r="E61" s="13" t="str">
        <f>IF(A61="","",VLOOKUP(A61,[7]令和3年度契約状況調査票!$C:$AR,12,FALSE))</f>
        <v/>
      </c>
      <c r="F61" s="16" t="str">
        <f>IF(A61="","",VLOOKUP(A61,[7]令和3年度契約状況調査票!$C:$AR,13,FALSE))</f>
        <v/>
      </c>
      <c r="G61" s="17" t="str">
        <f>IF(A61="","",IF(VLOOKUP(A61,[7]令和3年度契約状況調査票!$C:$AR,14,FALSE)="②一般競争入札（総合評価方式）","一般競争入札"&amp;CHAR(10)&amp;"（総合評価方式）","一般競争入札"))</f>
        <v/>
      </c>
      <c r="H61" s="18" t="str">
        <f>IF(A61="","",IF(VLOOKUP(A61,[7]令和3年度契約状況調査票!$C:$AR,16,FALSE)="他官署で調達手続きを実施のため","他官署で調達手続きを実施のため",IF(VLOOKUP(A61,[7]令和3年度契約状況調査票!$C:$AR,23,FALSE)="②同種の他の契約の予定価格を類推されるおそれがあるため公表しない","同種の他の契約の予定価格を類推されるおそれがあるため公表しない",IF(VLOOKUP(A61,[7]令和3年度契約状況調査票!$C:$AR,23,FALSE)="－","－",IF(VLOOKUP(A61,[7]令和3年度契約状況調査票!$C:$AR,9,FALSE)&lt;&gt;"",TEXT(VLOOKUP(A61,[7]令和3年度契約状況調査票!$C:$AR,16,FALSE),"#,##0円")&amp;CHAR(10)&amp;"(A)",VLOOKUP(A61,[7]令和3年度契約状況調査票!$C:$AR,16,FALSE))))))</f>
        <v/>
      </c>
      <c r="I61" s="18" t="str">
        <f>IF(A61="","",VLOOKUP(A61,[7]令和3年度契約状況調査票!$C:$AR,17,FALSE))</f>
        <v/>
      </c>
      <c r="J61" s="19" t="str">
        <f>IF(A61="","",IF(VLOOKUP(A61,[7]令和3年度契約状況調査票!$C:$AR,16,FALSE)="他官署で調達手続きを実施のため","－",IF(VLOOKUP(A61,[7]令和3年度契約状況調査票!$C:$AR,23,FALSE)="②同種の他の契約の予定価格を類推されるおそれがあるため公表しない","－",IF(VLOOKUP(A61,[7]令和3年度契約状況調査票!$C:$AR,23,FALSE)="－","－",IF(VLOOKUP(A61,[7]令和3年度契約状況調査票!$C:$AR,9,FALSE)&lt;&gt;"",TEXT(VLOOKUP(A61,[7]令和3年度契約状況調査票!$C:$AR,19,FALSE),"#.0%")&amp;CHAR(10)&amp;"(B/A×100)",VLOOKUP(A61,[7]令和3年度契約状況調査票!$C:$AR,19,FALSE))))))</f>
        <v/>
      </c>
      <c r="K61" s="20" t="str">
        <f>IF(A61="","",IF(VLOOKUP(A61,[7]令和3年度契約状況調査票!$C:$AR,29,FALSE)="①公益社団法人","公社",IF(VLOOKUP(A61,[7]令和3年度契約状況調査票!$C:$AR,29,FALSE)="②公益財団法人","公財","")))</f>
        <v/>
      </c>
      <c r="L61" s="20" t="str">
        <f>IF(A61="","",VLOOKUP(A61,[7]令和3年度契約状況調査票!$C:$AR,30,FALSE))</f>
        <v/>
      </c>
      <c r="M61" s="21" t="str">
        <f>IF(A61="","",IF(VLOOKUP(A61,[7]令和3年度契約状況調査票!$C:$AR,30,FALSE)="国所管",VLOOKUP(A61,[7]令和3年度契約状況調査票!$C:$AR,24,FALSE),""))</f>
        <v/>
      </c>
      <c r="N61" s="22" t="str">
        <f>IF(A61="","",IF(AND(P61="○",O61="分担契約/単価契約"),"単価契約"&amp;CHAR(10)&amp;"予定調達総額 "&amp;TEXT(VLOOKUP(A61,[7]令和3年度契約状況調査票!$C:$AR,18,FALSE),"#,##0円")&amp;"(B)"&amp;CHAR(10)&amp;"分担契約"&amp;CHAR(10)&amp;VLOOKUP(A61,[7]令和3年度契約状況調査票!$C:$AR,34,FALSE),IF(AND(P61="○",O61="分担契約"),"分担契約"&amp;CHAR(10)&amp;"契約総額 "&amp;TEXT(VLOOKUP(A61,[7]令和3年度契約状況調査票!$C:$AR,18,FALSE),"#,##0円")&amp;"(B)"&amp;CHAR(10)&amp;VLOOKUP(A61,[7]令和3年度契約状況調査票!$C:$AR,34,FALSE),(IF(O61="分担契約/単価契約","単価契約"&amp;CHAR(10)&amp;"予定調達総額 "&amp;TEXT(VLOOKUP(A61,[7]令和3年度契約状況調査票!$C:$AR,18,FALSE),"#,##0円")&amp;CHAR(10)&amp;"分担契約"&amp;CHAR(10)&amp;VLOOKUP(A61,[7]令和3年度契約状況調査票!$C:$AR,34,FALSE),IF(O61="分担契約","分担契約"&amp;CHAR(10)&amp;"契約総額 "&amp;TEXT(VLOOKUP(A61,[7]令和3年度契約状況調査票!$C:$AR,18,FALSE),"#,##0円")&amp;CHAR(10)&amp;VLOOKUP(A61,[7]令和3年度契約状況調査票!$C:$AR,34,FALSE),IF(O61="単価契約","単価契約"&amp;CHAR(10)&amp;"予定調達総額 "&amp;TEXT(VLOOKUP(A61,[7]令和3年度契約状況調査票!$C:$AR,18,FALSE),"#,##0円")&amp;CHAR(10)&amp;VLOOKUP(A61,[7]令和3年度契約状況調査票!$C:$AR,34,FALSE),VLOOKUP(A61,[7]令和3年度契約状況調査票!$C:$AR,34,FALSE))))))))</f>
        <v/>
      </c>
      <c r="O61" s="11" t="str">
        <f>IF(A61="","",VLOOKUP(A61,[7]令和3年度契約状況調査票!$C:$BY,55,FALSE))</f>
        <v/>
      </c>
      <c r="P61" s="11" t="str">
        <f>IF(A61="","",IF(VLOOKUP(A61,[7]令和3年度契約状況調査票!$C:$AR,16,FALSE)="他官署で調達手続きを実施のため","×",IF(VLOOKUP(A61,[7]令和3年度契約状況調査票!$C:$AR,23,FALSE)="②同種の他の契約の予定価格を類推されるおそれがあるため公表しない","×","○")))</f>
        <v/>
      </c>
    </row>
    <row r="62" spans="1:16" s="11" customFormat="1" ht="60" customHeight="1">
      <c r="A62" s="12" t="str">
        <f>IF(MAX([7]令和3年度契約状況調査票!C61:C306)&gt;=ROW()-5,ROW()-5,"")</f>
        <v/>
      </c>
      <c r="B62" s="13" t="str">
        <f>IF(A62="","",VLOOKUP(A62,[7]令和3年度契約状況調査票!$C:$AR,7,FALSE))</f>
        <v/>
      </c>
      <c r="C62" s="14" t="str">
        <f>IF(A62="","",VLOOKUP(A62,[7]令和3年度契約状況調査票!$C:$AR,8,FALSE))</f>
        <v/>
      </c>
      <c r="D62" s="15" t="str">
        <f>IF(A62="","",VLOOKUP(A62,[7]令和3年度契約状況調査票!$C:$AR,11,FALSE))</f>
        <v/>
      </c>
      <c r="E62" s="13" t="str">
        <f>IF(A62="","",VLOOKUP(A62,[7]令和3年度契約状況調査票!$C:$AR,12,FALSE))</f>
        <v/>
      </c>
      <c r="F62" s="16" t="str">
        <f>IF(A62="","",VLOOKUP(A62,[7]令和3年度契約状況調査票!$C:$AR,13,FALSE))</f>
        <v/>
      </c>
      <c r="G62" s="17" t="str">
        <f>IF(A62="","",IF(VLOOKUP(A62,[7]令和3年度契約状況調査票!$C:$AR,14,FALSE)="②一般競争入札（総合評価方式）","一般競争入札"&amp;CHAR(10)&amp;"（総合評価方式）","一般競争入札"))</f>
        <v/>
      </c>
      <c r="H62" s="18" t="str">
        <f>IF(A62="","",IF(VLOOKUP(A62,[7]令和3年度契約状況調査票!$C:$AR,16,FALSE)="他官署で調達手続きを実施のため","他官署で調達手続きを実施のため",IF(VLOOKUP(A62,[7]令和3年度契約状況調査票!$C:$AR,23,FALSE)="②同種の他の契約の予定価格を類推されるおそれがあるため公表しない","同種の他の契約の予定価格を類推されるおそれがあるため公表しない",IF(VLOOKUP(A62,[7]令和3年度契約状況調査票!$C:$AR,23,FALSE)="－","－",IF(VLOOKUP(A62,[7]令和3年度契約状況調査票!$C:$AR,9,FALSE)&lt;&gt;"",TEXT(VLOOKUP(A62,[7]令和3年度契約状況調査票!$C:$AR,16,FALSE),"#,##0円")&amp;CHAR(10)&amp;"(A)",VLOOKUP(A62,[7]令和3年度契約状況調査票!$C:$AR,16,FALSE))))))</f>
        <v/>
      </c>
      <c r="I62" s="18" t="str">
        <f>IF(A62="","",VLOOKUP(A62,[7]令和3年度契約状況調査票!$C:$AR,17,FALSE))</f>
        <v/>
      </c>
      <c r="J62" s="19" t="str">
        <f>IF(A62="","",IF(VLOOKUP(A62,[7]令和3年度契約状況調査票!$C:$AR,16,FALSE)="他官署で調達手続きを実施のため","－",IF(VLOOKUP(A62,[7]令和3年度契約状況調査票!$C:$AR,23,FALSE)="②同種の他の契約の予定価格を類推されるおそれがあるため公表しない","－",IF(VLOOKUP(A62,[7]令和3年度契約状況調査票!$C:$AR,23,FALSE)="－","－",IF(VLOOKUP(A62,[7]令和3年度契約状況調査票!$C:$AR,9,FALSE)&lt;&gt;"",TEXT(VLOOKUP(A62,[7]令和3年度契約状況調査票!$C:$AR,19,FALSE),"#.0%")&amp;CHAR(10)&amp;"(B/A×100)",VLOOKUP(A62,[7]令和3年度契約状況調査票!$C:$AR,19,FALSE))))))</f>
        <v/>
      </c>
      <c r="K62" s="20" t="str">
        <f>IF(A62="","",IF(VLOOKUP(A62,[7]令和3年度契約状況調査票!$C:$AR,29,FALSE)="①公益社団法人","公社",IF(VLOOKUP(A62,[7]令和3年度契約状況調査票!$C:$AR,29,FALSE)="②公益財団法人","公財","")))</f>
        <v/>
      </c>
      <c r="L62" s="20" t="str">
        <f>IF(A62="","",VLOOKUP(A62,[7]令和3年度契約状況調査票!$C:$AR,30,FALSE))</f>
        <v/>
      </c>
      <c r="M62" s="21" t="str">
        <f>IF(A62="","",IF(VLOOKUP(A62,[7]令和3年度契約状況調査票!$C:$AR,30,FALSE)="国所管",VLOOKUP(A62,[7]令和3年度契約状況調査票!$C:$AR,24,FALSE),""))</f>
        <v/>
      </c>
      <c r="N62" s="22" t="str">
        <f>IF(A62="","",IF(AND(P62="○",O62="分担契約/単価契約"),"単価契約"&amp;CHAR(10)&amp;"予定調達総額 "&amp;TEXT(VLOOKUP(A62,[7]令和3年度契約状況調査票!$C:$AR,18,FALSE),"#,##0円")&amp;"(B)"&amp;CHAR(10)&amp;"分担契約"&amp;CHAR(10)&amp;VLOOKUP(A62,[7]令和3年度契約状況調査票!$C:$AR,34,FALSE),IF(AND(P62="○",O62="分担契約"),"分担契約"&amp;CHAR(10)&amp;"契約総額 "&amp;TEXT(VLOOKUP(A62,[7]令和3年度契約状況調査票!$C:$AR,18,FALSE),"#,##0円")&amp;"(B)"&amp;CHAR(10)&amp;VLOOKUP(A62,[7]令和3年度契約状況調査票!$C:$AR,34,FALSE),(IF(O62="分担契約/単価契約","単価契約"&amp;CHAR(10)&amp;"予定調達総額 "&amp;TEXT(VLOOKUP(A62,[7]令和3年度契約状況調査票!$C:$AR,18,FALSE),"#,##0円")&amp;CHAR(10)&amp;"分担契約"&amp;CHAR(10)&amp;VLOOKUP(A62,[7]令和3年度契約状況調査票!$C:$AR,34,FALSE),IF(O62="分担契約","分担契約"&amp;CHAR(10)&amp;"契約総額 "&amp;TEXT(VLOOKUP(A62,[7]令和3年度契約状況調査票!$C:$AR,18,FALSE),"#,##0円")&amp;CHAR(10)&amp;VLOOKUP(A62,[7]令和3年度契約状況調査票!$C:$AR,34,FALSE),IF(O62="単価契約","単価契約"&amp;CHAR(10)&amp;"予定調達総額 "&amp;TEXT(VLOOKUP(A62,[7]令和3年度契約状況調査票!$C:$AR,18,FALSE),"#,##0円")&amp;CHAR(10)&amp;VLOOKUP(A62,[7]令和3年度契約状況調査票!$C:$AR,34,FALSE),VLOOKUP(A62,[7]令和3年度契約状況調査票!$C:$AR,34,FALSE))))))))</f>
        <v/>
      </c>
      <c r="O62" s="11" t="str">
        <f>IF(A62="","",VLOOKUP(A62,[7]令和3年度契約状況調査票!$C:$BY,55,FALSE))</f>
        <v/>
      </c>
      <c r="P62" s="11" t="str">
        <f>IF(A62="","",IF(VLOOKUP(A62,[7]令和3年度契約状況調査票!$C:$AR,16,FALSE)="他官署で調達手続きを実施のため","×",IF(VLOOKUP(A62,[7]令和3年度契約状況調査票!$C:$AR,23,FALSE)="②同種の他の契約の予定価格を類推されるおそれがあるため公表しない","×","○")))</f>
        <v/>
      </c>
    </row>
    <row r="63" spans="1:16" s="11" customFormat="1" ht="60" customHeight="1">
      <c r="A63" s="12" t="str">
        <f>IF(MAX([7]令和3年度契約状況調査票!C62:C307)&gt;=ROW()-5,ROW()-5,"")</f>
        <v/>
      </c>
      <c r="B63" s="13" t="str">
        <f>IF(A63="","",VLOOKUP(A63,[7]令和3年度契約状況調査票!$C:$AR,7,FALSE))</f>
        <v/>
      </c>
      <c r="C63" s="14" t="str">
        <f>IF(A63="","",VLOOKUP(A63,[7]令和3年度契約状況調査票!$C:$AR,8,FALSE))</f>
        <v/>
      </c>
      <c r="D63" s="15" t="str">
        <f>IF(A63="","",VLOOKUP(A63,[7]令和3年度契約状況調査票!$C:$AR,11,FALSE))</f>
        <v/>
      </c>
      <c r="E63" s="13" t="str">
        <f>IF(A63="","",VLOOKUP(A63,[7]令和3年度契約状況調査票!$C:$AR,12,FALSE))</f>
        <v/>
      </c>
      <c r="F63" s="16" t="str">
        <f>IF(A63="","",VLOOKUP(A63,[7]令和3年度契約状況調査票!$C:$AR,13,FALSE))</f>
        <v/>
      </c>
      <c r="G63" s="17" t="str">
        <f>IF(A63="","",IF(VLOOKUP(A63,[7]令和3年度契約状況調査票!$C:$AR,14,FALSE)="②一般競争入札（総合評価方式）","一般競争入札"&amp;CHAR(10)&amp;"（総合評価方式）","一般競争入札"))</f>
        <v/>
      </c>
      <c r="H63" s="18" t="str">
        <f>IF(A63="","",IF(VLOOKUP(A63,[7]令和3年度契約状況調査票!$C:$AR,16,FALSE)="他官署で調達手続きを実施のため","他官署で調達手続きを実施のため",IF(VLOOKUP(A63,[7]令和3年度契約状況調査票!$C:$AR,23,FALSE)="②同種の他の契約の予定価格を類推されるおそれがあるため公表しない","同種の他の契約の予定価格を類推されるおそれがあるため公表しない",IF(VLOOKUP(A63,[7]令和3年度契約状況調査票!$C:$AR,23,FALSE)="－","－",IF(VLOOKUP(A63,[7]令和3年度契約状況調査票!$C:$AR,9,FALSE)&lt;&gt;"",TEXT(VLOOKUP(A63,[7]令和3年度契約状況調査票!$C:$AR,16,FALSE),"#,##0円")&amp;CHAR(10)&amp;"(A)",VLOOKUP(A63,[7]令和3年度契約状況調査票!$C:$AR,16,FALSE))))))</f>
        <v/>
      </c>
      <c r="I63" s="18" t="str">
        <f>IF(A63="","",VLOOKUP(A63,[7]令和3年度契約状況調査票!$C:$AR,17,FALSE))</f>
        <v/>
      </c>
      <c r="J63" s="19" t="str">
        <f>IF(A63="","",IF(VLOOKUP(A63,[7]令和3年度契約状況調査票!$C:$AR,16,FALSE)="他官署で調達手続きを実施のため","－",IF(VLOOKUP(A63,[7]令和3年度契約状況調査票!$C:$AR,23,FALSE)="②同種の他の契約の予定価格を類推されるおそれがあるため公表しない","－",IF(VLOOKUP(A63,[7]令和3年度契約状況調査票!$C:$AR,23,FALSE)="－","－",IF(VLOOKUP(A63,[7]令和3年度契約状況調査票!$C:$AR,9,FALSE)&lt;&gt;"",TEXT(VLOOKUP(A63,[7]令和3年度契約状況調査票!$C:$AR,19,FALSE),"#.0%")&amp;CHAR(10)&amp;"(B/A×100)",VLOOKUP(A63,[7]令和3年度契約状況調査票!$C:$AR,19,FALSE))))))</f>
        <v/>
      </c>
      <c r="K63" s="20" t="str">
        <f>IF(A63="","",IF(VLOOKUP(A63,[7]令和3年度契約状況調査票!$C:$AR,29,FALSE)="①公益社団法人","公社",IF(VLOOKUP(A63,[7]令和3年度契約状況調査票!$C:$AR,29,FALSE)="②公益財団法人","公財","")))</f>
        <v/>
      </c>
      <c r="L63" s="20" t="str">
        <f>IF(A63="","",VLOOKUP(A63,[7]令和3年度契約状況調査票!$C:$AR,30,FALSE))</f>
        <v/>
      </c>
      <c r="M63" s="21" t="str">
        <f>IF(A63="","",IF(VLOOKUP(A63,[7]令和3年度契約状況調査票!$C:$AR,30,FALSE)="国所管",VLOOKUP(A63,[7]令和3年度契約状況調査票!$C:$AR,24,FALSE),""))</f>
        <v/>
      </c>
      <c r="N63" s="22" t="str">
        <f>IF(A63="","",IF(AND(P63="○",O63="分担契約/単価契約"),"単価契約"&amp;CHAR(10)&amp;"予定調達総額 "&amp;TEXT(VLOOKUP(A63,[7]令和3年度契約状況調査票!$C:$AR,18,FALSE),"#,##0円")&amp;"(B)"&amp;CHAR(10)&amp;"分担契約"&amp;CHAR(10)&amp;VLOOKUP(A63,[7]令和3年度契約状況調査票!$C:$AR,34,FALSE),IF(AND(P63="○",O63="分担契約"),"分担契約"&amp;CHAR(10)&amp;"契約総額 "&amp;TEXT(VLOOKUP(A63,[7]令和3年度契約状況調査票!$C:$AR,18,FALSE),"#,##0円")&amp;"(B)"&amp;CHAR(10)&amp;VLOOKUP(A63,[7]令和3年度契約状況調査票!$C:$AR,34,FALSE),(IF(O63="分担契約/単価契約","単価契約"&amp;CHAR(10)&amp;"予定調達総額 "&amp;TEXT(VLOOKUP(A63,[7]令和3年度契約状況調査票!$C:$AR,18,FALSE),"#,##0円")&amp;CHAR(10)&amp;"分担契約"&amp;CHAR(10)&amp;VLOOKUP(A63,[7]令和3年度契約状況調査票!$C:$AR,34,FALSE),IF(O63="分担契約","分担契約"&amp;CHAR(10)&amp;"契約総額 "&amp;TEXT(VLOOKUP(A63,[7]令和3年度契約状況調査票!$C:$AR,18,FALSE),"#,##0円")&amp;CHAR(10)&amp;VLOOKUP(A63,[7]令和3年度契約状況調査票!$C:$AR,34,FALSE),IF(O63="単価契約","単価契約"&amp;CHAR(10)&amp;"予定調達総額 "&amp;TEXT(VLOOKUP(A63,[7]令和3年度契約状況調査票!$C:$AR,18,FALSE),"#,##0円")&amp;CHAR(10)&amp;VLOOKUP(A63,[7]令和3年度契約状況調査票!$C:$AR,34,FALSE),VLOOKUP(A63,[7]令和3年度契約状況調査票!$C:$AR,34,FALSE))))))))</f>
        <v/>
      </c>
      <c r="O63" s="11" t="str">
        <f>IF(A63="","",VLOOKUP(A63,[7]令和3年度契約状況調査票!$C:$BY,55,FALSE))</f>
        <v/>
      </c>
      <c r="P63" s="11" t="str">
        <f>IF(A63="","",IF(VLOOKUP(A63,[7]令和3年度契約状況調査票!$C:$AR,16,FALSE)="他官署で調達手続きを実施のため","×",IF(VLOOKUP(A63,[7]令和3年度契約状況調査票!$C:$AR,23,FALSE)="②同種の他の契約の予定価格を類推されるおそれがあるため公表しない","×","○")))</f>
        <v/>
      </c>
    </row>
    <row r="64" spans="1:16" s="11" customFormat="1" ht="60" customHeight="1">
      <c r="A64" s="12" t="str">
        <f>IF(MAX([7]令和3年度契約状況調査票!C63:C308)&gt;=ROW()-5,ROW()-5,"")</f>
        <v/>
      </c>
      <c r="B64" s="13" t="str">
        <f>IF(A64="","",VLOOKUP(A64,[7]令和3年度契約状況調査票!$C:$AR,7,FALSE))</f>
        <v/>
      </c>
      <c r="C64" s="14" t="str">
        <f>IF(A64="","",VLOOKUP(A64,[7]令和3年度契約状況調査票!$C:$AR,8,FALSE))</f>
        <v/>
      </c>
      <c r="D64" s="15" t="str">
        <f>IF(A64="","",VLOOKUP(A64,[7]令和3年度契約状況調査票!$C:$AR,11,FALSE))</f>
        <v/>
      </c>
      <c r="E64" s="13" t="str">
        <f>IF(A64="","",VLOOKUP(A64,[7]令和3年度契約状況調査票!$C:$AR,12,FALSE))</f>
        <v/>
      </c>
      <c r="F64" s="16" t="str">
        <f>IF(A64="","",VLOOKUP(A64,[7]令和3年度契約状況調査票!$C:$AR,13,FALSE))</f>
        <v/>
      </c>
      <c r="G64" s="17" t="str">
        <f>IF(A64="","",IF(VLOOKUP(A64,[7]令和3年度契約状況調査票!$C:$AR,14,FALSE)="②一般競争入札（総合評価方式）","一般競争入札"&amp;CHAR(10)&amp;"（総合評価方式）","一般競争入札"))</f>
        <v/>
      </c>
      <c r="H64" s="18" t="str">
        <f>IF(A64="","",IF(VLOOKUP(A64,[7]令和3年度契約状況調査票!$C:$AR,16,FALSE)="他官署で調達手続きを実施のため","他官署で調達手続きを実施のため",IF(VLOOKUP(A64,[7]令和3年度契約状況調査票!$C:$AR,23,FALSE)="②同種の他の契約の予定価格を類推されるおそれがあるため公表しない","同種の他の契約の予定価格を類推されるおそれがあるため公表しない",IF(VLOOKUP(A64,[7]令和3年度契約状況調査票!$C:$AR,23,FALSE)="－","－",IF(VLOOKUP(A64,[7]令和3年度契約状況調査票!$C:$AR,9,FALSE)&lt;&gt;"",TEXT(VLOOKUP(A64,[7]令和3年度契約状況調査票!$C:$AR,16,FALSE),"#,##0円")&amp;CHAR(10)&amp;"(A)",VLOOKUP(A64,[7]令和3年度契約状況調査票!$C:$AR,16,FALSE))))))</f>
        <v/>
      </c>
      <c r="I64" s="18" t="str">
        <f>IF(A64="","",VLOOKUP(A64,[7]令和3年度契約状況調査票!$C:$AR,17,FALSE))</f>
        <v/>
      </c>
      <c r="J64" s="19" t="str">
        <f>IF(A64="","",IF(VLOOKUP(A64,[7]令和3年度契約状況調査票!$C:$AR,16,FALSE)="他官署で調達手続きを実施のため","－",IF(VLOOKUP(A64,[7]令和3年度契約状況調査票!$C:$AR,23,FALSE)="②同種の他の契約の予定価格を類推されるおそれがあるため公表しない","－",IF(VLOOKUP(A64,[7]令和3年度契約状況調査票!$C:$AR,23,FALSE)="－","－",IF(VLOOKUP(A64,[7]令和3年度契約状況調査票!$C:$AR,9,FALSE)&lt;&gt;"",TEXT(VLOOKUP(A64,[7]令和3年度契約状況調査票!$C:$AR,19,FALSE),"#.0%")&amp;CHAR(10)&amp;"(B/A×100)",VLOOKUP(A64,[7]令和3年度契約状況調査票!$C:$AR,19,FALSE))))))</f>
        <v/>
      </c>
      <c r="K64" s="20" t="str">
        <f>IF(A64="","",IF(VLOOKUP(A64,[7]令和3年度契約状況調査票!$C:$AR,29,FALSE)="①公益社団法人","公社",IF(VLOOKUP(A64,[7]令和3年度契約状況調査票!$C:$AR,29,FALSE)="②公益財団法人","公財","")))</f>
        <v/>
      </c>
      <c r="L64" s="20" t="str">
        <f>IF(A64="","",VLOOKUP(A64,[7]令和3年度契約状況調査票!$C:$AR,30,FALSE))</f>
        <v/>
      </c>
      <c r="M64" s="21" t="str">
        <f>IF(A64="","",IF(VLOOKUP(A64,[7]令和3年度契約状況調査票!$C:$AR,30,FALSE)="国所管",VLOOKUP(A64,[7]令和3年度契約状況調査票!$C:$AR,24,FALSE),""))</f>
        <v/>
      </c>
      <c r="N64" s="22" t="str">
        <f>IF(A64="","",IF(AND(P64="○",O64="分担契約/単価契約"),"単価契約"&amp;CHAR(10)&amp;"予定調達総額 "&amp;TEXT(VLOOKUP(A64,[7]令和3年度契約状況調査票!$C:$AR,18,FALSE),"#,##0円")&amp;"(B)"&amp;CHAR(10)&amp;"分担契約"&amp;CHAR(10)&amp;VLOOKUP(A64,[7]令和3年度契約状況調査票!$C:$AR,34,FALSE),IF(AND(P64="○",O64="分担契約"),"分担契約"&amp;CHAR(10)&amp;"契約総額 "&amp;TEXT(VLOOKUP(A64,[7]令和3年度契約状況調査票!$C:$AR,18,FALSE),"#,##0円")&amp;"(B)"&amp;CHAR(10)&amp;VLOOKUP(A64,[7]令和3年度契約状況調査票!$C:$AR,34,FALSE),(IF(O64="分担契約/単価契約","単価契約"&amp;CHAR(10)&amp;"予定調達総額 "&amp;TEXT(VLOOKUP(A64,[7]令和3年度契約状況調査票!$C:$AR,18,FALSE),"#,##0円")&amp;CHAR(10)&amp;"分担契約"&amp;CHAR(10)&amp;VLOOKUP(A64,[7]令和3年度契約状況調査票!$C:$AR,34,FALSE),IF(O64="分担契約","分担契約"&amp;CHAR(10)&amp;"契約総額 "&amp;TEXT(VLOOKUP(A64,[7]令和3年度契約状況調査票!$C:$AR,18,FALSE),"#,##0円")&amp;CHAR(10)&amp;VLOOKUP(A64,[7]令和3年度契約状況調査票!$C:$AR,34,FALSE),IF(O64="単価契約","単価契約"&amp;CHAR(10)&amp;"予定調達総額 "&amp;TEXT(VLOOKUP(A64,[7]令和3年度契約状況調査票!$C:$AR,18,FALSE),"#,##0円")&amp;CHAR(10)&amp;VLOOKUP(A64,[7]令和3年度契約状況調査票!$C:$AR,34,FALSE),VLOOKUP(A64,[7]令和3年度契約状況調査票!$C:$AR,34,FALSE))))))))</f>
        <v/>
      </c>
      <c r="O64" s="11" t="str">
        <f>IF(A64="","",VLOOKUP(A64,[7]令和3年度契約状況調査票!$C:$BY,55,FALSE))</f>
        <v/>
      </c>
      <c r="P64" s="11" t="str">
        <f>IF(A64="","",IF(VLOOKUP(A64,[7]令和3年度契約状況調査票!$C:$AR,16,FALSE)="他官署で調達手続きを実施のため","×",IF(VLOOKUP(A64,[7]令和3年度契約状況調査票!$C:$AR,23,FALSE)="②同種の他の契約の予定価格を類推されるおそれがあるため公表しない","×","○")))</f>
        <v/>
      </c>
    </row>
    <row r="65" spans="1:16" s="11" customFormat="1" ht="60" customHeight="1">
      <c r="A65" s="12" t="str">
        <f>IF(MAX([7]令和3年度契約状況調査票!C64:C309)&gt;=ROW()-5,ROW()-5,"")</f>
        <v/>
      </c>
      <c r="B65" s="13" t="str">
        <f>IF(A65="","",VLOOKUP(A65,[7]令和3年度契約状況調査票!$C:$AR,7,FALSE))</f>
        <v/>
      </c>
      <c r="C65" s="14" t="str">
        <f>IF(A65="","",VLOOKUP(A65,[7]令和3年度契約状況調査票!$C:$AR,8,FALSE))</f>
        <v/>
      </c>
      <c r="D65" s="15" t="str">
        <f>IF(A65="","",VLOOKUP(A65,[7]令和3年度契約状況調査票!$C:$AR,11,FALSE))</f>
        <v/>
      </c>
      <c r="E65" s="13" t="str">
        <f>IF(A65="","",VLOOKUP(A65,[7]令和3年度契約状況調査票!$C:$AR,12,FALSE))</f>
        <v/>
      </c>
      <c r="F65" s="16" t="str">
        <f>IF(A65="","",VLOOKUP(A65,[7]令和3年度契約状況調査票!$C:$AR,13,FALSE))</f>
        <v/>
      </c>
      <c r="G65" s="17" t="str">
        <f>IF(A65="","",IF(VLOOKUP(A65,[7]令和3年度契約状況調査票!$C:$AR,14,FALSE)="②一般競争入札（総合評価方式）","一般競争入札"&amp;CHAR(10)&amp;"（総合評価方式）","一般競争入札"))</f>
        <v/>
      </c>
      <c r="H65" s="18" t="str">
        <f>IF(A65="","",IF(VLOOKUP(A65,[7]令和3年度契約状況調査票!$C:$AR,16,FALSE)="他官署で調達手続きを実施のため","他官署で調達手続きを実施のため",IF(VLOOKUP(A65,[7]令和3年度契約状況調査票!$C:$AR,23,FALSE)="②同種の他の契約の予定価格を類推されるおそれがあるため公表しない","同種の他の契約の予定価格を類推されるおそれがあるため公表しない",IF(VLOOKUP(A65,[7]令和3年度契約状況調査票!$C:$AR,23,FALSE)="－","－",IF(VLOOKUP(A65,[7]令和3年度契約状況調査票!$C:$AR,9,FALSE)&lt;&gt;"",TEXT(VLOOKUP(A65,[7]令和3年度契約状況調査票!$C:$AR,16,FALSE),"#,##0円")&amp;CHAR(10)&amp;"(A)",VLOOKUP(A65,[7]令和3年度契約状況調査票!$C:$AR,16,FALSE))))))</f>
        <v/>
      </c>
      <c r="I65" s="18" t="str">
        <f>IF(A65="","",VLOOKUP(A65,[7]令和3年度契約状況調査票!$C:$AR,17,FALSE))</f>
        <v/>
      </c>
      <c r="J65" s="19" t="str">
        <f>IF(A65="","",IF(VLOOKUP(A65,[7]令和3年度契約状況調査票!$C:$AR,16,FALSE)="他官署で調達手続きを実施のため","－",IF(VLOOKUP(A65,[7]令和3年度契約状況調査票!$C:$AR,23,FALSE)="②同種の他の契約の予定価格を類推されるおそれがあるため公表しない","－",IF(VLOOKUP(A65,[7]令和3年度契約状況調査票!$C:$AR,23,FALSE)="－","－",IF(VLOOKUP(A65,[7]令和3年度契約状況調査票!$C:$AR,9,FALSE)&lt;&gt;"",TEXT(VLOOKUP(A65,[7]令和3年度契約状況調査票!$C:$AR,19,FALSE),"#.0%")&amp;CHAR(10)&amp;"(B/A×100)",VLOOKUP(A65,[7]令和3年度契約状況調査票!$C:$AR,19,FALSE))))))</f>
        <v/>
      </c>
      <c r="K65" s="20" t="str">
        <f>IF(A65="","",IF(VLOOKUP(A65,[7]令和3年度契約状況調査票!$C:$AR,29,FALSE)="①公益社団法人","公社",IF(VLOOKUP(A65,[7]令和3年度契約状況調査票!$C:$AR,29,FALSE)="②公益財団法人","公財","")))</f>
        <v/>
      </c>
      <c r="L65" s="20" t="str">
        <f>IF(A65="","",VLOOKUP(A65,[7]令和3年度契約状況調査票!$C:$AR,30,FALSE))</f>
        <v/>
      </c>
      <c r="M65" s="21" t="str">
        <f>IF(A65="","",IF(VLOOKUP(A65,[7]令和3年度契約状況調査票!$C:$AR,30,FALSE)="国所管",VLOOKUP(A65,[7]令和3年度契約状況調査票!$C:$AR,24,FALSE),""))</f>
        <v/>
      </c>
      <c r="N65" s="22" t="str">
        <f>IF(A65="","",IF(AND(P65="○",O65="分担契約/単価契約"),"単価契約"&amp;CHAR(10)&amp;"予定調達総額 "&amp;TEXT(VLOOKUP(A65,[7]令和3年度契約状況調査票!$C:$AR,18,FALSE),"#,##0円")&amp;"(B)"&amp;CHAR(10)&amp;"分担契約"&amp;CHAR(10)&amp;VLOOKUP(A65,[7]令和3年度契約状況調査票!$C:$AR,34,FALSE),IF(AND(P65="○",O65="分担契約"),"分担契約"&amp;CHAR(10)&amp;"契約総額 "&amp;TEXT(VLOOKUP(A65,[7]令和3年度契約状況調査票!$C:$AR,18,FALSE),"#,##0円")&amp;"(B)"&amp;CHAR(10)&amp;VLOOKUP(A65,[7]令和3年度契約状況調査票!$C:$AR,34,FALSE),(IF(O65="分担契約/単価契約","単価契約"&amp;CHAR(10)&amp;"予定調達総額 "&amp;TEXT(VLOOKUP(A65,[7]令和3年度契約状況調査票!$C:$AR,18,FALSE),"#,##0円")&amp;CHAR(10)&amp;"分担契約"&amp;CHAR(10)&amp;VLOOKUP(A65,[7]令和3年度契約状況調査票!$C:$AR,34,FALSE),IF(O65="分担契約","分担契約"&amp;CHAR(10)&amp;"契約総額 "&amp;TEXT(VLOOKUP(A65,[7]令和3年度契約状況調査票!$C:$AR,18,FALSE),"#,##0円")&amp;CHAR(10)&amp;VLOOKUP(A65,[7]令和3年度契約状況調査票!$C:$AR,34,FALSE),IF(O65="単価契約","単価契約"&amp;CHAR(10)&amp;"予定調達総額 "&amp;TEXT(VLOOKUP(A65,[7]令和3年度契約状況調査票!$C:$AR,18,FALSE),"#,##0円")&amp;CHAR(10)&amp;VLOOKUP(A65,[7]令和3年度契約状況調査票!$C:$AR,34,FALSE),VLOOKUP(A65,[7]令和3年度契約状況調査票!$C:$AR,34,FALSE))))))))</f>
        <v/>
      </c>
      <c r="O65" s="11" t="str">
        <f>IF(A65="","",VLOOKUP(A65,[7]令和3年度契約状況調査票!$C:$BY,55,FALSE))</f>
        <v/>
      </c>
      <c r="P65" s="11" t="str">
        <f>IF(A65="","",IF(VLOOKUP(A65,[7]令和3年度契約状況調査票!$C:$AR,16,FALSE)="他官署で調達手続きを実施のため","×",IF(VLOOKUP(A65,[7]令和3年度契約状況調査票!$C:$AR,23,FALSE)="②同種の他の契約の予定価格を類推されるおそれがあるため公表しない","×","○")))</f>
        <v/>
      </c>
    </row>
    <row r="66" spans="1:16" s="11" customFormat="1" ht="60" customHeight="1">
      <c r="A66" s="12" t="str">
        <f>IF(MAX([7]令和3年度契約状況調査票!C65:C310)&gt;=ROW()-5,ROW()-5,"")</f>
        <v/>
      </c>
      <c r="B66" s="13" t="str">
        <f>IF(A66="","",VLOOKUP(A66,[7]令和3年度契約状況調査票!$C:$AR,7,FALSE))</f>
        <v/>
      </c>
      <c r="C66" s="14" t="str">
        <f>IF(A66="","",VLOOKUP(A66,[7]令和3年度契約状況調査票!$C:$AR,8,FALSE))</f>
        <v/>
      </c>
      <c r="D66" s="15" t="str">
        <f>IF(A66="","",VLOOKUP(A66,[7]令和3年度契約状況調査票!$C:$AR,11,FALSE))</f>
        <v/>
      </c>
      <c r="E66" s="13" t="str">
        <f>IF(A66="","",VLOOKUP(A66,[7]令和3年度契約状況調査票!$C:$AR,12,FALSE))</f>
        <v/>
      </c>
      <c r="F66" s="16" t="str">
        <f>IF(A66="","",VLOOKUP(A66,[7]令和3年度契約状況調査票!$C:$AR,13,FALSE))</f>
        <v/>
      </c>
      <c r="G66" s="17" t="str">
        <f>IF(A66="","",IF(VLOOKUP(A66,[7]令和3年度契約状況調査票!$C:$AR,14,FALSE)="②一般競争入札（総合評価方式）","一般競争入札"&amp;CHAR(10)&amp;"（総合評価方式）","一般競争入札"))</f>
        <v/>
      </c>
      <c r="H66" s="18" t="str">
        <f>IF(A66="","",IF(VLOOKUP(A66,[7]令和3年度契約状況調査票!$C:$AR,16,FALSE)="他官署で調達手続きを実施のため","他官署で調達手続きを実施のため",IF(VLOOKUP(A66,[7]令和3年度契約状況調査票!$C:$AR,23,FALSE)="②同種の他の契約の予定価格を類推されるおそれがあるため公表しない","同種の他の契約の予定価格を類推されるおそれがあるため公表しない",IF(VLOOKUP(A66,[7]令和3年度契約状況調査票!$C:$AR,23,FALSE)="－","－",IF(VLOOKUP(A66,[7]令和3年度契約状況調査票!$C:$AR,9,FALSE)&lt;&gt;"",TEXT(VLOOKUP(A66,[7]令和3年度契約状況調査票!$C:$AR,16,FALSE),"#,##0円")&amp;CHAR(10)&amp;"(A)",VLOOKUP(A66,[7]令和3年度契約状況調査票!$C:$AR,16,FALSE))))))</f>
        <v/>
      </c>
      <c r="I66" s="18" t="str">
        <f>IF(A66="","",VLOOKUP(A66,[7]令和3年度契約状況調査票!$C:$AR,17,FALSE))</f>
        <v/>
      </c>
      <c r="J66" s="19" t="str">
        <f>IF(A66="","",IF(VLOOKUP(A66,[7]令和3年度契約状況調査票!$C:$AR,16,FALSE)="他官署で調達手続きを実施のため","－",IF(VLOOKUP(A66,[7]令和3年度契約状況調査票!$C:$AR,23,FALSE)="②同種の他の契約の予定価格を類推されるおそれがあるため公表しない","－",IF(VLOOKUP(A66,[7]令和3年度契約状況調査票!$C:$AR,23,FALSE)="－","－",IF(VLOOKUP(A66,[7]令和3年度契約状況調査票!$C:$AR,9,FALSE)&lt;&gt;"",TEXT(VLOOKUP(A66,[7]令和3年度契約状況調査票!$C:$AR,19,FALSE),"#.0%")&amp;CHAR(10)&amp;"(B/A×100)",VLOOKUP(A66,[7]令和3年度契約状況調査票!$C:$AR,19,FALSE))))))</f>
        <v/>
      </c>
      <c r="K66" s="20" t="str">
        <f>IF(A66="","",IF(VLOOKUP(A66,[7]令和3年度契約状況調査票!$C:$AR,29,FALSE)="①公益社団法人","公社",IF(VLOOKUP(A66,[7]令和3年度契約状況調査票!$C:$AR,29,FALSE)="②公益財団法人","公財","")))</f>
        <v/>
      </c>
      <c r="L66" s="20" t="str">
        <f>IF(A66="","",VLOOKUP(A66,[7]令和3年度契約状況調査票!$C:$AR,30,FALSE))</f>
        <v/>
      </c>
      <c r="M66" s="21" t="str">
        <f>IF(A66="","",IF(VLOOKUP(A66,[7]令和3年度契約状況調査票!$C:$AR,30,FALSE)="国所管",VLOOKUP(A66,[7]令和3年度契約状況調査票!$C:$AR,24,FALSE),""))</f>
        <v/>
      </c>
      <c r="N66" s="22" t="str">
        <f>IF(A66="","",IF(AND(P66="○",O66="分担契約/単価契約"),"単価契約"&amp;CHAR(10)&amp;"予定調達総額 "&amp;TEXT(VLOOKUP(A66,[7]令和3年度契約状況調査票!$C:$AR,18,FALSE),"#,##0円")&amp;"(B)"&amp;CHAR(10)&amp;"分担契約"&amp;CHAR(10)&amp;VLOOKUP(A66,[7]令和3年度契約状況調査票!$C:$AR,34,FALSE),IF(AND(P66="○",O66="分担契約"),"分担契約"&amp;CHAR(10)&amp;"契約総額 "&amp;TEXT(VLOOKUP(A66,[7]令和3年度契約状況調査票!$C:$AR,18,FALSE),"#,##0円")&amp;"(B)"&amp;CHAR(10)&amp;VLOOKUP(A66,[7]令和3年度契約状況調査票!$C:$AR,34,FALSE),(IF(O66="分担契約/単価契約","単価契約"&amp;CHAR(10)&amp;"予定調達総額 "&amp;TEXT(VLOOKUP(A66,[7]令和3年度契約状況調査票!$C:$AR,18,FALSE),"#,##0円")&amp;CHAR(10)&amp;"分担契約"&amp;CHAR(10)&amp;VLOOKUP(A66,[7]令和3年度契約状況調査票!$C:$AR,34,FALSE),IF(O66="分担契約","分担契約"&amp;CHAR(10)&amp;"契約総額 "&amp;TEXT(VLOOKUP(A66,[7]令和3年度契約状況調査票!$C:$AR,18,FALSE),"#,##0円")&amp;CHAR(10)&amp;VLOOKUP(A66,[7]令和3年度契約状況調査票!$C:$AR,34,FALSE),IF(O66="単価契約","単価契約"&amp;CHAR(10)&amp;"予定調達総額 "&amp;TEXT(VLOOKUP(A66,[7]令和3年度契約状況調査票!$C:$AR,18,FALSE),"#,##0円")&amp;CHAR(10)&amp;VLOOKUP(A66,[7]令和3年度契約状況調査票!$C:$AR,34,FALSE),VLOOKUP(A66,[7]令和3年度契約状況調査票!$C:$AR,34,FALSE))))))))</f>
        <v/>
      </c>
      <c r="O66" s="11" t="str">
        <f>IF(A66="","",VLOOKUP(A66,[7]令和3年度契約状況調査票!$C:$BY,55,FALSE))</f>
        <v/>
      </c>
      <c r="P66" s="11" t="str">
        <f>IF(A66="","",IF(VLOOKUP(A66,[7]令和3年度契約状況調査票!$C:$AR,16,FALSE)="他官署で調達手続きを実施のため","×",IF(VLOOKUP(A66,[7]令和3年度契約状況調査票!$C:$AR,23,FALSE)="②同種の他の契約の予定価格を類推されるおそれがあるため公表しない","×","○")))</f>
        <v/>
      </c>
    </row>
    <row r="67" spans="1:16" s="11" customFormat="1" ht="60" customHeight="1">
      <c r="A67" s="12" t="str">
        <f>IF(MAX([7]令和3年度契約状況調査票!C66:C311)&gt;=ROW()-5,ROW()-5,"")</f>
        <v/>
      </c>
      <c r="B67" s="13" t="str">
        <f>IF(A67="","",VLOOKUP(A67,[7]令和3年度契約状況調査票!$C:$AR,7,FALSE))</f>
        <v/>
      </c>
      <c r="C67" s="14" t="str">
        <f>IF(A67="","",VLOOKUP(A67,[7]令和3年度契約状況調査票!$C:$AR,8,FALSE))</f>
        <v/>
      </c>
      <c r="D67" s="15" t="str">
        <f>IF(A67="","",VLOOKUP(A67,[7]令和3年度契約状況調査票!$C:$AR,11,FALSE))</f>
        <v/>
      </c>
      <c r="E67" s="13" t="str">
        <f>IF(A67="","",VLOOKUP(A67,[7]令和3年度契約状況調査票!$C:$AR,12,FALSE))</f>
        <v/>
      </c>
      <c r="F67" s="16" t="str">
        <f>IF(A67="","",VLOOKUP(A67,[7]令和3年度契約状況調査票!$C:$AR,13,FALSE))</f>
        <v/>
      </c>
      <c r="G67" s="17" t="str">
        <f>IF(A67="","",IF(VLOOKUP(A67,[7]令和3年度契約状況調査票!$C:$AR,14,FALSE)="②一般競争入札（総合評価方式）","一般競争入札"&amp;CHAR(10)&amp;"（総合評価方式）","一般競争入札"))</f>
        <v/>
      </c>
      <c r="H67" s="18" t="str">
        <f>IF(A67="","",IF(VLOOKUP(A67,[7]令和3年度契約状況調査票!$C:$AR,16,FALSE)="他官署で調達手続きを実施のため","他官署で調達手続きを実施のため",IF(VLOOKUP(A67,[7]令和3年度契約状況調査票!$C:$AR,23,FALSE)="②同種の他の契約の予定価格を類推されるおそれがあるため公表しない","同種の他の契約の予定価格を類推されるおそれがあるため公表しない",IF(VLOOKUP(A67,[7]令和3年度契約状況調査票!$C:$AR,23,FALSE)="－","－",IF(VLOOKUP(A67,[7]令和3年度契約状況調査票!$C:$AR,9,FALSE)&lt;&gt;"",TEXT(VLOOKUP(A67,[7]令和3年度契約状況調査票!$C:$AR,16,FALSE),"#,##0円")&amp;CHAR(10)&amp;"(A)",VLOOKUP(A67,[7]令和3年度契約状況調査票!$C:$AR,16,FALSE))))))</f>
        <v/>
      </c>
      <c r="I67" s="18" t="str">
        <f>IF(A67="","",VLOOKUP(A67,[7]令和3年度契約状況調査票!$C:$AR,17,FALSE))</f>
        <v/>
      </c>
      <c r="J67" s="19" t="str">
        <f>IF(A67="","",IF(VLOOKUP(A67,[7]令和3年度契約状況調査票!$C:$AR,16,FALSE)="他官署で調達手続きを実施のため","－",IF(VLOOKUP(A67,[7]令和3年度契約状況調査票!$C:$AR,23,FALSE)="②同種の他の契約の予定価格を類推されるおそれがあるため公表しない","－",IF(VLOOKUP(A67,[7]令和3年度契約状況調査票!$C:$AR,23,FALSE)="－","－",IF(VLOOKUP(A67,[7]令和3年度契約状況調査票!$C:$AR,9,FALSE)&lt;&gt;"",TEXT(VLOOKUP(A67,[7]令和3年度契約状況調査票!$C:$AR,19,FALSE),"#.0%")&amp;CHAR(10)&amp;"(B/A×100)",VLOOKUP(A67,[7]令和3年度契約状況調査票!$C:$AR,19,FALSE))))))</f>
        <v/>
      </c>
      <c r="K67" s="20" t="str">
        <f>IF(A67="","",IF(VLOOKUP(A67,[7]令和3年度契約状況調査票!$C:$AR,29,FALSE)="①公益社団法人","公社",IF(VLOOKUP(A67,[7]令和3年度契約状況調査票!$C:$AR,29,FALSE)="②公益財団法人","公財","")))</f>
        <v/>
      </c>
      <c r="L67" s="20" t="str">
        <f>IF(A67="","",VLOOKUP(A67,[7]令和3年度契約状況調査票!$C:$AR,30,FALSE))</f>
        <v/>
      </c>
      <c r="M67" s="21" t="str">
        <f>IF(A67="","",IF(VLOOKUP(A67,[7]令和3年度契約状況調査票!$C:$AR,30,FALSE)="国所管",VLOOKUP(A67,[7]令和3年度契約状況調査票!$C:$AR,24,FALSE),""))</f>
        <v/>
      </c>
      <c r="N67" s="22" t="str">
        <f>IF(A67="","",IF(AND(P67="○",O67="分担契約/単価契約"),"単価契約"&amp;CHAR(10)&amp;"予定調達総額 "&amp;TEXT(VLOOKUP(A67,[7]令和3年度契約状況調査票!$C:$AR,18,FALSE),"#,##0円")&amp;"(B)"&amp;CHAR(10)&amp;"分担契約"&amp;CHAR(10)&amp;VLOOKUP(A67,[7]令和3年度契約状況調査票!$C:$AR,34,FALSE),IF(AND(P67="○",O67="分担契約"),"分担契約"&amp;CHAR(10)&amp;"契約総額 "&amp;TEXT(VLOOKUP(A67,[7]令和3年度契約状況調査票!$C:$AR,18,FALSE),"#,##0円")&amp;"(B)"&amp;CHAR(10)&amp;VLOOKUP(A67,[7]令和3年度契約状況調査票!$C:$AR,34,FALSE),(IF(O67="分担契約/単価契約","単価契約"&amp;CHAR(10)&amp;"予定調達総額 "&amp;TEXT(VLOOKUP(A67,[7]令和3年度契約状況調査票!$C:$AR,18,FALSE),"#,##0円")&amp;CHAR(10)&amp;"分担契約"&amp;CHAR(10)&amp;VLOOKUP(A67,[7]令和3年度契約状況調査票!$C:$AR,34,FALSE),IF(O67="分担契約","分担契約"&amp;CHAR(10)&amp;"契約総額 "&amp;TEXT(VLOOKUP(A67,[7]令和3年度契約状況調査票!$C:$AR,18,FALSE),"#,##0円")&amp;CHAR(10)&amp;VLOOKUP(A67,[7]令和3年度契約状況調査票!$C:$AR,34,FALSE),IF(O67="単価契約","単価契約"&amp;CHAR(10)&amp;"予定調達総額 "&amp;TEXT(VLOOKUP(A67,[7]令和3年度契約状況調査票!$C:$AR,18,FALSE),"#,##0円")&amp;CHAR(10)&amp;VLOOKUP(A67,[7]令和3年度契約状況調査票!$C:$AR,34,FALSE),VLOOKUP(A67,[7]令和3年度契約状況調査票!$C:$AR,34,FALSE))))))))</f>
        <v/>
      </c>
      <c r="O67" s="11" t="str">
        <f>IF(A67="","",VLOOKUP(A67,[7]令和3年度契約状況調査票!$C:$BY,55,FALSE))</f>
        <v/>
      </c>
      <c r="P67" s="11" t="str">
        <f>IF(A67="","",IF(VLOOKUP(A67,[7]令和3年度契約状況調査票!$C:$AR,16,FALSE)="他官署で調達手続きを実施のため","×",IF(VLOOKUP(A67,[7]令和3年度契約状況調査票!$C:$AR,23,FALSE)="②同種の他の契約の予定価格を類推されるおそれがあるため公表しない","×","○")))</f>
        <v/>
      </c>
    </row>
    <row r="68" spans="1:16" s="11" customFormat="1" ht="60" customHeight="1">
      <c r="A68" s="12" t="str">
        <f>IF(MAX([7]令和3年度契約状況調査票!C67:C312)&gt;=ROW()-5,ROW()-5,"")</f>
        <v/>
      </c>
      <c r="B68" s="13" t="str">
        <f>IF(A68="","",VLOOKUP(A68,[7]令和3年度契約状況調査票!$C:$AR,7,FALSE))</f>
        <v/>
      </c>
      <c r="C68" s="14" t="str">
        <f>IF(A68="","",VLOOKUP(A68,[7]令和3年度契約状況調査票!$C:$AR,8,FALSE))</f>
        <v/>
      </c>
      <c r="D68" s="15" t="str">
        <f>IF(A68="","",VLOOKUP(A68,[7]令和3年度契約状況調査票!$C:$AR,11,FALSE))</f>
        <v/>
      </c>
      <c r="E68" s="13" t="str">
        <f>IF(A68="","",VLOOKUP(A68,[7]令和3年度契約状況調査票!$C:$AR,12,FALSE))</f>
        <v/>
      </c>
      <c r="F68" s="16" t="str">
        <f>IF(A68="","",VLOOKUP(A68,[7]令和3年度契約状況調査票!$C:$AR,13,FALSE))</f>
        <v/>
      </c>
      <c r="G68" s="17" t="str">
        <f>IF(A68="","",IF(VLOOKUP(A68,[7]令和3年度契約状況調査票!$C:$AR,14,FALSE)="②一般競争入札（総合評価方式）","一般競争入札"&amp;CHAR(10)&amp;"（総合評価方式）","一般競争入札"))</f>
        <v/>
      </c>
      <c r="H68" s="18" t="str">
        <f>IF(A68="","",IF(VLOOKUP(A68,[7]令和3年度契約状況調査票!$C:$AR,16,FALSE)="他官署で調達手続きを実施のため","他官署で調達手続きを実施のため",IF(VLOOKUP(A68,[7]令和3年度契約状況調査票!$C:$AR,23,FALSE)="②同種の他の契約の予定価格を類推されるおそれがあるため公表しない","同種の他の契約の予定価格を類推されるおそれがあるため公表しない",IF(VLOOKUP(A68,[7]令和3年度契約状況調査票!$C:$AR,23,FALSE)="－","－",IF(VLOOKUP(A68,[7]令和3年度契約状況調査票!$C:$AR,9,FALSE)&lt;&gt;"",TEXT(VLOOKUP(A68,[7]令和3年度契約状況調査票!$C:$AR,16,FALSE),"#,##0円")&amp;CHAR(10)&amp;"(A)",VLOOKUP(A68,[7]令和3年度契約状況調査票!$C:$AR,16,FALSE))))))</f>
        <v/>
      </c>
      <c r="I68" s="18" t="str">
        <f>IF(A68="","",VLOOKUP(A68,[7]令和3年度契約状況調査票!$C:$AR,17,FALSE))</f>
        <v/>
      </c>
      <c r="J68" s="19" t="str">
        <f>IF(A68="","",IF(VLOOKUP(A68,[7]令和3年度契約状況調査票!$C:$AR,16,FALSE)="他官署で調達手続きを実施のため","－",IF(VLOOKUP(A68,[7]令和3年度契約状況調査票!$C:$AR,23,FALSE)="②同種の他の契約の予定価格を類推されるおそれがあるため公表しない","－",IF(VLOOKUP(A68,[7]令和3年度契約状況調査票!$C:$AR,23,FALSE)="－","－",IF(VLOOKUP(A68,[7]令和3年度契約状況調査票!$C:$AR,9,FALSE)&lt;&gt;"",TEXT(VLOOKUP(A68,[7]令和3年度契約状況調査票!$C:$AR,19,FALSE),"#.0%")&amp;CHAR(10)&amp;"(B/A×100)",VLOOKUP(A68,[7]令和3年度契約状況調査票!$C:$AR,19,FALSE))))))</f>
        <v/>
      </c>
      <c r="K68" s="20" t="str">
        <f>IF(A68="","",IF(VLOOKUP(A68,[7]令和3年度契約状況調査票!$C:$AR,29,FALSE)="①公益社団法人","公社",IF(VLOOKUP(A68,[7]令和3年度契約状況調査票!$C:$AR,29,FALSE)="②公益財団法人","公財","")))</f>
        <v/>
      </c>
      <c r="L68" s="20" t="str">
        <f>IF(A68="","",VLOOKUP(A68,[7]令和3年度契約状況調査票!$C:$AR,30,FALSE))</f>
        <v/>
      </c>
      <c r="M68" s="21" t="str">
        <f>IF(A68="","",IF(VLOOKUP(A68,[7]令和3年度契約状況調査票!$C:$AR,30,FALSE)="国所管",VLOOKUP(A68,[7]令和3年度契約状況調査票!$C:$AR,24,FALSE),""))</f>
        <v/>
      </c>
      <c r="N68" s="22" t="str">
        <f>IF(A68="","",IF(AND(P68="○",O68="分担契約/単価契約"),"単価契約"&amp;CHAR(10)&amp;"予定調達総額 "&amp;TEXT(VLOOKUP(A68,[7]令和3年度契約状況調査票!$C:$AR,18,FALSE),"#,##0円")&amp;"(B)"&amp;CHAR(10)&amp;"分担契約"&amp;CHAR(10)&amp;VLOOKUP(A68,[7]令和3年度契約状況調査票!$C:$AR,34,FALSE),IF(AND(P68="○",O68="分担契約"),"分担契約"&amp;CHAR(10)&amp;"契約総額 "&amp;TEXT(VLOOKUP(A68,[7]令和3年度契約状況調査票!$C:$AR,18,FALSE),"#,##0円")&amp;"(B)"&amp;CHAR(10)&amp;VLOOKUP(A68,[7]令和3年度契約状況調査票!$C:$AR,34,FALSE),(IF(O68="分担契約/単価契約","単価契約"&amp;CHAR(10)&amp;"予定調達総額 "&amp;TEXT(VLOOKUP(A68,[7]令和3年度契約状況調査票!$C:$AR,18,FALSE),"#,##0円")&amp;CHAR(10)&amp;"分担契約"&amp;CHAR(10)&amp;VLOOKUP(A68,[7]令和3年度契約状況調査票!$C:$AR,34,FALSE),IF(O68="分担契約","分担契約"&amp;CHAR(10)&amp;"契約総額 "&amp;TEXT(VLOOKUP(A68,[7]令和3年度契約状況調査票!$C:$AR,18,FALSE),"#,##0円")&amp;CHAR(10)&amp;VLOOKUP(A68,[7]令和3年度契約状況調査票!$C:$AR,34,FALSE),IF(O68="単価契約","単価契約"&amp;CHAR(10)&amp;"予定調達総額 "&amp;TEXT(VLOOKUP(A68,[7]令和3年度契約状況調査票!$C:$AR,18,FALSE),"#,##0円")&amp;CHAR(10)&amp;VLOOKUP(A68,[7]令和3年度契約状況調査票!$C:$AR,34,FALSE),VLOOKUP(A68,[7]令和3年度契約状況調査票!$C:$AR,34,FALSE))))))))</f>
        <v/>
      </c>
      <c r="O68" s="11" t="str">
        <f>IF(A68="","",VLOOKUP(A68,[7]令和3年度契約状況調査票!$C:$BY,55,FALSE))</f>
        <v/>
      </c>
      <c r="P68" s="11" t="str">
        <f>IF(A68="","",IF(VLOOKUP(A68,[7]令和3年度契約状況調査票!$C:$AR,16,FALSE)="他官署で調達手続きを実施のため","×",IF(VLOOKUP(A68,[7]令和3年度契約状況調査票!$C:$AR,23,FALSE)="②同種の他の契約の予定価格を類推されるおそれがあるため公表しない","×","○")))</f>
        <v/>
      </c>
    </row>
    <row r="69" spans="1:16" s="11" customFormat="1" ht="60" customHeight="1">
      <c r="A69" s="12" t="str">
        <f>IF(MAX([7]令和3年度契約状況調査票!C68:C313)&gt;=ROW()-5,ROW()-5,"")</f>
        <v/>
      </c>
      <c r="B69" s="13" t="str">
        <f>IF(A69="","",VLOOKUP(A69,[7]令和3年度契約状況調査票!$C:$AR,7,FALSE))</f>
        <v/>
      </c>
      <c r="C69" s="14" t="str">
        <f>IF(A69="","",VLOOKUP(A69,[7]令和3年度契約状況調査票!$C:$AR,8,FALSE))</f>
        <v/>
      </c>
      <c r="D69" s="15" t="str">
        <f>IF(A69="","",VLOOKUP(A69,[7]令和3年度契約状況調査票!$C:$AR,11,FALSE))</f>
        <v/>
      </c>
      <c r="E69" s="13" t="str">
        <f>IF(A69="","",VLOOKUP(A69,[7]令和3年度契約状況調査票!$C:$AR,12,FALSE))</f>
        <v/>
      </c>
      <c r="F69" s="16" t="str">
        <f>IF(A69="","",VLOOKUP(A69,[7]令和3年度契約状況調査票!$C:$AR,13,FALSE))</f>
        <v/>
      </c>
      <c r="G69" s="17" t="str">
        <f>IF(A69="","",IF(VLOOKUP(A69,[7]令和3年度契約状況調査票!$C:$AR,14,FALSE)="②一般競争入札（総合評価方式）","一般競争入札"&amp;CHAR(10)&amp;"（総合評価方式）","一般競争入札"))</f>
        <v/>
      </c>
      <c r="H69" s="18" t="str">
        <f>IF(A69="","",IF(VLOOKUP(A69,[7]令和3年度契約状況調査票!$C:$AR,16,FALSE)="他官署で調達手続きを実施のため","他官署で調達手続きを実施のため",IF(VLOOKUP(A69,[7]令和3年度契約状況調査票!$C:$AR,23,FALSE)="②同種の他の契約の予定価格を類推されるおそれがあるため公表しない","同種の他の契約の予定価格を類推されるおそれがあるため公表しない",IF(VLOOKUP(A69,[7]令和3年度契約状況調査票!$C:$AR,23,FALSE)="－","－",IF(VLOOKUP(A69,[7]令和3年度契約状況調査票!$C:$AR,9,FALSE)&lt;&gt;"",TEXT(VLOOKUP(A69,[7]令和3年度契約状況調査票!$C:$AR,16,FALSE),"#,##0円")&amp;CHAR(10)&amp;"(A)",VLOOKUP(A69,[7]令和3年度契約状況調査票!$C:$AR,16,FALSE))))))</f>
        <v/>
      </c>
      <c r="I69" s="18" t="str">
        <f>IF(A69="","",VLOOKUP(A69,[7]令和3年度契約状況調査票!$C:$AR,17,FALSE))</f>
        <v/>
      </c>
      <c r="J69" s="19" t="str">
        <f>IF(A69="","",IF(VLOOKUP(A69,[7]令和3年度契約状況調査票!$C:$AR,16,FALSE)="他官署で調達手続きを実施のため","－",IF(VLOOKUP(A69,[7]令和3年度契約状況調査票!$C:$AR,23,FALSE)="②同種の他の契約の予定価格を類推されるおそれがあるため公表しない","－",IF(VLOOKUP(A69,[7]令和3年度契約状況調査票!$C:$AR,23,FALSE)="－","－",IF(VLOOKUP(A69,[7]令和3年度契約状況調査票!$C:$AR,9,FALSE)&lt;&gt;"",TEXT(VLOOKUP(A69,[7]令和3年度契約状況調査票!$C:$AR,19,FALSE),"#.0%")&amp;CHAR(10)&amp;"(B/A×100)",VLOOKUP(A69,[7]令和3年度契約状況調査票!$C:$AR,19,FALSE))))))</f>
        <v/>
      </c>
      <c r="K69" s="20" t="str">
        <f>IF(A69="","",IF(VLOOKUP(A69,[7]令和3年度契約状況調査票!$C:$AR,29,FALSE)="①公益社団法人","公社",IF(VLOOKUP(A69,[7]令和3年度契約状況調査票!$C:$AR,29,FALSE)="②公益財団法人","公財","")))</f>
        <v/>
      </c>
      <c r="L69" s="20" t="str">
        <f>IF(A69="","",VLOOKUP(A69,[7]令和3年度契約状況調査票!$C:$AR,30,FALSE))</f>
        <v/>
      </c>
      <c r="M69" s="21" t="str">
        <f>IF(A69="","",IF(VLOOKUP(A69,[7]令和3年度契約状況調査票!$C:$AR,30,FALSE)="国所管",VLOOKUP(A69,[7]令和3年度契約状況調査票!$C:$AR,24,FALSE),""))</f>
        <v/>
      </c>
      <c r="N69" s="22" t="str">
        <f>IF(A69="","",IF(AND(P69="○",O69="分担契約/単価契約"),"単価契約"&amp;CHAR(10)&amp;"予定調達総額 "&amp;TEXT(VLOOKUP(A69,[7]令和3年度契約状況調査票!$C:$AR,18,FALSE),"#,##0円")&amp;"(B)"&amp;CHAR(10)&amp;"分担契約"&amp;CHAR(10)&amp;VLOOKUP(A69,[7]令和3年度契約状況調査票!$C:$AR,34,FALSE),IF(AND(P69="○",O69="分担契約"),"分担契約"&amp;CHAR(10)&amp;"契約総額 "&amp;TEXT(VLOOKUP(A69,[7]令和3年度契約状況調査票!$C:$AR,18,FALSE),"#,##0円")&amp;"(B)"&amp;CHAR(10)&amp;VLOOKUP(A69,[7]令和3年度契約状況調査票!$C:$AR,34,FALSE),(IF(O69="分担契約/単価契約","単価契約"&amp;CHAR(10)&amp;"予定調達総額 "&amp;TEXT(VLOOKUP(A69,[7]令和3年度契約状況調査票!$C:$AR,18,FALSE),"#,##0円")&amp;CHAR(10)&amp;"分担契約"&amp;CHAR(10)&amp;VLOOKUP(A69,[7]令和3年度契約状況調査票!$C:$AR,34,FALSE),IF(O69="分担契約","分担契約"&amp;CHAR(10)&amp;"契約総額 "&amp;TEXT(VLOOKUP(A69,[7]令和3年度契約状況調査票!$C:$AR,18,FALSE),"#,##0円")&amp;CHAR(10)&amp;VLOOKUP(A69,[7]令和3年度契約状況調査票!$C:$AR,34,FALSE),IF(O69="単価契約","単価契約"&amp;CHAR(10)&amp;"予定調達総額 "&amp;TEXT(VLOOKUP(A69,[7]令和3年度契約状況調査票!$C:$AR,18,FALSE),"#,##0円")&amp;CHAR(10)&amp;VLOOKUP(A69,[7]令和3年度契約状況調査票!$C:$AR,34,FALSE),VLOOKUP(A69,[7]令和3年度契約状況調査票!$C:$AR,34,FALSE))))))))</f>
        <v/>
      </c>
      <c r="O69" s="11" t="str">
        <f>IF(A69="","",VLOOKUP(A69,[7]令和3年度契約状況調査票!$C:$BY,55,FALSE))</f>
        <v/>
      </c>
      <c r="P69" s="11" t="str">
        <f>IF(A69="","",IF(VLOOKUP(A69,[7]令和3年度契約状況調査票!$C:$AR,16,FALSE)="他官署で調達手続きを実施のため","×",IF(VLOOKUP(A69,[7]令和3年度契約状況調査票!$C:$AR,23,FALSE)="②同種の他の契約の予定価格を類推されるおそれがあるため公表しない","×","○")))</f>
        <v/>
      </c>
    </row>
    <row r="70" spans="1:16" s="11" customFormat="1" ht="60" customHeight="1">
      <c r="A70" s="12" t="str">
        <f>IF(MAX([7]令和3年度契約状況調査票!C69:C314)&gt;=ROW()-5,ROW()-5,"")</f>
        <v/>
      </c>
      <c r="B70" s="13" t="str">
        <f>IF(A70="","",VLOOKUP(A70,[7]令和3年度契約状況調査票!$C:$AR,7,FALSE))</f>
        <v/>
      </c>
      <c r="C70" s="14" t="str">
        <f>IF(A70="","",VLOOKUP(A70,[7]令和3年度契約状況調査票!$C:$AR,8,FALSE))</f>
        <v/>
      </c>
      <c r="D70" s="15" t="str">
        <f>IF(A70="","",VLOOKUP(A70,[7]令和3年度契約状況調査票!$C:$AR,11,FALSE))</f>
        <v/>
      </c>
      <c r="E70" s="13" t="str">
        <f>IF(A70="","",VLOOKUP(A70,[7]令和3年度契約状況調査票!$C:$AR,12,FALSE))</f>
        <v/>
      </c>
      <c r="F70" s="16" t="str">
        <f>IF(A70="","",VLOOKUP(A70,[7]令和3年度契約状況調査票!$C:$AR,13,FALSE))</f>
        <v/>
      </c>
      <c r="G70" s="17" t="str">
        <f>IF(A70="","",IF(VLOOKUP(A70,[7]令和3年度契約状況調査票!$C:$AR,14,FALSE)="②一般競争入札（総合評価方式）","一般競争入札"&amp;CHAR(10)&amp;"（総合評価方式）","一般競争入札"))</f>
        <v/>
      </c>
      <c r="H70" s="18" t="str">
        <f>IF(A70="","",IF(VLOOKUP(A70,[7]令和3年度契約状況調査票!$C:$AR,16,FALSE)="他官署で調達手続きを実施のため","他官署で調達手続きを実施のため",IF(VLOOKUP(A70,[7]令和3年度契約状況調査票!$C:$AR,23,FALSE)="②同種の他の契約の予定価格を類推されるおそれがあるため公表しない","同種の他の契約の予定価格を類推されるおそれがあるため公表しない",IF(VLOOKUP(A70,[7]令和3年度契約状況調査票!$C:$AR,23,FALSE)="－","－",IF(VLOOKUP(A70,[7]令和3年度契約状況調査票!$C:$AR,9,FALSE)&lt;&gt;"",TEXT(VLOOKUP(A70,[7]令和3年度契約状況調査票!$C:$AR,16,FALSE),"#,##0円")&amp;CHAR(10)&amp;"(A)",VLOOKUP(A70,[7]令和3年度契約状況調査票!$C:$AR,16,FALSE))))))</f>
        <v/>
      </c>
      <c r="I70" s="18" t="str">
        <f>IF(A70="","",VLOOKUP(A70,[7]令和3年度契約状況調査票!$C:$AR,17,FALSE))</f>
        <v/>
      </c>
      <c r="J70" s="19" t="str">
        <f>IF(A70="","",IF(VLOOKUP(A70,[7]令和3年度契約状況調査票!$C:$AR,16,FALSE)="他官署で調達手続きを実施のため","－",IF(VLOOKUP(A70,[7]令和3年度契約状況調査票!$C:$AR,23,FALSE)="②同種の他の契約の予定価格を類推されるおそれがあるため公表しない","－",IF(VLOOKUP(A70,[7]令和3年度契約状況調査票!$C:$AR,23,FALSE)="－","－",IF(VLOOKUP(A70,[7]令和3年度契約状況調査票!$C:$AR,9,FALSE)&lt;&gt;"",TEXT(VLOOKUP(A70,[7]令和3年度契約状況調査票!$C:$AR,19,FALSE),"#.0%")&amp;CHAR(10)&amp;"(B/A×100)",VLOOKUP(A70,[7]令和3年度契約状況調査票!$C:$AR,19,FALSE))))))</f>
        <v/>
      </c>
      <c r="K70" s="20" t="str">
        <f>IF(A70="","",IF(VLOOKUP(A70,[7]令和3年度契約状況調査票!$C:$AR,29,FALSE)="①公益社団法人","公社",IF(VLOOKUP(A70,[7]令和3年度契約状況調査票!$C:$AR,29,FALSE)="②公益財団法人","公財","")))</f>
        <v/>
      </c>
      <c r="L70" s="20" t="str">
        <f>IF(A70="","",VLOOKUP(A70,[7]令和3年度契約状況調査票!$C:$AR,30,FALSE))</f>
        <v/>
      </c>
      <c r="M70" s="21" t="str">
        <f>IF(A70="","",IF(VLOOKUP(A70,[7]令和3年度契約状況調査票!$C:$AR,30,FALSE)="国所管",VLOOKUP(A70,[7]令和3年度契約状況調査票!$C:$AR,24,FALSE),""))</f>
        <v/>
      </c>
      <c r="N70" s="22" t="str">
        <f>IF(A70="","",IF(AND(P70="○",O70="分担契約/単価契約"),"単価契約"&amp;CHAR(10)&amp;"予定調達総額 "&amp;TEXT(VLOOKUP(A70,[7]令和3年度契約状況調査票!$C:$AR,18,FALSE),"#,##0円")&amp;"(B)"&amp;CHAR(10)&amp;"分担契約"&amp;CHAR(10)&amp;VLOOKUP(A70,[7]令和3年度契約状況調査票!$C:$AR,34,FALSE),IF(AND(P70="○",O70="分担契約"),"分担契約"&amp;CHAR(10)&amp;"契約総額 "&amp;TEXT(VLOOKUP(A70,[7]令和3年度契約状況調査票!$C:$AR,18,FALSE),"#,##0円")&amp;"(B)"&amp;CHAR(10)&amp;VLOOKUP(A70,[7]令和3年度契約状況調査票!$C:$AR,34,FALSE),(IF(O70="分担契約/単価契約","単価契約"&amp;CHAR(10)&amp;"予定調達総額 "&amp;TEXT(VLOOKUP(A70,[7]令和3年度契約状況調査票!$C:$AR,18,FALSE),"#,##0円")&amp;CHAR(10)&amp;"分担契約"&amp;CHAR(10)&amp;VLOOKUP(A70,[7]令和3年度契約状況調査票!$C:$AR,34,FALSE),IF(O70="分担契約","分担契約"&amp;CHAR(10)&amp;"契約総額 "&amp;TEXT(VLOOKUP(A70,[7]令和3年度契約状況調査票!$C:$AR,18,FALSE),"#,##0円")&amp;CHAR(10)&amp;VLOOKUP(A70,[7]令和3年度契約状況調査票!$C:$AR,34,FALSE),IF(O70="単価契約","単価契約"&amp;CHAR(10)&amp;"予定調達総額 "&amp;TEXT(VLOOKUP(A70,[7]令和3年度契約状況調査票!$C:$AR,18,FALSE),"#,##0円")&amp;CHAR(10)&amp;VLOOKUP(A70,[7]令和3年度契約状況調査票!$C:$AR,34,FALSE),VLOOKUP(A70,[7]令和3年度契約状況調査票!$C:$AR,34,FALSE))))))))</f>
        <v/>
      </c>
      <c r="O70" s="11" t="str">
        <f>IF(A70="","",VLOOKUP(A70,[7]令和3年度契約状況調査票!$C:$BY,55,FALSE))</f>
        <v/>
      </c>
      <c r="P70" s="11" t="str">
        <f>IF(A70="","",IF(VLOOKUP(A70,[7]令和3年度契約状況調査票!$C:$AR,16,FALSE)="他官署で調達手続きを実施のため","×",IF(VLOOKUP(A70,[7]令和3年度契約状況調査票!$C:$AR,23,FALSE)="②同種の他の契約の予定価格を類推されるおそれがあるため公表しない","×","○")))</f>
        <v/>
      </c>
    </row>
    <row r="71" spans="1:16" s="11" customFormat="1" ht="60" customHeight="1">
      <c r="A71" s="12" t="str">
        <f>IF(MAX([7]令和3年度契約状況調査票!C70:C315)&gt;=ROW()-5,ROW()-5,"")</f>
        <v/>
      </c>
      <c r="B71" s="13" t="str">
        <f>IF(A71="","",VLOOKUP(A71,[7]令和3年度契約状況調査票!$C:$AR,7,FALSE))</f>
        <v/>
      </c>
      <c r="C71" s="14" t="str">
        <f>IF(A71="","",VLOOKUP(A71,[7]令和3年度契約状況調査票!$C:$AR,8,FALSE))</f>
        <v/>
      </c>
      <c r="D71" s="15" t="str">
        <f>IF(A71="","",VLOOKUP(A71,[7]令和3年度契約状況調査票!$C:$AR,11,FALSE))</f>
        <v/>
      </c>
      <c r="E71" s="13" t="str">
        <f>IF(A71="","",VLOOKUP(A71,[7]令和3年度契約状況調査票!$C:$AR,12,FALSE))</f>
        <v/>
      </c>
      <c r="F71" s="16" t="str">
        <f>IF(A71="","",VLOOKUP(A71,[7]令和3年度契約状況調査票!$C:$AR,13,FALSE))</f>
        <v/>
      </c>
      <c r="G71" s="17" t="str">
        <f>IF(A71="","",IF(VLOOKUP(A71,[7]令和3年度契約状況調査票!$C:$AR,14,FALSE)="②一般競争入札（総合評価方式）","一般競争入札"&amp;CHAR(10)&amp;"（総合評価方式）","一般競争入札"))</f>
        <v/>
      </c>
      <c r="H71" s="18" t="str">
        <f>IF(A71="","",IF(VLOOKUP(A71,[7]令和3年度契約状況調査票!$C:$AR,16,FALSE)="他官署で調達手続きを実施のため","他官署で調達手続きを実施のため",IF(VLOOKUP(A71,[7]令和3年度契約状況調査票!$C:$AR,23,FALSE)="②同種の他の契約の予定価格を類推されるおそれがあるため公表しない","同種の他の契約の予定価格を類推されるおそれがあるため公表しない",IF(VLOOKUP(A71,[7]令和3年度契約状況調査票!$C:$AR,23,FALSE)="－","－",IF(VLOOKUP(A71,[7]令和3年度契約状況調査票!$C:$AR,9,FALSE)&lt;&gt;"",TEXT(VLOOKUP(A71,[7]令和3年度契約状況調査票!$C:$AR,16,FALSE),"#,##0円")&amp;CHAR(10)&amp;"(A)",VLOOKUP(A71,[7]令和3年度契約状況調査票!$C:$AR,16,FALSE))))))</f>
        <v/>
      </c>
      <c r="I71" s="18" t="str">
        <f>IF(A71="","",VLOOKUP(A71,[7]令和3年度契約状況調査票!$C:$AR,17,FALSE))</f>
        <v/>
      </c>
      <c r="J71" s="19" t="str">
        <f>IF(A71="","",IF(VLOOKUP(A71,[7]令和3年度契約状況調査票!$C:$AR,16,FALSE)="他官署で調達手続きを実施のため","－",IF(VLOOKUP(A71,[7]令和3年度契約状況調査票!$C:$AR,23,FALSE)="②同種の他の契約の予定価格を類推されるおそれがあるため公表しない","－",IF(VLOOKUP(A71,[7]令和3年度契約状況調査票!$C:$AR,23,FALSE)="－","－",IF(VLOOKUP(A71,[7]令和3年度契約状況調査票!$C:$AR,9,FALSE)&lt;&gt;"",TEXT(VLOOKUP(A71,[7]令和3年度契約状況調査票!$C:$AR,19,FALSE),"#.0%")&amp;CHAR(10)&amp;"(B/A×100)",VLOOKUP(A71,[7]令和3年度契約状況調査票!$C:$AR,19,FALSE))))))</f>
        <v/>
      </c>
      <c r="K71" s="20" t="str">
        <f>IF(A71="","",IF(VLOOKUP(A71,[7]令和3年度契約状況調査票!$C:$AR,29,FALSE)="①公益社団法人","公社",IF(VLOOKUP(A71,[7]令和3年度契約状況調査票!$C:$AR,29,FALSE)="②公益財団法人","公財","")))</f>
        <v/>
      </c>
      <c r="L71" s="20" t="str">
        <f>IF(A71="","",VLOOKUP(A71,[7]令和3年度契約状況調査票!$C:$AR,30,FALSE))</f>
        <v/>
      </c>
      <c r="M71" s="21" t="str">
        <f>IF(A71="","",IF(VLOOKUP(A71,[7]令和3年度契約状況調査票!$C:$AR,30,FALSE)="国所管",VLOOKUP(A71,[7]令和3年度契約状況調査票!$C:$AR,24,FALSE),""))</f>
        <v/>
      </c>
      <c r="N71" s="22" t="str">
        <f>IF(A71="","",IF(AND(P71="○",O71="分担契約/単価契約"),"単価契約"&amp;CHAR(10)&amp;"予定調達総額 "&amp;TEXT(VLOOKUP(A71,[7]令和3年度契約状況調査票!$C:$AR,18,FALSE),"#,##0円")&amp;"(B)"&amp;CHAR(10)&amp;"分担契約"&amp;CHAR(10)&amp;VLOOKUP(A71,[7]令和3年度契約状況調査票!$C:$AR,34,FALSE),IF(AND(P71="○",O71="分担契約"),"分担契約"&amp;CHAR(10)&amp;"契約総額 "&amp;TEXT(VLOOKUP(A71,[7]令和3年度契約状況調査票!$C:$AR,18,FALSE),"#,##0円")&amp;"(B)"&amp;CHAR(10)&amp;VLOOKUP(A71,[7]令和3年度契約状況調査票!$C:$AR,34,FALSE),(IF(O71="分担契約/単価契約","単価契約"&amp;CHAR(10)&amp;"予定調達総額 "&amp;TEXT(VLOOKUP(A71,[7]令和3年度契約状況調査票!$C:$AR,18,FALSE),"#,##0円")&amp;CHAR(10)&amp;"分担契約"&amp;CHAR(10)&amp;VLOOKUP(A71,[7]令和3年度契約状況調査票!$C:$AR,34,FALSE),IF(O71="分担契約","分担契約"&amp;CHAR(10)&amp;"契約総額 "&amp;TEXT(VLOOKUP(A71,[7]令和3年度契約状況調査票!$C:$AR,18,FALSE),"#,##0円")&amp;CHAR(10)&amp;VLOOKUP(A71,[7]令和3年度契約状況調査票!$C:$AR,34,FALSE),IF(O71="単価契約","単価契約"&amp;CHAR(10)&amp;"予定調達総額 "&amp;TEXT(VLOOKUP(A71,[7]令和3年度契約状況調査票!$C:$AR,18,FALSE),"#,##0円")&amp;CHAR(10)&amp;VLOOKUP(A71,[7]令和3年度契約状況調査票!$C:$AR,34,FALSE),VLOOKUP(A71,[7]令和3年度契約状況調査票!$C:$AR,34,FALSE))))))))</f>
        <v/>
      </c>
      <c r="O71" s="11" t="str">
        <f>IF(A71="","",VLOOKUP(A71,[7]令和3年度契約状況調査票!$C:$BY,55,FALSE))</f>
        <v/>
      </c>
      <c r="P71" s="11" t="str">
        <f>IF(A71="","",IF(VLOOKUP(A71,[7]令和3年度契約状況調査票!$C:$AR,16,FALSE)="他官署で調達手続きを実施のため","×",IF(VLOOKUP(A71,[7]令和3年度契約状況調査票!$C:$AR,23,FALSE)="②同種の他の契約の予定価格を類推されるおそれがあるため公表しない","×","○")))</f>
        <v/>
      </c>
    </row>
    <row r="72" spans="1:16" s="11" customFormat="1" ht="60" customHeight="1">
      <c r="A72" s="12" t="str">
        <f>IF(MAX([7]令和3年度契約状況調査票!C71:C316)&gt;=ROW()-5,ROW()-5,"")</f>
        <v/>
      </c>
      <c r="B72" s="13" t="str">
        <f>IF(A72="","",VLOOKUP(A72,[7]令和3年度契約状況調査票!$C:$AR,7,FALSE))</f>
        <v/>
      </c>
      <c r="C72" s="14" t="str">
        <f>IF(A72="","",VLOOKUP(A72,[7]令和3年度契約状況調査票!$C:$AR,8,FALSE))</f>
        <v/>
      </c>
      <c r="D72" s="15" t="str">
        <f>IF(A72="","",VLOOKUP(A72,[7]令和3年度契約状況調査票!$C:$AR,11,FALSE))</f>
        <v/>
      </c>
      <c r="E72" s="13" t="str">
        <f>IF(A72="","",VLOOKUP(A72,[7]令和3年度契約状況調査票!$C:$AR,12,FALSE))</f>
        <v/>
      </c>
      <c r="F72" s="16" t="str">
        <f>IF(A72="","",VLOOKUP(A72,[7]令和3年度契約状況調査票!$C:$AR,13,FALSE))</f>
        <v/>
      </c>
      <c r="G72" s="17" t="str">
        <f>IF(A72="","",IF(VLOOKUP(A72,[7]令和3年度契約状況調査票!$C:$AR,14,FALSE)="②一般競争入札（総合評価方式）","一般競争入札"&amp;CHAR(10)&amp;"（総合評価方式）","一般競争入札"))</f>
        <v/>
      </c>
      <c r="H72" s="18" t="str">
        <f>IF(A72="","",IF(VLOOKUP(A72,[7]令和3年度契約状況調査票!$C:$AR,16,FALSE)="他官署で調達手続きを実施のため","他官署で調達手続きを実施のため",IF(VLOOKUP(A72,[7]令和3年度契約状況調査票!$C:$AR,23,FALSE)="②同種の他の契約の予定価格を類推されるおそれがあるため公表しない","同種の他の契約の予定価格を類推されるおそれがあるため公表しない",IF(VLOOKUP(A72,[7]令和3年度契約状況調査票!$C:$AR,23,FALSE)="－","－",IF(VLOOKUP(A72,[7]令和3年度契約状況調査票!$C:$AR,9,FALSE)&lt;&gt;"",TEXT(VLOOKUP(A72,[7]令和3年度契約状況調査票!$C:$AR,16,FALSE),"#,##0円")&amp;CHAR(10)&amp;"(A)",VLOOKUP(A72,[7]令和3年度契約状況調査票!$C:$AR,16,FALSE))))))</f>
        <v/>
      </c>
      <c r="I72" s="18" t="str">
        <f>IF(A72="","",VLOOKUP(A72,[7]令和3年度契約状況調査票!$C:$AR,17,FALSE))</f>
        <v/>
      </c>
      <c r="J72" s="19" t="str">
        <f>IF(A72="","",IF(VLOOKUP(A72,[7]令和3年度契約状況調査票!$C:$AR,16,FALSE)="他官署で調達手続きを実施のため","－",IF(VLOOKUP(A72,[7]令和3年度契約状況調査票!$C:$AR,23,FALSE)="②同種の他の契約の予定価格を類推されるおそれがあるため公表しない","－",IF(VLOOKUP(A72,[7]令和3年度契約状況調査票!$C:$AR,23,FALSE)="－","－",IF(VLOOKUP(A72,[7]令和3年度契約状況調査票!$C:$AR,9,FALSE)&lt;&gt;"",TEXT(VLOOKUP(A72,[7]令和3年度契約状況調査票!$C:$AR,19,FALSE),"#.0%")&amp;CHAR(10)&amp;"(B/A×100)",VLOOKUP(A72,[7]令和3年度契約状況調査票!$C:$AR,19,FALSE))))))</f>
        <v/>
      </c>
      <c r="K72" s="20" t="str">
        <f>IF(A72="","",IF(VLOOKUP(A72,[7]令和3年度契約状況調査票!$C:$AR,29,FALSE)="①公益社団法人","公社",IF(VLOOKUP(A72,[7]令和3年度契約状況調査票!$C:$AR,29,FALSE)="②公益財団法人","公財","")))</f>
        <v/>
      </c>
      <c r="L72" s="20" t="str">
        <f>IF(A72="","",VLOOKUP(A72,[7]令和3年度契約状況調査票!$C:$AR,30,FALSE))</f>
        <v/>
      </c>
      <c r="M72" s="21" t="str">
        <f>IF(A72="","",IF(VLOOKUP(A72,[7]令和3年度契約状況調査票!$C:$AR,30,FALSE)="国所管",VLOOKUP(A72,[7]令和3年度契約状況調査票!$C:$AR,24,FALSE),""))</f>
        <v/>
      </c>
      <c r="N72" s="22" t="str">
        <f>IF(A72="","",IF(AND(P72="○",O72="分担契約/単価契約"),"単価契約"&amp;CHAR(10)&amp;"予定調達総額 "&amp;TEXT(VLOOKUP(A72,[7]令和3年度契約状況調査票!$C:$AR,18,FALSE),"#,##0円")&amp;"(B)"&amp;CHAR(10)&amp;"分担契約"&amp;CHAR(10)&amp;VLOOKUP(A72,[7]令和3年度契約状況調査票!$C:$AR,34,FALSE),IF(AND(P72="○",O72="分担契約"),"分担契約"&amp;CHAR(10)&amp;"契約総額 "&amp;TEXT(VLOOKUP(A72,[7]令和3年度契約状況調査票!$C:$AR,18,FALSE),"#,##0円")&amp;"(B)"&amp;CHAR(10)&amp;VLOOKUP(A72,[7]令和3年度契約状況調査票!$C:$AR,34,FALSE),(IF(O72="分担契約/単価契約","単価契約"&amp;CHAR(10)&amp;"予定調達総額 "&amp;TEXT(VLOOKUP(A72,[7]令和3年度契約状況調査票!$C:$AR,18,FALSE),"#,##0円")&amp;CHAR(10)&amp;"分担契約"&amp;CHAR(10)&amp;VLOOKUP(A72,[7]令和3年度契約状況調査票!$C:$AR,34,FALSE),IF(O72="分担契約","分担契約"&amp;CHAR(10)&amp;"契約総額 "&amp;TEXT(VLOOKUP(A72,[7]令和3年度契約状況調査票!$C:$AR,18,FALSE),"#,##0円")&amp;CHAR(10)&amp;VLOOKUP(A72,[7]令和3年度契約状況調査票!$C:$AR,34,FALSE),IF(O72="単価契約","単価契約"&amp;CHAR(10)&amp;"予定調達総額 "&amp;TEXT(VLOOKUP(A72,[7]令和3年度契約状況調査票!$C:$AR,18,FALSE),"#,##0円")&amp;CHAR(10)&amp;VLOOKUP(A72,[7]令和3年度契約状況調査票!$C:$AR,34,FALSE),VLOOKUP(A72,[7]令和3年度契約状況調査票!$C:$AR,34,FALSE))))))))</f>
        <v/>
      </c>
      <c r="O72" s="11" t="str">
        <f>IF(A72="","",VLOOKUP(A72,[7]令和3年度契約状況調査票!$C:$BY,55,FALSE))</f>
        <v/>
      </c>
      <c r="P72" s="11" t="str">
        <f>IF(A72="","",IF(VLOOKUP(A72,[7]令和3年度契約状況調査票!$C:$AR,16,FALSE)="他官署で調達手続きを実施のため","×",IF(VLOOKUP(A72,[7]令和3年度契約状況調査票!$C:$AR,23,FALSE)="②同種の他の契約の予定価格を類推されるおそれがあるため公表しない","×","○")))</f>
        <v/>
      </c>
    </row>
    <row r="73" spans="1:16" s="11" customFormat="1" ht="60" customHeight="1">
      <c r="A73" s="12" t="str">
        <f>IF(MAX([7]令和3年度契約状況調査票!C72:C317)&gt;=ROW()-5,ROW()-5,"")</f>
        <v/>
      </c>
      <c r="B73" s="13" t="str">
        <f>IF(A73="","",VLOOKUP(A73,[7]令和3年度契約状況調査票!$C:$AR,7,FALSE))</f>
        <v/>
      </c>
      <c r="C73" s="14" t="str">
        <f>IF(A73="","",VLOOKUP(A73,[7]令和3年度契約状況調査票!$C:$AR,8,FALSE))</f>
        <v/>
      </c>
      <c r="D73" s="15" t="str">
        <f>IF(A73="","",VLOOKUP(A73,[7]令和3年度契約状況調査票!$C:$AR,11,FALSE))</f>
        <v/>
      </c>
      <c r="E73" s="13" t="str">
        <f>IF(A73="","",VLOOKUP(A73,[7]令和3年度契約状況調査票!$C:$AR,12,FALSE))</f>
        <v/>
      </c>
      <c r="F73" s="16" t="str">
        <f>IF(A73="","",VLOOKUP(A73,[7]令和3年度契約状況調査票!$C:$AR,13,FALSE))</f>
        <v/>
      </c>
      <c r="G73" s="17" t="str">
        <f>IF(A73="","",IF(VLOOKUP(A73,[7]令和3年度契約状況調査票!$C:$AR,14,FALSE)="②一般競争入札（総合評価方式）","一般競争入札"&amp;CHAR(10)&amp;"（総合評価方式）","一般競争入札"))</f>
        <v/>
      </c>
      <c r="H73" s="18" t="str">
        <f>IF(A73="","",IF(VLOOKUP(A73,[7]令和3年度契約状況調査票!$C:$AR,16,FALSE)="他官署で調達手続きを実施のため","他官署で調達手続きを実施のため",IF(VLOOKUP(A73,[7]令和3年度契約状況調査票!$C:$AR,23,FALSE)="②同種の他の契約の予定価格を類推されるおそれがあるため公表しない","同種の他の契約の予定価格を類推されるおそれがあるため公表しない",IF(VLOOKUP(A73,[7]令和3年度契約状況調査票!$C:$AR,23,FALSE)="－","－",IF(VLOOKUP(A73,[7]令和3年度契約状況調査票!$C:$AR,9,FALSE)&lt;&gt;"",TEXT(VLOOKUP(A73,[7]令和3年度契約状況調査票!$C:$AR,16,FALSE),"#,##0円")&amp;CHAR(10)&amp;"(A)",VLOOKUP(A73,[7]令和3年度契約状況調査票!$C:$AR,16,FALSE))))))</f>
        <v/>
      </c>
      <c r="I73" s="18" t="str">
        <f>IF(A73="","",VLOOKUP(A73,[7]令和3年度契約状況調査票!$C:$AR,17,FALSE))</f>
        <v/>
      </c>
      <c r="J73" s="19" t="str">
        <f>IF(A73="","",IF(VLOOKUP(A73,[7]令和3年度契約状況調査票!$C:$AR,16,FALSE)="他官署で調達手続きを実施のため","－",IF(VLOOKUP(A73,[7]令和3年度契約状況調査票!$C:$AR,23,FALSE)="②同種の他の契約の予定価格を類推されるおそれがあるため公表しない","－",IF(VLOOKUP(A73,[7]令和3年度契約状況調査票!$C:$AR,23,FALSE)="－","－",IF(VLOOKUP(A73,[7]令和3年度契約状況調査票!$C:$AR,9,FALSE)&lt;&gt;"",TEXT(VLOOKUP(A73,[7]令和3年度契約状況調査票!$C:$AR,19,FALSE),"#.0%")&amp;CHAR(10)&amp;"(B/A×100)",VLOOKUP(A73,[7]令和3年度契約状況調査票!$C:$AR,19,FALSE))))))</f>
        <v/>
      </c>
      <c r="K73" s="20" t="str">
        <f>IF(A73="","",IF(VLOOKUP(A73,[7]令和3年度契約状況調査票!$C:$AR,29,FALSE)="①公益社団法人","公社",IF(VLOOKUP(A73,[7]令和3年度契約状況調査票!$C:$AR,29,FALSE)="②公益財団法人","公財","")))</f>
        <v/>
      </c>
      <c r="L73" s="20" t="str">
        <f>IF(A73="","",VLOOKUP(A73,[7]令和3年度契約状況調査票!$C:$AR,30,FALSE))</f>
        <v/>
      </c>
      <c r="M73" s="21" t="str">
        <f>IF(A73="","",IF(VLOOKUP(A73,[7]令和3年度契約状況調査票!$C:$AR,30,FALSE)="国所管",VLOOKUP(A73,[7]令和3年度契約状況調査票!$C:$AR,24,FALSE),""))</f>
        <v/>
      </c>
      <c r="N73" s="22" t="str">
        <f>IF(A73="","",IF(AND(P73="○",O73="分担契約/単価契約"),"単価契約"&amp;CHAR(10)&amp;"予定調達総額 "&amp;TEXT(VLOOKUP(A73,[7]令和3年度契約状況調査票!$C:$AR,18,FALSE),"#,##0円")&amp;"(B)"&amp;CHAR(10)&amp;"分担契約"&amp;CHAR(10)&amp;VLOOKUP(A73,[7]令和3年度契約状況調査票!$C:$AR,34,FALSE),IF(AND(P73="○",O73="分担契約"),"分担契約"&amp;CHAR(10)&amp;"契約総額 "&amp;TEXT(VLOOKUP(A73,[7]令和3年度契約状況調査票!$C:$AR,18,FALSE),"#,##0円")&amp;"(B)"&amp;CHAR(10)&amp;VLOOKUP(A73,[7]令和3年度契約状況調査票!$C:$AR,34,FALSE),(IF(O73="分担契約/単価契約","単価契約"&amp;CHAR(10)&amp;"予定調達総額 "&amp;TEXT(VLOOKUP(A73,[7]令和3年度契約状況調査票!$C:$AR,18,FALSE),"#,##0円")&amp;CHAR(10)&amp;"分担契約"&amp;CHAR(10)&amp;VLOOKUP(A73,[7]令和3年度契約状況調査票!$C:$AR,34,FALSE),IF(O73="分担契約","分担契約"&amp;CHAR(10)&amp;"契約総額 "&amp;TEXT(VLOOKUP(A73,[7]令和3年度契約状況調査票!$C:$AR,18,FALSE),"#,##0円")&amp;CHAR(10)&amp;VLOOKUP(A73,[7]令和3年度契約状況調査票!$C:$AR,34,FALSE),IF(O73="単価契約","単価契約"&amp;CHAR(10)&amp;"予定調達総額 "&amp;TEXT(VLOOKUP(A73,[7]令和3年度契約状況調査票!$C:$AR,18,FALSE),"#,##0円")&amp;CHAR(10)&amp;VLOOKUP(A73,[7]令和3年度契約状況調査票!$C:$AR,34,FALSE),VLOOKUP(A73,[7]令和3年度契約状況調査票!$C:$AR,34,FALSE))))))))</f>
        <v/>
      </c>
      <c r="O73" s="11" t="str">
        <f>IF(A73="","",VLOOKUP(A73,[7]令和3年度契約状況調査票!$C:$BY,55,FALSE))</f>
        <v/>
      </c>
      <c r="P73" s="11" t="str">
        <f>IF(A73="","",IF(VLOOKUP(A73,[7]令和3年度契約状況調査票!$C:$AR,16,FALSE)="他官署で調達手続きを実施のため","×",IF(VLOOKUP(A73,[7]令和3年度契約状況調査票!$C:$AR,23,FALSE)="②同種の他の契約の予定価格を類推されるおそれがあるため公表しない","×","○")))</f>
        <v/>
      </c>
    </row>
    <row r="74" spans="1:16" s="11" customFormat="1" ht="60" customHeight="1">
      <c r="A74" s="12" t="str">
        <f>IF(MAX([7]令和3年度契約状況調査票!C73:C318)&gt;=ROW()-5,ROW()-5,"")</f>
        <v/>
      </c>
      <c r="B74" s="13" t="str">
        <f>IF(A74="","",VLOOKUP(A74,[7]令和3年度契約状況調査票!$C:$AR,7,FALSE))</f>
        <v/>
      </c>
      <c r="C74" s="14" t="str">
        <f>IF(A74="","",VLOOKUP(A74,[7]令和3年度契約状況調査票!$C:$AR,8,FALSE))</f>
        <v/>
      </c>
      <c r="D74" s="15" t="str">
        <f>IF(A74="","",VLOOKUP(A74,[7]令和3年度契約状況調査票!$C:$AR,11,FALSE))</f>
        <v/>
      </c>
      <c r="E74" s="13" t="str">
        <f>IF(A74="","",VLOOKUP(A74,[7]令和3年度契約状況調査票!$C:$AR,12,FALSE))</f>
        <v/>
      </c>
      <c r="F74" s="16" t="str">
        <f>IF(A74="","",VLOOKUP(A74,[7]令和3年度契約状況調査票!$C:$AR,13,FALSE))</f>
        <v/>
      </c>
      <c r="G74" s="17" t="str">
        <f>IF(A74="","",IF(VLOOKUP(A74,[7]令和3年度契約状況調査票!$C:$AR,14,FALSE)="②一般競争入札（総合評価方式）","一般競争入札"&amp;CHAR(10)&amp;"（総合評価方式）","一般競争入札"))</f>
        <v/>
      </c>
      <c r="H74" s="18" t="str">
        <f>IF(A74="","",IF(VLOOKUP(A74,[7]令和3年度契約状況調査票!$C:$AR,16,FALSE)="他官署で調達手続きを実施のため","他官署で調達手続きを実施のため",IF(VLOOKUP(A74,[7]令和3年度契約状況調査票!$C:$AR,23,FALSE)="②同種の他の契約の予定価格を類推されるおそれがあるため公表しない","同種の他の契約の予定価格を類推されるおそれがあるため公表しない",IF(VLOOKUP(A74,[7]令和3年度契約状況調査票!$C:$AR,23,FALSE)="－","－",IF(VLOOKUP(A74,[7]令和3年度契約状況調査票!$C:$AR,9,FALSE)&lt;&gt;"",TEXT(VLOOKUP(A74,[7]令和3年度契約状況調査票!$C:$AR,16,FALSE),"#,##0円")&amp;CHAR(10)&amp;"(A)",VLOOKUP(A74,[7]令和3年度契約状況調査票!$C:$AR,16,FALSE))))))</f>
        <v/>
      </c>
      <c r="I74" s="18" t="str">
        <f>IF(A74="","",VLOOKUP(A74,[7]令和3年度契約状況調査票!$C:$AR,17,FALSE))</f>
        <v/>
      </c>
      <c r="J74" s="19" t="str">
        <f>IF(A74="","",IF(VLOOKUP(A74,[7]令和3年度契約状況調査票!$C:$AR,16,FALSE)="他官署で調達手続きを実施のため","－",IF(VLOOKUP(A74,[7]令和3年度契約状況調査票!$C:$AR,23,FALSE)="②同種の他の契約の予定価格を類推されるおそれがあるため公表しない","－",IF(VLOOKUP(A74,[7]令和3年度契約状況調査票!$C:$AR,23,FALSE)="－","－",IF(VLOOKUP(A74,[7]令和3年度契約状況調査票!$C:$AR,9,FALSE)&lt;&gt;"",TEXT(VLOOKUP(A74,[7]令和3年度契約状況調査票!$C:$AR,19,FALSE),"#.0%")&amp;CHAR(10)&amp;"(B/A×100)",VLOOKUP(A74,[7]令和3年度契約状況調査票!$C:$AR,19,FALSE))))))</f>
        <v/>
      </c>
      <c r="K74" s="20" t="str">
        <f>IF(A74="","",IF(VLOOKUP(A74,[7]令和3年度契約状況調査票!$C:$AR,29,FALSE)="①公益社団法人","公社",IF(VLOOKUP(A74,[7]令和3年度契約状況調査票!$C:$AR,29,FALSE)="②公益財団法人","公財","")))</f>
        <v/>
      </c>
      <c r="L74" s="20" t="str">
        <f>IF(A74="","",VLOOKUP(A74,[7]令和3年度契約状況調査票!$C:$AR,30,FALSE))</f>
        <v/>
      </c>
      <c r="M74" s="21" t="str">
        <f>IF(A74="","",IF(VLOOKUP(A74,[7]令和3年度契約状況調査票!$C:$AR,30,FALSE)="国所管",VLOOKUP(A74,[7]令和3年度契約状況調査票!$C:$AR,24,FALSE),""))</f>
        <v/>
      </c>
      <c r="N74" s="22" t="str">
        <f>IF(A74="","",IF(AND(P74="○",O74="分担契約/単価契約"),"単価契約"&amp;CHAR(10)&amp;"予定調達総額 "&amp;TEXT(VLOOKUP(A74,[7]令和3年度契約状況調査票!$C:$AR,18,FALSE),"#,##0円")&amp;"(B)"&amp;CHAR(10)&amp;"分担契約"&amp;CHAR(10)&amp;VLOOKUP(A74,[7]令和3年度契約状況調査票!$C:$AR,34,FALSE),IF(AND(P74="○",O74="分担契約"),"分担契約"&amp;CHAR(10)&amp;"契約総額 "&amp;TEXT(VLOOKUP(A74,[7]令和3年度契約状況調査票!$C:$AR,18,FALSE),"#,##0円")&amp;"(B)"&amp;CHAR(10)&amp;VLOOKUP(A74,[7]令和3年度契約状況調査票!$C:$AR,34,FALSE),(IF(O74="分担契約/単価契約","単価契約"&amp;CHAR(10)&amp;"予定調達総額 "&amp;TEXT(VLOOKUP(A74,[7]令和3年度契約状況調査票!$C:$AR,18,FALSE),"#,##0円")&amp;CHAR(10)&amp;"分担契約"&amp;CHAR(10)&amp;VLOOKUP(A74,[7]令和3年度契約状況調査票!$C:$AR,34,FALSE),IF(O74="分担契約","分担契約"&amp;CHAR(10)&amp;"契約総額 "&amp;TEXT(VLOOKUP(A74,[7]令和3年度契約状況調査票!$C:$AR,18,FALSE),"#,##0円")&amp;CHAR(10)&amp;VLOOKUP(A74,[7]令和3年度契約状況調査票!$C:$AR,34,FALSE),IF(O74="単価契約","単価契約"&amp;CHAR(10)&amp;"予定調達総額 "&amp;TEXT(VLOOKUP(A74,[7]令和3年度契約状況調査票!$C:$AR,18,FALSE),"#,##0円")&amp;CHAR(10)&amp;VLOOKUP(A74,[7]令和3年度契約状況調査票!$C:$AR,34,FALSE),VLOOKUP(A74,[7]令和3年度契約状況調査票!$C:$AR,34,FALSE))))))))</f>
        <v/>
      </c>
      <c r="O74" s="11" t="str">
        <f>IF(A74="","",VLOOKUP(A74,[7]令和3年度契約状況調査票!$C:$BY,55,FALSE))</f>
        <v/>
      </c>
      <c r="P74" s="11" t="str">
        <f>IF(A74="","",IF(VLOOKUP(A74,[7]令和3年度契約状況調査票!$C:$AR,16,FALSE)="他官署で調達手続きを実施のため","×",IF(VLOOKUP(A74,[7]令和3年度契約状況調査票!$C:$AR,23,FALSE)="②同種の他の契約の予定価格を類推されるおそれがあるため公表しない","×","○")))</f>
        <v/>
      </c>
    </row>
    <row r="75" spans="1:16" s="11" customFormat="1" ht="60" customHeight="1">
      <c r="A75" s="12" t="str">
        <f>IF(MAX([7]令和3年度契約状況調査票!C74:C319)&gt;=ROW()-5,ROW()-5,"")</f>
        <v/>
      </c>
      <c r="B75" s="13" t="str">
        <f>IF(A75="","",VLOOKUP(A75,[7]令和3年度契約状況調査票!$C:$AR,7,FALSE))</f>
        <v/>
      </c>
      <c r="C75" s="14" t="str">
        <f>IF(A75="","",VLOOKUP(A75,[7]令和3年度契約状況調査票!$C:$AR,8,FALSE))</f>
        <v/>
      </c>
      <c r="D75" s="15" t="str">
        <f>IF(A75="","",VLOOKUP(A75,[7]令和3年度契約状況調査票!$C:$AR,11,FALSE))</f>
        <v/>
      </c>
      <c r="E75" s="13" t="str">
        <f>IF(A75="","",VLOOKUP(A75,[7]令和3年度契約状況調査票!$C:$AR,12,FALSE))</f>
        <v/>
      </c>
      <c r="F75" s="16" t="str">
        <f>IF(A75="","",VLOOKUP(A75,[7]令和3年度契約状況調査票!$C:$AR,13,FALSE))</f>
        <v/>
      </c>
      <c r="G75" s="17" t="str">
        <f>IF(A75="","",IF(VLOOKUP(A75,[7]令和3年度契約状況調査票!$C:$AR,14,FALSE)="②一般競争入札（総合評価方式）","一般競争入札"&amp;CHAR(10)&amp;"（総合評価方式）","一般競争入札"))</f>
        <v/>
      </c>
      <c r="H75" s="18" t="str">
        <f>IF(A75="","",IF(VLOOKUP(A75,[7]令和3年度契約状況調査票!$C:$AR,16,FALSE)="他官署で調達手続きを実施のため","他官署で調達手続きを実施のため",IF(VLOOKUP(A75,[7]令和3年度契約状況調査票!$C:$AR,23,FALSE)="②同種の他の契約の予定価格を類推されるおそれがあるため公表しない","同種の他の契約の予定価格を類推されるおそれがあるため公表しない",IF(VLOOKUP(A75,[7]令和3年度契約状況調査票!$C:$AR,23,FALSE)="－","－",IF(VLOOKUP(A75,[7]令和3年度契約状況調査票!$C:$AR,9,FALSE)&lt;&gt;"",TEXT(VLOOKUP(A75,[7]令和3年度契約状況調査票!$C:$AR,16,FALSE),"#,##0円")&amp;CHAR(10)&amp;"(A)",VLOOKUP(A75,[7]令和3年度契約状況調査票!$C:$AR,16,FALSE))))))</f>
        <v/>
      </c>
      <c r="I75" s="18" t="str">
        <f>IF(A75="","",VLOOKUP(A75,[7]令和3年度契約状況調査票!$C:$AR,17,FALSE))</f>
        <v/>
      </c>
      <c r="J75" s="19" t="str">
        <f>IF(A75="","",IF(VLOOKUP(A75,[7]令和3年度契約状況調査票!$C:$AR,16,FALSE)="他官署で調達手続きを実施のため","－",IF(VLOOKUP(A75,[7]令和3年度契約状況調査票!$C:$AR,23,FALSE)="②同種の他の契約の予定価格を類推されるおそれがあるため公表しない","－",IF(VLOOKUP(A75,[7]令和3年度契約状況調査票!$C:$AR,23,FALSE)="－","－",IF(VLOOKUP(A75,[7]令和3年度契約状況調査票!$C:$AR,9,FALSE)&lt;&gt;"",TEXT(VLOOKUP(A75,[7]令和3年度契約状況調査票!$C:$AR,19,FALSE),"#.0%")&amp;CHAR(10)&amp;"(B/A×100)",VLOOKUP(A75,[7]令和3年度契約状況調査票!$C:$AR,19,FALSE))))))</f>
        <v/>
      </c>
      <c r="K75" s="20" t="str">
        <f>IF(A75="","",IF(VLOOKUP(A75,[7]令和3年度契約状況調査票!$C:$AR,29,FALSE)="①公益社団法人","公社",IF(VLOOKUP(A75,[7]令和3年度契約状況調査票!$C:$AR,29,FALSE)="②公益財団法人","公財","")))</f>
        <v/>
      </c>
      <c r="L75" s="20" t="str">
        <f>IF(A75="","",VLOOKUP(A75,[7]令和3年度契約状況調査票!$C:$AR,30,FALSE))</f>
        <v/>
      </c>
      <c r="M75" s="21" t="str">
        <f>IF(A75="","",IF(VLOOKUP(A75,[7]令和3年度契約状況調査票!$C:$AR,30,FALSE)="国所管",VLOOKUP(A75,[7]令和3年度契約状況調査票!$C:$AR,24,FALSE),""))</f>
        <v/>
      </c>
      <c r="N75" s="22" t="str">
        <f>IF(A75="","",IF(AND(P75="○",O75="分担契約/単価契約"),"単価契約"&amp;CHAR(10)&amp;"予定調達総額 "&amp;TEXT(VLOOKUP(A75,[7]令和3年度契約状況調査票!$C:$AR,18,FALSE),"#,##0円")&amp;"(B)"&amp;CHAR(10)&amp;"分担契約"&amp;CHAR(10)&amp;VLOOKUP(A75,[7]令和3年度契約状況調査票!$C:$AR,34,FALSE),IF(AND(P75="○",O75="分担契約"),"分担契約"&amp;CHAR(10)&amp;"契約総額 "&amp;TEXT(VLOOKUP(A75,[7]令和3年度契約状況調査票!$C:$AR,18,FALSE),"#,##0円")&amp;"(B)"&amp;CHAR(10)&amp;VLOOKUP(A75,[7]令和3年度契約状況調査票!$C:$AR,34,FALSE),(IF(O75="分担契約/単価契約","単価契約"&amp;CHAR(10)&amp;"予定調達総額 "&amp;TEXT(VLOOKUP(A75,[7]令和3年度契約状況調査票!$C:$AR,18,FALSE),"#,##0円")&amp;CHAR(10)&amp;"分担契約"&amp;CHAR(10)&amp;VLOOKUP(A75,[7]令和3年度契約状況調査票!$C:$AR,34,FALSE),IF(O75="分担契約","分担契約"&amp;CHAR(10)&amp;"契約総額 "&amp;TEXT(VLOOKUP(A75,[7]令和3年度契約状況調査票!$C:$AR,18,FALSE),"#,##0円")&amp;CHAR(10)&amp;VLOOKUP(A75,[7]令和3年度契約状況調査票!$C:$AR,34,FALSE),IF(O75="単価契約","単価契約"&amp;CHAR(10)&amp;"予定調達総額 "&amp;TEXT(VLOOKUP(A75,[7]令和3年度契約状況調査票!$C:$AR,18,FALSE),"#,##0円")&amp;CHAR(10)&amp;VLOOKUP(A75,[7]令和3年度契約状況調査票!$C:$AR,34,FALSE),VLOOKUP(A75,[7]令和3年度契約状況調査票!$C:$AR,34,FALSE))))))))</f>
        <v/>
      </c>
      <c r="O75" s="11" t="str">
        <f>IF(A75="","",VLOOKUP(A75,[7]令和3年度契約状況調査票!$C:$BY,55,FALSE))</f>
        <v/>
      </c>
      <c r="P75" s="11" t="str">
        <f>IF(A75="","",IF(VLOOKUP(A75,[7]令和3年度契約状況調査票!$C:$AR,16,FALSE)="他官署で調達手続きを実施のため","×",IF(VLOOKUP(A75,[7]令和3年度契約状況調査票!$C:$AR,23,FALSE)="②同種の他の契約の予定価格を類推されるおそれがあるため公表しない","×","○")))</f>
        <v/>
      </c>
    </row>
    <row r="76" spans="1:16" s="11" customFormat="1" ht="60" customHeight="1">
      <c r="A76" s="12" t="str">
        <f>IF(MAX([7]令和3年度契約状況調査票!C75:C320)&gt;=ROW()-5,ROW()-5,"")</f>
        <v/>
      </c>
      <c r="B76" s="13" t="str">
        <f>IF(A76="","",VLOOKUP(A76,[7]令和3年度契約状況調査票!$C:$AR,7,FALSE))</f>
        <v/>
      </c>
      <c r="C76" s="14" t="str">
        <f>IF(A76="","",VLOOKUP(A76,[7]令和3年度契約状況調査票!$C:$AR,8,FALSE))</f>
        <v/>
      </c>
      <c r="D76" s="15" t="str">
        <f>IF(A76="","",VLOOKUP(A76,[7]令和3年度契約状況調査票!$C:$AR,11,FALSE))</f>
        <v/>
      </c>
      <c r="E76" s="13" t="str">
        <f>IF(A76="","",VLOOKUP(A76,[7]令和3年度契約状況調査票!$C:$AR,12,FALSE))</f>
        <v/>
      </c>
      <c r="F76" s="16" t="str">
        <f>IF(A76="","",VLOOKUP(A76,[7]令和3年度契約状況調査票!$C:$AR,13,FALSE))</f>
        <v/>
      </c>
      <c r="G76" s="17" t="str">
        <f>IF(A76="","",IF(VLOOKUP(A76,[7]令和3年度契約状況調査票!$C:$AR,14,FALSE)="②一般競争入札（総合評価方式）","一般競争入札"&amp;CHAR(10)&amp;"（総合評価方式）","一般競争入札"))</f>
        <v/>
      </c>
      <c r="H76" s="18" t="str">
        <f>IF(A76="","",IF(VLOOKUP(A76,[7]令和3年度契約状況調査票!$C:$AR,16,FALSE)="他官署で調達手続きを実施のため","他官署で調達手続きを実施のため",IF(VLOOKUP(A76,[7]令和3年度契約状況調査票!$C:$AR,23,FALSE)="②同種の他の契約の予定価格を類推されるおそれがあるため公表しない","同種の他の契約の予定価格を類推されるおそれがあるため公表しない",IF(VLOOKUP(A76,[7]令和3年度契約状況調査票!$C:$AR,23,FALSE)="－","－",IF(VLOOKUP(A76,[7]令和3年度契約状況調査票!$C:$AR,9,FALSE)&lt;&gt;"",TEXT(VLOOKUP(A76,[7]令和3年度契約状況調査票!$C:$AR,16,FALSE),"#,##0円")&amp;CHAR(10)&amp;"(A)",VLOOKUP(A76,[7]令和3年度契約状況調査票!$C:$AR,16,FALSE))))))</f>
        <v/>
      </c>
      <c r="I76" s="18" t="str">
        <f>IF(A76="","",VLOOKUP(A76,[7]令和3年度契約状況調査票!$C:$AR,17,FALSE))</f>
        <v/>
      </c>
      <c r="J76" s="19" t="str">
        <f>IF(A76="","",IF(VLOOKUP(A76,[7]令和3年度契約状況調査票!$C:$AR,16,FALSE)="他官署で調達手続きを実施のため","－",IF(VLOOKUP(A76,[7]令和3年度契約状況調査票!$C:$AR,23,FALSE)="②同種の他の契約の予定価格を類推されるおそれがあるため公表しない","－",IF(VLOOKUP(A76,[7]令和3年度契約状況調査票!$C:$AR,23,FALSE)="－","－",IF(VLOOKUP(A76,[7]令和3年度契約状況調査票!$C:$AR,9,FALSE)&lt;&gt;"",TEXT(VLOOKUP(A76,[7]令和3年度契約状況調査票!$C:$AR,19,FALSE),"#.0%")&amp;CHAR(10)&amp;"(B/A×100)",VLOOKUP(A76,[7]令和3年度契約状況調査票!$C:$AR,19,FALSE))))))</f>
        <v/>
      </c>
      <c r="K76" s="20" t="str">
        <f>IF(A76="","",IF(VLOOKUP(A76,[7]令和3年度契約状況調査票!$C:$AR,29,FALSE)="①公益社団法人","公社",IF(VLOOKUP(A76,[7]令和3年度契約状況調査票!$C:$AR,29,FALSE)="②公益財団法人","公財","")))</f>
        <v/>
      </c>
      <c r="L76" s="20" t="str">
        <f>IF(A76="","",VLOOKUP(A76,[7]令和3年度契約状況調査票!$C:$AR,30,FALSE))</f>
        <v/>
      </c>
      <c r="M76" s="21" t="str">
        <f>IF(A76="","",IF(VLOOKUP(A76,[7]令和3年度契約状況調査票!$C:$AR,30,FALSE)="国所管",VLOOKUP(A76,[7]令和3年度契約状況調査票!$C:$AR,24,FALSE),""))</f>
        <v/>
      </c>
      <c r="N76" s="22" t="str">
        <f>IF(A76="","",IF(AND(P76="○",O76="分担契約/単価契約"),"単価契約"&amp;CHAR(10)&amp;"予定調達総額 "&amp;TEXT(VLOOKUP(A76,[7]令和3年度契約状況調査票!$C:$AR,18,FALSE),"#,##0円")&amp;"(B)"&amp;CHAR(10)&amp;"分担契約"&amp;CHAR(10)&amp;VLOOKUP(A76,[7]令和3年度契約状況調査票!$C:$AR,34,FALSE),IF(AND(P76="○",O76="分担契約"),"分担契約"&amp;CHAR(10)&amp;"契約総額 "&amp;TEXT(VLOOKUP(A76,[7]令和3年度契約状況調査票!$C:$AR,18,FALSE),"#,##0円")&amp;"(B)"&amp;CHAR(10)&amp;VLOOKUP(A76,[7]令和3年度契約状況調査票!$C:$AR,34,FALSE),(IF(O76="分担契約/単価契約","単価契約"&amp;CHAR(10)&amp;"予定調達総額 "&amp;TEXT(VLOOKUP(A76,[7]令和3年度契約状況調査票!$C:$AR,18,FALSE),"#,##0円")&amp;CHAR(10)&amp;"分担契約"&amp;CHAR(10)&amp;VLOOKUP(A76,[7]令和3年度契約状況調査票!$C:$AR,34,FALSE),IF(O76="分担契約","分担契約"&amp;CHAR(10)&amp;"契約総額 "&amp;TEXT(VLOOKUP(A76,[7]令和3年度契約状況調査票!$C:$AR,18,FALSE),"#,##0円")&amp;CHAR(10)&amp;VLOOKUP(A76,[7]令和3年度契約状況調査票!$C:$AR,34,FALSE),IF(O76="単価契約","単価契約"&amp;CHAR(10)&amp;"予定調達総額 "&amp;TEXT(VLOOKUP(A76,[7]令和3年度契約状況調査票!$C:$AR,18,FALSE),"#,##0円")&amp;CHAR(10)&amp;VLOOKUP(A76,[7]令和3年度契約状況調査票!$C:$AR,34,FALSE),VLOOKUP(A76,[7]令和3年度契約状況調査票!$C:$AR,34,FALSE))))))))</f>
        <v/>
      </c>
      <c r="O76" s="11" t="str">
        <f>IF(A76="","",VLOOKUP(A76,[7]令和3年度契約状況調査票!$C:$BY,55,FALSE))</f>
        <v/>
      </c>
      <c r="P76" s="11" t="str">
        <f>IF(A76="","",IF(VLOOKUP(A76,[7]令和3年度契約状況調査票!$C:$AR,16,FALSE)="他官署で調達手続きを実施のため","×",IF(VLOOKUP(A76,[7]令和3年度契約状況調査票!$C:$AR,23,FALSE)="②同種の他の契約の予定価格を類推されるおそれがあるため公表しない","×","○")))</f>
        <v/>
      </c>
    </row>
    <row r="77" spans="1:16" s="11" customFormat="1" ht="60" customHeight="1">
      <c r="A77" s="12" t="str">
        <f>IF(MAX([7]令和3年度契約状況調査票!C76:C321)&gt;=ROW()-5,ROW()-5,"")</f>
        <v/>
      </c>
      <c r="B77" s="13" t="str">
        <f>IF(A77="","",VLOOKUP(A77,[7]令和3年度契約状況調査票!$C:$AR,7,FALSE))</f>
        <v/>
      </c>
      <c r="C77" s="14" t="str">
        <f>IF(A77="","",VLOOKUP(A77,[7]令和3年度契約状況調査票!$C:$AR,8,FALSE))</f>
        <v/>
      </c>
      <c r="D77" s="15" t="str">
        <f>IF(A77="","",VLOOKUP(A77,[7]令和3年度契約状況調査票!$C:$AR,11,FALSE))</f>
        <v/>
      </c>
      <c r="E77" s="13" t="str">
        <f>IF(A77="","",VLOOKUP(A77,[7]令和3年度契約状況調査票!$C:$AR,12,FALSE))</f>
        <v/>
      </c>
      <c r="F77" s="16" t="str">
        <f>IF(A77="","",VLOOKUP(A77,[7]令和3年度契約状況調査票!$C:$AR,13,FALSE))</f>
        <v/>
      </c>
      <c r="G77" s="17" t="str">
        <f>IF(A77="","",IF(VLOOKUP(A77,[7]令和3年度契約状況調査票!$C:$AR,14,FALSE)="②一般競争入札（総合評価方式）","一般競争入札"&amp;CHAR(10)&amp;"（総合評価方式）","一般競争入札"))</f>
        <v/>
      </c>
      <c r="H77" s="18" t="str">
        <f>IF(A77="","",IF(VLOOKUP(A77,[7]令和3年度契約状況調査票!$C:$AR,16,FALSE)="他官署で調達手続きを実施のため","他官署で調達手続きを実施のため",IF(VLOOKUP(A77,[7]令和3年度契約状況調査票!$C:$AR,23,FALSE)="②同種の他の契約の予定価格を類推されるおそれがあるため公表しない","同種の他の契約の予定価格を類推されるおそれがあるため公表しない",IF(VLOOKUP(A77,[7]令和3年度契約状況調査票!$C:$AR,23,FALSE)="－","－",IF(VLOOKUP(A77,[7]令和3年度契約状況調査票!$C:$AR,9,FALSE)&lt;&gt;"",TEXT(VLOOKUP(A77,[7]令和3年度契約状況調査票!$C:$AR,16,FALSE),"#,##0円")&amp;CHAR(10)&amp;"(A)",VLOOKUP(A77,[7]令和3年度契約状況調査票!$C:$AR,16,FALSE))))))</f>
        <v/>
      </c>
      <c r="I77" s="18" t="str">
        <f>IF(A77="","",VLOOKUP(A77,[7]令和3年度契約状況調査票!$C:$AR,17,FALSE))</f>
        <v/>
      </c>
      <c r="J77" s="19" t="str">
        <f>IF(A77="","",IF(VLOOKUP(A77,[7]令和3年度契約状況調査票!$C:$AR,16,FALSE)="他官署で調達手続きを実施のため","－",IF(VLOOKUP(A77,[7]令和3年度契約状況調査票!$C:$AR,23,FALSE)="②同種の他の契約の予定価格を類推されるおそれがあるため公表しない","－",IF(VLOOKUP(A77,[7]令和3年度契約状況調査票!$C:$AR,23,FALSE)="－","－",IF(VLOOKUP(A77,[7]令和3年度契約状況調査票!$C:$AR,9,FALSE)&lt;&gt;"",TEXT(VLOOKUP(A77,[7]令和3年度契約状況調査票!$C:$AR,19,FALSE),"#.0%")&amp;CHAR(10)&amp;"(B/A×100)",VLOOKUP(A77,[7]令和3年度契約状況調査票!$C:$AR,19,FALSE))))))</f>
        <v/>
      </c>
      <c r="K77" s="20" t="str">
        <f>IF(A77="","",IF(VLOOKUP(A77,[7]令和3年度契約状況調査票!$C:$AR,29,FALSE)="①公益社団法人","公社",IF(VLOOKUP(A77,[7]令和3年度契約状況調査票!$C:$AR,29,FALSE)="②公益財団法人","公財","")))</f>
        <v/>
      </c>
      <c r="L77" s="20" t="str">
        <f>IF(A77="","",VLOOKUP(A77,[7]令和3年度契約状況調査票!$C:$AR,30,FALSE))</f>
        <v/>
      </c>
      <c r="M77" s="21" t="str">
        <f>IF(A77="","",IF(VLOOKUP(A77,[7]令和3年度契約状況調査票!$C:$AR,30,FALSE)="国所管",VLOOKUP(A77,[7]令和3年度契約状況調査票!$C:$AR,24,FALSE),""))</f>
        <v/>
      </c>
      <c r="N77" s="22" t="str">
        <f>IF(A77="","",IF(AND(P77="○",O77="分担契約/単価契約"),"単価契約"&amp;CHAR(10)&amp;"予定調達総額 "&amp;TEXT(VLOOKUP(A77,[7]令和3年度契約状況調査票!$C:$AR,18,FALSE),"#,##0円")&amp;"(B)"&amp;CHAR(10)&amp;"分担契約"&amp;CHAR(10)&amp;VLOOKUP(A77,[7]令和3年度契約状況調査票!$C:$AR,34,FALSE),IF(AND(P77="○",O77="分担契約"),"分担契約"&amp;CHAR(10)&amp;"契約総額 "&amp;TEXT(VLOOKUP(A77,[7]令和3年度契約状況調査票!$C:$AR,18,FALSE),"#,##0円")&amp;"(B)"&amp;CHAR(10)&amp;VLOOKUP(A77,[7]令和3年度契約状況調査票!$C:$AR,34,FALSE),(IF(O77="分担契約/単価契約","単価契約"&amp;CHAR(10)&amp;"予定調達総額 "&amp;TEXT(VLOOKUP(A77,[7]令和3年度契約状況調査票!$C:$AR,18,FALSE),"#,##0円")&amp;CHAR(10)&amp;"分担契約"&amp;CHAR(10)&amp;VLOOKUP(A77,[7]令和3年度契約状況調査票!$C:$AR,34,FALSE),IF(O77="分担契約","分担契約"&amp;CHAR(10)&amp;"契約総額 "&amp;TEXT(VLOOKUP(A77,[7]令和3年度契約状況調査票!$C:$AR,18,FALSE),"#,##0円")&amp;CHAR(10)&amp;VLOOKUP(A77,[7]令和3年度契約状況調査票!$C:$AR,34,FALSE),IF(O77="単価契約","単価契約"&amp;CHAR(10)&amp;"予定調達総額 "&amp;TEXT(VLOOKUP(A77,[7]令和3年度契約状況調査票!$C:$AR,18,FALSE),"#,##0円")&amp;CHAR(10)&amp;VLOOKUP(A77,[7]令和3年度契約状況調査票!$C:$AR,34,FALSE),VLOOKUP(A77,[7]令和3年度契約状況調査票!$C:$AR,34,FALSE))))))))</f>
        <v/>
      </c>
      <c r="O77" s="11" t="str">
        <f>IF(A77="","",VLOOKUP(A77,[7]令和3年度契約状況調査票!$C:$BY,55,FALSE))</f>
        <v/>
      </c>
      <c r="P77" s="11" t="str">
        <f>IF(A77="","",IF(VLOOKUP(A77,[7]令和3年度契約状況調査票!$C:$AR,16,FALSE)="他官署で調達手続きを実施のため","×",IF(VLOOKUP(A77,[7]令和3年度契約状況調査票!$C:$AR,23,FALSE)="②同種の他の契約の予定価格を類推されるおそれがあるため公表しない","×","○")))</f>
        <v/>
      </c>
    </row>
    <row r="78" spans="1:16" s="11" customFormat="1" ht="60" customHeight="1">
      <c r="A78" s="12" t="str">
        <f>IF(MAX([7]令和3年度契約状況調査票!C77:C322)&gt;=ROW()-5,ROW()-5,"")</f>
        <v/>
      </c>
      <c r="B78" s="13" t="str">
        <f>IF(A78="","",VLOOKUP(A78,[7]令和3年度契約状況調査票!$C:$AR,7,FALSE))</f>
        <v/>
      </c>
      <c r="C78" s="14" t="str">
        <f>IF(A78="","",VLOOKUP(A78,[7]令和3年度契約状況調査票!$C:$AR,8,FALSE))</f>
        <v/>
      </c>
      <c r="D78" s="15" t="str">
        <f>IF(A78="","",VLOOKUP(A78,[7]令和3年度契約状況調査票!$C:$AR,11,FALSE))</f>
        <v/>
      </c>
      <c r="E78" s="13" t="str">
        <f>IF(A78="","",VLOOKUP(A78,[7]令和3年度契約状況調査票!$C:$AR,12,FALSE))</f>
        <v/>
      </c>
      <c r="F78" s="16" t="str">
        <f>IF(A78="","",VLOOKUP(A78,[7]令和3年度契約状況調査票!$C:$AR,13,FALSE))</f>
        <v/>
      </c>
      <c r="G78" s="17" t="str">
        <f>IF(A78="","",IF(VLOOKUP(A78,[7]令和3年度契約状況調査票!$C:$AR,14,FALSE)="②一般競争入札（総合評価方式）","一般競争入札"&amp;CHAR(10)&amp;"（総合評価方式）","一般競争入札"))</f>
        <v/>
      </c>
      <c r="H78" s="18" t="str">
        <f>IF(A78="","",IF(VLOOKUP(A78,[7]令和3年度契約状況調査票!$C:$AR,16,FALSE)="他官署で調達手続きを実施のため","他官署で調達手続きを実施のため",IF(VLOOKUP(A78,[7]令和3年度契約状況調査票!$C:$AR,23,FALSE)="②同種の他の契約の予定価格を類推されるおそれがあるため公表しない","同種の他の契約の予定価格を類推されるおそれがあるため公表しない",IF(VLOOKUP(A78,[7]令和3年度契約状況調査票!$C:$AR,23,FALSE)="－","－",IF(VLOOKUP(A78,[7]令和3年度契約状況調査票!$C:$AR,9,FALSE)&lt;&gt;"",TEXT(VLOOKUP(A78,[7]令和3年度契約状況調査票!$C:$AR,16,FALSE),"#,##0円")&amp;CHAR(10)&amp;"(A)",VLOOKUP(A78,[7]令和3年度契約状況調査票!$C:$AR,16,FALSE))))))</f>
        <v/>
      </c>
      <c r="I78" s="18" t="str">
        <f>IF(A78="","",VLOOKUP(A78,[7]令和3年度契約状況調査票!$C:$AR,17,FALSE))</f>
        <v/>
      </c>
      <c r="J78" s="19" t="str">
        <f>IF(A78="","",IF(VLOOKUP(A78,[7]令和3年度契約状況調査票!$C:$AR,16,FALSE)="他官署で調達手続きを実施のため","－",IF(VLOOKUP(A78,[7]令和3年度契約状況調査票!$C:$AR,23,FALSE)="②同種の他の契約の予定価格を類推されるおそれがあるため公表しない","－",IF(VLOOKUP(A78,[7]令和3年度契約状況調査票!$C:$AR,23,FALSE)="－","－",IF(VLOOKUP(A78,[7]令和3年度契約状況調査票!$C:$AR,9,FALSE)&lt;&gt;"",TEXT(VLOOKUP(A78,[7]令和3年度契約状況調査票!$C:$AR,19,FALSE),"#.0%")&amp;CHAR(10)&amp;"(B/A×100)",VLOOKUP(A78,[7]令和3年度契約状況調査票!$C:$AR,19,FALSE))))))</f>
        <v/>
      </c>
      <c r="K78" s="20" t="str">
        <f>IF(A78="","",IF(VLOOKUP(A78,[7]令和3年度契約状況調査票!$C:$AR,29,FALSE)="①公益社団法人","公社",IF(VLOOKUP(A78,[7]令和3年度契約状況調査票!$C:$AR,29,FALSE)="②公益財団法人","公財","")))</f>
        <v/>
      </c>
      <c r="L78" s="20" t="str">
        <f>IF(A78="","",VLOOKUP(A78,[7]令和3年度契約状況調査票!$C:$AR,30,FALSE))</f>
        <v/>
      </c>
      <c r="M78" s="21" t="str">
        <f>IF(A78="","",IF(VLOOKUP(A78,[7]令和3年度契約状況調査票!$C:$AR,30,FALSE)="国所管",VLOOKUP(A78,[7]令和3年度契約状況調査票!$C:$AR,24,FALSE),""))</f>
        <v/>
      </c>
      <c r="N78" s="22" t="str">
        <f>IF(A78="","",IF(AND(P78="○",O78="分担契約/単価契約"),"単価契約"&amp;CHAR(10)&amp;"予定調達総額 "&amp;TEXT(VLOOKUP(A78,[7]令和3年度契約状況調査票!$C:$AR,18,FALSE),"#,##0円")&amp;"(B)"&amp;CHAR(10)&amp;"分担契約"&amp;CHAR(10)&amp;VLOOKUP(A78,[7]令和3年度契約状況調査票!$C:$AR,34,FALSE),IF(AND(P78="○",O78="分担契約"),"分担契約"&amp;CHAR(10)&amp;"契約総額 "&amp;TEXT(VLOOKUP(A78,[7]令和3年度契約状況調査票!$C:$AR,18,FALSE),"#,##0円")&amp;"(B)"&amp;CHAR(10)&amp;VLOOKUP(A78,[7]令和3年度契約状況調査票!$C:$AR,34,FALSE),(IF(O78="分担契約/単価契約","単価契約"&amp;CHAR(10)&amp;"予定調達総額 "&amp;TEXT(VLOOKUP(A78,[7]令和3年度契約状況調査票!$C:$AR,18,FALSE),"#,##0円")&amp;CHAR(10)&amp;"分担契約"&amp;CHAR(10)&amp;VLOOKUP(A78,[7]令和3年度契約状況調査票!$C:$AR,34,FALSE),IF(O78="分担契約","分担契約"&amp;CHAR(10)&amp;"契約総額 "&amp;TEXT(VLOOKUP(A78,[7]令和3年度契約状況調査票!$C:$AR,18,FALSE),"#,##0円")&amp;CHAR(10)&amp;VLOOKUP(A78,[7]令和3年度契約状況調査票!$C:$AR,34,FALSE),IF(O78="単価契約","単価契約"&amp;CHAR(10)&amp;"予定調達総額 "&amp;TEXT(VLOOKUP(A78,[7]令和3年度契約状況調査票!$C:$AR,18,FALSE),"#,##0円")&amp;CHAR(10)&amp;VLOOKUP(A78,[7]令和3年度契約状況調査票!$C:$AR,34,FALSE),VLOOKUP(A78,[7]令和3年度契約状況調査票!$C:$AR,34,FALSE))))))))</f>
        <v/>
      </c>
      <c r="O78" s="11" t="str">
        <f>IF(A78="","",VLOOKUP(A78,[7]令和3年度契約状況調査票!$C:$BY,55,FALSE))</f>
        <v/>
      </c>
      <c r="P78" s="11" t="str">
        <f>IF(A78="","",IF(VLOOKUP(A78,[7]令和3年度契約状況調査票!$C:$AR,16,FALSE)="他官署で調達手続きを実施のため","×",IF(VLOOKUP(A78,[7]令和3年度契約状況調査票!$C:$AR,23,FALSE)="②同種の他の契約の予定価格を類推されるおそれがあるため公表しない","×","○")))</f>
        <v/>
      </c>
    </row>
    <row r="79" spans="1:16" s="11" customFormat="1" ht="60" customHeight="1">
      <c r="A79" s="12" t="str">
        <f>IF(MAX([7]令和3年度契約状況調査票!C78:C323)&gt;=ROW()-5,ROW()-5,"")</f>
        <v/>
      </c>
      <c r="B79" s="13" t="str">
        <f>IF(A79="","",VLOOKUP(A79,[7]令和3年度契約状況調査票!$C:$AR,7,FALSE))</f>
        <v/>
      </c>
      <c r="C79" s="14" t="str">
        <f>IF(A79="","",VLOOKUP(A79,[7]令和3年度契約状況調査票!$C:$AR,8,FALSE))</f>
        <v/>
      </c>
      <c r="D79" s="15" t="str">
        <f>IF(A79="","",VLOOKUP(A79,[7]令和3年度契約状況調査票!$C:$AR,11,FALSE))</f>
        <v/>
      </c>
      <c r="E79" s="13" t="str">
        <f>IF(A79="","",VLOOKUP(A79,[7]令和3年度契約状況調査票!$C:$AR,12,FALSE))</f>
        <v/>
      </c>
      <c r="F79" s="16" t="str">
        <f>IF(A79="","",VLOOKUP(A79,[7]令和3年度契約状況調査票!$C:$AR,13,FALSE))</f>
        <v/>
      </c>
      <c r="G79" s="17" t="str">
        <f>IF(A79="","",IF(VLOOKUP(A79,[7]令和3年度契約状況調査票!$C:$AR,14,FALSE)="②一般競争入札（総合評価方式）","一般競争入札"&amp;CHAR(10)&amp;"（総合評価方式）","一般競争入札"))</f>
        <v/>
      </c>
      <c r="H79" s="18" t="str">
        <f>IF(A79="","",IF(VLOOKUP(A79,[7]令和3年度契約状況調査票!$C:$AR,16,FALSE)="他官署で調達手続きを実施のため","他官署で調達手続きを実施のため",IF(VLOOKUP(A79,[7]令和3年度契約状況調査票!$C:$AR,23,FALSE)="②同種の他の契約の予定価格を類推されるおそれがあるため公表しない","同種の他の契約の予定価格を類推されるおそれがあるため公表しない",IF(VLOOKUP(A79,[7]令和3年度契約状況調査票!$C:$AR,23,FALSE)="－","－",IF(VLOOKUP(A79,[7]令和3年度契約状況調査票!$C:$AR,9,FALSE)&lt;&gt;"",TEXT(VLOOKUP(A79,[7]令和3年度契約状況調査票!$C:$AR,16,FALSE),"#,##0円")&amp;CHAR(10)&amp;"(A)",VLOOKUP(A79,[7]令和3年度契約状況調査票!$C:$AR,16,FALSE))))))</f>
        <v/>
      </c>
      <c r="I79" s="18" t="str">
        <f>IF(A79="","",VLOOKUP(A79,[7]令和3年度契約状況調査票!$C:$AR,17,FALSE))</f>
        <v/>
      </c>
      <c r="J79" s="19" t="str">
        <f>IF(A79="","",IF(VLOOKUP(A79,[7]令和3年度契約状況調査票!$C:$AR,16,FALSE)="他官署で調達手続きを実施のため","－",IF(VLOOKUP(A79,[7]令和3年度契約状況調査票!$C:$AR,23,FALSE)="②同種の他の契約の予定価格を類推されるおそれがあるため公表しない","－",IF(VLOOKUP(A79,[7]令和3年度契約状況調査票!$C:$AR,23,FALSE)="－","－",IF(VLOOKUP(A79,[7]令和3年度契約状況調査票!$C:$AR,9,FALSE)&lt;&gt;"",TEXT(VLOOKUP(A79,[7]令和3年度契約状況調査票!$C:$AR,19,FALSE),"#.0%")&amp;CHAR(10)&amp;"(B/A×100)",VLOOKUP(A79,[7]令和3年度契約状況調査票!$C:$AR,19,FALSE))))))</f>
        <v/>
      </c>
      <c r="K79" s="20" t="str">
        <f>IF(A79="","",IF(VLOOKUP(A79,[7]令和3年度契約状況調査票!$C:$AR,29,FALSE)="①公益社団法人","公社",IF(VLOOKUP(A79,[7]令和3年度契約状況調査票!$C:$AR,29,FALSE)="②公益財団法人","公財","")))</f>
        <v/>
      </c>
      <c r="L79" s="20" t="str">
        <f>IF(A79="","",VLOOKUP(A79,[7]令和3年度契約状況調査票!$C:$AR,30,FALSE))</f>
        <v/>
      </c>
      <c r="M79" s="21" t="str">
        <f>IF(A79="","",IF(VLOOKUP(A79,[7]令和3年度契約状況調査票!$C:$AR,30,FALSE)="国所管",VLOOKUP(A79,[7]令和3年度契約状況調査票!$C:$AR,24,FALSE),""))</f>
        <v/>
      </c>
      <c r="N79" s="22" t="str">
        <f>IF(A79="","",IF(AND(P79="○",O79="分担契約/単価契約"),"単価契約"&amp;CHAR(10)&amp;"予定調達総額 "&amp;TEXT(VLOOKUP(A79,[7]令和3年度契約状況調査票!$C:$AR,18,FALSE),"#,##0円")&amp;"(B)"&amp;CHAR(10)&amp;"分担契約"&amp;CHAR(10)&amp;VLOOKUP(A79,[7]令和3年度契約状況調査票!$C:$AR,34,FALSE),IF(AND(P79="○",O79="分担契約"),"分担契約"&amp;CHAR(10)&amp;"契約総額 "&amp;TEXT(VLOOKUP(A79,[7]令和3年度契約状況調査票!$C:$AR,18,FALSE),"#,##0円")&amp;"(B)"&amp;CHAR(10)&amp;VLOOKUP(A79,[7]令和3年度契約状況調査票!$C:$AR,34,FALSE),(IF(O79="分担契約/単価契約","単価契約"&amp;CHAR(10)&amp;"予定調達総額 "&amp;TEXT(VLOOKUP(A79,[7]令和3年度契約状況調査票!$C:$AR,18,FALSE),"#,##0円")&amp;CHAR(10)&amp;"分担契約"&amp;CHAR(10)&amp;VLOOKUP(A79,[7]令和3年度契約状況調査票!$C:$AR,34,FALSE),IF(O79="分担契約","分担契約"&amp;CHAR(10)&amp;"契約総額 "&amp;TEXT(VLOOKUP(A79,[7]令和3年度契約状況調査票!$C:$AR,18,FALSE),"#,##0円")&amp;CHAR(10)&amp;VLOOKUP(A79,[7]令和3年度契約状況調査票!$C:$AR,34,FALSE),IF(O79="単価契約","単価契約"&amp;CHAR(10)&amp;"予定調達総額 "&amp;TEXT(VLOOKUP(A79,[7]令和3年度契約状況調査票!$C:$AR,18,FALSE),"#,##0円")&amp;CHAR(10)&amp;VLOOKUP(A79,[7]令和3年度契約状況調査票!$C:$AR,34,FALSE),VLOOKUP(A79,[7]令和3年度契約状況調査票!$C:$AR,34,FALSE))))))))</f>
        <v/>
      </c>
      <c r="O79" s="11" t="str">
        <f>IF(A79="","",VLOOKUP(A79,[7]令和3年度契約状況調査票!$C:$BY,55,FALSE))</f>
        <v/>
      </c>
      <c r="P79" s="11" t="str">
        <f>IF(A79="","",IF(VLOOKUP(A79,[7]令和3年度契約状況調査票!$C:$AR,16,FALSE)="他官署で調達手続きを実施のため","×",IF(VLOOKUP(A79,[7]令和3年度契約状況調査票!$C:$AR,23,FALSE)="②同種の他の契約の予定価格を類推されるおそれがあるため公表しない","×","○")))</f>
        <v/>
      </c>
    </row>
    <row r="80" spans="1:16" s="11" customFormat="1" ht="60" customHeight="1">
      <c r="A80" s="12" t="str">
        <f>IF(MAX([7]令和3年度契約状況調査票!C79:C324)&gt;=ROW()-5,ROW()-5,"")</f>
        <v/>
      </c>
      <c r="B80" s="13" t="str">
        <f>IF(A80="","",VLOOKUP(A80,[7]令和3年度契約状況調査票!$C:$AR,7,FALSE))</f>
        <v/>
      </c>
      <c r="C80" s="14" t="str">
        <f>IF(A80="","",VLOOKUP(A80,[7]令和3年度契約状況調査票!$C:$AR,8,FALSE))</f>
        <v/>
      </c>
      <c r="D80" s="15" t="str">
        <f>IF(A80="","",VLOOKUP(A80,[7]令和3年度契約状況調査票!$C:$AR,11,FALSE))</f>
        <v/>
      </c>
      <c r="E80" s="13" t="str">
        <f>IF(A80="","",VLOOKUP(A80,[7]令和3年度契約状況調査票!$C:$AR,12,FALSE))</f>
        <v/>
      </c>
      <c r="F80" s="16" t="str">
        <f>IF(A80="","",VLOOKUP(A80,[7]令和3年度契約状況調査票!$C:$AR,13,FALSE))</f>
        <v/>
      </c>
      <c r="G80" s="17" t="str">
        <f>IF(A80="","",IF(VLOOKUP(A80,[7]令和3年度契約状況調査票!$C:$AR,14,FALSE)="②一般競争入札（総合評価方式）","一般競争入札"&amp;CHAR(10)&amp;"（総合評価方式）","一般競争入札"))</f>
        <v/>
      </c>
      <c r="H80" s="18" t="str">
        <f>IF(A80="","",IF(VLOOKUP(A80,[7]令和3年度契約状況調査票!$C:$AR,16,FALSE)="他官署で調達手続きを実施のため","他官署で調達手続きを実施のため",IF(VLOOKUP(A80,[7]令和3年度契約状況調査票!$C:$AR,23,FALSE)="②同種の他の契約の予定価格を類推されるおそれがあるため公表しない","同種の他の契約の予定価格を類推されるおそれがあるため公表しない",IF(VLOOKUP(A80,[7]令和3年度契約状況調査票!$C:$AR,23,FALSE)="－","－",IF(VLOOKUP(A80,[7]令和3年度契約状況調査票!$C:$AR,9,FALSE)&lt;&gt;"",TEXT(VLOOKUP(A80,[7]令和3年度契約状況調査票!$C:$AR,16,FALSE),"#,##0円")&amp;CHAR(10)&amp;"(A)",VLOOKUP(A80,[7]令和3年度契約状況調査票!$C:$AR,16,FALSE))))))</f>
        <v/>
      </c>
      <c r="I80" s="18" t="str">
        <f>IF(A80="","",VLOOKUP(A80,[7]令和3年度契約状況調査票!$C:$AR,17,FALSE))</f>
        <v/>
      </c>
      <c r="J80" s="19" t="str">
        <f>IF(A80="","",IF(VLOOKUP(A80,[7]令和3年度契約状況調査票!$C:$AR,16,FALSE)="他官署で調達手続きを実施のため","－",IF(VLOOKUP(A80,[7]令和3年度契約状況調査票!$C:$AR,23,FALSE)="②同種の他の契約の予定価格を類推されるおそれがあるため公表しない","－",IF(VLOOKUP(A80,[7]令和3年度契約状況調査票!$C:$AR,23,FALSE)="－","－",IF(VLOOKUP(A80,[7]令和3年度契約状況調査票!$C:$AR,9,FALSE)&lt;&gt;"",TEXT(VLOOKUP(A80,[7]令和3年度契約状況調査票!$C:$AR,19,FALSE),"#.0%")&amp;CHAR(10)&amp;"(B/A×100)",VLOOKUP(A80,[7]令和3年度契約状況調査票!$C:$AR,19,FALSE))))))</f>
        <v/>
      </c>
      <c r="K80" s="20" t="str">
        <f>IF(A80="","",IF(VLOOKUP(A80,[7]令和3年度契約状況調査票!$C:$AR,29,FALSE)="①公益社団法人","公社",IF(VLOOKUP(A80,[7]令和3年度契約状況調査票!$C:$AR,29,FALSE)="②公益財団法人","公財","")))</f>
        <v/>
      </c>
      <c r="L80" s="20" t="str">
        <f>IF(A80="","",VLOOKUP(A80,[7]令和3年度契約状況調査票!$C:$AR,30,FALSE))</f>
        <v/>
      </c>
      <c r="M80" s="21" t="str">
        <f>IF(A80="","",IF(VLOOKUP(A80,[7]令和3年度契約状況調査票!$C:$AR,30,FALSE)="国所管",VLOOKUP(A80,[7]令和3年度契約状況調査票!$C:$AR,24,FALSE),""))</f>
        <v/>
      </c>
      <c r="N80" s="22" t="str">
        <f>IF(A80="","",IF(AND(P80="○",O80="分担契約/単価契約"),"単価契約"&amp;CHAR(10)&amp;"予定調達総額 "&amp;TEXT(VLOOKUP(A80,[7]令和3年度契約状況調査票!$C:$AR,18,FALSE),"#,##0円")&amp;"(B)"&amp;CHAR(10)&amp;"分担契約"&amp;CHAR(10)&amp;VLOOKUP(A80,[7]令和3年度契約状況調査票!$C:$AR,34,FALSE),IF(AND(P80="○",O80="分担契約"),"分担契約"&amp;CHAR(10)&amp;"契約総額 "&amp;TEXT(VLOOKUP(A80,[7]令和3年度契約状況調査票!$C:$AR,18,FALSE),"#,##0円")&amp;"(B)"&amp;CHAR(10)&amp;VLOOKUP(A80,[7]令和3年度契約状況調査票!$C:$AR,34,FALSE),(IF(O80="分担契約/単価契約","単価契約"&amp;CHAR(10)&amp;"予定調達総額 "&amp;TEXT(VLOOKUP(A80,[7]令和3年度契約状況調査票!$C:$AR,18,FALSE),"#,##0円")&amp;CHAR(10)&amp;"分担契約"&amp;CHAR(10)&amp;VLOOKUP(A80,[7]令和3年度契約状況調査票!$C:$AR,34,FALSE),IF(O80="分担契約","分担契約"&amp;CHAR(10)&amp;"契約総額 "&amp;TEXT(VLOOKUP(A80,[7]令和3年度契約状況調査票!$C:$AR,18,FALSE),"#,##0円")&amp;CHAR(10)&amp;VLOOKUP(A80,[7]令和3年度契約状況調査票!$C:$AR,34,FALSE),IF(O80="単価契約","単価契約"&amp;CHAR(10)&amp;"予定調達総額 "&amp;TEXT(VLOOKUP(A80,[7]令和3年度契約状況調査票!$C:$AR,18,FALSE),"#,##0円")&amp;CHAR(10)&amp;VLOOKUP(A80,[7]令和3年度契約状況調査票!$C:$AR,34,FALSE),VLOOKUP(A80,[7]令和3年度契約状況調査票!$C:$AR,34,FALSE))))))))</f>
        <v/>
      </c>
      <c r="O80" s="11" t="str">
        <f>IF(A80="","",VLOOKUP(A80,[7]令和3年度契約状況調査票!$C:$BY,55,FALSE))</f>
        <v/>
      </c>
      <c r="P80" s="11" t="str">
        <f>IF(A80="","",IF(VLOOKUP(A80,[7]令和3年度契約状況調査票!$C:$AR,16,FALSE)="他官署で調達手続きを実施のため","×",IF(VLOOKUP(A80,[7]令和3年度契約状況調査票!$C:$AR,23,FALSE)="②同種の他の契約の予定価格を類推されるおそれがあるため公表しない","×","○")))</f>
        <v/>
      </c>
    </row>
    <row r="81" spans="1:16" s="11" customFormat="1" ht="60" customHeight="1">
      <c r="A81" s="12" t="str">
        <f>IF(MAX([7]令和3年度契約状況調査票!C80:C325)&gt;=ROW()-5,ROW()-5,"")</f>
        <v/>
      </c>
      <c r="B81" s="13" t="str">
        <f>IF(A81="","",VLOOKUP(A81,[7]令和3年度契約状況調査票!$C:$AR,7,FALSE))</f>
        <v/>
      </c>
      <c r="C81" s="14" t="str">
        <f>IF(A81="","",VLOOKUP(A81,[7]令和3年度契約状況調査票!$C:$AR,8,FALSE))</f>
        <v/>
      </c>
      <c r="D81" s="15" t="str">
        <f>IF(A81="","",VLOOKUP(A81,[7]令和3年度契約状況調査票!$C:$AR,11,FALSE))</f>
        <v/>
      </c>
      <c r="E81" s="13" t="str">
        <f>IF(A81="","",VLOOKUP(A81,[7]令和3年度契約状況調査票!$C:$AR,12,FALSE))</f>
        <v/>
      </c>
      <c r="F81" s="16" t="str">
        <f>IF(A81="","",VLOOKUP(A81,[7]令和3年度契約状況調査票!$C:$AR,13,FALSE))</f>
        <v/>
      </c>
      <c r="G81" s="17" t="str">
        <f>IF(A81="","",IF(VLOOKUP(A81,[7]令和3年度契約状況調査票!$C:$AR,14,FALSE)="②一般競争入札（総合評価方式）","一般競争入札"&amp;CHAR(10)&amp;"（総合評価方式）","一般競争入札"))</f>
        <v/>
      </c>
      <c r="H81" s="18" t="str">
        <f>IF(A81="","",IF(VLOOKUP(A81,[7]令和3年度契約状況調査票!$C:$AR,16,FALSE)="他官署で調達手続きを実施のため","他官署で調達手続きを実施のため",IF(VLOOKUP(A81,[7]令和3年度契約状況調査票!$C:$AR,23,FALSE)="②同種の他の契約の予定価格を類推されるおそれがあるため公表しない","同種の他の契約の予定価格を類推されるおそれがあるため公表しない",IF(VLOOKUP(A81,[7]令和3年度契約状況調査票!$C:$AR,23,FALSE)="－","－",IF(VLOOKUP(A81,[7]令和3年度契約状況調査票!$C:$AR,9,FALSE)&lt;&gt;"",TEXT(VLOOKUP(A81,[7]令和3年度契約状況調査票!$C:$AR,16,FALSE),"#,##0円")&amp;CHAR(10)&amp;"(A)",VLOOKUP(A81,[7]令和3年度契約状況調査票!$C:$AR,16,FALSE))))))</f>
        <v/>
      </c>
      <c r="I81" s="18" t="str">
        <f>IF(A81="","",VLOOKUP(A81,[7]令和3年度契約状況調査票!$C:$AR,17,FALSE))</f>
        <v/>
      </c>
      <c r="J81" s="19" t="str">
        <f>IF(A81="","",IF(VLOOKUP(A81,[7]令和3年度契約状況調査票!$C:$AR,16,FALSE)="他官署で調達手続きを実施のため","－",IF(VLOOKUP(A81,[7]令和3年度契約状況調査票!$C:$AR,23,FALSE)="②同種の他の契約の予定価格を類推されるおそれがあるため公表しない","－",IF(VLOOKUP(A81,[7]令和3年度契約状況調査票!$C:$AR,23,FALSE)="－","－",IF(VLOOKUP(A81,[7]令和3年度契約状況調査票!$C:$AR,9,FALSE)&lt;&gt;"",TEXT(VLOOKUP(A81,[7]令和3年度契約状況調査票!$C:$AR,19,FALSE),"#.0%")&amp;CHAR(10)&amp;"(B/A×100)",VLOOKUP(A81,[7]令和3年度契約状況調査票!$C:$AR,19,FALSE))))))</f>
        <v/>
      </c>
      <c r="K81" s="20" t="str">
        <f>IF(A81="","",IF(VLOOKUP(A81,[7]令和3年度契約状況調査票!$C:$AR,29,FALSE)="①公益社団法人","公社",IF(VLOOKUP(A81,[7]令和3年度契約状況調査票!$C:$AR,29,FALSE)="②公益財団法人","公財","")))</f>
        <v/>
      </c>
      <c r="L81" s="20" t="str">
        <f>IF(A81="","",VLOOKUP(A81,[7]令和3年度契約状況調査票!$C:$AR,30,FALSE))</f>
        <v/>
      </c>
      <c r="M81" s="21" t="str">
        <f>IF(A81="","",IF(VLOOKUP(A81,[7]令和3年度契約状況調査票!$C:$AR,30,FALSE)="国所管",VLOOKUP(A81,[7]令和3年度契約状況調査票!$C:$AR,24,FALSE),""))</f>
        <v/>
      </c>
      <c r="N81" s="22" t="str">
        <f>IF(A81="","",IF(AND(P81="○",O81="分担契約/単価契約"),"単価契約"&amp;CHAR(10)&amp;"予定調達総額 "&amp;TEXT(VLOOKUP(A81,[7]令和3年度契約状況調査票!$C:$AR,18,FALSE),"#,##0円")&amp;"(B)"&amp;CHAR(10)&amp;"分担契約"&amp;CHAR(10)&amp;VLOOKUP(A81,[7]令和3年度契約状況調査票!$C:$AR,34,FALSE),IF(AND(P81="○",O81="分担契約"),"分担契約"&amp;CHAR(10)&amp;"契約総額 "&amp;TEXT(VLOOKUP(A81,[7]令和3年度契約状況調査票!$C:$AR,18,FALSE),"#,##0円")&amp;"(B)"&amp;CHAR(10)&amp;VLOOKUP(A81,[7]令和3年度契約状況調査票!$C:$AR,34,FALSE),(IF(O81="分担契約/単価契約","単価契約"&amp;CHAR(10)&amp;"予定調達総額 "&amp;TEXT(VLOOKUP(A81,[7]令和3年度契約状況調査票!$C:$AR,18,FALSE),"#,##0円")&amp;CHAR(10)&amp;"分担契約"&amp;CHAR(10)&amp;VLOOKUP(A81,[7]令和3年度契約状況調査票!$C:$AR,34,FALSE),IF(O81="分担契約","分担契約"&amp;CHAR(10)&amp;"契約総額 "&amp;TEXT(VLOOKUP(A81,[7]令和3年度契約状況調査票!$C:$AR,18,FALSE),"#,##0円")&amp;CHAR(10)&amp;VLOOKUP(A81,[7]令和3年度契約状況調査票!$C:$AR,34,FALSE),IF(O81="単価契約","単価契約"&amp;CHAR(10)&amp;"予定調達総額 "&amp;TEXT(VLOOKUP(A81,[7]令和3年度契約状況調査票!$C:$AR,18,FALSE),"#,##0円")&amp;CHAR(10)&amp;VLOOKUP(A81,[7]令和3年度契約状況調査票!$C:$AR,34,FALSE),VLOOKUP(A81,[7]令和3年度契約状況調査票!$C:$AR,34,FALSE))))))))</f>
        <v/>
      </c>
      <c r="O81" s="11" t="str">
        <f>IF(A81="","",VLOOKUP(A81,[7]令和3年度契約状況調査票!$C:$BY,55,FALSE))</f>
        <v/>
      </c>
      <c r="P81" s="11" t="str">
        <f>IF(A81="","",IF(VLOOKUP(A81,[7]令和3年度契約状況調査票!$C:$AR,16,FALSE)="他官署で調達手続きを実施のため","×",IF(VLOOKUP(A81,[7]令和3年度契約状況調査票!$C:$AR,23,FALSE)="②同種の他の契約の予定価格を類推されるおそれがあるため公表しない","×","○")))</f>
        <v/>
      </c>
    </row>
    <row r="82" spans="1:16" s="11" customFormat="1" ht="60" customHeight="1">
      <c r="A82" s="12" t="str">
        <f>IF(MAX([7]令和3年度契約状況調査票!C81:C326)&gt;=ROW()-5,ROW()-5,"")</f>
        <v/>
      </c>
      <c r="B82" s="13" t="str">
        <f>IF(A82="","",VLOOKUP(A82,[7]令和3年度契約状況調査票!$C:$AR,7,FALSE))</f>
        <v/>
      </c>
      <c r="C82" s="14" t="str">
        <f>IF(A82="","",VLOOKUP(A82,[7]令和3年度契約状況調査票!$C:$AR,8,FALSE))</f>
        <v/>
      </c>
      <c r="D82" s="15" t="str">
        <f>IF(A82="","",VLOOKUP(A82,[7]令和3年度契約状況調査票!$C:$AR,11,FALSE))</f>
        <v/>
      </c>
      <c r="E82" s="13" t="str">
        <f>IF(A82="","",VLOOKUP(A82,[7]令和3年度契約状況調査票!$C:$AR,12,FALSE))</f>
        <v/>
      </c>
      <c r="F82" s="16" t="str">
        <f>IF(A82="","",VLOOKUP(A82,[7]令和3年度契約状況調査票!$C:$AR,13,FALSE))</f>
        <v/>
      </c>
      <c r="G82" s="17" t="str">
        <f>IF(A82="","",IF(VLOOKUP(A82,[7]令和3年度契約状況調査票!$C:$AR,14,FALSE)="②一般競争入札（総合評価方式）","一般競争入札"&amp;CHAR(10)&amp;"（総合評価方式）","一般競争入札"))</f>
        <v/>
      </c>
      <c r="H82" s="18" t="str">
        <f>IF(A82="","",IF(VLOOKUP(A82,[7]令和3年度契約状況調査票!$C:$AR,16,FALSE)="他官署で調達手続きを実施のため","他官署で調達手続きを実施のため",IF(VLOOKUP(A82,[7]令和3年度契約状況調査票!$C:$AR,23,FALSE)="②同種の他の契約の予定価格を類推されるおそれがあるため公表しない","同種の他の契約の予定価格を類推されるおそれがあるため公表しない",IF(VLOOKUP(A82,[7]令和3年度契約状況調査票!$C:$AR,23,FALSE)="－","－",IF(VLOOKUP(A82,[7]令和3年度契約状況調査票!$C:$AR,9,FALSE)&lt;&gt;"",TEXT(VLOOKUP(A82,[7]令和3年度契約状況調査票!$C:$AR,16,FALSE),"#,##0円")&amp;CHAR(10)&amp;"(A)",VLOOKUP(A82,[7]令和3年度契約状況調査票!$C:$AR,16,FALSE))))))</f>
        <v/>
      </c>
      <c r="I82" s="18" t="str">
        <f>IF(A82="","",VLOOKUP(A82,[7]令和3年度契約状況調査票!$C:$AR,17,FALSE))</f>
        <v/>
      </c>
      <c r="J82" s="19" t="str">
        <f>IF(A82="","",IF(VLOOKUP(A82,[7]令和3年度契約状況調査票!$C:$AR,16,FALSE)="他官署で調達手続きを実施のため","－",IF(VLOOKUP(A82,[7]令和3年度契約状況調査票!$C:$AR,23,FALSE)="②同種の他の契約の予定価格を類推されるおそれがあるため公表しない","－",IF(VLOOKUP(A82,[7]令和3年度契約状況調査票!$C:$AR,23,FALSE)="－","－",IF(VLOOKUP(A82,[7]令和3年度契約状況調査票!$C:$AR,9,FALSE)&lt;&gt;"",TEXT(VLOOKUP(A82,[7]令和3年度契約状況調査票!$C:$AR,19,FALSE),"#.0%")&amp;CHAR(10)&amp;"(B/A×100)",VLOOKUP(A82,[7]令和3年度契約状況調査票!$C:$AR,19,FALSE))))))</f>
        <v/>
      </c>
      <c r="K82" s="20" t="str">
        <f>IF(A82="","",IF(VLOOKUP(A82,[7]令和3年度契約状況調査票!$C:$AR,29,FALSE)="①公益社団法人","公社",IF(VLOOKUP(A82,[7]令和3年度契約状況調査票!$C:$AR,29,FALSE)="②公益財団法人","公財","")))</f>
        <v/>
      </c>
      <c r="L82" s="20" t="str">
        <f>IF(A82="","",VLOOKUP(A82,[7]令和3年度契約状況調査票!$C:$AR,30,FALSE))</f>
        <v/>
      </c>
      <c r="M82" s="21" t="str">
        <f>IF(A82="","",IF(VLOOKUP(A82,[7]令和3年度契約状況調査票!$C:$AR,30,FALSE)="国所管",VLOOKUP(A82,[7]令和3年度契約状況調査票!$C:$AR,24,FALSE),""))</f>
        <v/>
      </c>
      <c r="N82" s="22" t="str">
        <f>IF(A82="","",IF(AND(P82="○",O82="分担契約/単価契約"),"単価契約"&amp;CHAR(10)&amp;"予定調達総額 "&amp;TEXT(VLOOKUP(A82,[7]令和3年度契約状況調査票!$C:$AR,18,FALSE),"#,##0円")&amp;"(B)"&amp;CHAR(10)&amp;"分担契約"&amp;CHAR(10)&amp;VLOOKUP(A82,[7]令和3年度契約状況調査票!$C:$AR,34,FALSE),IF(AND(P82="○",O82="分担契約"),"分担契約"&amp;CHAR(10)&amp;"契約総額 "&amp;TEXT(VLOOKUP(A82,[7]令和3年度契約状況調査票!$C:$AR,18,FALSE),"#,##0円")&amp;"(B)"&amp;CHAR(10)&amp;VLOOKUP(A82,[7]令和3年度契約状況調査票!$C:$AR,34,FALSE),(IF(O82="分担契約/単価契約","単価契約"&amp;CHAR(10)&amp;"予定調達総額 "&amp;TEXT(VLOOKUP(A82,[7]令和3年度契約状況調査票!$C:$AR,18,FALSE),"#,##0円")&amp;CHAR(10)&amp;"分担契約"&amp;CHAR(10)&amp;VLOOKUP(A82,[7]令和3年度契約状況調査票!$C:$AR,34,FALSE),IF(O82="分担契約","分担契約"&amp;CHAR(10)&amp;"契約総額 "&amp;TEXT(VLOOKUP(A82,[7]令和3年度契約状況調査票!$C:$AR,18,FALSE),"#,##0円")&amp;CHAR(10)&amp;VLOOKUP(A82,[7]令和3年度契約状況調査票!$C:$AR,34,FALSE),IF(O82="単価契約","単価契約"&amp;CHAR(10)&amp;"予定調達総額 "&amp;TEXT(VLOOKUP(A82,[7]令和3年度契約状況調査票!$C:$AR,18,FALSE),"#,##0円")&amp;CHAR(10)&amp;VLOOKUP(A82,[7]令和3年度契約状況調査票!$C:$AR,34,FALSE),VLOOKUP(A82,[7]令和3年度契約状況調査票!$C:$AR,34,FALSE))))))))</f>
        <v/>
      </c>
      <c r="O82" s="11" t="str">
        <f>IF(A82="","",VLOOKUP(A82,[7]令和3年度契約状況調査票!$C:$BY,55,FALSE))</f>
        <v/>
      </c>
      <c r="P82" s="11" t="str">
        <f>IF(A82="","",IF(VLOOKUP(A82,[7]令和3年度契約状況調査票!$C:$AR,16,FALSE)="他官署で調達手続きを実施のため","×",IF(VLOOKUP(A82,[7]令和3年度契約状況調査票!$C:$AR,23,FALSE)="②同種の他の契約の予定価格を類推されるおそれがあるため公表しない","×","○")))</f>
        <v/>
      </c>
    </row>
    <row r="83" spans="1:16" s="11" customFormat="1" ht="60" customHeight="1">
      <c r="A83" s="12" t="str">
        <f>IF(MAX([7]令和3年度契約状況調査票!C82:C327)&gt;=ROW()-5,ROW()-5,"")</f>
        <v/>
      </c>
      <c r="B83" s="13" t="str">
        <f>IF(A83="","",VLOOKUP(A83,[7]令和3年度契約状況調査票!$C:$AR,7,FALSE))</f>
        <v/>
      </c>
      <c r="C83" s="14" t="str">
        <f>IF(A83="","",VLOOKUP(A83,[7]令和3年度契約状況調査票!$C:$AR,8,FALSE))</f>
        <v/>
      </c>
      <c r="D83" s="15" t="str">
        <f>IF(A83="","",VLOOKUP(A83,[7]令和3年度契約状況調査票!$C:$AR,11,FALSE))</f>
        <v/>
      </c>
      <c r="E83" s="13" t="str">
        <f>IF(A83="","",VLOOKUP(A83,[7]令和3年度契約状況調査票!$C:$AR,12,FALSE))</f>
        <v/>
      </c>
      <c r="F83" s="16" t="str">
        <f>IF(A83="","",VLOOKUP(A83,[7]令和3年度契約状況調査票!$C:$AR,13,FALSE))</f>
        <v/>
      </c>
      <c r="G83" s="17" t="str">
        <f>IF(A83="","",IF(VLOOKUP(A83,[7]令和3年度契約状況調査票!$C:$AR,14,FALSE)="②一般競争入札（総合評価方式）","一般競争入札"&amp;CHAR(10)&amp;"（総合評価方式）","一般競争入札"))</f>
        <v/>
      </c>
      <c r="H83" s="18" t="str">
        <f>IF(A83="","",IF(VLOOKUP(A83,[7]令和3年度契約状況調査票!$C:$AR,16,FALSE)="他官署で調達手続きを実施のため","他官署で調達手続きを実施のため",IF(VLOOKUP(A83,[7]令和3年度契約状況調査票!$C:$AR,23,FALSE)="②同種の他の契約の予定価格を類推されるおそれがあるため公表しない","同種の他の契約の予定価格を類推されるおそれがあるため公表しない",IF(VLOOKUP(A83,[7]令和3年度契約状況調査票!$C:$AR,23,FALSE)="－","－",IF(VLOOKUP(A83,[7]令和3年度契約状況調査票!$C:$AR,9,FALSE)&lt;&gt;"",TEXT(VLOOKUP(A83,[7]令和3年度契約状況調査票!$C:$AR,16,FALSE),"#,##0円")&amp;CHAR(10)&amp;"(A)",VLOOKUP(A83,[7]令和3年度契約状況調査票!$C:$AR,16,FALSE))))))</f>
        <v/>
      </c>
      <c r="I83" s="18" t="str">
        <f>IF(A83="","",VLOOKUP(A83,[7]令和3年度契約状況調査票!$C:$AR,17,FALSE))</f>
        <v/>
      </c>
      <c r="J83" s="19" t="str">
        <f>IF(A83="","",IF(VLOOKUP(A83,[7]令和3年度契約状況調査票!$C:$AR,16,FALSE)="他官署で調達手続きを実施のため","－",IF(VLOOKUP(A83,[7]令和3年度契約状況調査票!$C:$AR,23,FALSE)="②同種の他の契約の予定価格を類推されるおそれがあるため公表しない","－",IF(VLOOKUP(A83,[7]令和3年度契約状況調査票!$C:$AR,23,FALSE)="－","－",IF(VLOOKUP(A83,[7]令和3年度契約状況調査票!$C:$AR,9,FALSE)&lt;&gt;"",TEXT(VLOOKUP(A83,[7]令和3年度契約状況調査票!$C:$AR,19,FALSE),"#.0%")&amp;CHAR(10)&amp;"(B/A×100)",VLOOKUP(A83,[7]令和3年度契約状況調査票!$C:$AR,19,FALSE))))))</f>
        <v/>
      </c>
      <c r="K83" s="20" t="str">
        <f>IF(A83="","",IF(VLOOKUP(A83,[7]令和3年度契約状況調査票!$C:$AR,29,FALSE)="①公益社団法人","公社",IF(VLOOKUP(A83,[7]令和3年度契約状況調査票!$C:$AR,29,FALSE)="②公益財団法人","公財","")))</f>
        <v/>
      </c>
      <c r="L83" s="20" t="str">
        <f>IF(A83="","",VLOOKUP(A83,[7]令和3年度契約状況調査票!$C:$AR,30,FALSE))</f>
        <v/>
      </c>
      <c r="M83" s="21" t="str">
        <f>IF(A83="","",IF(VLOOKUP(A83,[7]令和3年度契約状況調査票!$C:$AR,30,FALSE)="国所管",VLOOKUP(A83,[7]令和3年度契約状況調査票!$C:$AR,24,FALSE),""))</f>
        <v/>
      </c>
      <c r="N83" s="22" t="str">
        <f>IF(A83="","",IF(AND(P83="○",O83="分担契約/単価契約"),"単価契約"&amp;CHAR(10)&amp;"予定調達総額 "&amp;TEXT(VLOOKUP(A83,[7]令和3年度契約状況調査票!$C:$AR,18,FALSE),"#,##0円")&amp;"(B)"&amp;CHAR(10)&amp;"分担契約"&amp;CHAR(10)&amp;VLOOKUP(A83,[7]令和3年度契約状況調査票!$C:$AR,34,FALSE),IF(AND(P83="○",O83="分担契約"),"分担契約"&amp;CHAR(10)&amp;"契約総額 "&amp;TEXT(VLOOKUP(A83,[7]令和3年度契約状況調査票!$C:$AR,18,FALSE),"#,##0円")&amp;"(B)"&amp;CHAR(10)&amp;VLOOKUP(A83,[7]令和3年度契約状況調査票!$C:$AR,34,FALSE),(IF(O83="分担契約/単価契約","単価契約"&amp;CHAR(10)&amp;"予定調達総額 "&amp;TEXT(VLOOKUP(A83,[7]令和3年度契約状況調査票!$C:$AR,18,FALSE),"#,##0円")&amp;CHAR(10)&amp;"分担契約"&amp;CHAR(10)&amp;VLOOKUP(A83,[7]令和3年度契約状況調査票!$C:$AR,34,FALSE),IF(O83="分担契約","分担契約"&amp;CHAR(10)&amp;"契約総額 "&amp;TEXT(VLOOKUP(A83,[7]令和3年度契約状況調査票!$C:$AR,18,FALSE),"#,##0円")&amp;CHAR(10)&amp;VLOOKUP(A83,[7]令和3年度契約状況調査票!$C:$AR,34,FALSE),IF(O83="単価契約","単価契約"&amp;CHAR(10)&amp;"予定調達総額 "&amp;TEXT(VLOOKUP(A83,[7]令和3年度契約状況調査票!$C:$AR,18,FALSE),"#,##0円")&amp;CHAR(10)&amp;VLOOKUP(A83,[7]令和3年度契約状況調査票!$C:$AR,34,FALSE),VLOOKUP(A83,[7]令和3年度契約状況調査票!$C:$AR,34,FALSE))))))))</f>
        <v/>
      </c>
      <c r="O83" s="11" t="str">
        <f>IF(A83="","",VLOOKUP(A83,[7]令和3年度契約状況調査票!$C:$BY,55,FALSE))</f>
        <v/>
      </c>
      <c r="P83" s="11" t="str">
        <f>IF(A83="","",IF(VLOOKUP(A83,[7]令和3年度契約状況調査票!$C:$AR,16,FALSE)="他官署で調達手続きを実施のため","×",IF(VLOOKUP(A83,[7]令和3年度契約状況調査票!$C:$AR,23,FALSE)="②同種の他の契約の予定価格を類推されるおそれがあるため公表しない","×","○")))</f>
        <v/>
      </c>
    </row>
    <row r="84" spans="1:16" s="11" customFormat="1" ht="60" customHeight="1">
      <c r="A84" s="12" t="str">
        <f>IF(MAX([7]令和3年度契約状況調査票!C83:C328)&gt;=ROW()-5,ROW()-5,"")</f>
        <v/>
      </c>
      <c r="B84" s="13" t="str">
        <f>IF(A84="","",VLOOKUP(A84,[7]令和3年度契約状況調査票!$C:$AR,7,FALSE))</f>
        <v/>
      </c>
      <c r="C84" s="14" t="str">
        <f>IF(A84="","",VLOOKUP(A84,[7]令和3年度契約状況調査票!$C:$AR,8,FALSE))</f>
        <v/>
      </c>
      <c r="D84" s="15" t="str">
        <f>IF(A84="","",VLOOKUP(A84,[7]令和3年度契約状況調査票!$C:$AR,11,FALSE))</f>
        <v/>
      </c>
      <c r="E84" s="13" t="str">
        <f>IF(A84="","",VLOOKUP(A84,[7]令和3年度契約状況調査票!$C:$AR,12,FALSE))</f>
        <v/>
      </c>
      <c r="F84" s="16" t="str">
        <f>IF(A84="","",VLOOKUP(A84,[7]令和3年度契約状況調査票!$C:$AR,13,FALSE))</f>
        <v/>
      </c>
      <c r="G84" s="17" t="str">
        <f>IF(A84="","",IF(VLOOKUP(A84,[7]令和3年度契約状況調査票!$C:$AR,14,FALSE)="②一般競争入札（総合評価方式）","一般競争入札"&amp;CHAR(10)&amp;"（総合評価方式）","一般競争入札"))</f>
        <v/>
      </c>
      <c r="H84" s="18" t="str">
        <f>IF(A84="","",IF(VLOOKUP(A84,[7]令和3年度契約状況調査票!$C:$AR,16,FALSE)="他官署で調達手続きを実施のため","他官署で調達手続きを実施のため",IF(VLOOKUP(A84,[7]令和3年度契約状況調査票!$C:$AR,23,FALSE)="②同種の他の契約の予定価格を類推されるおそれがあるため公表しない","同種の他の契約の予定価格を類推されるおそれがあるため公表しない",IF(VLOOKUP(A84,[7]令和3年度契約状況調査票!$C:$AR,23,FALSE)="－","－",IF(VLOOKUP(A84,[7]令和3年度契約状況調査票!$C:$AR,9,FALSE)&lt;&gt;"",TEXT(VLOOKUP(A84,[7]令和3年度契約状況調査票!$C:$AR,16,FALSE),"#,##0円")&amp;CHAR(10)&amp;"(A)",VLOOKUP(A84,[7]令和3年度契約状況調査票!$C:$AR,16,FALSE))))))</f>
        <v/>
      </c>
      <c r="I84" s="18" t="str">
        <f>IF(A84="","",VLOOKUP(A84,[7]令和3年度契約状況調査票!$C:$AR,17,FALSE))</f>
        <v/>
      </c>
      <c r="J84" s="19" t="str">
        <f>IF(A84="","",IF(VLOOKUP(A84,[7]令和3年度契約状況調査票!$C:$AR,16,FALSE)="他官署で調達手続きを実施のため","－",IF(VLOOKUP(A84,[7]令和3年度契約状況調査票!$C:$AR,23,FALSE)="②同種の他の契約の予定価格を類推されるおそれがあるため公表しない","－",IF(VLOOKUP(A84,[7]令和3年度契約状況調査票!$C:$AR,23,FALSE)="－","－",IF(VLOOKUP(A84,[7]令和3年度契約状況調査票!$C:$AR,9,FALSE)&lt;&gt;"",TEXT(VLOOKUP(A84,[7]令和3年度契約状況調査票!$C:$AR,19,FALSE),"#.0%")&amp;CHAR(10)&amp;"(B/A×100)",VLOOKUP(A84,[7]令和3年度契約状況調査票!$C:$AR,19,FALSE))))))</f>
        <v/>
      </c>
      <c r="K84" s="20" t="str">
        <f>IF(A84="","",IF(VLOOKUP(A84,[7]令和3年度契約状況調査票!$C:$AR,29,FALSE)="①公益社団法人","公社",IF(VLOOKUP(A84,[7]令和3年度契約状況調査票!$C:$AR,29,FALSE)="②公益財団法人","公財","")))</f>
        <v/>
      </c>
      <c r="L84" s="20" t="str">
        <f>IF(A84="","",VLOOKUP(A84,[7]令和3年度契約状況調査票!$C:$AR,30,FALSE))</f>
        <v/>
      </c>
      <c r="M84" s="21" t="str">
        <f>IF(A84="","",IF(VLOOKUP(A84,[7]令和3年度契約状況調査票!$C:$AR,30,FALSE)="国所管",VLOOKUP(A84,[7]令和3年度契約状況調査票!$C:$AR,24,FALSE),""))</f>
        <v/>
      </c>
      <c r="N84" s="22" t="str">
        <f>IF(A84="","",IF(AND(P84="○",O84="分担契約/単価契約"),"単価契約"&amp;CHAR(10)&amp;"予定調達総額 "&amp;TEXT(VLOOKUP(A84,[7]令和3年度契約状況調査票!$C:$AR,18,FALSE),"#,##0円")&amp;"(B)"&amp;CHAR(10)&amp;"分担契約"&amp;CHAR(10)&amp;VLOOKUP(A84,[7]令和3年度契約状況調査票!$C:$AR,34,FALSE),IF(AND(P84="○",O84="分担契約"),"分担契約"&amp;CHAR(10)&amp;"契約総額 "&amp;TEXT(VLOOKUP(A84,[7]令和3年度契約状況調査票!$C:$AR,18,FALSE),"#,##0円")&amp;"(B)"&amp;CHAR(10)&amp;VLOOKUP(A84,[7]令和3年度契約状況調査票!$C:$AR,34,FALSE),(IF(O84="分担契約/単価契約","単価契約"&amp;CHAR(10)&amp;"予定調達総額 "&amp;TEXT(VLOOKUP(A84,[7]令和3年度契約状況調査票!$C:$AR,18,FALSE),"#,##0円")&amp;CHAR(10)&amp;"分担契約"&amp;CHAR(10)&amp;VLOOKUP(A84,[7]令和3年度契約状況調査票!$C:$AR,34,FALSE),IF(O84="分担契約","分担契約"&amp;CHAR(10)&amp;"契約総額 "&amp;TEXT(VLOOKUP(A84,[7]令和3年度契約状況調査票!$C:$AR,18,FALSE),"#,##0円")&amp;CHAR(10)&amp;VLOOKUP(A84,[7]令和3年度契約状況調査票!$C:$AR,34,FALSE),IF(O84="単価契約","単価契約"&amp;CHAR(10)&amp;"予定調達総額 "&amp;TEXT(VLOOKUP(A84,[7]令和3年度契約状況調査票!$C:$AR,18,FALSE),"#,##0円")&amp;CHAR(10)&amp;VLOOKUP(A84,[7]令和3年度契約状況調査票!$C:$AR,34,FALSE),VLOOKUP(A84,[7]令和3年度契約状況調査票!$C:$AR,34,FALSE))))))))</f>
        <v/>
      </c>
      <c r="O84" s="11" t="str">
        <f>IF(A84="","",VLOOKUP(A84,[7]令和3年度契約状況調査票!$C:$BY,55,FALSE))</f>
        <v/>
      </c>
      <c r="P84" s="11" t="str">
        <f>IF(A84="","",IF(VLOOKUP(A84,[7]令和3年度契約状況調査票!$C:$AR,16,FALSE)="他官署で調達手続きを実施のため","×",IF(VLOOKUP(A84,[7]令和3年度契約状況調査票!$C:$AR,23,FALSE)="②同種の他の契約の予定価格を類推されるおそれがあるため公表しない","×","○")))</f>
        <v/>
      </c>
    </row>
    <row r="85" spans="1:16" s="11" customFormat="1" ht="60" customHeight="1">
      <c r="A85" s="12" t="str">
        <f>IF(MAX([7]令和3年度契約状況調査票!C84:C329)&gt;=ROW()-5,ROW()-5,"")</f>
        <v/>
      </c>
      <c r="B85" s="13" t="str">
        <f>IF(A85="","",VLOOKUP(A85,[7]令和3年度契約状況調査票!$C:$AR,7,FALSE))</f>
        <v/>
      </c>
      <c r="C85" s="14" t="str">
        <f>IF(A85="","",VLOOKUP(A85,[7]令和3年度契約状況調査票!$C:$AR,8,FALSE))</f>
        <v/>
      </c>
      <c r="D85" s="15" t="str">
        <f>IF(A85="","",VLOOKUP(A85,[7]令和3年度契約状況調査票!$C:$AR,11,FALSE))</f>
        <v/>
      </c>
      <c r="E85" s="13" t="str">
        <f>IF(A85="","",VLOOKUP(A85,[7]令和3年度契約状況調査票!$C:$AR,12,FALSE))</f>
        <v/>
      </c>
      <c r="F85" s="16" t="str">
        <f>IF(A85="","",VLOOKUP(A85,[7]令和3年度契約状況調査票!$C:$AR,13,FALSE))</f>
        <v/>
      </c>
      <c r="G85" s="17" t="str">
        <f>IF(A85="","",IF(VLOOKUP(A85,[7]令和3年度契約状況調査票!$C:$AR,14,FALSE)="②一般競争入札（総合評価方式）","一般競争入札"&amp;CHAR(10)&amp;"（総合評価方式）","一般競争入札"))</f>
        <v/>
      </c>
      <c r="H85" s="18" t="str">
        <f>IF(A85="","",IF(VLOOKUP(A85,[7]令和3年度契約状況調査票!$C:$AR,16,FALSE)="他官署で調達手続きを実施のため","他官署で調達手続きを実施のため",IF(VLOOKUP(A85,[7]令和3年度契約状況調査票!$C:$AR,23,FALSE)="②同種の他の契約の予定価格を類推されるおそれがあるため公表しない","同種の他の契約の予定価格を類推されるおそれがあるため公表しない",IF(VLOOKUP(A85,[7]令和3年度契約状況調査票!$C:$AR,23,FALSE)="－","－",IF(VLOOKUP(A85,[7]令和3年度契約状況調査票!$C:$AR,9,FALSE)&lt;&gt;"",TEXT(VLOOKUP(A85,[7]令和3年度契約状況調査票!$C:$AR,16,FALSE),"#,##0円")&amp;CHAR(10)&amp;"(A)",VLOOKUP(A85,[7]令和3年度契約状況調査票!$C:$AR,16,FALSE))))))</f>
        <v/>
      </c>
      <c r="I85" s="18" t="str">
        <f>IF(A85="","",VLOOKUP(A85,[7]令和3年度契約状況調査票!$C:$AR,17,FALSE))</f>
        <v/>
      </c>
      <c r="J85" s="19" t="str">
        <f>IF(A85="","",IF(VLOOKUP(A85,[7]令和3年度契約状況調査票!$C:$AR,16,FALSE)="他官署で調達手続きを実施のため","－",IF(VLOOKUP(A85,[7]令和3年度契約状況調査票!$C:$AR,23,FALSE)="②同種の他の契約の予定価格を類推されるおそれがあるため公表しない","－",IF(VLOOKUP(A85,[7]令和3年度契約状況調査票!$C:$AR,23,FALSE)="－","－",IF(VLOOKUP(A85,[7]令和3年度契約状況調査票!$C:$AR,9,FALSE)&lt;&gt;"",TEXT(VLOOKUP(A85,[7]令和3年度契約状況調査票!$C:$AR,19,FALSE),"#.0%")&amp;CHAR(10)&amp;"(B/A×100)",VLOOKUP(A85,[7]令和3年度契約状況調査票!$C:$AR,19,FALSE))))))</f>
        <v/>
      </c>
      <c r="K85" s="20" t="str">
        <f>IF(A85="","",IF(VLOOKUP(A85,[7]令和3年度契約状況調査票!$C:$AR,29,FALSE)="①公益社団法人","公社",IF(VLOOKUP(A85,[7]令和3年度契約状況調査票!$C:$AR,29,FALSE)="②公益財団法人","公財","")))</f>
        <v/>
      </c>
      <c r="L85" s="20" t="str">
        <f>IF(A85="","",VLOOKUP(A85,[7]令和3年度契約状況調査票!$C:$AR,30,FALSE))</f>
        <v/>
      </c>
      <c r="M85" s="21" t="str">
        <f>IF(A85="","",IF(VLOOKUP(A85,[7]令和3年度契約状況調査票!$C:$AR,30,FALSE)="国所管",VLOOKUP(A85,[7]令和3年度契約状況調査票!$C:$AR,24,FALSE),""))</f>
        <v/>
      </c>
      <c r="N85" s="22" t="str">
        <f>IF(A85="","",IF(AND(P85="○",O85="分担契約/単価契約"),"単価契約"&amp;CHAR(10)&amp;"予定調達総額 "&amp;TEXT(VLOOKUP(A85,[7]令和3年度契約状況調査票!$C:$AR,18,FALSE),"#,##0円")&amp;"(B)"&amp;CHAR(10)&amp;"分担契約"&amp;CHAR(10)&amp;VLOOKUP(A85,[7]令和3年度契約状況調査票!$C:$AR,34,FALSE),IF(AND(P85="○",O85="分担契約"),"分担契約"&amp;CHAR(10)&amp;"契約総額 "&amp;TEXT(VLOOKUP(A85,[7]令和3年度契約状況調査票!$C:$AR,18,FALSE),"#,##0円")&amp;"(B)"&amp;CHAR(10)&amp;VLOOKUP(A85,[7]令和3年度契約状況調査票!$C:$AR,34,FALSE),(IF(O85="分担契約/単価契約","単価契約"&amp;CHAR(10)&amp;"予定調達総額 "&amp;TEXT(VLOOKUP(A85,[7]令和3年度契約状況調査票!$C:$AR,18,FALSE),"#,##0円")&amp;CHAR(10)&amp;"分担契約"&amp;CHAR(10)&amp;VLOOKUP(A85,[7]令和3年度契約状況調査票!$C:$AR,34,FALSE),IF(O85="分担契約","分担契約"&amp;CHAR(10)&amp;"契約総額 "&amp;TEXT(VLOOKUP(A85,[7]令和3年度契約状況調査票!$C:$AR,18,FALSE),"#,##0円")&amp;CHAR(10)&amp;VLOOKUP(A85,[7]令和3年度契約状況調査票!$C:$AR,34,FALSE),IF(O85="単価契約","単価契約"&amp;CHAR(10)&amp;"予定調達総額 "&amp;TEXT(VLOOKUP(A85,[7]令和3年度契約状況調査票!$C:$AR,18,FALSE),"#,##0円")&amp;CHAR(10)&amp;VLOOKUP(A85,[7]令和3年度契約状況調査票!$C:$AR,34,FALSE),VLOOKUP(A85,[7]令和3年度契約状況調査票!$C:$AR,34,FALSE))))))))</f>
        <v/>
      </c>
      <c r="O85" s="11" t="str">
        <f>IF(A85="","",VLOOKUP(A85,[7]令和3年度契約状況調査票!$C:$BY,55,FALSE))</f>
        <v/>
      </c>
      <c r="P85" s="11" t="str">
        <f>IF(A85="","",IF(VLOOKUP(A85,[7]令和3年度契約状況調査票!$C:$AR,16,FALSE)="他官署で調達手続きを実施のため","×",IF(VLOOKUP(A85,[7]令和3年度契約状況調査票!$C:$AR,23,FALSE)="②同種の他の契約の予定価格を類推されるおそれがあるため公表しない","×","○")))</f>
        <v/>
      </c>
    </row>
    <row r="86" spans="1:16" s="11" customFormat="1" ht="60" customHeight="1">
      <c r="A86" s="12" t="str">
        <f>IF(MAX([7]令和3年度契約状況調査票!C85:C330)&gt;=ROW()-5,ROW()-5,"")</f>
        <v/>
      </c>
      <c r="B86" s="13" t="str">
        <f>IF(A86="","",VLOOKUP(A86,[7]令和3年度契約状況調査票!$C:$AR,7,FALSE))</f>
        <v/>
      </c>
      <c r="C86" s="14" t="str">
        <f>IF(A86="","",VLOOKUP(A86,[7]令和3年度契約状況調査票!$C:$AR,8,FALSE))</f>
        <v/>
      </c>
      <c r="D86" s="15" t="str">
        <f>IF(A86="","",VLOOKUP(A86,[7]令和3年度契約状況調査票!$C:$AR,11,FALSE))</f>
        <v/>
      </c>
      <c r="E86" s="13" t="str">
        <f>IF(A86="","",VLOOKUP(A86,[7]令和3年度契約状況調査票!$C:$AR,12,FALSE))</f>
        <v/>
      </c>
      <c r="F86" s="16" t="str">
        <f>IF(A86="","",VLOOKUP(A86,[7]令和3年度契約状況調査票!$C:$AR,13,FALSE))</f>
        <v/>
      </c>
      <c r="G86" s="17" t="str">
        <f>IF(A86="","",IF(VLOOKUP(A86,[7]令和3年度契約状況調査票!$C:$AR,14,FALSE)="②一般競争入札（総合評価方式）","一般競争入札"&amp;CHAR(10)&amp;"（総合評価方式）","一般競争入札"))</f>
        <v/>
      </c>
      <c r="H86" s="18" t="str">
        <f>IF(A86="","",IF(VLOOKUP(A86,[7]令和3年度契約状況調査票!$C:$AR,16,FALSE)="他官署で調達手続きを実施のため","他官署で調達手続きを実施のため",IF(VLOOKUP(A86,[7]令和3年度契約状況調査票!$C:$AR,23,FALSE)="②同種の他の契約の予定価格を類推されるおそれがあるため公表しない","同種の他の契約の予定価格を類推されるおそれがあるため公表しない",IF(VLOOKUP(A86,[7]令和3年度契約状況調査票!$C:$AR,23,FALSE)="－","－",IF(VLOOKUP(A86,[7]令和3年度契約状況調査票!$C:$AR,9,FALSE)&lt;&gt;"",TEXT(VLOOKUP(A86,[7]令和3年度契約状況調査票!$C:$AR,16,FALSE),"#,##0円")&amp;CHAR(10)&amp;"(A)",VLOOKUP(A86,[7]令和3年度契約状況調査票!$C:$AR,16,FALSE))))))</f>
        <v/>
      </c>
      <c r="I86" s="18" t="str">
        <f>IF(A86="","",VLOOKUP(A86,[7]令和3年度契約状況調査票!$C:$AR,17,FALSE))</f>
        <v/>
      </c>
      <c r="J86" s="19" t="str">
        <f>IF(A86="","",IF(VLOOKUP(A86,[7]令和3年度契約状況調査票!$C:$AR,16,FALSE)="他官署で調達手続きを実施のため","－",IF(VLOOKUP(A86,[7]令和3年度契約状況調査票!$C:$AR,23,FALSE)="②同種の他の契約の予定価格を類推されるおそれがあるため公表しない","－",IF(VLOOKUP(A86,[7]令和3年度契約状況調査票!$C:$AR,23,FALSE)="－","－",IF(VLOOKUP(A86,[7]令和3年度契約状況調査票!$C:$AR,9,FALSE)&lt;&gt;"",TEXT(VLOOKUP(A86,[7]令和3年度契約状況調査票!$C:$AR,19,FALSE),"#.0%")&amp;CHAR(10)&amp;"(B/A×100)",VLOOKUP(A86,[7]令和3年度契約状況調査票!$C:$AR,19,FALSE))))))</f>
        <v/>
      </c>
      <c r="K86" s="20" t="str">
        <f>IF(A86="","",IF(VLOOKUP(A86,[7]令和3年度契約状況調査票!$C:$AR,29,FALSE)="①公益社団法人","公社",IF(VLOOKUP(A86,[7]令和3年度契約状況調査票!$C:$AR,29,FALSE)="②公益財団法人","公財","")))</f>
        <v/>
      </c>
      <c r="L86" s="20" t="str">
        <f>IF(A86="","",VLOOKUP(A86,[7]令和3年度契約状況調査票!$C:$AR,30,FALSE))</f>
        <v/>
      </c>
      <c r="M86" s="21" t="str">
        <f>IF(A86="","",IF(VLOOKUP(A86,[7]令和3年度契約状況調査票!$C:$AR,30,FALSE)="国所管",VLOOKUP(A86,[7]令和3年度契約状況調査票!$C:$AR,24,FALSE),""))</f>
        <v/>
      </c>
      <c r="N86" s="22" t="str">
        <f>IF(A86="","",IF(AND(P86="○",O86="分担契約/単価契約"),"単価契約"&amp;CHAR(10)&amp;"予定調達総額 "&amp;TEXT(VLOOKUP(A86,[7]令和3年度契約状況調査票!$C:$AR,18,FALSE),"#,##0円")&amp;"(B)"&amp;CHAR(10)&amp;"分担契約"&amp;CHAR(10)&amp;VLOOKUP(A86,[7]令和3年度契約状況調査票!$C:$AR,34,FALSE),IF(AND(P86="○",O86="分担契約"),"分担契約"&amp;CHAR(10)&amp;"契約総額 "&amp;TEXT(VLOOKUP(A86,[7]令和3年度契約状況調査票!$C:$AR,18,FALSE),"#,##0円")&amp;"(B)"&amp;CHAR(10)&amp;VLOOKUP(A86,[7]令和3年度契約状況調査票!$C:$AR,34,FALSE),(IF(O86="分担契約/単価契約","単価契約"&amp;CHAR(10)&amp;"予定調達総額 "&amp;TEXT(VLOOKUP(A86,[7]令和3年度契約状況調査票!$C:$AR,18,FALSE),"#,##0円")&amp;CHAR(10)&amp;"分担契約"&amp;CHAR(10)&amp;VLOOKUP(A86,[7]令和3年度契約状況調査票!$C:$AR,34,FALSE),IF(O86="分担契約","分担契約"&amp;CHAR(10)&amp;"契約総額 "&amp;TEXT(VLOOKUP(A86,[7]令和3年度契約状況調査票!$C:$AR,18,FALSE),"#,##0円")&amp;CHAR(10)&amp;VLOOKUP(A86,[7]令和3年度契約状況調査票!$C:$AR,34,FALSE),IF(O86="単価契約","単価契約"&amp;CHAR(10)&amp;"予定調達総額 "&amp;TEXT(VLOOKUP(A86,[7]令和3年度契約状況調査票!$C:$AR,18,FALSE),"#,##0円")&amp;CHAR(10)&amp;VLOOKUP(A86,[7]令和3年度契約状況調査票!$C:$AR,34,FALSE),VLOOKUP(A86,[7]令和3年度契約状況調査票!$C:$AR,34,FALSE))))))))</f>
        <v/>
      </c>
      <c r="O86" s="11" t="str">
        <f>IF(A86="","",VLOOKUP(A86,[7]令和3年度契約状況調査票!$C:$BY,55,FALSE))</f>
        <v/>
      </c>
      <c r="P86" s="11" t="str">
        <f>IF(A86="","",IF(VLOOKUP(A86,[7]令和3年度契約状況調査票!$C:$AR,16,FALSE)="他官署で調達手続きを実施のため","×",IF(VLOOKUP(A86,[7]令和3年度契約状況調査票!$C:$AR,23,FALSE)="②同種の他の契約の予定価格を類推されるおそれがあるため公表しない","×","○")))</f>
        <v/>
      </c>
    </row>
    <row r="87" spans="1:16" s="11" customFormat="1" ht="60" customHeight="1">
      <c r="A87" s="12" t="str">
        <f>IF(MAX([7]令和3年度契約状況調査票!C86:C331)&gt;=ROW()-5,ROW()-5,"")</f>
        <v/>
      </c>
      <c r="B87" s="13" t="str">
        <f>IF(A87="","",VLOOKUP(A87,[7]令和3年度契約状況調査票!$C:$AR,7,FALSE))</f>
        <v/>
      </c>
      <c r="C87" s="14" t="str">
        <f>IF(A87="","",VLOOKUP(A87,[7]令和3年度契約状況調査票!$C:$AR,8,FALSE))</f>
        <v/>
      </c>
      <c r="D87" s="15" t="str">
        <f>IF(A87="","",VLOOKUP(A87,[7]令和3年度契約状況調査票!$C:$AR,11,FALSE))</f>
        <v/>
      </c>
      <c r="E87" s="13" t="str">
        <f>IF(A87="","",VLOOKUP(A87,[7]令和3年度契約状況調査票!$C:$AR,12,FALSE))</f>
        <v/>
      </c>
      <c r="F87" s="16" t="str">
        <f>IF(A87="","",VLOOKUP(A87,[7]令和3年度契約状況調査票!$C:$AR,13,FALSE))</f>
        <v/>
      </c>
      <c r="G87" s="17" t="str">
        <f>IF(A87="","",IF(VLOOKUP(A87,[7]令和3年度契約状況調査票!$C:$AR,14,FALSE)="②一般競争入札（総合評価方式）","一般競争入札"&amp;CHAR(10)&amp;"（総合評価方式）","一般競争入札"))</f>
        <v/>
      </c>
      <c r="H87" s="18" t="str">
        <f>IF(A87="","",IF(VLOOKUP(A87,[7]令和3年度契約状況調査票!$C:$AR,16,FALSE)="他官署で調達手続きを実施のため","他官署で調達手続きを実施のため",IF(VLOOKUP(A87,[7]令和3年度契約状況調査票!$C:$AR,23,FALSE)="②同種の他の契約の予定価格を類推されるおそれがあるため公表しない","同種の他の契約の予定価格を類推されるおそれがあるため公表しない",IF(VLOOKUP(A87,[7]令和3年度契約状況調査票!$C:$AR,23,FALSE)="－","－",IF(VLOOKUP(A87,[7]令和3年度契約状況調査票!$C:$AR,9,FALSE)&lt;&gt;"",TEXT(VLOOKUP(A87,[7]令和3年度契約状況調査票!$C:$AR,16,FALSE),"#,##0円")&amp;CHAR(10)&amp;"(A)",VLOOKUP(A87,[7]令和3年度契約状況調査票!$C:$AR,16,FALSE))))))</f>
        <v/>
      </c>
      <c r="I87" s="18" t="str">
        <f>IF(A87="","",VLOOKUP(A87,[7]令和3年度契約状況調査票!$C:$AR,17,FALSE))</f>
        <v/>
      </c>
      <c r="J87" s="19" t="str">
        <f>IF(A87="","",IF(VLOOKUP(A87,[7]令和3年度契約状況調査票!$C:$AR,16,FALSE)="他官署で調達手続きを実施のため","－",IF(VLOOKUP(A87,[7]令和3年度契約状況調査票!$C:$AR,23,FALSE)="②同種の他の契約の予定価格を類推されるおそれがあるため公表しない","－",IF(VLOOKUP(A87,[7]令和3年度契約状況調査票!$C:$AR,23,FALSE)="－","－",IF(VLOOKUP(A87,[7]令和3年度契約状況調査票!$C:$AR,9,FALSE)&lt;&gt;"",TEXT(VLOOKUP(A87,[7]令和3年度契約状況調査票!$C:$AR,19,FALSE),"#.0%")&amp;CHAR(10)&amp;"(B/A×100)",VLOOKUP(A87,[7]令和3年度契約状況調査票!$C:$AR,19,FALSE))))))</f>
        <v/>
      </c>
      <c r="K87" s="20" t="str">
        <f>IF(A87="","",IF(VLOOKUP(A87,[7]令和3年度契約状況調査票!$C:$AR,29,FALSE)="①公益社団法人","公社",IF(VLOOKUP(A87,[7]令和3年度契約状況調査票!$C:$AR,29,FALSE)="②公益財団法人","公財","")))</f>
        <v/>
      </c>
      <c r="L87" s="20" t="str">
        <f>IF(A87="","",VLOOKUP(A87,[7]令和3年度契約状況調査票!$C:$AR,30,FALSE))</f>
        <v/>
      </c>
      <c r="M87" s="21" t="str">
        <f>IF(A87="","",IF(VLOOKUP(A87,[7]令和3年度契約状況調査票!$C:$AR,30,FALSE)="国所管",VLOOKUP(A87,[7]令和3年度契約状況調査票!$C:$AR,24,FALSE),""))</f>
        <v/>
      </c>
      <c r="N87" s="22" t="str">
        <f>IF(A87="","",IF(AND(P87="○",O87="分担契約/単価契約"),"単価契約"&amp;CHAR(10)&amp;"予定調達総額 "&amp;TEXT(VLOOKUP(A87,[7]令和3年度契約状況調査票!$C:$AR,18,FALSE),"#,##0円")&amp;"(B)"&amp;CHAR(10)&amp;"分担契約"&amp;CHAR(10)&amp;VLOOKUP(A87,[7]令和3年度契約状況調査票!$C:$AR,34,FALSE),IF(AND(P87="○",O87="分担契約"),"分担契約"&amp;CHAR(10)&amp;"契約総額 "&amp;TEXT(VLOOKUP(A87,[7]令和3年度契約状況調査票!$C:$AR,18,FALSE),"#,##0円")&amp;"(B)"&amp;CHAR(10)&amp;VLOOKUP(A87,[7]令和3年度契約状況調査票!$C:$AR,34,FALSE),(IF(O87="分担契約/単価契約","単価契約"&amp;CHAR(10)&amp;"予定調達総額 "&amp;TEXT(VLOOKUP(A87,[7]令和3年度契約状況調査票!$C:$AR,18,FALSE),"#,##0円")&amp;CHAR(10)&amp;"分担契約"&amp;CHAR(10)&amp;VLOOKUP(A87,[7]令和3年度契約状況調査票!$C:$AR,34,FALSE),IF(O87="分担契約","分担契約"&amp;CHAR(10)&amp;"契約総額 "&amp;TEXT(VLOOKUP(A87,[7]令和3年度契約状況調査票!$C:$AR,18,FALSE),"#,##0円")&amp;CHAR(10)&amp;VLOOKUP(A87,[7]令和3年度契約状況調査票!$C:$AR,34,FALSE),IF(O87="単価契約","単価契約"&amp;CHAR(10)&amp;"予定調達総額 "&amp;TEXT(VLOOKUP(A87,[7]令和3年度契約状況調査票!$C:$AR,18,FALSE),"#,##0円")&amp;CHAR(10)&amp;VLOOKUP(A87,[7]令和3年度契約状況調査票!$C:$AR,34,FALSE),VLOOKUP(A87,[7]令和3年度契約状況調査票!$C:$AR,34,FALSE))))))))</f>
        <v/>
      </c>
      <c r="O87" s="11" t="str">
        <f>IF(A87="","",VLOOKUP(A87,[7]令和3年度契約状況調査票!$C:$BY,55,FALSE))</f>
        <v/>
      </c>
      <c r="P87" s="11" t="str">
        <f>IF(A87="","",IF(VLOOKUP(A87,[7]令和3年度契約状況調査票!$C:$AR,16,FALSE)="他官署で調達手続きを実施のため","×",IF(VLOOKUP(A87,[7]令和3年度契約状況調査票!$C:$AR,23,FALSE)="②同種の他の契約の予定価格を類推されるおそれがあるため公表しない","×","○")))</f>
        <v/>
      </c>
    </row>
    <row r="88" spans="1:16" s="11" customFormat="1" ht="60" customHeight="1">
      <c r="A88" s="12" t="str">
        <f>IF(MAX([7]令和3年度契約状況調査票!C87:C332)&gt;=ROW()-5,ROW()-5,"")</f>
        <v/>
      </c>
      <c r="B88" s="13" t="str">
        <f>IF(A88="","",VLOOKUP(A88,[7]令和3年度契約状況調査票!$C:$AR,7,FALSE))</f>
        <v/>
      </c>
      <c r="C88" s="14" t="str">
        <f>IF(A88="","",VLOOKUP(A88,[7]令和3年度契約状況調査票!$C:$AR,8,FALSE))</f>
        <v/>
      </c>
      <c r="D88" s="15" t="str">
        <f>IF(A88="","",VLOOKUP(A88,[7]令和3年度契約状況調査票!$C:$AR,11,FALSE))</f>
        <v/>
      </c>
      <c r="E88" s="13" t="str">
        <f>IF(A88="","",VLOOKUP(A88,[7]令和3年度契約状況調査票!$C:$AR,12,FALSE))</f>
        <v/>
      </c>
      <c r="F88" s="16" t="str">
        <f>IF(A88="","",VLOOKUP(A88,[7]令和3年度契約状況調査票!$C:$AR,13,FALSE))</f>
        <v/>
      </c>
      <c r="G88" s="17" t="str">
        <f>IF(A88="","",IF(VLOOKUP(A88,[7]令和3年度契約状況調査票!$C:$AR,14,FALSE)="②一般競争入札（総合評価方式）","一般競争入札"&amp;CHAR(10)&amp;"（総合評価方式）","一般競争入札"))</f>
        <v/>
      </c>
      <c r="H88" s="18" t="str">
        <f>IF(A88="","",IF(VLOOKUP(A88,[7]令和3年度契約状況調査票!$C:$AR,16,FALSE)="他官署で調達手続きを実施のため","他官署で調達手続きを実施のため",IF(VLOOKUP(A88,[7]令和3年度契約状況調査票!$C:$AR,23,FALSE)="②同種の他の契約の予定価格を類推されるおそれがあるため公表しない","同種の他の契約の予定価格を類推されるおそれがあるため公表しない",IF(VLOOKUP(A88,[7]令和3年度契約状況調査票!$C:$AR,23,FALSE)="－","－",IF(VLOOKUP(A88,[7]令和3年度契約状況調査票!$C:$AR,9,FALSE)&lt;&gt;"",TEXT(VLOOKUP(A88,[7]令和3年度契約状況調査票!$C:$AR,16,FALSE),"#,##0円")&amp;CHAR(10)&amp;"(A)",VLOOKUP(A88,[7]令和3年度契約状況調査票!$C:$AR,16,FALSE))))))</f>
        <v/>
      </c>
      <c r="I88" s="18" t="str">
        <f>IF(A88="","",VLOOKUP(A88,[7]令和3年度契約状況調査票!$C:$AR,17,FALSE))</f>
        <v/>
      </c>
      <c r="J88" s="19" t="str">
        <f>IF(A88="","",IF(VLOOKUP(A88,[7]令和3年度契約状況調査票!$C:$AR,16,FALSE)="他官署で調達手続きを実施のため","－",IF(VLOOKUP(A88,[7]令和3年度契約状況調査票!$C:$AR,23,FALSE)="②同種の他の契約の予定価格を類推されるおそれがあるため公表しない","－",IF(VLOOKUP(A88,[7]令和3年度契約状況調査票!$C:$AR,23,FALSE)="－","－",IF(VLOOKUP(A88,[7]令和3年度契約状況調査票!$C:$AR,9,FALSE)&lt;&gt;"",TEXT(VLOOKUP(A88,[7]令和3年度契約状況調査票!$C:$AR,19,FALSE),"#.0%")&amp;CHAR(10)&amp;"(B/A×100)",VLOOKUP(A88,[7]令和3年度契約状況調査票!$C:$AR,19,FALSE))))))</f>
        <v/>
      </c>
      <c r="K88" s="20" t="str">
        <f>IF(A88="","",IF(VLOOKUP(A88,[7]令和3年度契約状況調査票!$C:$AR,29,FALSE)="①公益社団法人","公社",IF(VLOOKUP(A88,[7]令和3年度契約状況調査票!$C:$AR,29,FALSE)="②公益財団法人","公財","")))</f>
        <v/>
      </c>
      <c r="L88" s="20" t="str">
        <f>IF(A88="","",VLOOKUP(A88,[7]令和3年度契約状況調査票!$C:$AR,30,FALSE))</f>
        <v/>
      </c>
      <c r="M88" s="21" t="str">
        <f>IF(A88="","",IF(VLOOKUP(A88,[7]令和3年度契約状況調査票!$C:$AR,30,FALSE)="国所管",VLOOKUP(A88,[7]令和3年度契約状況調査票!$C:$AR,24,FALSE),""))</f>
        <v/>
      </c>
      <c r="N88" s="22" t="str">
        <f>IF(A88="","",IF(AND(P88="○",O88="分担契約/単価契約"),"単価契約"&amp;CHAR(10)&amp;"予定調達総額 "&amp;TEXT(VLOOKUP(A88,[7]令和3年度契約状況調査票!$C:$AR,18,FALSE),"#,##0円")&amp;"(B)"&amp;CHAR(10)&amp;"分担契約"&amp;CHAR(10)&amp;VLOOKUP(A88,[7]令和3年度契約状況調査票!$C:$AR,34,FALSE),IF(AND(P88="○",O88="分担契約"),"分担契約"&amp;CHAR(10)&amp;"契約総額 "&amp;TEXT(VLOOKUP(A88,[7]令和3年度契約状況調査票!$C:$AR,18,FALSE),"#,##0円")&amp;"(B)"&amp;CHAR(10)&amp;VLOOKUP(A88,[7]令和3年度契約状況調査票!$C:$AR,34,FALSE),(IF(O88="分担契約/単価契約","単価契約"&amp;CHAR(10)&amp;"予定調達総額 "&amp;TEXT(VLOOKUP(A88,[7]令和3年度契約状況調査票!$C:$AR,18,FALSE),"#,##0円")&amp;CHAR(10)&amp;"分担契約"&amp;CHAR(10)&amp;VLOOKUP(A88,[7]令和3年度契約状況調査票!$C:$AR,34,FALSE),IF(O88="分担契約","分担契約"&amp;CHAR(10)&amp;"契約総額 "&amp;TEXT(VLOOKUP(A88,[7]令和3年度契約状況調査票!$C:$AR,18,FALSE),"#,##0円")&amp;CHAR(10)&amp;VLOOKUP(A88,[7]令和3年度契約状況調査票!$C:$AR,34,FALSE),IF(O88="単価契約","単価契約"&amp;CHAR(10)&amp;"予定調達総額 "&amp;TEXT(VLOOKUP(A88,[7]令和3年度契約状況調査票!$C:$AR,18,FALSE),"#,##0円")&amp;CHAR(10)&amp;VLOOKUP(A88,[7]令和3年度契約状況調査票!$C:$AR,34,FALSE),VLOOKUP(A88,[7]令和3年度契約状況調査票!$C:$AR,34,FALSE))))))))</f>
        <v/>
      </c>
      <c r="O88" s="11" t="str">
        <f>IF(A88="","",VLOOKUP(A88,[7]令和3年度契約状況調査票!$C:$BY,55,FALSE))</f>
        <v/>
      </c>
      <c r="P88" s="11" t="str">
        <f>IF(A88="","",IF(VLOOKUP(A88,[7]令和3年度契約状況調査票!$C:$AR,16,FALSE)="他官署で調達手続きを実施のため","×",IF(VLOOKUP(A88,[7]令和3年度契約状況調査票!$C:$AR,23,FALSE)="②同種の他の契約の予定価格を類推されるおそれがあるため公表しない","×","○")))</f>
        <v/>
      </c>
    </row>
    <row r="89" spans="1:16" s="11" customFormat="1" ht="60" customHeight="1">
      <c r="A89" s="12" t="str">
        <f>IF(MAX([7]令和3年度契約状況調査票!C88:C333)&gt;=ROW()-5,ROW()-5,"")</f>
        <v/>
      </c>
      <c r="B89" s="13" t="str">
        <f>IF(A89="","",VLOOKUP(A89,[7]令和3年度契約状況調査票!$C:$AR,7,FALSE))</f>
        <v/>
      </c>
      <c r="C89" s="14" t="str">
        <f>IF(A89="","",VLOOKUP(A89,[7]令和3年度契約状況調査票!$C:$AR,8,FALSE))</f>
        <v/>
      </c>
      <c r="D89" s="15" t="str">
        <f>IF(A89="","",VLOOKUP(A89,[7]令和3年度契約状況調査票!$C:$AR,11,FALSE))</f>
        <v/>
      </c>
      <c r="E89" s="13" t="str">
        <f>IF(A89="","",VLOOKUP(A89,[7]令和3年度契約状況調査票!$C:$AR,12,FALSE))</f>
        <v/>
      </c>
      <c r="F89" s="16" t="str">
        <f>IF(A89="","",VLOOKUP(A89,[7]令和3年度契約状況調査票!$C:$AR,13,FALSE))</f>
        <v/>
      </c>
      <c r="G89" s="17" t="str">
        <f>IF(A89="","",IF(VLOOKUP(A89,[7]令和3年度契約状況調査票!$C:$AR,14,FALSE)="②一般競争入札（総合評価方式）","一般競争入札"&amp;CHAR(10)&amp;"（総合評価方式）","一般競争入札"))</f>
        <v/>
      </c>
      <c r="H89" s="18" t="str">
        <f>IF(A89="","",IF(VLOOKUP(A89,[7]令和3年度契約状況調査票!$C:$AR,16,FALSE)="他官署で調達手続きを実施のため","他官署で調達手続きを実施のため",IF(VLOOKUP(A89,[7]令和3年度契約状況調査票!$C:$AR,23,FALSE)="②同種の他の契約の予定価格を類推されるおそれがあるため公表しない","同種の他の契約の予定価格を類推されるおそれがあるため公表しない",IF(VLOOKUP(A89,[7]令和3年度契約状況調査票!$C:$AR,23,FALSE)="－","－",IF(VLOOKUP(A89,[7]令和3年度契約状況調査票!$C:$AR,9,FALSE)&lt;&gt;"",TEXT(VLOOKUP(A89,[7]令和3年度契約状況調査票!$C:$AR,16,FALSE),"#,##0円")&amp;CHAR(10)&amp;"(A)",VLOOKUP(A89,[7]令和3年度契約状況調査票!$C:$AR,16,FALSE))))))</f>
        <v/>
      </c>
      <c r="I89" s="18" t="str">
        <f>IF(A89="","",VLOOKUP(A89,[7]令和3年度契約状況調査票!$C:$AR,17,FALSE))</f>
        <v/>
      </c>
      <c r="J89" s="19" t="str">
        <f>IF(A89="","",IF(VLOOKUP(A89,[7]令和3年度契約状況調査票!$C:$AR,16,FALSE)="他官署で調達手続きを実施のため","－",IF(VLOOKUP(A89,[7]令和3年度契約状況調査票!$C:$AR,23,FALSE)="②同種の他の契約の予定価格を類推されるおそれがあるため公表しない","－",IF(VLOOKUP(A89,[7]令和3年度契約状況調査票!$C:$AR,23,FALSE)="－","－",IF(VLOOKUP(A89,[7]令和3年度契約状況調査票!$C:$AR,9,FALSE)&lt;&gt;"",TEXT(VLOOKUP(A89,[7]令和3年度契約状況調査票!$C:$AR,19,FALSE),"#.0%")&amp;CHAR(10)&amp;"(B/A×100)",VLOOKUP(A89,[7]令和3年度契約状況調査票!$C:$AR,19,FALSE))))))</f>
        <v/>
      </c>
      <c r="K89" s="20" t="str">
        <f>IF(A89="","",IF(VLOOKUP(A89,[7]令和3年度契約状況調査票!$C:$AR,29,FALSE)="①公益社団法人","公社",IF(VLOOKUP(A89,[7]令和3年度契約状況調査票!$C:$AR,29,FALSE)="②公益財団法人","公財","")))</f>
        <v/>
      </c>
      <c r="L89" s="20" t="str">
        <f>IF(A89="","",VLOOKUP(A89,[7]令和3年度契約状況調査票!$C:$AR,30,FALSE))</f>
        <v/>
      </c>
      <c r="M89" s="21" t="str">
        <f>IF(A89="","",IF(VLOOKUP(A89,[7]令和3年度契約状況調査票!$C:$AR,30,FALSE)="国所管",VLOOKUP(A89,[7]令和3年度契約状況調査票!$C:$AR,24,FALSE),""))</f>
        <v/>
      </c>
      <c r="N89" s="22" t="str">
        <f>IF(A89="","",IF(AND(P89="○",O89="分担契約/単価契約"),"単価契約"&amp;CHAR(10)&amp;"予定調達総額 "&amp;TEXT(VLOOKUP(A89,[7]令和3年度契約状況調査票!$C:$AR,18,FALSE),"#,##0円")&amp;"(B)"&amp;CHAR(10)&amp;"分担契約"&amp;CHAR(10)&amp;VLOOKUP(A89,[7]令和3年度契約状況調査票!$C:$AR,34,FALSE),IF(AND(P89="○",O89="分担契約"),"分担契約"&amp;CHAR(10)&amp;"契約総額 "&amp;TEXT(VLOOKUP(A89,[7]令和3年度契約状況調査票!$C:$AR,18,FALSE),"#,##0円")&amp;"(B)"&amp;CHAR(10)&amp;VLOOKUP(A89,[7]令和3年度契約状況調査票!$C:$AR,34,FALSE),(IF(O89="分担契約/単価契約","単価契約"&amp;CHAR(10)&amp;"予定調達総額 "&amp;TEXT(VLOOKUP(A89,[7]令和3年度契約状況調査票!$C:$AR,18,FALSE),"#,##0円")&amp;CHAR(10)&amp;"分担契約"&amp;CHAR(10)&amp;VLOOKUP(A89,[7]令和3年度契約状況調査票!$C:$AR,34,FALSE),IF(O89="分担契約","分担契約"&amp;CHAR(10)&amp;"契約総額 "&amp;TEXT(VLOOKUP(A89,[7]令和3年度契約状況調査票!$C:$AR,18,FALSE),"#,##0円")&amp;CHAR(10)&amp;VLOOKUP(A89,[7]令和3年度契約状況調査票!$C:$AR,34,FALSE),IF(O89="単価契約","単価契約"&amp;CHAR(10)&amp;"予定調達総額 "&amp;TEXT(VLOOKUP(A89,[7]令和3年度契約状況調査票!$C:$AR,18,FALSE),"#,##0円")&amp;CHAR(10)&amp;VLOOKUP(A89,[7]令和3年度契約状況調査票!$C:$AR,34,FALSE),VLOOKUP(A89,[7]令和3年度契約状況調査票!$C:$AR,34,FALSE))))))))</f>
        <v/>
      </c>
      <c r="O89" s="11" t="str">
        <f>IF(A89="","",VLOOKUP(A89,[7]令和3年度契約状況調査票!$C:$BY,55,FALSE))</f>
        <v/>
      </c>
      <c r="P89" s="11" t="str">
        <f>IF(A89="","",IF(VLOOKUP(A89,[7]令和3年度契約状況調査票!$C:$AR,16,FALSE)="他官署で調達手続きを実施のため","×",IF(VLOOKUP(A89,[7]令和3年度契約状況調査票!$C:$AR,23,FALSE)="②同種の他の契約の予定価格を類推されるおそれがあるため公表しない","×","○")))</f>
        <v/>
      </c>
    </row>
    <row r="90" spans="1:16" s="11" customFormat="1" ht="60" customHeight="1">
      <c r="A90" s="12" t="str">
        <f>IF(MAX([7]令和3年度契約状況調査票!C89:C334)&gt;=ROW()-5,ROW()-5,"")</f>
        <v/>
      </c>
      <c r="B90" s="13" t="str">
        <f>IF(A90="","",VLOOKUP(A90,[7]令和3年度契約状況調査票!$C:$AR,7,FALSE))</f>
        <v/>
      </c>
      <c r="C90" s="14" t="str">
        <f>IF(A90="","",VLOOKUP(A90,[7]令和3年度契約状況調査票!$C:$AR,8,FALSE))</f>
        <v/>
      </c>
      <c r="D90" s="15" t="str">
        <f>IF(A90="","",VLOOKUP(A90,[7]令和3年度契約状況調査票!$C:$AR,11,FALSE))</f>
        <v/>
      </c>
      <c r="E90" s="13" t="str">
        <f>IF(A90="","",VLOOKUP(A90,[7]令和3年度契約状況調査票!$C:$AR,12,FALSE))</f>
        <v/>
      </c>
      <c r="F90" s="16" t="str">
        <f>IF(A90="","",VLOOKUP(A90,[7]令和3年度契約状況調査票!$C:$AR,13,FALSE))</f>
        <v/>
      </c>
      <c r="G90" s="17" t="str">
        <f>IF(A90="","",IF(VLOOKUP(A90,[7]令和3年度契約状況調査票!$C:$AR,14,FALSE)="②一般競争入札（総合評価方式）","一般競争入札"&amp;CHAR(10)&amp;"（総合評価方式）","一般競争入札"))</f>
        <v/>
      </c>
      <c r="H90" s="18" t="str">
        <f>IF(A90="","",IF(VLOOKUP(A90,[7]令和3年度契約状況調査票!$C:$AR,16,FALSE)="他官署で調達手続きを実施のため","他官署で調達手続きを実施のため",IF(VLOOKUP(A90,[7]令和3年度契約状況調査票!$C:$AR,23,FALSE)="②同種の他の契約の予定価格を類推されるおそれがあるため公表しない","同種の他の契約の予定価格を類推されるおそれがあるため公表しない",IF(VLOOKUP(A90,[7]令和3年度契約状況調査票!$C:$AR,23,FALSE)="－","－",IF(VLOOKUP(A90,[7]令和3年度契約状況調査票!$C:$AR,9,FALSE)&lt;&gt;"",TEXT(VLOOKUP(A90,[7]令和3年度契約状況調査票!$C:$AR,16,FALSE),"#,##0円")&amp;CHAR(10)&amp;"(A)",VLOOKUP(A90,[7]令和3年度契約状況調査票!$C:$AR,16,FALSE))))))</f>
        <v/>
      </c>
      <c r="I90" s="18" t="str">
        <f>IF(A90="","",VLOOKUP(A90,[7]令和3年度契約状況調査票!$C:$AR,17,FALSE))</f>
        <v/>
      </c>
      <c r="J90" s="19" t="str">
        <f>IF(A90="","",IF(VLOOKUP(A90,[7]令和3年度契約状況調査票!$C:$AR,16,FALSE)="他官署で調達手続きを実施のため","－",IF(VLOOKUP(A90,[7]令和3年度契約状況調査票!$C:$AR,23,FALSE)="②同種の他の契約の予定価格を類推されるおそれがあるため公表しない","－",IF(VLOOKUP(A90,[7]令和3年度契約状況調査票!$C:$AR,23,FALSE)="－","－",IF(VLOOKUP(A90,[7]令和3年度契約状況調査票!$C:$AR,9,FALSE)&lt;&gt;"",TEXT(VLOOKUP(A90,[7]令和3年度契約状況調査票!$C:$AR,19,FALSE),"#.0%")&amp;CHAR(10)&amp;"(B/A×100)",VLOOKUP(A90,[7]令和3年度契約状況調査票!$C:$AR,19,FALSE))))))</f>
        <v/>
      </c>
      <c r="K90" s="20" t="str">
        <f>IF(A90="","",IF(VLOOKUP(A90,[7]令和3年度契約状況調査票!$C:$AR,29,FALSE)="①公益社団法人","公社",IF(VLOOKUP(A90,[7]令和3年度契約状況調査票!$C:$AR,29,FALSE)="②公益財団法人","公財","")))</f>
        <v/>
      </c>
      <c r="L90" s="20" t="str">
        <f>IF(A90="","",VLOOKUP(A90,[7]令和3年度契約状況調査票!$C:$AR,30,FALSE))</f>
        <v/>
      </c>
      <c r="M90" s="21" t="str">
        <f>IF(A90="","",IF(VLOOKUP(A90,[7]令和3年度契約状況調査票!$C:$AR,30,FALSE)="国所管",VLOOKUP(A90,[7]令和3年度契約状況調査票!$C:$AR,24,FALSE),""))</f>
        <v/>
      </c>
      <c r="N90" s="22" t="str">
        <f>IF(A90="","",IF(AND(P90="○",O90="分担契約/単価契約"),"単価契約"&amp;CHAR(10)&amp;"予定調達総額 "&amp;TEXT(VLOOKUP(A90,[7]令和3年度契約状況調査票!$C:$AR,18,FALSE),"#,##0円")&amp;"(B)"&amp;CHAR(10)&amp;"分担契約"&amp;CHAR(10)&amp;VLOOKUP(A90,[7]令和3年度契約状況調査票!$C:$AR,34,FALSE),IF(AND(P90="○",O90="分担契約"),"分担契約"&amp;CHAR(10)&amp;"契約総額 "&amp;TEXT(VLOOKUP(A90,[7]令和3年度契約状況調査票!$C:$AR,18,FALSE),"#,##0円")&amp;"(B)"&amp;CHAR(10)&amp;VLOOKUP(A90,[7]令和3年度契約状況調査票!$C:$AR,34,FALSE),(IF(O90="分担契約/単価契約","単価契約"&amp;CHAR(10)&amp;"予定調達総額 "&amp;TEXT(VLOOKUP(A90,[7]令和3年度契約状況調査票!$C:$AR,18,FALSE),"#,##0円")&amp;CHAR(10)&amp;"分担契約"&amp;CHAR(10)&amp;VLOOKUP(A90,[7]令和3年度契約状況調査票!$C:$AR,34,FALSE),IF(O90="分担契約","分担契約"&amp;CHAR(10)&amp;"契約総額 "&amp;TEXT(VLOOKUP(A90,[7]令和3年度契約状況調査票!$C:$AR,18,FALSE),"#,##0円")&amp;CHAR(10)&amp;VLOOKUP(A90,[7]令和3年度契約状況調査票!$C:$AR,34,FALSE),IF(O90="単価契約","単価契約"&amp;CHAR(10)&amp;"予定調達総額 "&amp;TEXT(VLOOKUP(A90,[7]令和3年度契約状況調査票!$C:$AR,18,FALSE),"#,##0円")&amp;CHAR(10)&amp;VLOOKUP(A90,[7]令和3年度契約状況調査票!$C:$AR,34,FALSE),VLOOKUP(A90,[7]令和3年度契約状況調査票!$C:$AR,34,FALSE))))))))</f>
        <v/>
      </c>
      <c r="O90" s="11" t="str">
        <f>IF(A90="","",VLOOKUP(A90,[7]令和3年度契約状況調査票!$C:$BY,55,FALSE))</f>
        <v/>
      </c>
      <c r="P90" s="11" t="str">
        <f>IF(A90="","",IF(VLOOKUP(A90,[7]令和3年度契約状況調査票!$C:$AR,16,FALSE)="他官署で調達手続きを実施のため","×",IF(VLOOKUP(A90,[7]令和3年度契約状況調査票!$C:$AR,23,FALSE)="②同種の他の契約の予定価格を類推されるおそれがあるため公表しない","×","○")))</f>
        <v/>
      </c>
    </row>
    <row r="91" spans="1:16" s="11" customFormat="1" ht="60" customHeight="1">
      <c r="A91" s="12" t="str">
        <f>IF(MAX([7]令和3年度契約状況調査票!C90:C335)&gt;=ROW()-5,ROW()-5,"")</f>
        <v/>
      </c>
      <c r="B91" s="13" t="str">
        <f>IF(A91="","",VLOOKUP(A91,[7]令和3年度契約状況調査票!$C:$AR,7,FALSE))</f>
        <v/>
      </c>
      <c r="C91" s="14" t="str">
        <f>IF(A91="","",VLOOKUP(A91,[7]令和3年度契約状況調査票!$C:$AR,8,FALSE))</f>
        <v/>
      </c>
      <c r="D91" s="15" t="str">
        <f>IF(A91="","",VLOOKUP(A91,[7]令和3年度契約状況調査票!$C:$AR,11,FALSE))</f>
        <v/>
      </c>
      <c r="E91" s="13" t="str">
        <f>IF(A91="","",VLOOKUP(A91,[7]令和3年度契約状況調査票!$C:$AR,12,FALSE))</f>
        <v/>
      </c>
      <c r="F91" s="16" t="str">
        <f>IF(A91="","",VLOOKUP(A91,[7]令和3年度契約状況調査票!$C:$AR,13,FALSE))</f>
        <v/>
      </c>
      <c r="G91" s="17" t="str">
        <f>IF(A91="","",IF(VLOOKUP(A91,[7]令和3年度契約状況調査票!$C:$AR,14,FALSE)="②一般競争入札（総合評価方式）","一般競争入札"&amp;CHAR(10)&amp;"（総合評価方式）","一般競争入札"))</f>
        <v/>
      </c>
      <c r="H91" s="18" t="str">
        <f>IF(A91="","",IF(VLOOKUP(A91,[7]令和3年度契約状況調査票!$C:$AR,16,FALSE)="他官署で調達手続きを実施のため","他官署で調達手続きを実施のため",IF(VLOOKUP(A91,[7]令和3年度契約状況調査票!$C:$AR,23,FALSE)="②同種の他の契約の予定価格を類推されるおそれがあるため公表しない","同種の他の契約の予定価格を類推されるおそれがあるため公表しない",IF(VLOOKUP(A91,[7]令和3年度契約状況調査票!$C:$AR,23,FALSE)="－","－",IF(VLOOKUP(A91,[7]令和3年度契約状況調査票!$C:$AR,9,FALSE)&lt;&gt;"",TEXT(VLOOKUP(A91,[7]令和3年度契約状況調査票!$C:$AR,16,FALSE),"#,##0円")&amp;CHAR(10)&amp;"(A)",VLOOKUP(A91,[7]令和3年度契約状況調査票!$C:$AR,16,FALSE))))))</f>
        <v/>
      </c>
      <c r="I91" s="18" t="str">
        <f>IF(A91="","",VLOOKUP(A91,[7]令和3年度契約状況調査票!$C:$AR,17,FALSE))</f>
        <v/>
      </c>
      <c r="J91" s="19" t="str">
        <f>IF(A91="","",IF(VLOOKUP(A91,[7]令和3年度契約状況調査票!$C:$AR,16,FALSE)="他官署で調達手続きを実施のため","－",IF(VLOOKUP(A91,[7]令和3年度契約状況調査票!$C:$AR,23,FALSE)="②同種の他の契約の予定価格を類推されるおそれがあるため公表しない","－",IF(VLOOKUP(A91,[7]令和3年度契約状況調査票!$C:$AR,23,FALSE)="－","－",IF(VLOOKUP(A91,[7]令和3年度契約状況調査票!$C:$AR,9,FALSE)&lt;&gt;"",TEXT(VLOOKUP(A91,[7]令和3年度契約状況調査票!$C:$AR,19,FALSE),"#.0%")&amp;CHAR(10)&amp;"(B/A×100)",VLOOKUP(A91,[7]令和3年度契約状況調査票!$C:$AR,19,FALSE))))))</f>
        <v/>
      </c>
      <c r="K91" s="20" t="str">
        <f>IF(A91="","",IF(VLOOKUP(A91,[7]令和3年度契約状況調査票!$C:$AR,29,FALSE)="①公益社団法人","公社",IF(VLOOKUP(A91,[7]令和3年度契約状況調査票!$C:$AR,29,FALSE)="②公益財団法人","公財","")))</f>
        <v/>
      </c>
      <c r="L91" s="20" t="str">
        <f>IF(A91="","",VLOOKUP(A91,[7]令和3年度契約状況調査票!$C:$AR,30,FALSE))</f>
        <v/>
      </c>
      <c r="M91" s="21" t="str">
        <f>IF(A91="","",IF(VLOOKUP(A91,[7]令和3年度契約状況調査票!$C:$AR,30,FALSE)="国所管",VLOOKUP(A91,[7]令和3年度契約状況調査票!$C:$AR,24,FALSE),""))</f>
        <v/>
      </c>
      <c r="N91" s="22" t="str">
        <f>IF(A91="","",IF(AND(P91="○",O91="分担契約/単価契約"),"単価契約"&amp;CHAR(10)&amp;"予定調達総額 "&amp;TEXT(VLOOKUP(A91,[7]令和3年度契約状況調査票!$C:$AR,18,FALSE),"#,##0円")&amp;"(B)"&amp;CHAR(10)&amp;"分担契約"&amp;CHAR(10)&amp;VLOOKUP(A91,[7]令和3年度契約状況調査票!$C:$AR,34,FALSE),IF(AND(P91="○",O91="分担契約"),"分担契約"&amp;CHAR(10)&amp;"契約総額 "&amp;TEXT(VLOOKUP(A91,[7]令和3年度契約状況調査票!$C:$AR,18,FALSE),"#,##0円")&amp;"(B)"&amp;CHAR(10)&amp;VLOOKUP(A91,[7]令和3年度契約状況調査票!$C:$AR,34,FALSE),(IF(O91="分担契約/単価契約","単価契約"&amp;CHAR(10)&amp;"予定調達総額 "&amp;TEXT(VLOOKUP(A91,[7]令和3年度契約状況調査票!$C:$AR,18,FALSE),"#,##0円")&amp;CHAR(10)&amp;"分担契約"&amp;CHAR(10)&amp;VLOOKUP(A91,[7]令和3年度契約状況調査票!$C:$AR,34,FALSE),IF(O91="分担契約","分担契約"&amp;CHAR(10)&amp;"契約総額 "&amp;TEXT(VLOOKUP(A91,[7]令和3年度契約状況調査票!$C:$AR,18,FALSE),"#,##0円")&amp;CHAR(10)&amp;VLOOKUP(A91,[7]令和3年度契約状況調査票!$C:$AR,34,FALSE),IF(O91="単価契約","単価契約"&amp;CHAR(10)&amp;"予定調達総額 "&amp;TEXT(VLOOKUP(A91,[7]令和3年度契約状況調査票!$C:$AR,18,FALSE),"#,##0円")&amp;CHAR(10)&amp;VLOOKUP(A91,[7]令和3年度契約状況調査票!$C:$AR,34,FALSE),VLOOKUP(A91,[7]令和3年度契約状況調査票!$C:$AR,34,FALSE))))))))</f>
        <v/>
      </c>
      <c r="O91" s="11" t="str">
        <f>IF(A91="","",VLOOKUP(A91,[7]令和3年度契約状況調査票!$C:$BY,55,FALSE))</f>
        <v/>
      </c>
      <c r="P91" s="11" t="str">
        <f>IF(A91="","",IF(VLOOKUP(A91,[7]令和3年度契約状況調査票!$C:$AR,16,FALSE)="他官署で調達手続きを実施のため","×",IF(VLOOKUP(A91,[7]令和3年度契約状況調査票!$C:$AR,23,FALSE)="②同種の他の契約の予定価格を類推されるおそれがあるため公表しない","×","○")))</f>
        <v/>
      </c>
    </row>
    <row r="92" spans="1:16" s="11" customFormat="1" ht="60" customHeight="1">
      <c r="A92" s="12" t="str">
        <f>IF(MAX([7]令和3年度契約状況調査票!C91:C336)&gt;=ROW()-5,ROW()-5,"")</f>
        <v/>
      </c>
      <c r="B92" s="13" t="str">
        <f>IF(A92="","",VLOOKUP(A92,[7]令和3年度契約状況調査票!$C:$AR,7,FALSE))</f>
        <v/>
      </c>
      <c r="C92" s="14" t="str">
        <f>IF(A92="","",VLOOKUP(A92,[7]令和3年度契約状況調査票!$C:$AR,8,FALSE))</f>
        <v/>
      </c>
      <c r="D92" s="15" t="str">
        <f>IF(A92="","",VLOOKUP(A92,[7]令和3年度契約状況調査票!$C:$AR,11,FALSE))</f>
        <v/>
      </c>
      <c r="E92" s="13" t="str">
        <f>IF(A92="","",VLOOKUP(A92,[7]令和3年度契約状況調査票!$C:$AR,12,FALSE))</f>
        <v/>
      </c>
      <c r="F92" s="16" t="str">
        <f>IF(A92="","",VLOOKUP(A92,[7]令和3年度契約状況調査票!$C:$AR,13,FALSE))</f>
        <v/>
      </c>
      <c r="G92" s="17" t="str">
        <f>IF(A92="","",IF(VLOOKUP(A92,[7]令和3年度契約状況調査票!$C:$AR,14,FALSE)="②一般競争入札（総合評価方式）","一般競争入札"&amp;CHAR(10)&amp;"（総合評価方式）","一般競争入札"))</f>
        <v/>
      </c>
      <c r="H92" s="18" t="str">
        <f>IF(A92="","",IF(VLOOKUP(A92,[7]令和3年度契約状況調査票!$C:$AR,16,FALSE)="他官署で調達手続きを実施のため","他官署で調達手続きを実施のため",IF(VLOOKUP(A92,[7]令和3年度契約状況調査票!$C:$AR,23,FALSE)="②同種の他の契約の予定価格を類推されるおそれがあるため公表しない","同種の他の契約の予定価格を類推されるおそれがあるため公表しない",IF(VLOOKUP(A92,[7]令和3年度契約状況調査票!$C:$AR,23,FALSE)="－","－",IF(VLOOKUP(A92,[7]令和3年度契約状況調査票!$C:$AR,9,FALSE)&lt;&gt;"",TEXT(VLOOKUP(A92,[7]令和3年度契約状況調査票!$C:$AR,16,FALSE),"#,##0円")&amp;CHAR(10)&amp;"(A)",VLOOKUP(A92,[7]令和3年度契約状況調査票!$C:$AR,16,FALSE))))))</f>
        <v/>
      </c>
      <c r="I92" s="18" t="str">
        <f>IF(A92="","",VLOOKUP(A92,[7]令和3年度契約状況調査票!$C:$AR,17,FALSE))</f>
        <v/>
      </c>
      <c r="J92" s="19" t="str">
        <f>IF(A92="","",IF(VLOOKUP(A92,[7]令和3年度契約状況調査票!$C:$AR,16,FALSE)="他官署で調達手続きを実施のため","－",IF(VLOOKUP(A92,[7]令和3年度契約状況調査票!$C:$AR,23,FALSE)="②同種の他の契約の予定価格を類推されるおそれがあるため公表しない","－",IF(VLOOKUP(A92,[7]令和3年度契約状況調査票!$C:$AR,23,FALSE)="－","－",IF(VLOOKUP(A92,[7]令和3年度契約状況調査票!$C:$AR,9,FALSE)&lt;&gt;"",TEXT(VLOOKUP(A92,[7]令和3年度契約状況調査票!$C:$AR,19,FALSE),"#.0%")&amp;CHAR(10)&amp;"(B/A×100)",VLOOKUP(A92,[7]令和3年度契約状況調査票!$C:$AR,19,FALSE))))))</f>
        <v/>
      </c>
      <c r="K92" s="20" t="str">
        <f>IF(A92="","",IF(VLOOKUP(A92,[7]令和3年度契約状況調査票!$C:$AR,29,FALSE)="①公益社団法人","公社",IF(VLOOKUP(A92,[7]令和3年度契約状況調査票!$C:$AR,29,FALSE)="②公益財団法人","公財","")))</f>
        <v/>
      </c>
      <c r="L92" s="20" t="str">
        <f>IF(A92="","",VLOOKUP(A92,[7]令和3年度契約状況調査票!$C:$AR,30,FALSE))</f>
        <v/>
      </c>
      <c r="M92" s="21" t="str">
        <f>IF(A92="","",IF(VLOOKUP(A92,[7]令和3年度契約状況調査票!$C:$AR,30,FALSE)="国所管",VLOOKUP(A92,[7]令和3年度契約状況調査票!$C:$AR,24,FALSE),""))</f>
        <v/>
      </c>
      <c r="N92" s="22" t="str">
        <f>IF(A92="","",IF(AND(P92="○",O92="分担契約/単価契約"),"単価契約"&amp;CHAR(10)&amp;"予定調達総額 "&amp;TEXT(VLOOKUP(A92,[7]令和3年度契約状況調査票!$C:$AR,18,FALSE),"#,##0円")&amp;"(B)"&amp;CHAR(10)&amp;"分担契約"&amp;CHAR(10)&amp;VLOOKUP(A92,[7]令和3年度契約状況調査票!$C:$AR,34,FALSE),IF(AND(P92="○",O92="分担契約"),"分担契約"&amp;CHAR(10)&amp;"契約総額 "&amp;TEXT(VLOOKUP(A92,[7]令和3年度契約状況調査票!$C:$AR,18,FALSE),"#,##0円")&amp;"(B)"&amp;CHAR(10)&amp;VLOOKUP(A92,[7]令和3年度契約状況調査票!$C:$AR,34,FALSE),(IF(O92="分担契約/単価契約","単価契約"&amp;CHAR(10)&amp;"予定調達総額 "&amp;TEXT(VLOOKUP(A92,[7]令和3年度契約状況調査票!$C:$AR,18,FALSE),"#,##0円")&amp;CHAR(10)&amp;"分担契約"&amp;CHAR(10)&amp;VLOOKUP(A92,[7]令和3年度契約状況調査票!$C:$AR,34,FALSE),IF(O92="分担契約","分担契約"&amp;CHAR(10)&amp;"契約総額 "&amp;TEXT(VLOOKUP(A92,[7]令和3年度契約状況調査票!$C:$AR,18,FALSE),"#,##0円")&amp;CHAR(10)&amp;VLOOKUP(A92,[7]令和3年度契約状況調査票!$C:$AR,34,FALSE),IF(O92="単価契約","単価契約"&amp;CHAR(10)&amp;"予定調達総額 "&amp;TEXT(VLOOKUP(A92,[7]令和3年度契約状況調査票!$C:$AR,18,FALSE),"#,##0円")&amp;CHAR(10)&amp;VLOOKUP(A92,[7]令和3年度契約状況調査票!$C:$AR,34,FALSE),VLOOKUP(A92,[7]令和3年度契約状況調査票!$C:$AR,34,FALSE))))))))</f>
        <v/>
      </c>
      <c r="O92" s="11" t="str">
        <f>IF(A92="","",VLOOKUP(A92,[7]令和3年度契約状況調査票!$C:$BY,55,FALSE))</f>
        <v/>
      </c>
      <c r="P92" s="11" t="str">
        <f>IF(A92="","",IF(VLOOKUP(A92,[7]令和3年度契約状況調査票!$C:$AR,16,FALSE)="他官署で調達手続きを実施のため","×",IF(VLOOKUP(A92,[7]令和3年度契約状況調査票!$C:$AR,23,FALSE)="②同種の他の契約の予定価格を類推されるおそれがあるため公表しない","×","○")))</f>
        <v/>
      </c>
    </row>
    <row r="93" spans="1:16" s="11" customFormat="1" ht="60" customHeight="1">
      <c r="A93" s="12" t="str">
        <f>IF(MAX([7]令和3年度契約状況調査票!C92:C337)&gt;=ROW()-5,ROW()-5,"")</f>
        <v/>
      </c>
      <c r="B93" s="13" t="str">
        <f>IF(A93="","",VLOOKUP(A93,[7]令和3年度契約状況調査票!$C:$AR,7,FALSE))</f>
        <v/>
      </c>
      <c r="C93" s="14" t="str">
        <f>IF(A93="","",VLOOKUP(A93,[7]令和3年度契約状況調査票!$C:$AR,8,FALSE))</f>
        <v/>
      </c>
      <c r="D93" s="15" t="str">
        <f>IF(A93="","",VLOOKUP(A93,[7]令和3年度契約状況調査票!$C:$AR,11,FALSE))</f>
        <v/>
      </c>
      <c r="E93" s="13" t="str">
        <f>IF(A93="","",VLOOKUP(A93,[7]令和3年度契約状況調査票!$C:$AR,12,FALSE))</f>
        <v/>
      </c>
      <c r="F93" s="16" t="str">
        <f>IF(A93="","",VLOOKUP(A93,[7]令和3年度契約状況調査票!$C:$AR,13,FALSE))</f>
        <v/>
      </c>
      <c r="G93" s="17" t="str">
        <f>IF(A93="","",IF(VLOOKUP(A93,[7]令和3年度契約状況調査票!$C:$AR,14,FALSE)="②一般競争入札（総合評価方式）","一般競争入札"&amp;CHAR(10)&amp;"（総合評価方式）","一般競争入札"))</f>
        <v/>
      </c>
      <c r="H93" s="18" t="str">
        <f>IF(A93="","",IF(VLOOKUP(A93,[7]令和3年度契約状況調査票!$C:$AR,16,FALSE)="他官署で調達手続きを実施のため","他官署で調達手続きを実施のため",IF(VLOOKUP(A93,[7]令和3年度契約状況調査票!$C:$AR,23,FALSE)="②同種の他の契約の予定価格を類推されるおそれがあるため公表しない","同種の他の契約の予定価格を類推されるおそれがあるため公表しない",IF(VLOOKUP(A93,[7]令和3年度契約状況調査票!$C:$AR,23,FALSE)="－","－",IF(VLOOKUP(A93,[7]令和3年度契約状況調査票!$C:$AR,9,FALSE)&lt;&gt;"",TEXT(VLOOKUP(A93,[7]令和3年度契約状況調査票!$C:$AR,16,FALSE),"#,##0円")&amp;CHAR(10)&amp;"(A)",VLOOKUP(A93,[7]令和3年度契約状況調査票!$C:$AR,16,FALSE))))))</f>
        <v/>
      </c>
      <c r="I93" s="18" t="str">
        <f>IF(A93="","",VLOOKUP(A93,[7]令和3年度契約状況調査票!$C:$AR,17,FALSE))</f>
        <v/>
      </c>
      <c r="J93" s="19" t="str">
        <f>IF(A93="","",IF(VLOOKUP(A93,[7]令和3年度契約状況調査票!$C:$AR,16,FALSE)="他官署で調達手続きを実施のため","－",IF(VLOOKUP(A93,[7]令和3年度契約状況調査票!$C:$AR,23,FALSE)="②同種の他の契約の予定価格を類推されるおそれがあるため公表しない","－",IF(VLOOKUP(A93,[7]令和3年度契約状況調査票!$C:$AR,23,FALSE)="－","－",IF(VLOOKUP(A93,[7]令和3年度契約状況調査票!$C:$AR,9,FALSE)&lt;&gt;"",TEXT(VLOOKUP(A93,[7]令和3年度契約状況調査票!$C:$AR,19,FALSE),"#.0%")&amp;CHAR(10)&amp;"(B/A×100)",VLOOKUP(A93,[7]令和3年度契約状況調査票!$C:$AR,19,FALSE))))))</f>
        <v/>
      </c>
      <c r="K93" s="20" t="str">
        <f>IF(A93="","",IF(VLOOKUP(A93,[7]令和3年度契約状況調査票!$C:$AR,29,FALSE)="①公益社団法人","公社",IF(VLOOKUP(A93,[7]令和3年度契約状況調査票!$C:$AR,29,FALSE)="②公益財団法人","公財","")))</f>
        <v/>
      </c>
      <c r="L93" s="20" t="str">
        <f>IF(A93="","",VLOOKUP(A93,[7]令和3年度契約状況調査票!$C:$AR,30,FALSE))</f>
        <v/>
      </c>
      <c r="M93" s="21" t="str">
        <f>IF(A93="","",IF(VLOOKUP(A93,[7]令和3年度契約状況調査票!$C:$AR,30,FALSE)="国所管",VLOOKUP(A93,[7]令和3年度契約状況調査票!$C:$AR,24,FALSE),""))</f>
        <v/>
      </c>
      <c r="N93" s="22" t="str">
        <f>IF(A93="","",IF(AND(P93="○",O93="分担契約/単価契約"),"単価契約"&amp;CHAR(10)&amp;"予定調達総額 "&amp;TEXT(VLOOKUP(A93,[7]令和3年度契約状況調査票!$C:$AR,18,FALSE),"#,##0円")&amp;"(B)"&amp;CHAR(10)&amp;"分担契約"&amp;CHAR(10)&amp;VLOOKUP(A93,[7]令和3年度契約状況調査票!$C:$AR,34,FALSE),IF(AND(P93="○",O93="分担契約"),"分担契約"&amp;CHAR(10)&amp;"契約総額 "&amp;TEXT(VLOOKUP(A93,[7]令和3年度契約状況調査票!$C:$AR,18,FALSE),"#,##0円")&amp;"(B)"&amp;CHAR(10)&amp;VLOOKUP(A93,[7]令和3年度契約状況調査票!$C:$AR,34,FALSE),(IF(O93="分担契約/単価契約","単価契約"&amp;CHAR(10)&amp;"予定調達総額 "&amp;TEXT(VLOOKUP(A93,[7]令和3年度契約状況調査票!$C:$AR,18,FALSE),"#,##0円")&amp;CHAR(10)&amp;"分担契約"&amp;CHAR(10)&amp;VLOOKUP(A93,[7]令和3年度契約状況調査票!$C:$AR,34,FALSE),IF(O93="分担契約","分担契約"&amp;CHAR(10)&amp;"契約総額 "&amp;TEXT(VLOOKUP(A93,[7]令和3年度契約状況調査票!$C:$AR,18,FALSE),"#,##0円")&amp;CHAR(10)&amp;VLOOKUP(A93,[7]令和3年度契約状況調査票!$C:$AR,34,FALSE),IF(O93="単価契約","単価契約"&amp;CHAR(10)&amp;"予定調達総額 "&amp;TEXT(VLOOKUP(A93,[7]令和3年度契約状況調査票!$C:$AR,18,FALSE),"#,##0円")&amp;CHAR(10)&amp;VLOOKUP(A93,[7]令和3年度契約状況調査票!$C:$AR,34,FALSE),VLOOKUP(A93,[7]令和3年度契約状況調査票!$C:$AR,34,FALSE))))))))</f>
        <v/>
      </c>
      <c r="O93" s="11" t="str">
        <f>IF(A93="","",VLOOKUP(A93,[7]令和3年度契約状況調査票!$C:$BY,55,FALSE))</f>
        <v/>
      </c>
      <c r="P93" s="11" t="str">
        <f>IF(A93="","",IF(VLOOKUP(A93,[7]令和3年度契約状況調査票!$C:$AR,16,FALSE)="他官署で調達手続きを実施のため","×",IF(VLOOKUP(A93,[7]令和3年度契約状況調査票!$C:$AR,23,FALSE)="②同種の他の契約の予定価格を類推されるおそれがあるため公表しない","×","○")))</f>
        <v/>
      </c>
    </row>
    <row r="94" spans="1:16" s="11" customFormat="1" ht="60" customHeight="1">
      <c r="A94" s="12" t="str">
        <f>IF(MAX([7]令和3年度契約状況調査票!C93:C338)&gt;=ROW()-5,ROW()-5,"")</f>
        <v/>
      </c>
      <c r="B94" s="13" t="str">
        <f>IF(A94="","",VLOOKUP(A94,[7]令和3年度契約状況調査票!$C:$AR,7,FALSE))</f>
        <v/>
      </c>
      <c r="C94" s="14" t="str">
        <f>IF(A94="","",VLOOKUP(A94,[7]令和3年度契約状況調査票!$C:$AR,8,FALSE))</f>
        <v/>
      </c>
      <c r="D94" s="15" t="str">
        <f>IF(A94="","",VLOOKUP(A94,[7]令和3年度契約状況調査票!$C:$AR,11,FALSE))</f>
        <v/>
      </c>
      <c r="E94" s="13" t="str">
        <f>IF(A94="","",VLOOKUP(A94,[7]令和3年度契約状況調査票!$C:$AR,12,FALSE))</f>
        <v/>
      </c>
      <c r="F94" s="16" t="str">
        <f>IF(A94="","",VLOOKUP(A94,[7]令和3年度契約状況調査票!$C:$AR,13,FALSE))</f>
        <v/>
      </c>
      <c r="G94" s="17" t="str">
        <f>IF(A94="","",IF(VLOOKUP(A94,[7]令和3年度契約状況調査票!$C:$AR,14,FALSE)="②一般競争入札（総合評価方式）","一般競争入札"&amp;CHAR(10)&amp;"（総合評価方式）","一般競争入札"))</f>
        <v/>
      </c>
      <c r="H94" s="18" t="str">
        <f>IF(A94="","",IF(VLOOKUP(A94,[7]令和3年度契約状況調査票!$C:$AR,16,FALSE)="他官署で調達手続きを実施のため","他官署で調達手続きを実施のため",IF(VLOOKUP(A94,[7]令和3年度契約状況調査票!$C:$AR,23,FALSE)="②同種の他の契約の予定価格を類推されるおそれがあるため公表しない","同種の他の契約の予定価格を類推されるおそれがあるため公表しない",IF(VLOOKUP(A94,[7]令和3年度契約状況調査票!$C:$AR,23,FALSE)="－","－",IF(VLOOKUP(A94,[7]令和3年度契約状況調査票!$C:$AR,9,FALSE)&lt;&gt;"",TEXT(VLOOKUP(A94,[7]令和3年度契約状況調査票!$C:$AR,16,FALSE),"#,##0円")&amp;CHAR(10)&amp;"(A)",VLOOKUP(A94,[7]令和3年度契約状況調査票!$C:$AR,16,FALSE))))))</f>
        <v/>
      </c>
      <c r="I94" s="18" t="str">
        <f>IF(A94="","",VLOOKUP(A94,[7]令和3年度契約状況調査票!$C:$AR,17,FALSE))</f>
        <v/>
      </c>
      <c r="J94" s="19" t="str">
        <f>IF(A94="","",IF(VLOOKUP(A94,[7]令和3年度契約状況調査票!$C:$AR,16,FALSE)="他官署で調達手続きを実施のため","－",IF(VLOOKUP(A94,[7]令和3年度契約状況調査票!$C:$AR,23,FALSE)="②同種の他の契約の予定価格を類推されるおそれがあるため公表しない","－",IF(VLOOKUP(A94,[7]令和3年度契約状況調査票!$C:$AR,23,FALSE)="－","－",IF(VLOOKUP(A94,[7]令和3年度契約状況調査票!$C:$AR,9,FALSE)&lt;&gt;"",TEXT(VLOOKUP(A94,[7]令和3年度契約状況調査票!$C:$AR,19,FALSE),"#.0%")&amp;CHAR(10)&amp;"(B/A×100)",VLOOKUP(A94,[7]令和3年度契約状況調査票!$C:$AR,19,FALSE))))))</f>
        <v/>
      </c>
      <c r="K94" s="20" t="str">
        <f>IF(A94="","",IF(VLOOKUP(A94,[7]令和3年度契約状況調査票!$C:$AR,29,FALSE)="①公益社団法人","公社",IF(VLOOKUP(A94,[7]令和3年度契約状況調査票!$C:$AR,29,FALSE)="②公益財団法人","公財","")))</f>
        <v/>
      </c>
      <c r="L94" s="20" t="str">
        <f>IF(A94="","",VLOOKUP(A94,[7]令和3年度契約状況調査票!$C:$AR,30,FALSE))</f>
        <v/>
      </c>
      <c r="M94" s="21" t="str">
        <f>IF(A94="","",IF(VLOOKUP(A94,[7]令和3年度契約状況調査票!$C:$AR,30,FALSE)="国所管",VLOOKUP(A94,[7]令和3年度契約状況調査票!$C:$AR,24,FALSE),""))</f>
        <v/>
      </c>
      <c r="N94" s="22" t="str">
        <f>IF(A94="","",IF(AND(P94="○",O94="分担契約/単価契約"),"単価契約"&amp;CHAR(10)&amp;"予定調達総額 "&amp;TEXT(VLOOKUP(A94,[7]令和3年度契約状況調査票!$C:$AR,18,FALSE),"#,##0円")&amp;"(B)"&amp;CHAR(10)&amp;"分担契約"&amp;CHAR(10)&amp;VLOOKUP(A94,[7]令和3年度契約状況調査票!$C:$AR,34,FALSE),IF(AND(P94="○",O94="分担契約"),"分担契約"&amp;CHAR(10)&amp;"契約総額 "&amp;TEXT(VLOOKUP(A94,[7]令和3年度契約状況調査票!$C:$AR,18,FALSE),"#,##0円")&amp;"(B)"&amp;CHAR(10)&amp;VLOOKUP(A94,[7]令和3年度契約状況調査票!$C:$AR,34,FALSE),(IF(O94="分担契約/単価契約","単価契約"&amp;CHAR(10)&amp;"予定調達総額 "&amp;TEXT(VLOOKUP(A94,[7]令和3年度契約状況調査票!$C:$AR,18,FALSE),"#,##0円")&amp;CHAR(10)&amp;"分担契約"&amp;CHAR(10)&amp;VLOOKUP(A94,[7]令和3年度契約状況調査票!$C:$AR,34,FALSE),IF(O94="分担契約","分担契約"&amp;CHAR(10)&amp;"契約総額 "&amp;TEXT(VLOOKUP(A94,[7]令和3年度契約状況調査票!$C:$AR,18,FALSE),"#,##0円")&amp;CHAR(10)&amp;VLOOKUP(A94,[7]令和3年度契約状況調査票!$C:$AR,34,FALSE),IF(O94="単価契約","単価契約"&amp;CHAR(10)&amp;"予定調達総額 "&amp;TEXT(VLOOKUP(A94,[7]令和3年度契約状況調査票!$C:$AR,18,FALSE),"#,##0円")&amp;CHAR(10)&amp;VLOOKUP(A94,[7]令和3年度契約状況調査票!$C:$AR,34,FALSE),VLOOKUP(A94,[7]令和3年度契約状況調査票!$C:$AR,34,FALSE))))))))</f>
        <v/>
      </c>
      <c r="O94" s="11" t="str">
        <f>IF(A94="","",VLOOKUP(A94,[7]令和3年度契約状況調査票!$C:$BY,55,FALSE))</f>
        <v/>
      </c>
      <c r="P94" s="11" t="str">
        <f>IF(A94="","",IF(VLOOKUP(A94,[7]令和3年度契約状況調査票!$C:$AR,16,FALSE)="他官署で調達手続きを実施のため","×",IF(VLOOKUP(A94,[7]令和3年度契約状況調査票!$C:$AR,23,FALSE)="②同種の他の契約の予定価格を類推されるおそれがあるため公表しない","×","○")))</f>
        <v/>
      </c>
    </row>
    <row r="95" spans="1:16" s="11" customFormat="1" ht="60" customHeight="1">
      <c r="A95" s="12" t="str">
        <f>IF(MAX([7]令和3年度契約状況調査票!C94:C339)&gt;=ROW()-5,ROW()-5,"")</f>
        <v/>
      </c>
      <c r="B95" s="13" t="str">
        <f>IF(A95="","",VLOOKUP(A95,[7]令和3年度契約状況調査票!$C:$AR,7,FALSE))</f>
        <v/>
      </c>
      <c r="C95" s="14" t="str">
        <f>IF(A95="","",VLOOKUP(A95,[7]令和3年度契約状況調査票!$C:$AR,8,FALSE))</f>
        <v/>
      </c>
      <c r="D95" s="15" t="str">
        <f>IF(A95="","",VLOOKUP(A95,[7]令和3年度契約状況調査票!$C:$AR,11,FALSE))</f>
        <v/>
      </c>
      <c r="E95" s="13" t="str">
        <f>IF(A95="","",VLOOKUP(A95,[7]令和3年度契約状況調査票!$C:$AR,12,FALSE))</f>
        <v/>
      </c>
      <c r="F95" s="16" t="str">
        <f>IF(A95="","",VLOOKUP(A95,[7]令和3年度契約状況調査票!$C:$AR,13,FALSE))</f>
        <v/>
      </c>
      <c r="G95" s="17" t="str">
        <f>IF(A95="","",IF(VLOOKUP(A95,[7]令和3年度契約状況調査票!$C:$AR,14,FALSE)="②一般競争入札（総合評価方式）","一般競争入札"&amp;CHAR(10)&amp;"（総合評価方式）","一般競争入札"))</f>
        <v/>
      </c>
      <c r="H95" s="18" t="str">
        <f>IF(A95="","",IF(VLOOKUP(A95,[7]令和3年度契約状況調査票!$C:$AR,16,FALSE)="他官署で調達手続きを実施のため","他官署で調達手続きを実施のため",IF(VLOOKUP(A95,[7]令和3年度契約状況調査票!$C:$AR,23,FALSE)="②同種の他の契約の予定価格を類推されるおそれがあるため公表しない","同種の他の契約の予定価格を類推されるおそれがあるため公表しない",IF(VLOOKUP(A95,[7]令和3年度契約状況調査票!$C:$AR,23,FALSE)="－","－",IF(VLOOKUP(A95,[7]令和3年度契約状況調査票!$C:$AR,9,FALSE)&lt;&gt;"",TEXT(VLOOKUP(A95,[7]令和3年度契約状況調査票!$C:$AR,16,FALSE),"#,##0円")&amp;CHAR(10)&amp;"(A)",VLOOKUP(A95,[7]令和3年度契約状況調査票!$C:$AR,16,FALSE))))))</f>
        <v/>
      </c>
      <c r="I95" s="18" t="str">
        <f>IF(A95="","",VLOOKUP(A95,[7]令和3年度契約状況調査票!$C:$AR,17,FALSE))</f>
        <v/>
      </c>
      <c r="J95" s="19" t="str">
        <f>IF(A95="","",IF(VLOOKUP(A95,[7]令和3年度契約状況調査票!$C:$AR,16,FALSE)="他官署で調達手続きを実施のため","－",IF(VLOOKUP(A95,[7]令和3年度契約状況調査票!$C:$AR,23,FALSE)="②同種の他の契約の予定価格を類推されるおそれがあるため公表しない","－",IF(VLOOKUP(A95,[7]令和3年度契約状況調査票!$C:$AR,23,FALSE)="－","－",IF(VLOOKUP(A95,[7]令和3年度契約状況調査票!$C:$AR,9,FALSE)&lt;&gt;"",TEXT(VLOOKUP(A95,[7]令和3年度契約状況調査票!$C:$AR,19,FALSE),"#.0%")&amp;CHAR(10)&amp;"(B/A×100)",VLOOKUP(A95,[7]令和3年度契約状況調査票!$C:$AR,19,FALSE))))))</f>
        <v/>
      </c>
      <c r="K95" s="20" t="str">
        <f>IF(A95="","",IF(VLOOKUP(A95,[7]令和3年度契約状況調査票!$C:$AR,29,FALSE)="①公益社団法人","公社",IF(VLOOKUP(A95,[7]令和3年度契約状況調査票!$C:$AR,29,FALSE)="②公益財団法人","公財","")))</f>
        <v/>
      </c>
      <c r="L95" s="20" t="str">
        <f>IF(A95="","",VLOOKUP(A95,[7]令和3年度契約状況調査票!$C:$AR,30,FALSE))</f>
        <v/>
      </c>
      <c r="M95" s="21" t="str">
        <f>IF(A95="","",IF(VLOOKUP(A95,[7]令和3年度契約状況調査票!$C:$AR,30,FALSE)="国所管",VLOOKUP(A95,[7]令和3年度契約状況調査票!$C:$AR,24,FALSE),""))</f>
        <v/>
      </c>
      <c r="N95" s="22" t="str">
        <f>IF(A95="","",IF(AND(P95="○",O95="分担契約/単価契約"),"単価契約"&amp;CHAR(10)&amp;"予定調達総額 "&amp;TEXT(VLOOKUP(A95,[7]令和3年度契約状況調査票!$C:$AR,18,FALSE),"#,##0円")&amp;"(B)"&amp;CHAR(10)&amp;"分担契約"&amp;CHAR(10)&amp;VLOOKUP(A95,[7]令和3年度契約状況調査票!$C:$AR,34,FALSE),IF(AND(P95="○",O95="分担契約"),"分担契約"&amp;CHAR(10)&amp;"契約総額 "&amp;TEXT(VLOOKUP(A95,[7]令和3年度契約状況調査票!$C:$AR,18,FALSE),"#,##0円")&amp;"(B)"&amp;CHAR(10)&amp;VLOOKUP(A95,[7]令和3年度契約状況調査票!$C:$AR,34,FALSE),(IF(O95="分担契約/単価契約","単価契約"&amp;CHAR(10)&amp;"予定調達総額 "&amp;TEXT(VLOOKUP(A95,[7]令和3年度契約状況調査票!$C:$AR,18,FALSE),"#,##0円")&amp;CHAR(10)&amp;"分担契約"&amp;CHAR(10)&amp;VLOOKUP(A95,[7]令和3年度契約状況調査票!$C:$AR,34,FALSE),IF(O95="分担契約","分担契約"&amp;CHAR(10)&amp;"契約総額 "&amp;TEXT(VLOOKUP(A95,[7]令和3年度契約状況調査票!$C:$AR,18,FALSE),"#,##0円")&amp;CHAR(10)&amp;VLOOKUP(A95,[7]令和3年度契約状況調査票!$C:$AR,34,FALSE),IF(O95="単価契約","単価契約"&amp;CHAR(10)&amp;"予定調達総額 "&amp;TEXT(VLOOKUP(A95,[7]令和3年度契約状況調査票!$C:$AR,18,FALSE),"#,##0円")&amp;CHAR(10)&amp;VLOOKUP(A95,[7]令和3年度契約状況調査票!$C:$AR,34,FALSE),VLOOKUP(A95,[7]令和3年度契約状況調査票!$C:$AR,34,FALSE))))))))</f>
        <v/>
      </c>
      <c r="O95" s="11" t="str">
        <f>IF(A95="","",VLOOKUP(A95,[7]令和3年度契約状況調査票!$C:$BY,55,FALSE))</f>
        <v/>
      </c>
      <c r="P95" s="11" t="str">
        <f>IF(A95="","",IF(VLOOKUP(A95,[7]令和3年度契約状況調査票!$C:$AR,16,FALSE)="他官署で調達手続きを実施のため","×",IF(VLOOKUP(A95,[7]令和3年度契約状況調査票!$C:$AR,23,FALSE)="②同種の他の契約の予定価格を類推されるおそれがあるため公表しない","×","○")))</f>
        <v/>
      </c>
    </row>
    <row r="96" spans="1:16" s="11" customFormat="1" ht="60" customHeight="1">
      <c r="A96" s="12" t="str">
        <f>IF(MAX([7]令和3年度契約状況調査票!C95:C340)&gt;=ROW()-5,ROW()-5,"")</f>
        <v/>
      </c>
      <c r="B96" s="13" t="str">
        <f>IF(A96="","",VLOOKUP(A96,[7]令和3年度契約状況調査票!$C:$AR,7,FALSE))</f>
        <v/>
      </c>
      <c r="C96" s="14" t="str">
        <f>IF(A96="","",VLOOKUP(A96,[7]令和3年度契約状況調査票!$C:$AR,8,FALSE))</f>
        <v/>
      </c>
      <c r="D96" s="15" t="str">
        <f>IF(A96="","",VLOOKUP(A96,[7]令和3年度契約状況調査票!$C:$AR,11,FALSE))</f>
        <v/>
      </c>
      <c r="E96" s="13" t="str">
        <f>IF(A96="","",VLOOKUP(A96,[7]令和3年度契約状況調査票!$C:$AR,12,FALSE))</f>
        <v/>
      </c>
      <c r="F96" s="16" t="str">
        <f>IF(A96="","",VLOOKUP(A96,[7]令和3年度契約状況調査票!$C:$AR,13,FALSE))</f>
        <v/>
      </c>
      <c r="G96" s="17" t="str">
        <f>IF(A96="","",IF(VLOOKUP(A96,[7]令和3年度契約状況調査票!$C:$AR,14,FALSE)="②一般競争入札（総合評価方式）","一般競争入札"&amp;CHAR(10)&amp;"（総合評価方式）","一般競争入札"))</f>
        <v/>
      </c>
      <c r="H96" s="18" t="str">
        <f>IF(A96="","",IF(VLOOKUP(A96,[7]令和3年度契約状況調査票!$C:$AR,16,FALSE)="他官署で調達手続きを実施のため","他官署で調達手続きを実施のため",IF(VLOOKUP(A96,[7]令和3年度契約状況調査票!$C:$AR,23,FALSE)="②同種の他の契約の予定価格を類推されるおそれがあるため公表しない","同種の他の契約の予定価格を類推されるおそれがあるため公表しない",IF(VLOOKUP(A96,[7]令和3年度契約状況調査票!$C:$AR,23,FALSE)="－","－",IF(VLOOKUP(A96,[7]令和3年度契約状況調査票!$C:$AR,9,FALSE)&lt;&gt;"",TEXT(VLOOKUP(A96,[7]令和3年度契約状況調査票!$C:$AR,16,FALSE),"#,##0円")&amp;CHAR(10)&amp;"(A)",VLOOKUP(A96,[7]令和3年度契約状況調査票!$C:$AR,16,FALSE))))))</f>
        <v/>
      </c>
      <c r="I96" s="18" t="str">
        <f>IF(A96="","",VLOOKUP(A96,[7]令和3年度契約状況調査票!$C:$AR,17,FALSE))</f>
        <v/>
      </c>
      <c r="J96" s="19" t="str">
        <f>IF(A96="","",IF(VLOOKUP(A96,[7]令和3年度契約状況調査票!$C:$AR,16,FALSE)="他官署で調達手続きを実施のため","－",IF(VLOOKUP(A96,[7]令和3年度契約状況調査票!$C:$AR,23,FALSE)="②同種の他の契約の予定価格を類推されるおそれがあるため公表しない","－",IF(VLOOKUP(A96,[7]令和3年度契約状況調査票!$C:$AR,23,FALSE)="－","－",IF(VLOOKUP(A96,[7]令和3年度契約状況調査票!$C:$AR,9,FALSE)&lt;&gt;"",TEXT(VLOOKUP(A96,[7]令和3年度契約状況調査票!$C:$AR,19,FALSE),"#.0%")&amp;CHAR(10)&amp;"(B/A×100)",VLOOKUP(A96,[7]令和3年度契約状況調査票!$C:$AR,19,FALSE))))))</f>
        <v/>
      </c>
      <c r="K96" s="20" t="str">
        <f>IF(A96="","",IF(VLOOKUP(A96,[7]令和3年度契約状況調査票!$C:$AR,29,FALSE)="①公益社団法人","公社",IF(VLOOKUP(A96,[7]令和3年度契約状況調査票!$C:$AR,29,FALSE)="②公益財団法人","公財","")))</f>
        <v/>
      </c>
      <c r="L96" s="20" t="str">
        <f>IF(A96="","",VLOOKUP(A96,[7]令和3年度契約状況調査票!$C:$AR,30,FALSE))</f>
        <v/>
      </c>
      <c r="M96" s="21" t="str">
        <f>IF(A96="","",IF(VLOOKUP(A96,[7]令和3年度契約状況調査票!$C:$AR,30,FALSE)="国所管",VLOOKUP(A96,[7]令和3年度契約状況調査票!$C:$AR,24,FALSE),""))</f>
        <v/>
      </c>
      <c r="N96" s="22" t="str">
        <f>IF(A96="","",IF(AND(P96="○",O96="分担契約/単価契約"),"単価契約"&amp;CHAR(10)&amp;"予定調達総額 "&amp;TEXT(VLOOKUP(A96,[7]令和3年度契約状況調査票!$C:$AR,18,FALSE),"#,##0円")&amp;"(B)"&amp;CHAR(10)&amp;"分担契約"&amp;CHAR(10)&amp;VLOOKUP(A96,[7]令和3年度契約状況調査票!$C:$AR,34,FALSE),IF(AND(P96="○",O96="分担契約"),"分担契約"&amp;CHAR(10)&amp;"契約総額 "&amp;TEXT(VLOOKUP(A96,[7]令和3年度契約状況調査票!$C:$AR,18,FALSE),"#,##0円")&amp;"(B)"&amp;CHAR(10)&amp;VLOOKUP(A96,[7]令和3年度契約状況調査票!$C:$AR,34,FALSE),(IF(O96="分担契約/単価契約","単価契約"&amp;CHAR(10)&amp;"予定調達総額 "&amp;TEXT(VLOOKUP(A96,[7]令和3年度契約状況調査票!$C:$AR,18,FALSE),"#,##0円")&amp;CHAR(10)&amp;"分担契約"&amp;CHAR(10)&amp;VLOOKUP(A96,[7]令和3年度契約状況調査票!$C:$AR,34,FALSE),IF(O96="分担契約","分担契約"&amp;CHAR(10)&amp;"契約総額 "&amp;TEXT(VLOOKUP(A96,[7]令和3年度契約状況調査票!$C:$AR,18,FALSE),"#,##0円")&amp;CHAR(10)&amp;VLOOKUP(A96,[7]令和3年度契約状況調査票!$C:$AR,34,FALSE),IF(O96="単価契約","単価契約"&amp;CHAR(10)&amp;"予定調達総額 "&amp;TEXT(VLOOKUP(A96,[7]令和3年度契約状況調査票!$C:$AR,18,FALSE),"#,##0円")&amp;CHAR(10)&amp;VLOOKUP(A96,[7]令和3年度契約状況調査票!$C:$AR,34,FALSE),VLOOKUP(A96,[7]令和3年度契約状況調査票!$C:$AR,34,FALSE))))))))</f>
        <v/>
      </c>
      <c r="O96" s="11" t="str">
        <f>IF(A96="","",VLOOKUP(A96,[7]令和3年度契約状況調査票!$C:$BY,55,FALSE))</f>
        <v/>
      </c>
      <c r="P96" s="11" t="str">
        <f>IF(A96="","",IF(VLOOKUP(A96,[7]令和3年度契約状況調査票!$C:$AR,16,FALSE)="他官署で調達手続きを実施のため","×",IF(VLOOKUP(A96,[7]令和3年度契約状況調査票!$C:$AR,23,FALSE)="②同種の他の契約の予定価格を類推されるおそれがあるため公表しない","×","○")))</f>
        <v/>
      </c>
    </row>
    <row r="97" spans="1:16" s="11" customFormat="1" ht="60" customHeight="1">
      <c r="A97" s="12" t="str">
        <f>IF(MAX([7]令和3年度契約状況調査票!C96:C341)&gt;=ROW()-5,ROW()-5,"")</f>
        <v/>
      </c>
      <c r="B97" s="13" t="str">
        <f>IF(A97="","",VLOOKUP(A97,[7]令和3年度契約状況調査票!$C:$AR,7,FALSE))</f>
        <v/>
      </c>
      <c r="C97" s="14" t="str">
        <f>IF(A97="","",VLOOKUP(A97,[7]令和3年度契約状況調査票!$C:$AR,8,FALSE))</f>
        <v/>
      </c>
      <c r="D97" s="15" t="str">
        <f>IF(A97="","",VLOOKUP(A97,[7]令和3年度契約状況調査票!$C:$AR,11,FALSE))</f>
        <v/>
      </c>
      <c r="E97" s="13" t="str">
        <f>IF(A97="","",VLOOKUP(A97,[7]令和3年度契約状況調査票!$C:$AR,12,FALSE))</f>
        <v/>
      </c>
      <c r="F97" s="16" t="str">
        <f>IF(A97="","",VLOOKUP(A97,[7]令和3年度契約状況調査票!$C:$AR,13,FALSE))</f>
        <v/>
      </c>
      <c r="G97" s="17" t="str">
        <f>IF(A97="","",IF(VLOOKUP(A97,[7]令和3年度契約状況調査票!$C:$AR,14,FALSE)="②一般競争入札（総合評価方式）","一般競争入札"&amp;CHAR(10)&amp;"（総合評価方式）","一般競争入札"))</f>
        <v/>
      </c>
      <c r="H97" s="18" t="str">
        <f>IF(A97="","",IF(VLOOKUP(A97,[7]令和3年度契約状況調査票!$C:$AR,16,FALSE)="他官署で調達手続きを実施のため","他官署で調達手続きを実施のため",IF(VLOOKUP(A97,[7]令和3年度契約状況調査票!$C:$AR,23,FALSE)="②同種の他の契約の予定価格を類推されるおそれがあるため公表しない","同種の他の契約の予定価格を類推されるおそれがあるため公表しない",IF(VLOOKUP(A97,[7]令和3年度契約状況調査票!$C:$AR,23,FALSE)="－","－",IF(VLOOKUP(A97,[7]令和3年度契約状況調査票!$C:$AR,9,FALSE)&lt;&gt;"",TEXT(VLOOKUP(A97,[7]令和3年度契約状況調査票!$C:$AR,16,FALSE),"#,##0円")&amp;CHAR(10)&amp;"(A)",VLOOKUP(A97,[7]令和3年度契約状況調査票!$C:$AR,16,FALSE))))))</f>
        <v/>
      </c>
      <c r="I97" s="18" t="str">
        <f>IF(A97="","",VLOOKUP(A97,[7]令和3年度契約状況調査票!$C:$AR,17,FALSE))</f>
        <v/>
      </c>
      <c r="J97" s="19" t="str">
        <f>IF(A97="","",IF(VLOOKUP(A97,[7]令和3年度契約状況調査票!$C:$AR,16,FALSE)="他官署で調達手続きを実施のため","－",IF(VLOOKUP(A97,[7]令和3年度契約状況調査票!$C:$AR,23,FALSE)="②同種の他の契約の予定価格を類推されるおそれがあるため公表しない","－",IF(VLOOKUP(A97,[7]令和3年度契約状況調査票!$C:$AR,23,FALSE)="－","－",IF(VLOOKUP(A97,[7]令和3年度契約状況調査票!$C:$AR,9,FALSE)&lt;&gt;"",TEXT(VLOOKUP(A97,[7]令和3年度契約状況調査票!$C:$AR,19,FALSE),"#.0%")&amp;CHAR(10)&amp;"(B/A×100)",VLOOKUP(A97,[7]令和3年度契約状況調査票!$C:$AR,19,FALSE))))))</f>
        <v/>
      </c>
      <c r="K97" s="20" t="str">
        <f>IF(A97="","",IF(VLOOKUP(A97,[7]令和3年度契約状況調査票!$C:$AR,29,FALSE)="①公益社団法人","公社",IF(VLOOKUP(A97,[7]令和3年度契約状況調査票!$C:$AR,29,FALSE)="②公益財団法人","公財","")))</f>
        <v/>
      </c>
      <c r="L97" s="20" t="str">
        <f>IF(A97="","",VLOOKUP(A97,[7]令和3年度契約状況調査票!$C:$AR,30,FALSE))</f>
        <v/>
      </c>
      <c r="M97" s="21" t="str">
        <f>IF(A97="","",IF(VLOOKUP(A97,[7]令和3年度契約状況調査票!$C:$AR,30,FALSE)="国所管",VLOOKUP(A97,[7]令和3年度契約状況調査票!$C:$AR,24,FALSE),""))</f>
        <v/>
      </c>
      <c r="N97" s="22" t="str">
        <f>IF(A97="","",IF(AND(P97="○",O97="分担契約/単価契約"),"単価契約"&amp;CHAR(10)&amp;"予定調達総額 "&amp;TEXT(VLOOKUP(A97,[7]令和3年度契約状況調査票!$C:$AR,18,FALSE),"#,##0円")&amp;"(B)"&amp;CHAR(10)&amp;"分担契約"&amp;CHAR(10)&amp;VLOOKUP(A97,[7]令和3年度契約状況調査票!$C:$AR,34,FALSE),IF(AND(P97="○",O97="分担契約"),"分担契約"&amp;CHAR(10)&amp;"契約総額 "&amp;TEXT(VLOOKUP(A97,[7]令和3年度契約状況調査票!$C:$AR,18,FALSE),"#,##0円")&amp;"(B)"&amp;CHAR(10)&amp;VLOOKUP(A97,[7]令和3年度契約状況調査票!$C:$AR,34,FALSE),(IF(O97="分担契約/単価契約","単価契約"&amp;CHAR(10)&amp;"予定調達総額 "&amp;TEXT(VLOOKUP(A97,[7]令和3年度契約状況調査票!$C:$AR,18,FALSE),"#,##0円")&amp;CHAR(10)&amp;"分担契約"&amp;CHAR(10)&amp;VLOOKUP(A97,[7]令和3年度契約状況調査票!$C:$AR,34,FALSE),IF(O97="分担契約","分担契約"&amp;CHAR(10)&amp;"契約総額 "&amp;TEXT(VLOOKUP(A97,[7]令和3年度契約状況調査票!$C:$AR,18,FALSE),"#,##0円")&amp;CHAR(10)&amp;VLOOKUP(A97,[7]令和3年度契約状況調査票!$C:$AR,34,FALSE),IF(O97="単価契約","単価契約"&amp;CHAR(10)&amp;"予定調達総額 "&amp;TEXT(VLOOKUP(A97,[7]令和3年度契約状況調査票!$C:$AR,18,FALSE),"#,##0円")&amp;CHAR(10)&amp;VLOOKUP(A97,[7]令和3年度契約状況調査票!$C:$AR,34,FALSE),VLOOKUP(A97,[7]令和3年度契約状況調査票!$C:$AR,34,FALSE))))))))</f>
        <v/>
      </c>
      <c r="O97" s="11" t="str">
        <f>IF(A97="","",VLOOKUP(A97,[7]令和3年度契約状況調査票!$C:$BY,55,FALSE))</f>
        <v/>
      </c>
      <c r="P97" s="11" t="str">
        <f>IF(A97="","",IF(VLOOKUP(A97,[7]令和3年度契約状況調査票!$C:$AR,16,FALSE)="他官署で調達手続きを実施のため","×",IF(VLOOKUP(A97,[7]令和3年度契約状況調査票!$C:$AR,23,FALSE)="②同種の他の契約の予定価格を類推されるおそれがあるため公表しない","×","○")))</f>
        <v/>
      </c>
    </row>
    <row r="98" spans="1:16" s="11" customFormat="1" ht="60" customHeight="1">
      <c r="A98" s="12" t="str">
        <f>IF(MAX([7]令和3年度契約状況調査票!C97:C342)&gt;=ROW()-5,ROW()-5,"")</f>
        <v/>
      </c>
      <c r="B98" s="13" t="str">
        <f>IF(A98="","",VLOOKUP(A98,[7]令和3年度契約状況調査票!$C:$AR,7,FALSE))</f>
        <v/>
      </c>
      <c r="C98" s="14" t="str">
        <f>IF(A98="","",VLOOKUP(A98,[7]令和3年度契約状況調査票!$C:$AR,8,FALSE))</f>
        <v/>
      </c>
      <c r="D98" s="15" t="str">
        <f>IF(A98="","",VLOOKUP(A98,[7]令和3年度契約状況調査票!$C:$AR,11,FALSE))</f>
        <v/>
      </c>
      <c r="E98" s="13" t="str">
        <f>IF(A98="","",VLOOKUP(A98,[7]令和3年度契約状況調査票!$C:$AR,12,FALSE))</f>
        <v/>
      </c>
      <c r="F98" s="16" t="str">
        <f>IF(A98="","",VLOOKUP(A98,[7]令和3年度契約状況調査票!$C:$AR,13,FALSE))</f>
        <v/>
      </c>
      <c r="G98" s="17" t="str">
        <f>IF(A98="","",IF(VLOOKUP(A98,[7]令和3年度契約状況調査票!$C:$AR,14,FALSE)="②一般競争入札（総合評価方式）","一般競争入札"&amp;CHAR(10)&amp;"（総合評価方式）","一般競争入札"))</f>
        <v/>
      </c>
      <c r="H98" s="18" t="str">
        <f>IF(A98="","",IF(VLOOKUP(A98,[7]令和3年度契約状況調査票!$C:$AR,16,FALSE)="他官署で調達手続きを実施のため","他官署で調達手続きを実施のため",IF(VLOOKUP(A98,[7]令和3年度契約状況調査票!$C:$AR,23,FALSE)="②同種の他の契約の予定価格を類推されるおそれがあるため公表しない","同種の他の契約の予定価格を類推されるおそれがあるため公表しない",IF(VLOOKUP(A98,[7]令和3年度契約状況調査票!$C:$AR,23,FALSE)="－","－",IF(VLOOKUP(A98,[7]令和3年度契約状況調査票!$C:$AR,9,FALSE)&lt;&gt;"",TEXT(VLOOKUP(A98,[7]令和3年度契約状況調査票!$C:$AR,16,FALSE),"#,##0円")&amp;CHAR(10)&amp;"(A)",VLOOKUP(A98,[7]令和3年度契約状況調査票!$C:$AR,16,FALSE))))))</f>
        <v/>
      </c>
      <c r="I98" s="18" t="str">
        <f>IF(A98="","",VLOOKUP(A98,[7]令和3年度契約状況調査票!$C:$AR,17,FALSE))</f>
        <v/>
      </c>
      <c r="J98" s="19" t="str">
        <f>IF(A98="","",IF(VLOOKUP(A98,[7]令和3年度契約状況調査票!$C:$AR,16,FALSE)="他官署で調達手続きを実施のため","－",IF(VLOOKUP(A98,[7]令和3年度契約状況調査票!$C:$AR,23,FALSE)="②同種の他の契約の予定価格を類推されるおそれがあるため公表しない","－",IF(VLOOKUP(A98,[7]令和3年度契約状況調査票!$C:$AR,23,FALSE)="－","－",IF(VLOOKUP(A98,[7]令和3年度契約状況調査票!$C:$AR,9,FALSE)&lt;&gt;"",TEXT(VLOOKUP(A98,[7]令和3年度契約状況調査票!$C:$AR,19,FALSE),"#.0%")&amp;CHAR(10)&amp;"(B/A×100)",VLOOKUP(A98,[7]令和3年度契約状況調査票!$C:$AR,19,FALSE))))))</f>
        <v/>
      </c>
      <c r="K98" s="20" t="str">
        <f>IF(A98="","",IF(VLOOKUP(A98,[7]令和3年度契約状況調査票!$C:$AR,29,FALSE)="①公益社団法人","公社",IF(VLOOKUP(A98,[7]令和3年度契約状況調査票!$C:$AR,29,FALSE)="②公益財団法人","公財","")))</f>
        <v/>
      </c>
      <c r="L98" s="20" t="str">
        <f>IF(A98="","",VLOOKUP(A98,[7]令和3年度契約状況調査票!$C:$AR,30,FALSE))</f>
        <v/>
      </c>
      <c r="M98" s="21" t="str">
        <f>IF(A98="","",IF(VLOOKUP(A98,[7]令和3年度契約状況調査票!$C:$AR,30,FALSE)="国所管",VLOOKUP(A98,[7]令和3年度契約状況調査票!$C:$AR,24,FALSE),""))</f>
        <v/>
      </c>
      <c r="N98" s="22" t="str">
        <f>IF(A98="","",IF(AND(P98="○",O98="分担契約/単価契約"),"単価契約"&amp;CHAR(10)&amp;"予定調達総額 "&amp;TEXT(VLOOKUP(A98,[7]令和3年度契約状況調査票!$C:$AR,18,FALSE),"#,##0円")&amp;"(B)"&amp;CHAR(10)&amp;"分担契約"&amp;CHAR(10)&amp;VLOOKUP(A98,[7]令和3年度契約状況調査票!$C:$AR,34,FALSE),IF(AND(P98="○",O98="分担契約"),"分担契約"&amp;CHAR(10)&amp;"契約総額 "&amp;TEXT(VLOOKUP(A98,[7]令和3年度契約状況調査票!$C:$AR,18,FALSE),"#,##0円")&amp;"(B)"&amp;CHAR(10)&amp;VLOOKUP(A98,[7]令和3年度契約状況調査票!$C:$AR,34,FALSE),(IF(O98="分担契約/単価契約","単価契約"&amp;CHAR(10)&amp;"予定調達総額 "&amp;TEXT(VLOOKUP(A98,[7]令和3年度契約状況調査票!$C:$AR,18,FALSE),"#,##0円")&amp;CHAR(10)&amp;"分担契約"&amp;CHAR(10)&amp;VLOOKUP(A98,[7]令和3年度契約状況調査票!$C:$AR,34,FALSE),IF(O98="分担契約","分担契約"&amp;CHAR(10)&amp;"契約総額 "&amp;TEXT(VLOOKUP(A98,[7]令和3年度契約状況調査票!$C:$AR,18,FALSE),"#,##0円")&amp;CHAR(10)&amp;VLOOKUP(A98,[7]令和3年度契約状況調査票!$C:$AR,34,FALSE),IF(O98="単価契約","単価契約"&amp;CHAR(10)&amp;"予定調達総額 "&amp;TEXT(VLOOKUP(A98,[7]令和3年度契約状況調査票!$C:$AR,18,FALSE),"#,##0円")&amp;CHAR(10)&amp;VLOOKUP(A98,[7]令和3年度契約状況調査票!$C:$AR,34,FALSE),VLOOKUP(A98,[7]令和3年度契約状況調査票!$C:$AR,34,FALSE))))))))</f>
        <v/>
      </c>
      <c r="O98" s="11" t="str">
        <f>IF(A98="","",VLOOKUP(A98,[7]令和3年度契約状況調査票!$C:$BY,55,FALSE))</f>
        <v/>
      </c>
      <c r="P98" s="11" t="str">
        <f>IF(A98="","",IF(VLOOKUP(A98,[7]令和3年度契約状況調査票!$C:$AR,16,FALSE)="他官署で調達手続きを実施のため","×",IF(VLOOKUP(A98,[7]令和3年度契約状況調査票!$C:$AR,23,FALSE)="②同種の他の契約の予定価格を類推されるおそれがあるため公表しない","×","○")))</f>
        <v/>
      </c>
    </row>
    <row r="99" spans="1:16" s="11" customFormat="1" ht="60" customHeight="1">
      <c r="A99" s="12" t="str">
        <f>IF(MAX([7]令和3年度契約状況調査票!C98:C343)&gt;=ROW()-5,ROW()-5,"")</f>
        <v/>
      </c>
      <c r="B99" s="13" t="str">
        <f>IF(A99="","",VLOOKUP(A99,[7]令和3年度契約状況調査票!$C:$AR,7,FALSE))</f>
        <v/>
      </c>
      <c r="C99" s="14" t="str">
        <f>IF(A99="","",VLOOKUP(A99,[7]令和3年度契約状況調査票!$C:$AR,8,FALSE))</f>
        <v/>
      </c>
      <c r="D99" s="15" t="str">
        <f>IF(A99="","",VLOOKUP(A99,[7]令和3年度契約状況調査票!$C:$AR,11,FALSE))</f>
        <v/>
      </c>
      <c r="E99" s="13" t="str">
        <f>IF(A99="","",VLOOKUP(A99,[7]令和3年度契約状況調査票!$C:$AR,12,FALSE))</f>
        <v/>
      </c>
      <c r="F99" s="16" t="str">
        <f>IF(A99="","",VLOOKUP(A99,[7]令和3年度契約状況調査票!$C:$AR,13,FALSE))</f>
        <v/>
      </c>
      <c r="G99" s="17" t="str">
        <f>IF(A99="","",IF(VLOOKUP(A99,[7]令和3年度契約状況調査票!$C:$AR,14,FALSE)="②一般競争入札（総合評価方式）","一般競争入札"&amp;CHAR(10)&amp;"（総合評価方式）","一般競争入札"))</f>
        <v/>
      </c>
      <c r="H99" s="18" t="str">
        <f>IF(A99="","",IF(VLOOKUP(A99,[7]令和3年度契約状況調査票!$C:$AR,16,FALSE)="他官署で調達手続きを実施のため","他官署で調達手続きを実施のため",IF(VLOOKUP(A99,[7]令和3年度契約状況調査票!$C:$AR,23,FALSE)="②同種の他の契約の予定価格を類推されるおそれがあるため公表しない","同種の他の契約の予定価格を類推されるおそれがあるため公表しない",IF(VLOOKUP(A99,[7]令和3年度契約状況調査票!$C:$AR,23,FALSE)="－","－",IF(VLOOKUP(A99,[7]令和3年度契約状況調査票!$C:$AR,9,FALSE)&lt;&gt;"",TEXT(VLOOKUP(A99,[7]令和3年度契約状況調査票!$C:$AR,16,FALSE),"#,##0円")&amp;CHAR(10)&amp;"(A)",VLOOKUP(A99,[7]令和3年度契約状況調査票!$C:$AR,16,FALSE))))))</f>
        <v/>
      </c>
      <c r="I99" s="18" t="str">
        <f>IF(A99="","",VLOOKUP(A99,[7]令和3年度契約状況調査票!$C:$AR,17,FALSE))</f>
        <v/>
      </c>
      <c r="J99" s="19" t="str">
        <f>IF(A99="","",IF(VLOOKUP(A99,[7]令和3年度契約状況調査票!$C:$AR,16,FALSE)="他官署で調達手続きを実施のため","－",IF(VLOOKUP(A99,[7]令和3年度契約状況調査票!$C:$AR,23,FALSE)="②同種の他の契約の予定価格を類推されるおそれがあるため公表しない","－",IF(VLOOKUP(A99,[7]令和3年度契約状況調査票!$C:$AR,23,FALSE)="－","－",IF(VLOOKUP(A99,[7]令和3年度契約状況調査票!$C:$AR,9,FALSE)&lt;&gt;"",TEXT(VLOOKUP(A99,[7]令和3年度契約状況調査票!$C:$AR,19,FALSE),"#.0%")&amp;CHAR(10)&amp;"(B/A×100)",VLOOKUP(A99,[7]令和3年度契約状況調査票!$C:$AR,19,FALSE))))))</f>
        <v/>
      </c>
      <c r="K99" s="20" t="str">
        <f>IF(A99="","",IF(VLOOKUP(A99,[7]令和3年度契約状況調査票!$C:$AR,29,FALSE)="①公益社団法人","公社",IF(VLOOKUP(A99,[7]令和3年度契約状況調査票!$C:$AR,29,FALSE)="②公益財団法人","公財","")))</f>
        <v/>
      </c>
      <c r="L99" s="20" t="str">
        <f>IF(A99="","",VLOOKUP(A99,[7]令和3年度契約状況調査票!$C:$AR,30,FALSE))</f>
        <v/>
      </c>
      <c r="M99" s="21" t="str">
        <f>IF(A99="","",IF(VLOOKUP(A99,[7]令和3年度契約状況調査票!$C:$AR,30,FALSE)="国所管",VLOOKUP(A99,[7]令和3年度契約状況調査票!$C:$AR,24,FALSE),""))</f>
        <v/>
      </c>
      <c r="N99" s="22" t="str">
        <f>IF(A99="","",IF(AND(P99="○",O99="分担契約/単価契約"),"単価契約"&amp;CHAR(10)&amp;"予定調達総額 "&amp;TEXT(VLOOKUP(A99,[7]令和3年度契約状況調査票!$C:$AR,18,FALSE),"#,##0円")&amp;"(B)"&amp;CHAR(10)&amp;"分担契約"&amp;CHAR(10)&amp;VLOOKUP(A99,[7]令和3年度契約状況調査票!$C:$AR,34,FALSE),IF(AND(P99="○",O99="分担契約"),"分担契約"&amp;CHAR(10)&amp;"契約総額 "&amp;TEXT(VLOOKUP(A99,[7]令和3年度契約状況調査票!$C:$AR,18,FALSE),"#,##0円")&amp;"(B)"&amp;CHAR(10)&amp;VLOOKUP(A99,[7]令和3年度契約状況調査票!$C:$AR,34,FALSE),(IF(O99="分担契約/単価契約","単価契約"&amp;CHAR(10)&amp;"予定調達総額 "&amp;TEXT(VLOOKUP(A99,[7]令和3年度契約状況調査票!$C:$AR,18,FALSE),"#,##0円")&amp;CHAR(10)&amp;"分担契約"&amp;CHAR(10)&amp;VLOOKUP(A99,[7]令和3年度契約状況調査票!$C:$AR,34,FALSE),IF(O99="分担契約","分担契約"&amp;CHAR(10)&amp;"契約総額 "&amp;TEXT(VLOOKUP(A99,[7]令和3年度契約状況調査票!$C:$AR,18,FALSE),"#,##0円")&amp;CHAR(10)&amp;VLOOKUP(A99,[7]令和3年度契約状況調査票!$C:$AR,34,FALSE),IF(O99="単価契約","単価契約"&amp;CHAR(10)&amp;"予定調達総額 "&amp;TEXT(VLOOKUP(A99,[7]令和3年度契約状況調査票!$C:$AR,18,FALSE),"#,##0円")&amp;CHAR(10)&amp;VLOOKUP(A99,[7]令和3年度契約状況調査票!$C:$AR,34,FALSE),VLOOKUP(A99,[7]令和3年度契約状況調査票!$C:$AR,34,FALSE))))))))</f>
        <v/>
      </c>
      <c r="O99" s="11" t="str">
        <f>IF(A99="","",VLOOKUP(A99,[7]令和3年度契約状況調査票!$C:$BY,55,FALSE))</f>
        <v/>
      </c>
      <c r="P99" s="11" t="str">
        <f>IF(A99="","",IF(VLOOKUP(A99,[7]令和3年度契約状況調査票!$C:$AR,16,FALSE)="他官署で調達手続きを実施のため","×",IF(VLOOKUP(A99,[7]令和3年度契約状況調査票!$C:$AR,23,FALSE)="②同種の他の契約の予定価格を類推されるおそれがあるため公表しない","×","○")))</f>
        <v/>
      </c>
    </row>
    <row r="100" spans="1:16" s="11" customFormat="1" ht="60" customHeight="1">
      <c r="A100" s="12" t="str">
        <f>IF(MAX([7]令和3年度契約状況調査票!C99:C344)&gt;=ROW()-5,ROW()-5,"")</f>
        <v/>
      </c>
      <c r="B100" s="13" t="str">
        <f>IF(A100="","",VLOOKUP(A100,[7]令和3年度契約状況調査票!$C:$AR,7,FALSE))</f>
        <v/>
      </c>
      <c r="C100" s="14" t="str">
        <f>IF(A100="","",VLOOKUP(A100,[7]令和3年度契約状況調査票!$C:$AR,8,FALSE))</f>
        <v/>
      </c>
      <c r="D100" s="15" t="str">
        <f>IF(A100="","",VLOOKUP(A100,[7]令和3年度契約状況調査票!$C:$AR,11,FALSE))</f>
        <v/>
      </c>
      <c r="E100" s="13" t="str">
        <f>IF(A100="","",VLOOKUP(A100,[7]令和3年度契約状況調査票!$C:$AR,12,FALSE))</f>
        <v/>
      </c>
      <c r="F100" s="16" t="str">
        <f>IF(A100="","",VLOOKUP(A100,[7]令和3年度契約状況調査票!$C:$AR,13,FALSE))</f>
        <v/>
      </c>
      <c r="G100" s="17" t="str">
        <f>IF(A100="","",IF(VLOOKUP(A100,[7]令和3年度契約状況調査票!$C:$AR,14,FALSE)="②一般競争入札（総合評価方式）","一般競争入札"&amp;CHAR(10)&amp;"（総合評価方式）","一般競争入札"))</f>
        <v/>
      </c>
      <c r="H100" s="18" t="str">
        <f>IF(A100="","",IF(VLOOKUP(A100,[7]令和3年度契約状況調査票!$C:$AR,16,FALSE)="他官署で調達手続きを実施のため","他官署で調達手続きを実施のため",IF(VLOOKUP(A100,[7]令和3年度契約状況調査票!$C:$AR,23,FALSE)="②同種の他の契約の予定価格を類推されるおそれがあるため公表しない","同種の他の契約の予定価格を類推されるおそれがあるため公表しない",IF(VLOOKUP(A100,[7]令和3年度契約状況調査票!$C:$AR,23,FALSE)="－","－",IF(VLOOKUP(A100,[7]令和3年度契約状況調査票!$C:$AR,9,FALSE)&lt;&gt;"",TEXT(VLOOKUP(A100,[7]令和3年度契約状況調査票!$C:$AR,16,FALSE),"#,##0円")&amp;CHAR(10)&amp;"(A)",VLOOKUP(A100,[7]令和3年度契約状況調査票!$C:$AR,16,FALSE))))))</f>
        <v/>
      </c>
      <c r="I100" s="18" t="str">
        <f>IF(A100="","",VLOOKUP(A100,[7]令和3年度契約状況調査票!$C:$AR,17,FALSE))</f>
        <v/>
      </c>
      <c r="J100" s="19" t="str">
        <f>IF(A100="","",IF(VLOOKUP(A100,[7]令和3年度契約状況調査票!$C:$AR,16,FALSE)="他官署で調達手続きを実施のため","－",IF(VLOOKUP(A100,[7]令和3年度契約状況調査票!$C:$AR,23,FALSE)="②同種の他の契約の予定価格を類推されるおそれがあるため公表しない","－",IF(VLOOKUP(A100,[7]令和3年度契約状況調査票!$C:$AR,23,FALSE)="－","－",IF(VLOOKUP(A100,[7]令和3年度契約状況調査票!$C:$AR,9,FALSE)&lt;&gt;"",TEXT(VLOOKUP(A100,[7]令和3年度契約状況調査票!$C:$AR,19,FALSE),"#.0%")&amp;CHAR(10)&amp;"(B/A×100)",VLOOKUP(A100,[7]令和3年度契約状況調査票!$C:$AR,19,FALSE))))))</f>
        <v/>
      </c>
      <c r="K100" s="20" t="str">
        <f>IF(A100="","",IF(VLOOKUP(A100,[7]令和3年度契約状況調査票!$C:$AR,29,FALSE)="①公益社団法人","公社",IF(VLOOKUP(A100,[7]令和3年度契約状況調査票!$C:$AR,29,FALSE)="②公益財団法人","公財","")))</f>
        <v/>
      </c>
      <c r="L100" s="20" t="str">
        <f>IF(A100="","",VLOOKUP(A100,[7]令和3年度契約状況調査票!$C:$AR,30,FALSE))</f>
        <v/>
      </c>
      <c r="M100" s="21" t="str">
        <f>IF(A100="","",IF(VLOOKUP(A100,[7]令和3年度契約状況調査票!$C:$AR,30,FALSE)="国所管",VLOOKUP(A100,[7]令和3年度契約状況調査票!$C:$AR,24,FALSE),""))</f>
        <v/>
      </c>
      <c r="N100" s="22" t="str">
        <f>IF(A100="","",IF(AND(P100="○",O100="分担契約/単価契約"),"単価契約"&amp;CHAR(10)&amp;"予定調達総額 "&amp;TEXT(VLOOKUP(A100,[7]令和3年度契約状況調査票!$C:$AR,18,FALSE),"#,##0円")&amp;"(B)"&amp;CHAR(10)&amp;"分担契約"&amp;CHAR(10)&amp;VLOOKUP(A100,[7]令和3年度契約状況調査票!$C:$AR,34,FALSE),IF(AND(P100="○",O100="分担契約"),"分担契約"&amp;CHAR(10)&amp;"契約総額 "&amp;TEXT(VLOOKUP(A100,[7]令和3年度契約状況調査票!$C:$AR,18,FALSE),"#,##0円")&amp;"(B)"&amp;CHAR(10)&amp;VLOOKUP(A100,[7]令和3年度契約状況調査票!$C:$AR,34,FALSE),(IF(O100="分担契約/単価契約","単価契約"&amp;CHAR(10)&amp;"予定調達総額 "&amp;TEXT(VLOOKUP(A100,[7]令和3年度契約状況調査票!$C:$AR,18,FALSE),"#,##0円")&amp;CHAR(10)&amp;"分担契約"&amp;CHAR(10)&amp;VLOOKUP(A100,[7]令和3年度契約状況調査票!$C:$AR,34,FALSE),IF(O100="分担契約","分担契約"&amp;CHAR(10)&amp;"契約総額 "&amp;TEXT(VLOOKUP(A100,[7]令和3年度契約状況調査票!$C:$AR,18,FALSE),"#,##0円")&amp;CHAR(10)&amp;VLOOKUP(A100,[7]令和3年度契約状況調査票!$C:$AR,34,FALSE),IF(O100="単価契約","単価契約"&amp;CHAR(10)&amp;"予定調達総額 "&amp;TEXT(VLOOKUP(A100,[7]令和3年度契約状況調査票!$C:$AR,18,FALSE),"#,##0円")&amp;CHAR(10)&amp;VLOOKUP(A100,[7]令和3年度契約状況調査票!$C:$AR,34,FALSE),VLOOKUP(A100,[7]令和3年度契約状況調査票!$C:$AR,34,FALSE))))))))</f>
        <v/>
      </c>
      <c r="O100" s="11" t="str">
        <f>IF(A100="","",VLOOKUP(A100,[7]令和3年度契約状況調査票!$C:$BY,55,FALSE))</f>
        <v/>
      </c>
      <c r="P100" s="11" t="str">
        <f>IF(A100="","",IF(VLOOKUP(A100,[7]令和3年度契約状況調査票!$C:$AR,16,FALSE)="他官署で調達手続きを実施のため","×",IF(VLOOKUP(A100,[7]令和3年度契約状況調査票!$C:$AR,23,FALSE)="②同種の他の契約の予定価格を類推されるおそれがあるため公表しない","×","○")))</f>
        <v/>
      </c>
    </row>
    <row r="101" spans="1:16" s="11" customFormat="1" ht="60" customHeight="1">
      <c r="A101" s="12" t="str">
        <f>IF(MAX([7]令和3年度契約状況調査票!C100:C345)&gt;=ROW()-5,ROW()-5,"")</f>
        <v/>
      </c>
      <c r="B101" s="13" t="str">
        <f>IF(A101="","",VLOOKUP(A101,[7]令和3年度契約状況調査票!$C:$AR,7,FALSE))</f>
        <v/>
      </c>
      <c r="C101" s="14" t="str">
        <f>IF(A101="","",VLOOKUP(A101,[7]令和3年度契約状況調査票!$C:$AR,8,FALSE))</f>
        <v/>
      </c>
      <c r="D101" s="15" t="str">
        <f>IF(A101="","",VLOOKUP(A101,[7]令和3年度契約状況調査票!$C:$AR,11,FALSE))</f>
        <v/>
      </c>
      <c r="E101" s="13" t="str">
        <f>IF(A101="","",VLOOKUP(A101,[7]令和3年度契約状況調査票!$C:$AR,12,FALSE))</f>
        <v/>
      </c>
      <c r="F101" s="16" t="str">
        <f>IF(A101="","",VLOOKUP(A101,[7]令和3年度契約状況調査票!$C:$AR,13,FALSE))</f>
        <v/>
      </c>
      <c r="G101" s="17" t="str">
        <f>IF(A101="","",IF(VLOOKUP(A101,[7]令和3年度契約状況調査票!$C:$AR,14,FALSE)="②一般競争入札（総合評価方式）","一般競争入札"&amp;CHAR(10)&amp;"（総合評価方式）","一般競争入札"))</f>
        <v/>
      </c>
      <c r="H101" s="18" t="str">
        <f>IF(A101="","",IF(VLOOKUP(A101,[7]令和3年度契約状況調査票!$C:$AR,16,FALSE)="他官署で調達手続きを実施のため","他官署で調達手続きを実施のため",IF(VLOOKUP(A101,[7]令和3年度契約状況調査票!$C:$AR,23,FALSE)="②同種の他の契約の予定価格を類推されるおそれがあるため公表しない","同種の他の契約の予定価格を類推されるおそれがあるため公表しない",IF(VLOOKUP(A101,[7]令和3年度契約状況調査票!$C:$AR,23,FALSE)="－","－",IF(VLOOKUP(A101,[7]令和3年度契約状況調査票!$C:$AR,9,FALSE)&lt;&gt;"",TEXT(VLOOKUP(A101,[7]令和3年度契約状況調査票!$C:$AR,16,FALSE),"#,##0円")&amp;CHAR(10)&amp;"(A)",VLOOKUP(A101,[7]令和3年度契約状況調査票!$C:$AR,16,FALSE))))))</f>
        <v/>
      </c>
      <c r="I101" s="18" t="str">
        <f>IF(A101="","",VLOOKUP(A101,[7]令和3年度契約状況調査票!$C:$AR,17,FALSE))</f>
        <v/>
      </c>
      <c r="J101" s="19" t="str">
        <f>IF(A101="","",IF(VLOOKUP(A101,[7]令和3年度契約状況調査票!$C:$AR,16,FALSE)="他官署で調達手続きを実施のため","－",IF(VLOOKUP(A101,[7]令和3年度契約状況調査票!$C:$AR,23,FALSE)="②同種の他の契約の予定価格を類推されるおそれがあるため公表しない","－",IF(VLOOKUP(A101,[7]令和3年度契約状況調査票!$C:$AR,23,FALSE)="－","－",IF(VLOOKUP(A101,[7]令和3年度契約状況調査票!$C:$AR,9,FALSE)&lt;&gt;"",TEXT(VLOOKUP(A101,[7]令和3年度契約状況調査票!$C:$AR,19,FALSE),"#.0%")&amp;CHAR(10)&amp;"(B/A×100)",VLOOKUP(A101,[7]令和3年度契約状況調査票!$C:$AR,19,FALSE))))))</f>
        <v/>
      </c>
      <c r="K101" s="20" t="str">
        <f>IF(A101="","",IF(VLOOKUP(A101,[7]令和3年度契約状況調査票!$C:$AR,29,FALSE)="①公益社団法人","公社",IF(VLOOKUP(A101,[7]令和3年度契約状況調査票!$C:$AR,29,FALSE)="②公益財団法人","公財","")))</f>
        <v/>
      </c>
      <c r="L101" s="20" t="str">
        <f>IF(A101="","",VLOOKUP(A101,[7]令和3年度契約状況調査票!$C:$AR,30,FALSE))</f>
        <v/>
      </c>
      <c r="M101" s="21" t="str">
        <f>IF(A101="","",IF(VLOOKUP(A101,[7]令和3年度契約状況調査票!$C:$AR,30,FALSE)="国所管",VLOOKUP(A101,[7]令和3年度契約状況調査票!$C:$AR,24,FALSE),""))</f>
        <v/>
      </c>
      <c r="N101" s="22" t="str">
        <f>IF(A101="","",IF(AND(P101="○",O101="分担契約/単価契約"),"単価契約"&amp;CHAR(10)&amp;"予定調達総額 "&amp;TEXT(VLOOKUP(A101,[7]令和3年度契約状況調査票!$C:$AR,18,FALSE),"#,##0円")&amp;"(B)"&amp;CHAR(10)&amp;"分担契約"&amp;CHAR(10)&amp;VLOOKUP(A101,[7]令和3年度契約状況調査票!$C:$AR,34,FALSE),IF(AND(P101="○",O101="分担契約"),"分担契約"&amp;CHAR(10)&amp;"契約総額 "&amp;TEXT(VLOOKUP(A101,[7]令和3年度契約状況調査票!$C:$AR,18,FALSE),"#,##0円")&amp;"(B)"&amp;CHAR(10)&amp;VLOOKUP(A101,[7]令和3年度契約状況調査票!$C:$AR,34,FALSE),(IF(O101="分担契約/単価契約","単価契約"&amp;CHAR(10)&amp;"予定調達総額 "&amp;TEXT(VLOOKUP(A101,[7]令和3年度契約状況調査票!$C:$AR,18,FALSE),"#,##0円")&amp;CHAR(10)&amp;"分担契約"&amp;CHAR(10)&amp;VLOOKUP(A101,[7]令和3年度契約状況調査票!$C:$AR,34,FALSE),IF(O101="分担契約","分担契約"&amp;CHAR(10)&amp;"契約総額 "&amp;TEXT(VLOOKUP(A101,[7]令和3年度契約状況調査票!$C:$AR,18,FALSE),"#,##0円")&amp;CHAR(10)&amp;VLOOKUP(A101,[7]令和3年度契約状況調査票!$C:$AR,34,FALSE),IF(O101="単価契約","単価契約"&amp;CHAR(10)&amp;"予定調達総額 "&amp;TEXT(VLOOKUP(A101,[7]令和3年度契約状況調査票!$C:$AR,18,FALSE),"#,##0円")&amp;CHAR(10)&amp;VLOOKUP(A101,[7]令和3年度契約状況調査票!$C:$AR,34,FALSE),VLOOKUP(A101,[7]令和3年度契約状況調査票!$C:$AR,34,FALSE))))))))</f>
        <v/>
      </c>
      <c r="O101" s="11" t="str">
        <f>IF(A101="","",VLOOKUP(A101,[7]令和3年度契約状況調査票!$C:$BY,55,FALSE))</f>
        <v/>
      </c>
      <c r="P101" s="11" t="str">
        <f>IF(A101="","",IF(VLOOKUP(A101,[7]令和3年度契約状況調査票!$C:$AR,16,FALSE)="他官署で調達手続きを実施のため","×",IF(VLOOKUP(A101,[7]令和3年度契約状況調査票!$C:$AR,23,FALSE)="②同種の他の契約の予定価格を類推されるおそれがあるため公表しない","×","○")))</f>
        <v/>
      </c>
    </row>
    <row r="102" spans="1:16" s="11" customFormat="1" ht="60" customHeight="1">
      <c r="A102" s="12" t="str">
        <f>IF(MAX([7]令和3年度契約状況調査票!C101:C346)&gt;=ROW()-5,ROW()-5,"")</f>
        <v/>
      </c>
      <c r="B102" s="13" t="str">
        <f>IF(A102="","",VLOOKUP(A102,[7]令和3年度契約状況調査票!$C:$AR,7,FALSE))</f>
        <v/>
      </c>
      <c r="C102" s="14" t="str">
        <f>IF(A102="","",VLOOKUP(A102,[7]令和3年度契約状況調査票!$C:$AR,8,FALSE))</f>
        <v/>
      </c>
      <c r="D102" s="15" t="str">
        <f>IF(A102="","",VLOOKUP(A102,[7]令和3年度契約状況調査票!$C:$AR,11,FALSE))</f>
        <v/>
      </c>
      <c r="E102" s="13" t="str">
        <f>IF(A102="","",VLOOKUP(A102,[7]令和3年度契約状況調査票!$C:$AR,12,FALSE))</f>
        <v/>
      </c>
      <c r="F102" s="16" t="str">
        <f>IF(A102="","",VLOOKUP(A102,[7]令和3年度契約状況調査票!$C:$AR,13,FALSE))</f>
        <v/>
      </c>
      <c r="G102" s="17" t="str">
        <f>IF(A102="","",IF(VLOOKUP(A102,[7]令和3年度契約状況調査票!$C:$AR,14,FALSE)="②一般競争入札（総合評価方式）","一般競争入札"&amp;CHAR(10)&amp;"（総合評価方式）","一般競争入札"))</f>
        <v/>
      </c>
      <c r="H102" s="18" t="str">
        <f>IF(A102="","",IF(VLOOKUP(A102,[7]令和3年度契約状況調査票!$C:$AR,16,FALSE)="他官署で調達手続きを実施のため","他官署で調達手続きを実施のため",IF(VLOOKUP(A102,[7]令和3年度契約状況調査票!$C:$AR,23,FALSE)="②同種の他の契約の予定価格を類推されるおそれがあるため公表しない","同種の他の契約の予定価格を類推されるおそれがあるため公表しない",IF(VLOOKUP(A102,[7]令和3年度契約状況調査票!$C:$AR,23,FALSE)="－","－",IF(VLOOKUP(A102,[7]令和3年度契約状況調査票!$C:$AR,9,FALSE)&lt;&gt;"",TEXT(VLOOKUP(A102,[7]令和3年度契約状況調査票!$C:$AR,16,FALSE),"#,##0円")&amp;CHAR(10)&amp;"(A)",VLOOKUP(A102,[7]令和3年度契約状況調査票!$C:$AR,16,FALSE))))))</f>
        <v/>
      </c>
      <c r="I102" s="18" t="str">
        <f>IF(A102="","",VLOOKUP(A102,[7]令和3年度契約状況調査票!$C:$AR,17,FALSE))</f>
        <v/>
      </c>
      <c r="J102" s="19" t="str">
        <f>IF(A102="","",IF(VLOOKUP(A102,[7]令和3年度契約状況調査票!$C:$AR,16,FALSE)="他官署で調達手続きを実施のため","－",IF(VLOOKUP(A102,[7]令和3年度契約状況調査票!$C:$AR,23,FALSE)="②同種の他の契約の予定価格を類推されるおそれがあるため公表しない","－",IF(VLOOKUP(A102,[7]令和3年度契約状況調査票!$C:$AR,23,FALSE)="－","－",IF(VLOOKUP(A102,[7]令和3年度契約状況調査票!$C:$AR,9,FALSE)&lt;&gt;"",TEXT(VLOOKUP(A102,[7]令和3年度契約状況調査票!$C:$AR,19,FALSE),"#.0%")&amp;CHAR(10)&amp;"(B/A×100)",VLOOKUP(A102,[7]令和3年度契約状況調査票!$C:$AR,19,FALSE))))))</f>
        <v/>
      </c>
      <c r="K102" s="20" t="str">
        <f>IF(A102="","",IF(VLOOKUP(A102,[7]令和3年度契約状況調査票!$C:$AR,29,FALSE)="①公益社団法人","公社",IF(VLOOKUP(A102,[7]令和3年度契約状況調査票!$C:$AR,29,FALSE)="②公益財団法人","公財","")))</f>
        <v/>
      </c>
      <c r="L102" s="20" t="str">
        <f>IF(A102="","",VLOOKUP(A102,[7]令和3年度契約状況調査票!$C:$AR,30,FALSE))</f>
        <v/>
      </c>
      <c r="M102" s="21" t="str">
        <f>IF(A102="","",IF(VLOOKUP(A102,[7]令和3年度契約状況調査票!$C:$AR,30,FALSE)="国所管",VLOOKUP(A102,[7]令和3年度契約状況調査票!$C:$AR,24,FALSE),""))</f>
        <v/>
      </c>
      <c r="N102" s="22" t="str">
        <f>IF(A102="","",IF(AND(P102="○",O102="分担契約/単価契約"),"単価契約"&amp;CHAR(10)&amp;"予定調達総額 "&amp;TEXT(VLOOKUP(A102,[7]令和3年度契約状況調査票!$C:$AR,18,FALSE),"#,##0円")&amp;"(B)"&amp;CHAR(10)&amp;"分担契約"&amp;CHAR(10)&amp;VLOOKUP(A102,[7]令和3年度契約状況調査票!$C:$AR,34,FALSE),IF(AND(P102="○",O102="分担契約"),"分担契約"&amp;CHAR(10)&amp;"契約総額 "&amp;TEXT(VLOOKUP(A102,[7]令和3年度契約状況調査票!$C:$AR,18,FALSE),"#,##0円")&amp;"(B)"&amp;CHAR(10)&amp;VLOOKUP(A102,[7]令和3年度契約状況調査票!$C:$AR,34,FALSE),(IF(O102="分担契約/単価契約","単価契約"&amp;CHAR(10)&amp;"予定調達総額 "&amp;TEXT(VLOOKUP(A102,[7]令和3年度契約状況調査票!$C:$AR,18,FALSE),"#,##0円")&amp;CHAR(10)&amp;"分担契約"&amp;CHAR(10)&amp;VLOOKUP(A102,[7]令和3年度契約状況調査票!$C:$AR,34,FALSE),IF(O102="分担契約","分担契約"&amp;CHAR(10)&amp;"契約総額 "&amp;TEXT(VLOOKUP(A102,[7]令和3年度契約状況調査票!$C:$AR,18,FALSE),"#,##0円")&amp;CHAR(10)&amp;VLOOKUP(A102,[7]令和3年度契約状況調査票!$C:$AR,34,FALSE),IF(O102="単価契約","単価契約"&amp;CHAR(10)&amp;"予定調達総額 "&amp;TEXT(VLOOKUP(A102,[7]令和3年度契約状況調査票!$C:$AR,18,FALSE),"#,##0円")&amp;CHAR(10)&amp;VLOOKUP(A102,[7]令和3年度契約状況調査票!$C:$AR,34,FALSE),VLOOKUP(A102,[7]令和3年度契約状況調査票!$C:$AR,34,FALSE))))))))</f>
        <v/>
      </c>
      <c r="O102" s="11" t="str">
        <f>IF(A102="","",VLOOKUP(A102,[7]令和3年度契約状況調査票!$C:$BY,55,FALSE))</f>
        <v/>
      </c>
      <c r="P102" s="11" t="str">
        <f>IF(A102="","",IF(VLOOKUP(A102,[7]令和3年度契約状況調査票!$C:$AR,16,FALSE)="他官署で調達手続きを実施のため","×",IF(VLOOKUP(A102,[7]令和3年度契約状況調査票!$C:$AR,23,FALSE)="②同種の他の契約の予定価格を類推されるおそれがあるため公表しない","×","○")))</f>
        <v/>
      </c>
    </row>
    <row r="103" spans="1:16" s="11" customFormat="1" ht="60" customHeight="1">
      <c r="A103" s="12" t="str">
        <f>IF(MAX([7]令和3年度契約状況調査票!C102:C347)&gt;=ROW()-5,ROW()-5,"")</f>
        <v/>
      </c>
      <c r="B103" s="13" t="str">
        <f>IF(A103="","",VLOOKUP(A103,[7]令和3年度契約状況調査票!$C:$AR,7,FALSE))</f>
        <v/>
      </c>
      <c r="C103" s="14" t="str">
        <f>IF(A103="","",VLOOKUP(A103,[7]令和3年度契約状況調査票!$C:$AR,8,FALSE))</f>
        <v/>
      </c>
      <c r="D103" s="15" t="str">
        <f>IF(A103="","",VLOOKUP(A103,[7]令和3年度契約状況調査票!$C:$AR,11,FALSE))</f>
        <v/>
      </c>
      <c r="E103" s="13" t="str">
        <f>IF(A103="","",VLOOKUP(A103,[7]令和3年度契約状況調査票!$C:$AR,12,FALSE))</f>
        <v/>
      </c>
      <c r="F103" s="16" t="str">
        <f>IF(A103="","",VLOOKUP(A103,[7]令和3年度契約状況調査票!$C:$AR,13,FALSE))</f>
        <v/>
      </c>
      <c r="G103" s="17" t="str">
        <f>IF(A103="","",IF(VLOOKUP(A103,[7]令和3年度契約状況調査票!$C:$AR,14,FALSE)="②一般競争入札（総合評価方式）","一般競争入札"&amp;CHAR(10)&amp;"（総合評価方式）","一般競争入札"))</f>
        <v/>
      </c>
      <c r="H103" s="18" t="str">
        <f>IF(A103="","",IF(VLOOKUP(A103,[7]令和3年度契約状況調査票!$C:$AR,16,FALSE)="他官署で調達手続きを実施のため","他官署で調達手続きを実施のため",IF(VLOOKUP(A103,[7]令和3年度契約状況調査票!$C:$AR,23,FALSE)="②同種の他の契約の予定価格を類推されるおそれがあるため公表しない","同種の他の契約の予定価格を類推されるおそれがあるため公表しない",IF(VLOOKUP(A103,[7]令和3年度契約状況調査票!$C:$AR,23,FALSE)="－","－",IF(VLOOKUP(A103,[7]令和3年度契約状況調査票!$C:$AR,9,FALSE)&lt;&gt;"",TEXT(VLOOKUP(A103,[7]令和3年度契約状況調査票!$C:$AR,16,FALSE),"#,##0円")&amp;CHAR(10)&amp;"(A)",VLOOKUP(A103,[7]令和3年度契約状況調査票!$C:$AR,16,FALSE))))))</f>
        <v/>
      </c>
      <c r="I103" s="18" t="str">
        <f>IF(A103="","",VLOOKUP(A103,[7]令和3年度契約状況調査票!$C:$AR,17,FALSE))</f>
        <v/>
      </c>
      <c r="J103" s="19" t="str">
        <f>IF(A103="","",IF(VLOOKUP(A103,[7]令和3年度契約状況調査票!$C:$AR,16,FALSE)="他官署で調達手続きを実施のため","－",IF(VLOOKUP(A103,[7]令和3年度契約状況調査票!$C:$AR,23,FALSE)="②同種の他の契約の予定価格を類推されるおそれがあるため公表しない","－",IF(VLOOKUP(A103,[7]令和3年度契約状況調査票!$C:$AR,23,FALSE)="－","－",IF(VLOOKUP(A103,[7]令和3年度契約状況調査票!$C:$AR,9,FALSE)&lt;&gt;"",TEXT(VLOOKUP(A103,[7]令和3年度契約状況調査票!$C:$AR,19,FALSE),"#.0%")&amp;CHAR(10)&amp;"(B/A×100)",VLOOKUP(A103,[7]令和3年度契約状況調査票!$C:$AR,19,FALSE))))))</f>
        <v/>
      </c>
      <c r="K103" s="20" t="str">
        <f>IF(A103="","",IF(VLOOKUP(A103,[7]令和3年度契約状況調査票!$C:$AR,29,FALSE)="①公益社団法人","公社",IF(VLOOKUP(A103,[7]令和3年度契約状況調査票!$C:$AR,29,FALSE)="②公益財団法人","公財","")))</f>
        <v/>
      </c>
      <c r="L103" s="20" t="str">
        <f>IF(A103="","",VLOOKUP(A103,[7]令和3年度契約状況調査票!$C:$AR,30,FALSE))</f>
        <v/>
      </c>
      <c r="M103" s="21" t="str">
        <f>IF(A103="","",IF(VLOOKUP(A103,[7]令和3年度契約状況調査票!$C:$AR,30,FALSE)="国所管",VLOOKUP(A103,[7]令和3年度契約状況調査票!$C:$AR,24,FALSE),""))</f>
        <v/>
      </c>
      <c r="N103" s="22" t="str">
        <f>IF(A103="","",IF(AND(P103="○",O103="分担契約/単価契約"),"単価契約"&amp;CHAR(10)&amp;"予定調達総額 "&amp;TEXT(VLOOKUP(A103,[7]令和3年度契約状況調査票!$C:$AR,18,FALSE),"#,##0円")&amp;"(B)"&amp;CHAR(10)&amp;"分担契約"&amp;CHAR(10)&amp;VLOOKUP(A103,[7]令和3年度契約状況調査票!$C:$AR,34,FALSE),IF(AND(P103="○",O103="分担契約"),"分担契約"&amp;CHAR(10)&amp;"契約総額 "&amp;TEXT(VLOOKUP(A103,[7]令和3年度契約状況調査票!$C:$AR,18,FALSE),"#,##0円")&amp;"(B)"&amp;CHAR(10)&amp;VLOOKUP(A103,[7]令和3年度契約状況調査票!$C:$AR,34,FALSE),(IF(O103="分担契約/単価契約","単価契約"&amp;CHAR(10)&amp;"予定調達総額 "&amp;TEXT(VLOOKUP(A103,[7]令和3年度契約状況調査票!$C:$AR,18,FALSE),"#,##0円")&amp;CHAR(10)&amp;"分担契約"&amp;CHAR(10)&amp;VLOOKUP(A103,[7]令和3年度契約状況調査票!$C:$AR,34,FALSE),IF(O103="分担契約","分担契約"&amp;CHAR(10)&amp;"契約総額 "&amp;TEXT(VLOOKUP(A103,[7]令和3年度契約状況調査票!$C:$AR,18,FALSE),"#,##0円")&amp;CHAR(10)&amp;VLOOKUP(A103,[7]令和3年度契約状況調査票!$C:$AR,34,FALSE),IF(O103="単価契約","単価契約"&amp;CHAR(10)&amp;"予定調達総額 "&amp;TEXT(VLOOKUP(A103,[7]令和3年度契約状況調査票!$C:$AR,18,FALSE),"#,##0円")&amp;CHAR(10)&amp;VLOOKUP(A103,[7]令和3年度契約状況調査票!$C:$AR,34,FALSE),VLOOKUP(A103,[7]令和3年度契約状況調査票!$C:$AR,34,FALSE))))))))</f>
        <v/>
      </c>
      <c r="O103" s="11" t="str">
        <f>IF(A103="","",VLOOKUP(A103,[7]令和3年度契約状況調査票!$C:$BY,55,FALSE))</f>
        <v/>
      </c>
      <c r="P103" s="11" t="str">
        <f>IF(A103="","",IF(VLOOKUP(A103,[7]令和3年度契約状況調査票!$C:$AR,16,FALSE)="他官署で調達手続きを実施のため","×",IF(VLOOKUP(A103,[7]令和3年度契約状況調査票!$C:$AR,23,FALSE)="②同種の他の契約の予定価格を類推されるおそれがあるため公表しない","×","○")))</f>
        <v/>
      </c>
    </row>
    <row r="104" spans="1:16" s="23" customFormat="1" ht="60" customHeight="1">
      <c r="A104" s="12" t="str">
        <f>IF(MAX([7]令和3年度契約状況調査票!C103:C348)&gt;=ROW()-5,ROW()-5,"")</f>
        <v/>
      </c>
      <c r="B104" s="13" t="str">
        <f>IF(A104="","",VLOOKUP(A104,[7]令和3年度契約状況調査票!$C:$AR,7,FALSE))</f>
        <v/>
      </c>
      <c r="C104" s="14" t="str">
        <f>IF(A104="","",VLOOKUP(A104,[7]令和3年度契約状況調査票!$C:$AR,8,FALSE))</f>
        <v/>
      </c>
      <c r="D104" s="15" t="str">
        <f>IF(A104="","",VLOOKUP(A104,[7]令和3年度契約状況調査票!$C:$AR,11,FALSE))</f>
        <v/>
      </c>
      <c r="E104" s="13" t="str">
        <f>IF(A104="","",VLOOKUP(A104,[7]令和3年度契約状況調査票!$C:$AR,12,FALSE))</f>
        <v/>
      </c>
      <c r="F104" s="16" t="str">
        <f>IF(A104="","",VLOOKUP(A104,[7]令和3年度契約状況調査票!$C:$AR,13,FALSE))</f>
        <v/>
      </c>
      <c r="G104" s="17" t="str">
        <f>IF(A104="","",IF(VLOOKUP(A104,[7]令和3年度契約状況調査票!$C:$AR,14,FALSE)="②一般競争入札（総合評価方式）","一般競争入札"&amp;CHAR(10)&amp;"（総合評価方式）","一般競争入札"))</f>
        <v/>
      </c>
      <c r="H104" s="18" t="str">
        <f>IF(A104="","",IF(VLOOKUP(A104,[7]令和3年度契約状況調査票!$C:$AR,16,FALSE)="他官署で調達手続きを実施のため","他官署で調達手続きを実施のため",IF(VLOOKUP(A104,[7]令和3年度契約状況調査票!$C:$AR,23,FALSE)="②同種の他の契約の予定価格を類推されるおそれがあるため公表しない","同種の他の契約の予定価格を類推されるおそれがあるため公表しない",IF(VLOOKUP(A104,[7]令和3年度契約状況調査票!$C:$AR,23,FALSE)="－","－",IF(VLOOKUP(A104,[7]令和3年度契約状況調査票!$C:$AR,9,FALSE)&lt;&gt;"",TEXT(VLOOKUP(A104,[7]令和3年度契約状況調査票!$C:$AR,16,FALSE),"#,##0円")&amp;CHAR(10)&amp;"(A)",VLOOKUP(A104,[7]令和3年度契約状況調査票!$C:$AR,16,FALSE))))))</f>
        <v/>
      </c>
      <c r="I104" s="18" t="str">
        <f>IF(A104="","",VLOOKUP(A104,[7]令和3年度契約状況調査票!$C:$AR,17,FALSE))</f>
        <v/>
      </c>
      <c r="J104" s="19" t="str">
        <f>IF(A104="","",IF(VLOOKUP(A104,[7]令和3年度契約状況調査票!$C:$AR,16,FALSE)="他官署で調達手続きを実施のため","－",IF(VLOOKUP(A104,[7]令和3年度契約状況調査票!$C:$AR,23,FALSE)="②同種の他の契約の予定価格を類推されるおそれがあるため公表しない","－",IF(VLOOKUP(A104,[7]令和3年度契約状況調査票!$C:$AR,23,FALSE)="－","－",IF(VLOOKUP(A104,[7]令和3年度契約状況調査票!$C:$AR,9,FALSE)&lt;&gt;"",TEXT(VLOOKUP(A104,[7]令和3年度契約状況調査票!$C:$AR,19,FALSE),"#.0%")&amp;CHAR(10)&amp;"(B/A×100)",VLOOKUP(A104,[7]令和3年度契約状況調査票!$C:$AR,19,FALSE))))))</f>
        <v/>
      </c>
      <c r="K104" s="20" t="str">
        <f>IF(A104="","",IF(VLOOKUP(A104,[7]令和3年度契約状況調査票!$C:$AR,29,FALSE)="①公益社団法人","公社",IF(VLOOKUP(A104,[7]令和3年度契約状況調査票!$C:$AR,29,FALSE)="②公益財団法人","公財","")))</f>
        <v/>
      </c>
      <c r="L104" s="20" t="str">
        <f>IF(A104="","",VLOOKUP(A104,[7]令和3年度契約状況調査票!$C:$AR,30,FALSE))</f>
        <v/>
      </c>
      <c r="M104" s="21" t="str">
        <f>IF(A104="","",IF(VLOOKUP(A104,[7]令和3年度契約状況調査票!$C:$AR,30,FALSE)="国所管",VLOOKUP(A104,[7]令和3年度契約状況調査票!$C:$AR,24,FALSE),""))</f>
        <v/>
      </c>
      <c r="N104" s="22" t="str">
        <f>IF(A104="","",IF(AND(P104="○",O104="分担契約/単価契約"),"単価契約"&amp;CHAR(10)&amp;"予定調達総額 "&amp;TEXT(VLOOKUP(A104,[7]令和3年度契約状況調査票!$C:$AR,18,FALSE),"#,##0円")&amp;"(B)"&amp;CHAR(10)&amp;"分担契約"&amp;CHAR(10)&amp;VLOOKUP(A104,[7]令和3年度契約状況調査票!$C:$AR,34,FALSE),IF(AND(P104="○",O104="分担契約"),"分担契約"&amp;CHAR(10)&amp;"契約総額 "&amp;TEXT(VLOOKUP(A104,[7]令和3年度契約状況調査票!$C:$AR,18,FALSE),"#,##0円")&amp;"(B)"&amp;CHAR(10)&amp;VLOOKUP(A104,[7]令和3年度契約状況調査票!$C:$AR,34,FALSE),(IF(O104="分担契約/単価契約","単価契約"&amp;CHAR(10)&amp;"予定調達総額 "&amp;TEXT(VLOOKUP(A104,[7]令和3年度契約状況調査票!$C:$AR,18,FALSE),"#,##0円")&amp;CHAR(10)&amp;"分担契約"&amp;CHAR(10)&amp;VLOOKUP(A104,[7]令和3年度契約状況調査票!$C:$AR,34,FALSE),IF(O104="分担契約","分担契約"&amp;CHAR(10)&amp;"契約総額 "&amp;TEXT(VLOOKUP(A104,[7]令和3年度契約状況調査票!$C:$AR,18,FALSE),"#,##0円")&amp;CHAR(10)&amp;VLOOKUP(A104,[7]令和3年度契約状況調査票!$C:$AR,34,FALSE),IF(O104="単価契約","単価契約"&amp;CHAR(10)&amp;"予定調達総額 "&amp;TEXT(VLOOKUP(A104,[7]令和3年度契約状況調査票!$C:$AR,18,FALSE),"#,##0円")&amp;CHAR(10)&amp;VLOOKUP(A104,[7]令和3年度契約状況調査票!$C:$AR,34,FALSE),VLOOKUP(A104,[7]令和3年度契約状況調査票!$C:$AR,34,FALSE))))))))</f>
        <v/>
      </c>
      <c r="O104" s="11" t="str">
        <f>IF(A104="","",VLOOKUP(A104,[7]令和3年度契約状況調査票!$C:$BY,55,FALSE))</f>
        <v/>
      </c>
      <c r="P104" s="11" t="str">
        <f>IF(A104="","",IF(VLOOKUP(A104,[7]令和3年度契約状況調査票!$C:$AR,16,FALSE)="他官署で調達手続きを実施のため","×",IF(VLOOKUP(A104,[7]令和3年度契約状況調査票!$C:$AR,23,FALSE)="②同種の他の契約の予定価格を類推されるおそれがあるため公表しない","×","○")))</f>
        <v/>
      </c>
    </row>
    <row r="105" spans="1:16" s="23" customFormat="1" ht="60" customHeight="1">
      <c r="A105" s="12" t="str">
        <f>IF(MAX([7]令和3年度契約状況調査票!C104:C349)&gt;=ROW()-5,ROW()-5,"")</f>
        <v/>
      </c>
      <c r="B105" s="13" t="str">
        <f>IF(A105="","",VLOOKUP(A105,[7]令和3年度契約状況調査票!$C:$AR,7,FALSE))</f>
        <v/>
      </c>
      <c r="C105" s="14" t="str">
        <f>IF(A105="","",VLOOKUP(A105,[7]令和3年度契約状況調査票!$C:$AR,8,FALSE))</f>
        <v/>
      </c>
      <c r="D105" s="15" t="str">
        <f>IF(A105="","",VLOOKUP(A105,[7]令和3年度契約状況調査票!$C:$AR,11,FALSE))</f>
        <v/>
      </c>
      <c r="E105" s="13" t="str">
        <f>IF(A105="","",VLOOKUP(A105,[7]令和3年度契約状況調査票!$C:$AR,12,FALSE))</f>
        <v/>
      </c>
      <c r="F105" s="16" t="str">
        <f>IF(A105="","",VLOOKUP(A105,[7]令和3年度契約状況調査票!$C:$AR,13,FALSE))</f>
        <v/>
      </c>
      <c r="G105" s="17" t="str">
        <f>IF(A105="","",IF(VLOOKUP(A105,[7]令和3年度契約状況調査票!$C:$AR,14,FALSE)="②一般競争入札（総合評価方式）","一般競争入札"&amp;CHAR(10)&amp;"（総合評価方式）","一般競争入札"))</f>
        <v/>
      </c>
      <c r="H105" s="18" t="str">
        <f>IF(A105="","",IF(VLOOKUP(A105,[7]令和3年度契約状況調査票!$C:$AR,16,FALSE)="他官署で調達手続きを実施のため","他官署で調達手続きを実施のため",IF(VLOOKUP(A105,[7]令和3年度契約状況調査票!$C:$AR,23,FALSE)="②同種の他の契約の予定価格を類推されるおそれがあるため公表しない","同種の他の契約の予定価格を類推されるおそれがあるため公表しない",IF(VLOOKUP(A105,[7]令和3年度契約状況調査票!$C:$AR,23,FALSE)="－","－",IF(VLOOKUP(A105,[7]令和3年度契約状況調査票!$C:$AR,9,FALSE)&lt;&gt;"",TEXT(VLOOKUP(A105,[7]令和3年度契約状況調査票!$C:$AR,16,FALSE),"#,##0円")&amp;CHAR(10)&amp;"(A)",VLOOKUP(A105,[7]令和3年度契約状況調査票!$C:$AR,16,FALSE))))))</f>
        <v/>
      </c>
      <c r="I105" s="18" t="str">
        <f>IF(A105="","",VLOOKUP(A105,[7]令和3年度契約状況調査票!$C:$AR,17,FALSE))</f>
        <v/>
      </c>
      <c r="J105" s="19" t="str">
        <f>IF(A105="","",IF(VLOOKUP(A105,[7]令和3年度契約状況調査票!$C:$AR,16,FALSE)="他官署で調達手続きを実施のため","－",IF(VLOOKUP(A105,[7]令和3年度契約状況調査票!$C:$AR,23,FALSE)="②同種の他の契約の予定価格を類推されるおそれがあるため公表しない","－",IF(VLOOKUP(A105,[7]令和3年度契約状況調査票!$C:$AR,23,FALSE)="－","－",IF(VLOOKUP(A105,[7]令和3年度契約状況調査票!$C:$AR,9,FALSE)&lt;&gt;"",TEXT(VLOOKUP(A105,[7]令和3年度契約状況調査票!$C:$AR,19,FALSE),"#.0%")&amp;CHAR(10)&amp;"(B/A×100)",VLOOKUP(A105,[7]令和3年度契約状況調査票!$C:$AR,19,FALSE))))))</f>
        <v/>
      </c>
      <c r="K105" s="20" t="str">
        <f>IF(A105="","",IF(VLOOKUP(A105,[7]令和3年度契約状況調査票!$C:$AR,29,FALSE)="①公益社団法人","公社",IF(VLOOKUP(A105,[7]令和3年度契約状況調査票!$C:$AR,29,FALSE)="②公益財団法人","公財","")))</f>
        <v/>
      </c>
      <c r="L105" s="20" t="str">
        <f>IF(A105="","",VLOOKUP(A105,[7]令和3年度契約状況調査票!$C:$AR,30,FALSE))</f>
        <v/>
      </c>
      <c r="M105" s="21" t="str">
        <f>IF(A105="","",IF(VLOOKUP(A105,[7]令和3年度契約状況調査票!$C:$AR,30,FALSE)="国所管",VLOOKUP(A105,[7]令和3年度契約状況調査票!$C:$AR,24,FALSE),""))</f>
        <v/>
      </c>
      <c r="N105" s="22" t="str">
        <f>IF(A105="","",IF(AND(P105="○",O105="分担契約/単価契約"),"単価契約"&amp;CHAR(10)&amp;"予定調達総額 "&amp;TEXT(VLOOKUP(A105,[7]令和3年度契約状況調査票!$C:$AR,18,FALSE),"#,##0円")&amp;"(B)"&amp;CHAR(10)&amp;"分担契約"&amp;CHAR(10)&amp;VLOOKUP(A105,[7]令和3年度契約状況調査票!$C:$AR,34,FALSE),IF(AND(P105="○",O105="分担契約"),"分担契約"&amp;CHAR(10)&amp;"契約総額 "&amp;TEXT(VLOOKUP(A105,[7]令和3年度契約状況調査票!$C:$AR,18,FALSE),"#,##0円")&amp;"(B)"&amp;CHAR(10)&amp;VLOOKUP(A105,[7]令和3年度契約状況調査票!$C:$AR,34,FALSE),(IF(O105="分担契約/単価契約","単価契約"&amp;CHAR(10)&amp;"予定調達総額 "&amp;TEXT(VLOOKUP(A105,[7]令和3年度契約状況調査票!$C:$AR,18,FALSE),"#,##0円")&amp;CHAR(10)&amp;"分担契約"&amp;CHAR(10)&amp;VLOOKUP(A105,[7]令和3年度契約状況調査票!$C:$AR,34,FALSE),IF(O105="分担契約","分担契約"&amp;CHAR(10)&amp;"契約総額 "&amp;TEXT(VLOOKUP(A105,[7]令和3年度契約状況調査票!$C:$AR,18,FALSE),"#,##0円")&amp;CHAR(10)&amp;VLOOKUP(A105,[7]令和3年度契約状況調査票!$C:$AR,34,FALSE),IF(O105="単価契約","単価契約"&amp;CHAR(10)&amp;"予定調達総額 "&amp;TEXT(VLOOKUP(A105,[7]令和3年度契約状況調査票!$C:$AR,18,FALSE),"#,##0円")&amp;CHAR(10)&amp;VLOOKUP(A105,[7]令和3年度契約状況調査票!$C:$AR,34,FALSE),VLOOKUP(A105,[7]令和3年度契約状況調査票!$C:$AR,34,FALSE))))))))</f>
        <v/>
      </c>
      <c r="O105" s="11" t="str">
        <f>IF(A105="","",VLOOKUP(A105,[7]令和3年度契約状況調査票!$C:$BY,55,FALSE))</f>
        <v/>
      </c>
      <c r="P105" s="11" t="str">
        <f>IF(A105="","",IF(VLOOKUP(A105,[7]令和3年度契約状況調査票!$C:$AR,16,FALSE)="他官署で調達手続きを実施のため","×",IF(VLOOKUP(A105,[7]令和3年度契約状況調査票!$C:$AR,23,FALSE)="②同種の他の契約の予定価格を類推されるおそれがあるため公表しない","×","○")))</f>
        <v/>
      </c>
    </row>
    <row r="106" spans="1:16" s="23" customFormat="1" ht="60" customHeight="1">
      <c r="A106" s="12" t="str">
        <f>IF(MAX([7]令和3年度契約状況調査票!C105:C350)&gt;=ROW()-5,ROW()-5,"")</f>
        <v/>
      </c>
      <c r="B106" s="13" t="str">
        <f>IF(A106="","",VLOOKUP(A106,[7]令和3年度契約状況調査票!$C:$AR,7,FALSE))</f>
        <v/>
      </c>
      <c r="C106" s="14" t="str">
        <f>IF(A106="","",VLOOKUP(A106,[7]令和3年度契約状況調査票!$C:$AR,8,FALSE))</f>
        <v/>
      </c>
      <c r="D106" s="15" t="str">
        <f>IF(A106="","",VLOOKUP(A106,[7]令和3年度契約状況調査票!$C:$AR,11,FALSE))</f>
        <v/>
      </c>
      <c r="E106" s="13" t="str">
        <f>IF(A106="","",VLOOKUP(A106,[7]令和3年度契約状況調査票!$C:$AR,12,FALSE))</f>
        <v/>
      </c>
      <c r="F106" s="16" t="str">
        <f>IF(A106="","",VLOOKUP(A106,[7]令和3年度契約状況調査票!$C:$AR,13,FALSE))</f>
        <v/>
      </c>
      <c r="G106" s="17" t="str">
        <f>IF(A106="","",IF(VLOOKUP(A106,[7]令和3年度契約状況調査票!$C:$AR,14,FALSE)="②一般競争入札（総合評価方式）","一般競争入札"&amp;CHAR(10)&amp;"（総合評価方式）","一般競争入札"))</f>
        <v/>
      </c>
      <c r="H106" s="18" t="str">
        <f>IF(A106="","",IF(VLOOKUP(A106,[7]令和3年度契約状況調査票!$C:$AR,16,FALSE)="他官署で調達手続きを実施のため","他官署で調達手続きを実施のため",IF(VLOOKUP(A106,[7]令和3年度契約状況調査票!$C:$AR,23,FALSE)="②同種の他の契約の予定価格を類推されるおそれがあるため公表しない","同種の他の契約の予定価格を類推されるおそれがあるため公表しない",IF(VLOOKUP(A106,[7]令和3年度契約状況調査票!$C:$AR,23,FALSE)="－","－",IF(VLOOKUP(A106,[7]令和3年度契約状況調査票!$C:$AR,9,FALSE)&lt;&gt;"",TEXT(VLOOKUP(A106,[7]令和3年度契約状況調査票!$C:$AR,16,FALSE),"#,##0円")&amp;CHAR(10)&amp;"(A)",VLOOKUP(A106,[7]令和3年度契約状況調査票!$C:$AR,16,FALSE))))))</f>
        <v/>
      </c>
      <c r="I106" s="18" t="str">
        <f>IF(A106="","",VLOOKUP(A106,[7]令和3年度契約状況調査票!$C:$AR,17,FALSE))</f>
        <v/>
      </c>
      <c r="J106" s="19" t="str">
        <f>IF(A106="","",IF(VLOOKUP(A106,[7]令和3年度契約状況調査票!$C:$AR,16,FALSE)="他官署で調達手続きを実施のため","－",IF(VLOOKUP(A106,[7]令和3年度契約状況調査票!$C:$AR,23,FALSE)="②同種の他の契約の予定価格を類推されるおそれがあるため公表しない","－",IF(VLOOKUP(A106,[7]令和3年度契約状況調査票!$C:$AR,23,FALSE)="－","－",IF(VLOOKUP(A106,[7]令和3年度契約状況調査票!$C:$AR,9,FALSE)&lt;&gt;"",TEXT(VLOOKUP(A106,[7]令和3年度契約状況調査票!$C:$AR,19,FALSE),"#.0%")&amp;CHAR(10)&amp;"(B/A×100)",VLOOKUP(A106,[7]令和3年度契約状況調査票!$C:$AR,19,FALSE))))))</f>
        <v/>
      </c>
      <c r="K106" s="20" t="str">
        <f>IF(A106="","",IF(VLOOKUP(A106,[7]令和3年度契約状況調査票!$C:$AR,29,FALSE)="①公益社団法人","公社",IF(VLOOKUP(A106,[7]令和3年度契約状況調査票!$C:$AR,29,FALSE)="②公益財団法人","公財","")))</f>
        <v/>
      </c>
      <c r="L106" s="20" t="str">
        <f>IF(A106="","",VLOOKUP(A106,[7]令和3年度契約状況調査票!$C:$AR,30,FALSE))</f>
        <v/>
      </c>
      <c r="M106" s="21" t="str">
        <f>IF(A106="","",IF(VLOOKUP(A106,[7]令和3年度契約状況調査票!$C:$AR,30,FALSE)="国所管",VLOOKUP(A106,[7]令和3年度契約状況調査票!$C:$AR,24,FALSE),""))</f>
        <v/>
      </c>
      <c r="N106" s="22" t="str">
        <f>IF(A106="","",IF(AND(P106="○",O106="分担契約/単価契約"),"単価契約"&amp;CHAR(10)&amp;"予定調達総額 "&amp;TEXT(VLOOKUP(A106,[7]令和3年度契約状況調査票!$C:$AR,18,FALSE),"#,##0円")&amp;"(B)"&amp;CHAR(10)&amp;"分担契約"&amp;CHAR(10)&amp;VLOOKUP(A106,[7]令和3年度契約状況調査票!$C:$AR,34,FALSE),IF(AND(P106="○",O106="分担契約"),"分担契約"&amp;CHAR(10)&amp;"契約総額 "&amp;TEXT(VLOOKUP(A106,[7]令和3年度契約状況調査票!$C:$AR,18,FALSE),"#,##0円")&amp;"(B)"&amp;CHAR(10)&amp;VLOOKUP(A106,[7]令和3年度契約状況調査票!$C:$AR,34,FALSE),(IF(O106="分担契約/単価契約","単価契約"&amp;CHAR(10)&amp;"予定調達総額 "&amp;TEXT(VLOOKUP(A106,[7]令和3年度契約状況調査票!$C:$AR,18,FALSE),"#,##0円")&amp;CHAR(10)&amp;"分担契約"&amp;CHAR(10)&amp;VLOOKUP(A106,[7]令和3年度契約状況調査票!$C:$AR,34,FALSE),IF(O106="分担契約","分担契約"&amp;CHAR(10)&amp;"契約総額 "&amp;TEXT(VLOOKUP(A106,[7]令和3年度契約状況調査票!$C:$AR,18,FALSE),"#,##0円")&amp;CHAR(10)&amp;VLOOKUP(A106,[7]令和3年度契約状況調査票!$C:$AR,34,FALSE),IF(O106="単価契約","単価契約"&amp;CHAR(10)&amp;"予定調達総額 "&amp;TEXT(VLOOKUP(A106,[7]令和3年度契約状況調査票!$C:$AR,18,FALSE),"#,##0円")&amp;CHAR(10)&amp;VLOOKUP(A106,[7]令和3年度契約状況調査票!$C:$AR,34,FALSE),VLOOKUP(A106,[7]令和3年度契約状況調査票!$C:$AR,34,FALSE))))))))</f>
        <v/>
      </c>
      <c r="O106" s="11" t="str">
        <f>IF(A106="","",VLOOKUP(A106,[7]令和3年度契約状況調査票!$C:$BY,55,FALSE))</f>
        <v/>
      </c>
      <c r="P106" s="11" t="str">
        <f>IF(A106="","",IF(VLOOKUP(A106,[7]令和3年度契約状況調査票!$C:$AR,16,FALSE)="他官署で調達手続きを実施のため","×",IF(VLOOKUP(A106,[7]令和3年度契約状況調査票!$C:$AR,23,FALSE)="②同種の他の契約の予定価格を類推されるおそれがあるため公表しない","×","○")))</f>
        <v/>
      </c>
    </row>
    <row r="107" spans="1:16" s="23" customFormat="1" ht="60" customHeight="1">
      <c r="A107" s="12" t="str">
        <f>IF(MAX([7]令和3年度契約状況調査票!C106:C351)&gt;=ROW()-5,ROW()-5,"")</f>
        <v/>
      </c>
      <c r="B107" s="13" t="str">
        <f>IF(A107="","",VLOOKUP(A107,[7]令和3年度契約状況調査票!$C:$AR,7,FALSE))</f>
        <v/>
      </c>
      <c r="C107" s="14" t="str">
        <f>IF(A107="","",VLOOKUP(A107,[7]令和3年度契約状況調査票!$C:$AR,8,FALSE))</f>
        <v/>
      </c>
      <c r="D107" s="15" t="str">
        <f>IF(A107="","",VLOOKUP(A107,[7]令和3年度契約状況調査票!$C:$AR,11,FALSE))</f>
        <v/>
      </c>
      <c r="E107" s="13" t="str">
        <f>IF(A107="","",VLOOKUP(A107,[7]令和3年度契約状況調査票!$C:$AR,12,FALSE))</f>
        <v/>
      </c>
      <c r="F107" s="16" t="str">
        <f>IF(A107="","",VLOOKUP(A107,[7]令和3年度契約状況調査票!$C:$AR,13,FALSE))</f>
        <v/>
      </c>
      <c r="G107" s="17" t="str">
        <f>IF(A107="","",IF(VLOOKUP(A107,[7]令和3年度契約状況調査票!$C:$AR,14,FALSE)="②一般競争入札（総合評価方式）","一般競争入札"&amp;CHAR(10)&amp;"（総合評価方式）","一般競争入札"))</f>
        <v/>
      </c>
      <c r="H107" s="18" t="str">
        <f>IF(A107="","",IF(VLOOKUP(A107,[7]令和3年度契約状況調査票!$C:$AR,16,FALSE)="他官署で調達手続きを実施のため","他官署で調達手続きを実施のため",IF(VLOOKUP(A107,[7]令和3年度契約状況調査票!$C:$AR,23,FALSE)="②同種の他の契約の予定価格を類推されるおそれがあるため公表しない","同種の他の契約の予定価格を類推されるおそれがあるため公表しない",IF(VLOOKUP(A107,[7]令和3年度契約状況調査票!$C:$AR,23,FALSE)="－","－",IF(VLOOKUP(A107,[7]令和3年度契約状況調査票!$C:$AR,9,FALSE)&lt;&gt;"",TEXT(VLOOKUP(A107,[7]令和3年度契約状況調査票!$C:$AR,16,FALSE),"#,##0円")&amp;CHAR(10)&amp;"(A)",VLOOKUP(A107,[7]令和3年度契約状況調査票!$C:$AR,16,FALSE))))))</f>
        <v/>
      </c>
      <c r="I107" s="18" t="str">
        <f>IF(A107="","",VLOOKUP(A107,[7]令和3年度契約状況調査票!$C:$AR,17,FALSE))</f>
        <v/>
      </c>
      <c r="J107" s="19" t="str">
        <f>IF(A107="","",IF(VLOOKUP(A107,[7]令和3年度契約状況調査票!$C:$AR,16,FALSE)="他官署で調達手続きを実施のため","－",IF(VLOOKUP(A107,[7]令和3年度契約状況調査票!$C:$AR,23,FALSE)="②同種の他の契約の予定価格を類推されるおそれがあるため公表しない","－",IF(VLOOKUP(A107,[7]令和3年度契約状況調査票!$C:$AR,23,FALSE)="－","－",IF(VLOOKUP(A107,[7]令和3年度契約状況調査票!$C:$AR,9,FALSE)&lt;&gt;"",TEXT(VLOOKUP(A107,[7]令和3年度契約状況調査票!$C:$AR,19,FALSE),"#.0%")&amp;CHAR(10)&amp;"(B/A×100)",VLOOKUP(A107,[7]令和3年度契約状況調査票!$C:$AR,19,FALSE))))))</f>
        <v/>
      </c>
      <c r="K107" s="20" t="str">
        <f>IF(A107="","",IF(VLOOKUP(A107,[7]令和3年度契約状況調査票!$C:$AR,29,FALSE)="①公益社団法人","公社",IF(VLOOKUP(A107,[7]令和3年度契約状況調査票!$C:$AR,29,FALSE)="②公益財団法人","公財","")))</f>
        <v/>
      </c>
      <c r="L107" s="20" t="str">
        <f>IF(A107="","",VLOOKUP(A107,[7]令和3年度契約状況調査票!$C:$AR,30,FALSE))</f>
        <v/>
      </c>
      <c r="M107" s="21" t="str">
        <f>IF(A107="","",IF(VLOOKUP(A107,[7]令和3年度契約状況調査票!$C:$AR,30,FALSE)="国所管",VLOOKUP(A107,[7]令和3年度契約状況調査票!$C:$AR,24,FALSE),""))</f>
        <v/>
      </c>
      <c r="N107" s="22" t="str">
        <f>IF(A107="","",IF(AND(P107="○",O107="分担契約/単価契約"),"単価契約"&amp;CHAR(10)&amp;"予定調達総額 "&amp;TEXT(VLOOKUP(A107,[7]令和3年度契約状況調査票!$C:$AR,18,FALSE),"#,##0円")&amp;"(B)"&amp;CHAR(10)&amp;"分担契約"&amp;CHAR(10)&amp;VLOOKUP(A107,[7]令和3年度契約状況調査票!$C:$AR,34,FALSE),IF(AND(P107="○",O107="分担契約"),"分担契約"&amp;CHAR(10)&amp;"契約総額 "&amp;TEXT(VLOOKUP(A107,[7]令和3年度契約状況調査票!$C:$AR,18,FALSE),"#,##0円")&amp;"(B)"&amp;CHAR(10)&amp;VLOOKUP(A107,[7]令和3年度契約状況調査票!$C:$AR,34,FALSE),(IF(O107="分担契約/単価契約","単価契約"&amp;CHAR(10)&amp;"予定調達総額 "&amp;TEXT(VLOOKUP(A107,[7]令和3年度契約状況調査票!$C:$AR,18,FALSE),"#,##0円")&amp;CHAR(10)&amp;"分担契約"&amp;CHAR(10)&amp;VLOOKUP(A107,[7]令和3年度契約状況調査票!$C:$AR,34,FALSE),IF(O107="分担契約","分担契約"&amp;CHAR(10)&amp;"契約総額 "&amp;TEXT(VLOOKUP(A107,[7]令和3年度契約状況調査票!$C:$AR,18,FALSE),"#,##0円")&amp;CHAR(10)&amp;VLOOKUP(A107,[7]令和3年度契約状況調査票!$C:$AR,34,FALSE),IF(O107="単価契約","単価契約"&amp;CHAR(10)&amp;"予定調達総額 "&amp;TEXT(VLOOKUP(A107,[7]令和3年度契約状況調査票!$C:$AR,18,FALSE),"#,##0円")&amp;CHAR(10)&amp;VLOOKUP(A107,[7]令和3年度契約状況調査票!$C:$AR,34,FALSE),VLOOKUP(A107,[7]令和3年度契約状況調査票!$C:$AR,34,FALSE))))))))</f>
        <v/>
      </c>
      <c r="O107" s="11" t="str">
        <f>IF(A107="","",VLOOKUP(A107,[7]令和3年度契約状況調査票!$C:$BY,55,FALSE))</f>
        <v/>
      </c>
      <c r="P107" s="11" t="str">
        <f>IF(A107="","",IF(VLOOKUP(A107,[7]令和3年度契約状況調査票!$C:$AR,16,FALSE)="他官署で調達手続きを実施のため","×",IF(VLOOKUP(A107,[7]令和3年度契約状況調査票!$C:$AR,23,FALSE)="②同種の他の契約の予定価格を類推されるおそれがあるため公表しない","×","○")))</f>
        <v/>
      </c>
    </row>
    <row r="108" spans="1:16" s="23" customFormat="1" ht="60" customHeight="1">
      <c r="A108" s="12" t="str">
        <f>IF(MAX([7]令和3年度契約状況調査票!C107:C352)&gt;=ROW()-5,ROW()-5,"")</f>
        <v/>
      </c>
      <c r="B108" s="13" t="str">
        <f>IF(A108="","",VLOOKUP(A108,[7]令和3年度契約状況調査票!$C:$AR,7,FALSE))</f>
        <v/>
      </c>
      <c r="C108" s="14" t="str">
        <f>IF(A108="","",VLOOKUP(A108,[7]令和3年度契約状況調査票!$C:$AR,8,FALSE))</f>
        <v/>
      </c>
      <c r="D108" s="15" t="str">
        <f>IF(A108="","",VLOOKUP(A108,[7]令和3年度契約状況調査票!$C:$AR,11,FALSE))</f>
        <v/>
      </c>
      <c r="E108" s="13" t="str">
        <f>IF(A108="","",VLOOKUP(A108,[7]令和3年度契約状況調査票!$C:$AR,12,FALSE))</f>
        <v/>
      </c>
      <c r="F108" s="16" t="str">
        <f>IF(A108="","",VLOOKUP(A108,[7]令和3年度契約状況調査票!$C:$AR,13,FALSE))</f>
        <v/>
      </c>
      <c r="G108" s="17" t="str">
        <f>IF(A108="","",IF(VLOOKUP(A108,[7]令和3年度契約状況調査票!$C:$AR,14,FALSE)="②一般競争入札（総合評価方式）","一般競争入札"&amp;CHAR(10)&amp;"（総合評価方式）","一般競争入札"))</f>
        <v/>
      </c>
      <c r="H108" s="18" t="str">
        <f>IF(A108="","",IF(VLOOKUP(A108,[7]令和3年度契約状況調査票!$C:$AR,16,FALSE)="他官署で調達手続きを実施のため","他官署で調達手続きを実施のため",IF(VLOOKUP(A108,[7]令和3年度契約状況調査票!$C:$AR,23,FALSE)="②同種の他の契約の予定価格を類推されるおそれがあるため公表しない","同種の他の契約の予定価格を類推されるおそれがあるため公表しない",IF(VLOOKUP(A108,[7]令和3年度契約状況調査票!$C:$AR,23,FALSE)="－","－",IF(VLOOKUP(A108,[7]令和3年度契約状況調査票!$C:$AR,9,FALSE)&lt;&gt;"",TEXT(VLOOKUP(A108,[7]令和3年度契約状況調査票!$C:$AR,16,FALSE),"#,##0円")&amp;CHAR(10)&amp;"(A)",VLOOKUP(A108,[7]令和3年度契約状況調査票!$C:$AR,16,FALSE))))))</f>
        <v/>
      </c>
      <c r="I108" s="18" t="str">
        <f>IF(A108="","",VLOOKUP(A108,[7]令和3年度契約状況調査票!$C:$AR,17,FALSE))</f>
        <v/>
      </c>
      <c r="J108" s="19" t="str">
        <f>IF(A108="","",IF(VLOOKUP(A108,[7]令和3年度契約状況調査票!$C:$AR,16,FALSE)="他官署で調達手続きを実施のため","－",IF(VLOOKUP(A108,[7]令和3年度契約状況調査票!$C:$AR,23,FALSE)="②同種の他の契約の予定価格を類推されるおそれがあるため公表しない","－",IF(VLOOKUP(A108,[7]令和3年度契約状況調査票!$C:$AR,23,FALSE)="－","－",IF(VLOOKUP(A108,[7]令和3年度契約状況調査票!$C:$AR,9,FALSE)&lt;&gt;"",TEXT(VLOOKUP(A108,[7]令和3年度契約状況調査票!$C:$AR,19,FALSE),"#.0%")&amp;CHAR(10)&amp;"(B/A×100)",VLOOKUP(A108,[7]令和3年度契約状況調査票!$C:$AR,19,FALSE))))))</f>
        <v/>
      </c>
      <c r="K108" s="20" t="str">
        <f>IF(A108="","",IF(VLOOKUP(A108,[7]令和3年度契約状況調査票!$C:$AR,29,FALSE)="①公益社団法人","公社",IF(VLOOKUP(A108,[7]令和3年度契約状況調査票!$C:$AR,29,FALSE)="②公益財団法人","公財","")))</f>
        <v/>
      </c>
      <c r="L108" s="20" t="str">
        <f>IF(A108="","",VLOOKUP(A108,[7]令和3年度契約状況調査票!$C:$AR,30,FALSE))</f>
        <v/>
      </c>
      <c r="M108" s="21" t="str">
        <f>IF(A108="","",IF(VLOOKUP(A108,[7]令和3年度契約状況調査票!$C:$AR,30,FALSE)="国所管",VLOOKUP(A108,[7]令和3年度契約状況調査票!$C:$AR,24,FALSE),""))</f>
        <v/>
      </c>
      <c r="N108" s="22" t="str">
        <f>IF(A108="","",IF(AND(P108="○",O108="分担契約/単価契約"),"単価契約"&amp;CHAR(10)&amp;"予定調達総額 "&amp;TEXT(VLOOKUP(A108,[7]令和3年度契約状況調査票!$C:$AR,18,FALSE),"#,##0円")&amp;"(B)"&amp;CHAR(10)&amp;"分担契約"&amp;CHAR(10)&amp;VLOOKUP(A108,[7]令和3年度契約状況調査票!$C:$AR,34,FALSE),IF(AND(P108="○",O108="分担契約"),"分担契約"&amp;CHAR(10)&amp;"契約総額 "&amp;TEXT(VLOOKUP(A108,[7]令和3年度契約状況調査票!$C:$AR,18,FALSE),"#,##0円")&amp;"(B)"&amp;CHAR(10)&amp;VLOOKUP(A108,[7]令和3年度契約状況調査票!$C:$AR,34,FALSE),(IF(O108="分担契約/単価契約","単価契約"&amp;CHAR(10)&amp;"予定調達総額 "&amp;TEXT(VLOOKUP(A108,[7]令和3年度契約状況調査票!$C:$AR,18,FALSE),"#,##0円")&amp;CHAR(10)&amp;"分担契約"&amp;CHAR(10)&amp;VLOOKUP(A108,[7]令和3年度契約状況調査票!$C:$AR,34,FALSE),IF(O108="分担契約","分担契約"&amp;CHAR(10)&amp;"契約総額 "&amp;TEXT(VLOOKUP(A108,[7]令和3年度契約状況調査票!$C:$AR,18,FALSE),"#,##0円")&amp;CHAR(10)&amp;VLOOKUP(A108,[7]令和3年度契約状況調査票!$C:$AR,34,FALSE),IF(O108="単価契約","単価契約"&amp;CHAR(10)&amp;"予定調達総額 "&amp;TEXT(VLOOKUP(A108,[7]令和3年度契約状況調査票!$C:$AR,18,FALSE),"#,##0円")&amp;CHAR(10)&amp;VLOOKUP(A108,[7]令和3年度契約状況調査票!$C:$AR,34,FALSE),VLOOKUP(A108,[7]令和3年度契約状況調査票!$C:$AR,34,FALSE))))))))</f>
        <v/>
      </c>
      <c r="O108" s="11" t="str">
        <f>IF(A108="","",VLOOKUP(A108,[7]令和3年度契約状況調査票!$C:$BY,55,FALSE))</f>
        <v/>
      </c>
      <c r="P108" s="11" t="str">
        <f>IF(A108="","",IF(VLOOKUP(A108,[7]令和3年度契約状況調査票!$C:$AR,16,FALSE)="他官署で調達手続きを実施のため","×",IF(VLOOKUP(A108,[7]令和3年度契約状況調査票!$C:$AR,23,FALSE)="②同種の他の契約の予定価格を類推されるおそれがあるため公表しない","×","○")))</f>
        <v/>
      </c>
    </row>
  </sheetData>
  <mergeCells count="13">
    <mergeCell ref="J4:J5"/>
    <mergeCell ref="K4:M4"/>
    <mergeCell ref="N4:N5"/>
    <mergeCell ref="A1:A5"/>
    <mergeCell ref="B1:N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J108"/>
    <dataValidation operator="greaterThanOrEqual" allowBlank="1" showInputMessage="1" showErrorMessage="1" errorTitle="注意" error="プルダウンメニューから選択して下さい_x000a_" sqref="G6:G108"/>
  </dataValidations>
  <printOptions horizontalCentered="1"/>
  <pageMargins left="0.43" right="0.2" top="0.95" bottom="0.44" header="0.36" footer="0.32"/>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k030901</vt:lpstr>
      <vt:lpstr>'k030901'!Print_Area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会計課　中越</dc:creator>
  <cp:lastModifiedBy>会計課　中越</cp:lastModifiedBy>
  <cp:lastPrinted>2021-10-04T06:19:29Z</cp:lastPrinted>
  <dcterms:created xsi:type="dcterms:W3CDTF">2021-10-01T07:41:19Z</dcterms:created>
  <dcterms:modified xsi:type="dcterms:W3CDTF">2021-10-04T06:19:57Z</dcterms:modified>
</cp:coreProperties>
</file>