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  <sheet name="(6)" sheetId="6" r:id="rId6"/>
    <sheet name="(7)" sheetId="7" r:id="rId7"/>
    <sheet name="(8)" sheetId="8" r:id="rId8"/>
    <sheet name="(9)" sheetId="9" r:id="rId9"/>
  </sheets>
  <definedNames>
    <definedName name="_xlnm.Print_Area" localSheetId="0">'(1)'!$A$1:$H$20</definedName>
    <definedName name="_xlnm.Print_Area" localSheetId="1">'(2)'!$A$1:$I$19</definedName>
    <definedName name="_xlnm.Print_Area" localSheetId="2">'(3)'!$A$1:$H$19</definedName>
    <definedName name="_xlnm.Print_Area" localSheetId="4">'(5)'!$A$1:$J$30</definedName>
    <definedName name="_xlnm.Print_Area" localSheetId="5">'(6)'!$A$1:$G$23</definedName>
    <definedName name="_xlnm.Print_Area" localSheetId="6">'(7)'!$A$1:$M$17</definedName>
    <definedName name="_xlnm.Print_Area" localSheetId="7">'(8)'!$A$1:$H$41</definedName>
    <definedName name="_xlnm.Print_Area" localSheetId="8">'(9)'!$A$1:$M$27</definedName>
  </definedNames>
  <calcPr fullCalcOnLoad="1"/>
</workbook>
</file>

<file path=xl/sharedStrings.xml><?xml version="1.0" encoding="utf-8"?>
<sst xmlns="http://schemas.openxmlformats.org/spreadsheetml/2006/main" count="311" uniqueCount="133">
  <si>
    <t>資本金階級</t>
  </si>
  <si>
    <t>法人数</t>
  </si>
  <si>
    <t>営業収入金額</t>
  </si>
  <si>
    <t>申告所得金額</t>
  </si>
  <si>
    <t>調査所得金額</t>
  </si>
  <si>
    <t>法人税額</t>
  </si>
  <si>
    <t>利益</t>
  </si>
  <si>
    <t>欠損</t>
  </si>
  <si>
    <t>件</t>
  </si>
  <si>
    <t>百万円</t>
  </si>
  <si>
    <t>１００万円未満</t>
  </si>
  <si>
    <t>１００万円以上</t>
  </si>
  <si>
    <t>合計</t>
  </si>
  <si>
    <t>利益計上法人</t>
  </si>
  <si>
    <t>欠損法人</t>
  </si>
  <si>
    <t>欠損法人の割合</t>
  </si>
  <si>
    <t>１社当たり</t>
  </si>
  <si>
    <t>所得金額</t>
  </si>
  <si>
    <t>欠損金額</t>
  </si>
  <si>
    <t>％</t>
  </si>
  <si>
    <t>万円</t>
  </si>
  <si>
    <t>区分</t>
  </si>
  <si>
    <t>配当</t>
  </si>
  <si>
    <t>役員賞与</t>
  </si>
  <si>
    <t>法人税</t>
  </si>
  <si>
    <t>社内留保</t>
  </si>
  <si>
    <t>100万円</t>
  </si>
  <si>
    <t>500万円</t>
  </si>
  <si>
    <t>1,000万円</t>
  </si>
  <si>
    <t>5,000万円</t>
  </si>
  <si>
    <t>1億円</t>
  </si>
  <si>
    <t>10億円</t>
  </si>
  <si>
    <t>50億円</t>
  </si>
  <si>
    <t>所得階級</t>
  </si>
  <si>
    <t>未満</t>
  </si>
  <si>
    <t>以上</t>
  </si>
  <si>
    <t>小計</t>
  </si>
  <si>
    <t>構成比</t>
  </si>
  <si>
    <t>累積比</t>
  </si>
  <si>
    <t>１０億円以上</t>
  </si>
  <si>
    <t>計</t>
  </si>
  <si>
    <t>計（Ａ）</t>
  </si>
  <si>
    <t xml:space="preserve"> (A)/利益計上法人の計（％）</t>
  </si>
  <si>
    <t>交際費</t>
  </si>
  <si>
    <t>減価償却費</t>
  </si>
  <si>
    <t>参考</t>
  </si>
  <si>
    <t>支出額</t>
  </si>
  <si>
    <t>損金算入額</t>
  </si>
  <si>
    <t>営業収入</t>
  </si>
  <si>
    <t>円</t>
  </si>
  <si>
    <t>資本金階級別</t>
  </si>
  <si>
    <t>業種別</t>
  </si>
  <si>
    <t>農林水産業</t>
  </si>
  <si>
    <t>鉱業</t>
  </si>
  <si>
    <t>建設業</t>
  </si>
  <si>
    <t>繊維工業</t>
  </si>
  <si>
    <t>化学工業</t>
  </si>
  <si>
    <t>鉄鋼金属工業</t>
  </si>
  <si>
    <t>機械工業</t>
  </si>
  <si>
    <t>食料品製造業</t>
  </si>
  <si>
    <t>出版印刷業</t>
  </si>
  <si>
    <t>その他の製造業</t>
  </si>
  <si>
    <t>卸売業</t>
  </si>
  <si>
    <t>小売業</t>
  </si>
  <si>
    <t>料理飲食旅館業</t>
  </si>
  <si>
    <t>金融保険業</t>
  </si>
  <si>
    <t>不動産業</t>
  </si>
  <si>
    <t>運輸通信公益事業</t>
  </si>
  <si>
    <t>サービス業</t>
  </si>
  <si>
    <t>その他の法人</t>
  </si>
  <si>
    <t>500万円未満</t>
  </si>
  <si>
    <t>10億円以上</t>
  </si>
  <si>
    <t>社</t>
  </si>
  <si>
    <t>資本金階級</t>
  </si>
  <si>
    <t>業種別</t>
  </si>
  <si>
    <t>500万円以上1,000万円未満</t>
  </si>
  <si>
    <t>1,000万円以上1億円未満</t>
  </si>
  <si>
    <t>その他の　　社外流出</t>
  </si>
  <si>
    <t>営業収入1,000円　　当たり</t>
  </si>
  <si>
    <t>営業収入1,000円　　　当たり</t>
  </si>
  <si>
    <t>-</t>
  </si>
  <si>
    <t>1億円以上10億円未満</t>
  </si>
  <si>
    <t>(注）　年２回決算の法人の所得階級区分は次による。</t>
  </si>
  <si>
    <t>（６）所得階級別法人数及び所得金額</t>
  </si>
  <si>
    <t>（５）所得階級別法人数</t>
  </si>
  <si>
    <t>（７）高額所得法人の累年比較</t>
  </si>
  <si>
    <t>（３）資本金階級別の益金処分（利益計上法人）</t>
  </si>
  <si>
    <t>（４）益金処分の累年比較（利益計上法人）</t>
  </si>
  <si>
    <t>その他の　社外流出</t>
  </si>
  <si>
    <t>　　　3　｢欠損」行に掲げた法人は、年2回の事業年度がいずれも欠損の法人である。　　</t>
  </si>
  <si>
    <t>その他の法人</t>
  </si>
  <si>
    <t>合計</t>
  </si>
  <si>
    <t>５００万円　〃</t>
  </si>
  <si>
    <t>１，０００万円　〃</t>
  </si>
  <si>
    <t>２，０００万円　〃</t>
  </si>
  <si>
    <t>５，０００万円　〃</t>
  </si>
  <si>
    <t>１億円　〃</t>
  </si>
  <si>
    <t>５億円　〃</t>
  </si>
  <si>
    <t>１０億円　〃</t>
  </si>
  <si>
    <t>５０億円　〃</t>
  </si>
  <si>
    <t>１００億円　〃</t>
  </si>
  <si>
    <t>２００万円　〃</t>
  </si>
  <si>
    <t>５億円　〃</t>
  </si>
  <si>
    <t>２億円　〃</t>
  </si>
  <si>
    <t>１億円　〃</t>
  </si>
  <si>
    <t>５００万円　〃</t>
  </si>
  <si>
    <t>３００万円　〃</t>
  </si>
  <si>
    <t>２００万円　〃</t>
  </si>
  <si>
    <t>１００万円　〃</t>
  </si>
  <si>
    <t>(注）　「利益計上法人の計」とは、4-3（2）「資本金階級別の利益及び欠損の状況」に掲げる利益計上法人の法人数又は所得金額の計をいう。</t>
  </si>
  <si>
    <t>（８）交際費、寄附金及び減価償却費</t>
  </si>
  <si>
    <t>寄附金</t>
  </si>
  <si>
    <t>(1) 総括</t>
  </si>
  <si>
    <t>(２) 資本金階級別の利益及び欠損の状況</t>
  </si>
  <si>
    <t>（９） 業種別、資本金階級別法人数</t>
  </si>
  <si>
    <t>5,000万円　〃</t>
  </si>
  <si>
    <t>利益計上法人</t>
  </si>
  <si>
    <t>欠損法人</t>
  </si>
  <si>
    <t>２００万円　〃</t>
  </si>
  <si>
    <t>３００万円　〃</t>
  </si>
  <si>
    <t>５００万円　〃</t>
  </si>
  <si>
    <t>１，０００万円〃</t>
  </si>
  <si>
    <t>２，０００万円〃</t>
  </si>
  <si>
    <t>５，０００万円〃</t>
  </si>
  <si>
    <t>１億円　　　〃</t>
  </si>
  <si>
    <t>２億円　　　〃</t>
  </si>
  <si>
    <t>５億円　　　〃</t>
  </si>
  <si>
    <t>１０億円　　〃</t>
  </si>
  <si>
    <t>　　　1　年２回の事業年度がいずれも利益である場合は、その合計額による。</t>
  </si>
  <si>
    <t>　　　2　年２回の事業年度のいずれかが利益である場合、その利益の金額による。</t>
  </si>
  <si>
    <t>平成11年分</t>
  </si>
  <si>
    <t>平成
11年分</t>
  </si>
  <si>
    <t>.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</si>
</sst>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\-#,##0;\-"/>
    <numFmt numFmtId="180" formatCode="0.00_);[Red]\(0.00\)"/>
    <numFmt numFmtId="181" formatCode="0.00_ "/>
    <numFmt numFmtId="182" formatCode="#,##0;\-#,##0;&quot;\&quot;"/>
    <numFmt numFmtId="183" formatCode="#,##0.0;\-#,##0.0;\-"/>
    <numFmt numFmtId="184" formatCode="#,##0.00;\-#,##0.00;\-"/>
    <numFmt numFmtId="185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4" fillId="0" borderId="3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9" fontId="4" fillId="0" borderId="1" xfId="0" applyNumberFormat="1" applyFont="1" applyBorder="1" applyAlignment="1">
      <alignment horizontal="right"/>
    </xf>
    <xf numFmtId="179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79" fontId="6" fillId="0" borderId="1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distributed" vertical="center"/>
    </xf>
    <xf numFmtId="179" fontId="6" fillId="0" borderId="5" xfId="0" applyNumberFormat="1" applyFont="1" applyBorder="1" applyAlignment="1">
      <alignment horizontal="right"/>
    </xf>
    <xf numFmtId="179" fontId="6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 vertical="top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right"/>
    </xf>
    <xf numFmtId="177" fontId="4" fillId="0" borderId="1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" fillId="2" borderId="11" xfId="0" applyFont="1" applyFill="1" applyBorder="1" applyAlignment="1">
      <alignment horizontal="distributed" vertical="center" wrapText="1"/>
    </xf>
    <xf numFmtId="176" fontId="4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181" fontId="4" fillId="0" borderId="1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4" fillId="0" borderId="3" xfId="0" applyFont="1" applyFill="1" applyBorder="1" applyAlignment="1">
      <alignment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178" fontId="4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0" fontId="3" fillId="2" borderId="14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179" fontId="4" fillId="0" borderId="3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/>
    </xf>
    <xf numFmtId="176" fontId="4" fillId="2" borderId="2" xfId="0" applyNumberFormat="1" applyFont="1" applyFill="1" applyBorder="1" applyAlignment="1">
      <alignment horizontal="distributed" vertical="center" wrapText="1"/>
    </xf>
    <xf numFmtId="176" fontId="4" fillId="2" borderId="3" xfId="0" applyNumberFormat="1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/>
    </xf>
    <xf numFmtId="176" fontId="4" fillId="2" borderId="5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176" fontId="7" fillId="0" borderId="5" xfId="0" applyNumberFormat="1" applyFont="1" applyBorder="1" applyAlignment="1">
      <alignment/>
    </xf>
    <xf numFmtId="177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4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3" xfId="0" applyFont="1" applyBorder="1" applyAlignment="1">
      <alignment horizontal="center"/>
    </xf>
    <xf numFmtId="184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185" fontId="0" fillId="0" borderId="0" xfId="0" applyNumberFormat="1" applyAlignment="1">
      <alignment/>
    </xf>
    <xf numFmtId="185" fontId="4" fillId="2" borderId="2" xfId="0" applyNumberFormat="1" applyFont="1" applyFill="1" applyBorder="1" applyAlignment="1">
      <alignment horizontal="distributed" vertical="center"/>
    </xf>
    <xf numFmtId="185" fontId="4" fillId="2" borderId="4" xfId="0" applyNumberFormat="1" applyFont="1" applyFill="1" applyBorder="1" applyAlignment="1">
      <alignment/>
    </xf>
    <xf numFmtId="185" fontId="4" fillId="2" borderId="5" xfId="0" applyNumberFormat="1" applyFont="1" applyFill="1" applyBorder="1" applyAlignment="1">
      <alignment horizontal="distributed" vertical="center"/>
    </xf>
    <xf numFmtId="185" fontId="4" fillId="2" borderId="15" xfId="0" applyNumberFormat="1" applyFont="1" applyFill="1" applyBorder="1" applyAlignment="1">
      <alignment horizontal="distributed" vertical="center"/>
    </xf>
    <xf numFmtId="185" fontId="5" fillId="0" borderId="8" xfId="0" applyNumberFormat="1" applyFont="1" applyBorder="1" applyAlignment="1">
      <alignment horizontal="right" vertical="top"/>
    </xf>
    <xf numFmtId="185" fontId="4" fillId="0" borderId="1" xfId="0" applyNumberFormat="1" applyFont="1" applyBorder="1" applyAlignment="1">
      <alignment horizontal="right"/>
    </xf>
    <xf numFmtId="185" fontId="4" fillId="0" borderId="2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85" fontId="4" fillId="2" borderId="19" xfId="0" applyNumberFormat="1" applyFont="1" applyFill="1" applyBorder="1" applyAlignment="1">
      <alignment horizontal="distributed" vertical="center"/>
    </xf>
    <xf numFmtId="185" fontId="4" fillId="2" borderId="14" xfId="0" applyNumberFormat="1" applyFont="1" applyFill="1" applyBorder="1" applyAlignment="1">
      <alignment horizontal="distributed" vertical="center"/>
    </xf>
    <xf numFmtId="176" fontId="4" fillId="2" borderId="19" xfId="0" applyNumberFormat="1" applyFont="1" applyFill="1" applyBorder="1" applyAlignment="1">
      <alignment horizontal="distributed" vertical="center" wrapText="1"/>
    </xf>
    <xf numFmtId="176" fontId="4" fillId="2" borderId="14" xfId="0" applyNumberFormat="1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942975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90500"/>
          <a:ext cx="933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" y="304800"/>
          <a:ext cx="13049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H19" sqref="H19"/>
    </sheetView>
  </sheetViews>
  <sheetFormatPr defaultColWidth="9.00390625" defaultRowHeight="13.5"/>
  <cols>
    <col min="1" max="1" width="18.50390625" style="0" customWidth="1"/>
    <col min="2" max="2" width="12.625" style="0" customWidth="1"/>
    <col min="3" max="3" width="14.50390625" style="0" bestFit="1" customWidth="1"/>
    <col min="4" max="8" width="12.625" style="0" customWidth="1"/>
  </cols>
  <sheetData>
    <row r="1" spans="1:8" ht="14.25" thickBot="1">
      <c r="A1" s="101" t="s">
        <v>112</v>
      </c>
      <c r="B1" s="10"/>
      <c r="C1" s="10"/>
      <c r="D1" s="10"/>
      <c r="E1" s="10"/>
      <c r="F1" s="10"/>
      <c r="G1" s="10"/>
      <c r="H1" s="10"/>
    </row>
    <row r="2" spans="1:8" ht="14.25" thickTop="1">
      <c r="A2" s="124" t="s">
        <v>0</v>
      </c>
      <c r="B2" s="121" t="s">
        <v>1</v>
      </c>
      <c r="C2" s="121" t="s">
        <v>2</v>
      </c>
      <c r="D2" s="121" t="s">
        <v>3</v>
      </c>
      <c r="E2" s="121"/>
      <c r="F2" s="121" t="s">
        <v>4</v>
      </c>
      <c r="G2" s="121"/>
      <c r="H2" s="122" t="s">
        <v>5</v>
      </c>
    </row>
    <row r="3" spans="1:8" ht="13.5">
      <c r="A3" s="125"/>
      <c r="B3" s="126"/>
      <c r="C3" s="126"/>
      <c r="D3" s="38" t="s">
        <v>116</v>
      </c>
      <c r="E3" s="38" t="s">
        <v>117</v>
      </c>
      <c r="F3" s="38" t="s">
        <v>116</v>
      </c>
      <c r="G3" s="38" t="s">
        <v>117</v>
      </c>
      <c r="H3" s="123"/>
    </row>
    <row r="4" spans="1:8" s="44" customFormat="1" ht="12.75" customHeight="1">
      <c r="A4" s="41"/>
      <c r="B4" s="42" t="s">
        <v>8</v>
      </c>
      <c r="C4" s="42" t="s">
        <v>9</v>
      </c>
      <c r="D4" s="42" t="s">
        <v>9</v>
      </c>
      <c r="E4" s="42" t="s">
        <v>9</v>
      </c>
      <c r="F4" s="42" t="s">
        <v>9</v>
      </c>
      <c r="G4" s="42" t="s">
        <v>9</v>
      </c>
      <c r="H4" s="43" t="s">
        <v>9</v>
      </c>
    </row>
    <row r="5" spans="1:8" ht="13.5">
      <c r="A5" s="40" t="s">
        <v>10</v>
      </c>
      <c r="B5" s="11">
        <v>1198</v>
      </c>
      <c r="C5" s="11">
        <v>122817</v>
      </c>
      <c r="D5" s="11">
        <v>6286</v>
      </c>
      <c r="E5" s="11">
        <v>2158</v>
      </c>
      <c r="F5" s="11">
        <v>6514</v>
      </c>
      <c r="G5" s="11">
        <v>2158</v>
      </c>
      <c r="H5" s="12">
        <v>1650</v>
      </c>
    </row>
    <row r="6" spans="1:8" ht="13.5">
      <c r="A6" s="40" t="s">
        <v>11</v>
      </c>
      <c r="B6" s="11">
        <v>571</v>
      </c>
      <c r="C6" s="11">
        <v>63004</v>
      </c>
      <c r="D6" s="11">
        <v>749</v>
      </c>
      <c r="E6" s="11">
        <v>1379</v>
      </c>
      <c r="F6" s="11">
        <v>752</v>
      </c>
      <c r="G6" s="11">
        <v>1379</v>
      </c>
      <c r="H6" s="12">
        <v>197</v>
      </c>
    </row>
    <row r="7" spans="1:8" ht="13.5">
      <c r="A7" s="40" t="s">
        <v>101</v>
      </c>
      <c r="B7" s="11">
        <v>51886</v>
      </c>
      <c r="C7" s="11">
        <v>3973036</v>
      </c>
      <c r="D7" s="11">
        <v>58375</v>
      </c>
      <c r="E7" s="11">
        <v>56540</v>
      </c>
      <c r="F7" s="11">
        <v>58388</v>
      </c>
      <c r="G7" s="11">
        <v>56515</v>
      </c>
      <c r="H7" s="12">
        <v>15538</v>
      </c>
    </row>
    <row r="8" spans="1:8" ht="13.5">
      <c r="A8" s="40" t="s">
        <v>92</v>
      </c>
      <c r="B8" s="11">
        <v>14804</v>
      </c>
      <c r="C8" s="11">
        <v>2068222</v>
      </c>
      <c r="D8" s="11">
        <v>27849</v>
      </c>
      <c r="E8" s="11">
        <v>25389</v>
      </c>
      <c r="F8" s="11">
        <v>28138</v>
      </c>
      <c r="G8" s="11">
        <v>25255</v>
      </c>
      <c r="H8" s="12">
        <v>7309</v>
      </c>
    </row>
    <row r="9" spans="1:8" ht="13.5">
      <c r="A9" s="40" t="s">
        <v>93</v>
      </c>
      <c r="B9" s="11">
        <v>32705</v>
      </c>
      <c r="C9" s="11">
        <v>10593874</v>
      </c>
      <c r="D9" s="11">
        <v>239446</v>
      </c>
      <c r="E9" s="11">
        <v>131752</v>
      </c>
      <c r="F9" s="11">
        <v>241339</v>
      </c>
      <c r="G9" s="11">
        <v>131752</v>
      </c>
      <c r="H9" s="12">
        <v>64625</v>
      </c>
    </row>
    <row r="10" spans="1:8" ht="13.5">
      <c r="A10" s="40" t="s">
        <v>94</v>
      </c>
      <c r="B10" s="11">
        <v>10228</v>
      </c>
      <c r="C10" s="11">
        <v>9696795</v>
      </c>
      <c r="D10" s="11">
        <v>153253</v>
      </c>
      <c r="E10" s="11">
        <v>43582</v>
      </c>
      <c r="F10" s="11">
        <v>153690</v>
      </c>
      <c r="G10" s="11">
        <v>46266</v>
      </c>
      <c r="H10" s="12">
        <v>44272</v>
      </c>
    </row>
    <row r="11" spans="1:8" ht="13.5">
      <c r="A11" s="40" t="s">
        <v>95</v>
      </c>
      <c r="B11" s="11">
        <v>2447</v>
      </c>
      <c r="C11" s="11">
        <v>5073954</v>
      </c>
      <c r="D11" s="11">
        <v>93180</v>
      </c>
      <c r="E11" s="11">
        <v>55991</v>
      </c>
      <c r="F11" s="11">
        <v>93299</v>
      </c>
      <c r="G11" s="11">
        <v>55970</v>
      </c>
      <c r="H11" s="12">
        <v>27051</v>
      </c>
    </row>
    <row r="12" spans="1:8" ht="13.5">
      <c r="A12" s="40" t="s">
        <v>96</v>
      </c>
      <c r="B12" s="11">
        <v>986</v>
      </c>
      <c r="C12" s="11">
        <v>33072216</v>
      </c>
      <c r="D12" s="11">
        <v>141965</v>
      </c>
      <c r="E12" s="11">
        <v>74767</v>
      </c>
      <c r="F12" s="11">
        <v>142448</v>
      </c>
      <c r="G12" s="11">
        <v>74380</v>
      </c>
      <c r="H12" s="12">
        <v>42503</v>
      </c>
    </row>
    <row r="13" spans="1:8" ht="13.5">
      <c r="A13" s="40" t="s">
        <v>97</v>
      </c>
      <c r="B13" s="11">
        <v>87</v>
      </c>
      <c r="C13" s="11">
        <v>2322123</v>
      </c>
      <c r="D13" s="11">
        <v>32469</v>
      </c>
      <c r="E13" s="11">
        <v>3346</v>
      </c>
      <c r="F13" s="11">
        <v>32838</v>
      </c>
      <c r="G13" s="11">
        <v>3346</v>
      </c>
      <c r="H13" s="12">
        <v>10282</v>
      </c>
    </row>
    <row r="14" spans="1:8" ht="13.5">
      <c r="A14" s="40" t="s">
        <v>98</v>
      </c>
      <c r="B14" s="11">
        <v>137</v>
      </c>
      <c r="C14" s="11">
        <v>2586199</v>
      </c>
      <c r="D14" s="11">
        <v>70029</v>
      </c>
      <c r="E14" s="11">
        <v>44354</v>
      </c>
      <c r="F14" s="11">
        <v>70385</v>
      </c>
      <c r="G14" s="11">
        <v>44154</v>
      </c>
      <c r="H14" s="12">
        <v>21350</v>
      </c>
    </row>
    <row r="15" spans="1:8" ht="13.5">
      <c r="A15" s="40" t="s">
        <v>99</v>
      </c>
      <c r="B15" s="11">
        <v>23</v>
      </c>
      <c r="C15" s="11">
        <v>753949</v>
      </c>
      <c r="D15" s="11">
        <v>40343</v>
      </c>
      <c r="E15" s="11">
        <v>1762</v>
      </c>
      <c r="F15" s="11">
        <v>41057</v>
      </c>
      <c r="G15" s="11">
        <v>1762</v>
      </c>
      <c r="H15" s="12">
        <v>10926</v>
      </c>
    </row>
    <row r="16" spans="1:8" ht="13.5">
      <c r="A16" s="40" t="s">
        <v>100</v>
      </c>
      <c r="B16" s="11">
        <v>33</v>
      </c>
      <c r="C16" s="11">
        <v>6370973</v>
      </c>
      <c r="D16" s="11">
        <v>482006</v>
      </c>
      <c r="E16" s="11">
        <v>113744</v>
      </c>
      <c r="F16" s="11">
        <v>484961</v>
      </c>
      <c r="G16" s="11">
        <v>113295</v>
      </c>
      <c r="H16" s="12">
        <v>122173</v>
      </c>
    </row>
    <row r="17" spans="1:8" ht="13.5">
      <c r="A17" s="40"/>
      <c r="B17" s="11"/>
      <c r="C17" s="11"/>
      <c r="D17" s="11"/>
      <c r="E17" s="11"/>
      <c r="F17" s="11"/>
      <c r="G17" s="11"/>
      <c r="H17" s="12"/>
    </row>
    <row r="18" spans="1:8" s="96" customFormat="1" ht="14.25">
      <c r="A18" s="91" t="s">
        <v>12</v>
      </c>
      <c r="B18" s="92">
        <f>SUM(B5:B17)</f>
        <v>115105</v>
      </c>
      <c r="C18" s="92">
        <f>SUM(C5:C17)</f>
        <v>76697162</v>
      </c>
      <c r="D18" s="92">
        <v>1345951</v>
      </c>
      <c r="E18" s="92">
        <v>554765</v>
      </c>
      <c r="F18" s="92">
        <v>1353807</v>
      </c>
      <c r="G18" s="92">
        <v>556233</v>
      </c>
      <c r="H18" s="94">
        <v>367877</v>
      </c>
    </row>
  </sheetData>
  <mergeCells count="6">
    <mergeCell ref="F2:G2"/>
    <mergeCell ref="H2:H3"/>
    <mergeCell ref="A2:A3"/>
    <mergeCell ref="B2:B3"/>
    <mergeCell ref="C2:C3"/>
    <mergeCell ref="D2:E2"/>
  </mergeCells>
  <printOptions/>
  <pageMargins left="0.75" right="0.75" top="1.2" bottom="1" header="0.512" footer="0.512"/>
  <pageSetup orientation="landscape" paperSize="9" scale="115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F19" sqref="F19"/>
    </sheetView>
  </sheetViews>
  <sheetFormatPr defaultColWidth="9.00390625" defaultRowHeight="13.5"/>
  <cols>
    <col min="1" max="1" width="17.625" style="0" customWidth="1"/>
    <col min="2" max="3" width="10.625" style="0" customWidth="1"/>
    <col min="4" max="4" width="14.50390625" style="0" bestFit="1" customWidth="1"/>
    <col min="5" max="7" width="10.625" style="0" customWidth="1"/>
    <col min="8" max="8" width="12.75390625" style="0" bestFit="1" customWidth="1"/>
    <col min="9" max="9" width="10.625" style="0" customWidth="1"/>
  </cols>
  <sheetData>
    <row r="1" spans="1:10" ht="14.25" thickBot="1">
      <c r="A1" s="101" t="s">
        <v>113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 customHeight="1" thickTop="1">
      <c r="A2" s="124" t="s">
        <v>0</v>
      </c>
      <c r="B2" s="121" t="s">
        <v>1</v>
      </c>
      <c r="C2" s="121" t="s">
        <v>13</v>
      </c>
      <c r="D2" s="121"/>
      <c r="E2" s="121" t="s">
        <v>14</v>
      </c>
      <c r="F2" s="121"/>
      <c r="G2" s="121" t="s">
        <v>15</v>
      </c>
      <c r="H2" s="121" t="s">
        <v>16</v>
      </c>
      <c r="I2" s="122"/>
      <c r="J2" s="10"/>
    </row>
    <row r="3" spans="1:10" ht="13.5">
      <c r="A3" s="125"/>
      <c r="B3" s="126"/>
      <c r="C3" s="38" t="s">
        <v>1</v>
      </c>
      <c r="D3" s="38" t="s">
        <v>17</v>
      </c>
      <c r="E3" s="38" t="s">
        <v>1</v>
      </c>
      <c r="F3" s="38" t="s">
        <v>18</v>
      </c>
      <c r="G3" s="126"/>
      <c r="H3" s="38" t="s">
        <v>17</v>
      </c>
      <c r="I3" s="39" t="s">
        <v>18</v>
      </c>
      <c r="J3" s="10"/>
    </row>
    <row r="4" spans="1:10" s="44" customFormat="1" ht="13.5" customHeight="1">
      <c r="A4" s="41"/>
      <c r="B4" s="42" t="s">
        <v>8</v>
      </c>
      <c r="C4" s="42" t="s">
        <v>8</v>
      </c>
      <c r="D4" s="42" t="s">
        <v>9</v>
      </c>
      <c r="E4" s="42" t="s">
        <v>8</v>
      </c>
      <c r="F4" s="42" t="s">
        <v>9</v>
      </c>
      <c r="G4" s="42" t="s">
        <v>19</v>
      </c>
      <c r="H4" s="42" t="s">
        <v>20</v>
      </c>
      <c r="I4" s="43" t="s">
        <v>20</v>
      </c>
      <c r="J4" s="48"/>
    </row>
    <row r="5" spans="1:10" ht="13.5">
      <c r="A5" s="40" t="s">
        <v>10</v>
      </c>
      <c r="B5" s="11">
        <v>1198</v>
      </c>
      <c r="C5" s="11">
        <v>318</v>
      </c>
      <c r="D5" s="11">
        <v>6286</v>
      </c>
      <c r="E5" s="11">
        <v>880</v>
      </c>
      <c r="F5" s="11">
        <v>2158</v>
      </c>
      <c r="G5" s="46">
        <f>+E5/B5*100</f>
        <v>73.45575959933221</v>
      </c>
      <c r="H5" s="11">
        <f>+D5/C5*100</f>
        <v>1976.7295597484278</v>
      </c>
      <c r="I5" s="12">
        <f>+F5/E5*100</f>
        <v>245.22727272727272</v>
      </c>
      <c r="J5" s="10"/>
    </row>
    <row r="6" spans="1:10" ht="13.5">
      <c r="A6" s="40" t="s">
        <v>11</v>
      </c>
      <c r="B6" s="11">
        <v>571</v>
      </c>
      <c r="C6" s="11">
        <v>185</v>
      </c>
      <c r="D6" s="11">
        <v>749</v>
      </c>
      <c r="E6" s="11">
        <v>386</v>
      </c>
      <c r="F6" s="11">
        <v>1379</v>
      </c>
      <c r="G6" s="46">
        <f aca="true" t="shared" si="0" ref="G6:G18">+E6/B6*100</f>
        <v>67.60070052539405</v>
      </c>
      <c r="H6" s="11">
        <f aca="true" t="shared" si="1" ref="H6:H18">+D6/C6*100</f>
        <v>404.86486486486484</v>
      </c>
      <c r="I6" s="12">
        <f aca="true" t="shared" si="2" ref="I6:I18">+F6/E6*100</f>
        <v>357.2538860103627</v>
      </c>
      <c r="J6" s="10"/>
    </row>
    <row r="7" spans="1:10" ht="13.5">
      <c r="A7" s="40" t="s">
        <v>101</v>
      </c>
      <c r="B7" s="11">
        <v>51886</v>
      </c>
      <c r="C7" s="11">
        <v>11552</v>
      </c>
      <c r="D7" s="11">
        <v>58375</v>
      </c>
      <c r="E7" s="11">
        <v>40334</v>
      </c>
      <c r="F7" s="11">
        <v>56540</v>
      </c>
      <c r="G7" s="46">
        <f t="shared" si="0"/>
        <v>77.73580541957368</v>
      </c>
      <c r="H7" s="11">
        <f t="shared" si="1"/>
        <v>505.32375346260386</v>
      </c>
      <c r="I7" s="12">
        <f t="shared" si="2"/>
        <v>140.17950116527</v>
      </c>
      <c r="J7" s="10"/>
    </row>
    <row r="8" spans="1:10" ht="13.5">
      <c r="A8" s="40" t="s">
        <v>92</v>
      </c>
      <c r="B8" s="11">
        <v>14804</v>
      </c>
      <c r="C8" s="11">
        <v>5818</v>
      </c>
      <c r="D8" s="11">
        <v>27849</v>
      </c>
      <c r="E8" s="11">
        <v>8986</v>
      </c>
      <c r="F8" s="11">
        <v>25389</v>
      </c>
      <c r="G8" s="46">
        <f t="shared" si="0"/>
        <v>60.6998108619292</v>
      </c>
      <c r="H8" s="11">
        <f t="shared" si="1"/>
        <v>478.6696459264352</v>
      </c>
      <c r="I8" s="12">
        <f t="shared" si="2"/>
        <v>282.5395058980637</v>
      </c>
      <c r="J8" s="10"/>
    </row>
    <row r="9" spans="1:10" ht="13.5">
      <c r="A9" s="40" t="s">
        <v>93</v>
      </c>
      <c r="B9" s="11">
        <v>32705</v>
      </c>
      <c r="C9" s="11">
        <v>16866</v>
      </c>
      <c r="D9" s="11">
        <v>239446</v>
      </c>
      <c r="E9" s="11">
        <v>15839</v>
      </c>
      <c r="F9" s="11">
        <v>131752</v>
      </c>
      <c r="G9" s="46">
        <f t="shared" si="0"/>
        <v>48.42990368445192</v>
      </c>
      <c r="H9" s="11">
        <f t="shared" si="1"/>
        <v>1419.6964306889602</v>
      </c>
      <c r="I9" s="12">
        <f t="shared" si="2"/>
        <v>831.8201906686028</v>
      </c>
      <c r="J9" s="10"/>
    </row>
    <row r="10" spans="1:10" ht="13.5">
      <c r="A10" s="40" t="s">
        <v>94</v>
      </c>
      <c r="B10" s="11">
        <v>10228</v>
      </c>
      <c r="C10" s="11">
        <v>5762</v>
      </c>
      <c r="D10" s="11">
        <v>153253</v>
      </c>
      <c r="E10" s="11">
        <v>4466</v>
      </c>
      <c r="F10" s="11">
        <v>43582</v>
      </c>
      <c r="G10" s="46">
        <f t="shared" si="0"/>
        <v>43.66445052796246</v>
      </c>
      <c r="H10" s="11">
        <f t="shared" si="1"/>
        <v>2659.718847622353</v>
      </c>
      <c r="I10" s="12">
        <f t="shared" si="2"/>
        <v>975.8620689655172</v>
      </c>
      <c r="J10" s="10"/>
    </row>
    <row r="11" spans="1:10" ht="13.5">
      <c r="A11" s="40" t="s">
        <v>95</v>
      </c>
      <c r="B11" s="11">
        <v>2447</v>
      </c>
      <c r="C11" s="11">
        <v>1441</v>
      </c>
      <c r="D11" s="11">
        <v>93180</v>
      </c>
      <c r="E11" s="11">
        <v>1006</v>
      </c>
      <c r="F11" s="11">
        <v>55991</v>
      </c>
      <c r="G11" s="46">
        <f t="shared" si="0"/>
        <v>41.11156518185533</v>
      </c>
      <c r="H11" s="11">
        <f t="shared" si="1"/>
        <v>6466.342817487856</v>
      </c>
      <c r="I11" s="12">
        <f t="shared" si="2"/>
        <v>5565.705765407554</v>
      </c>
      <c r="J11" s="10"/>
    </row>
    <row r="12" spans="1:10" ht="13.5">
      <c r="A12" s="40" t="s">
        <v>96</v>
      </c>
      <c r="B12" s="11">
        <v>986</v>
      </c>
      <c r="C12" s="11">
        <v>551</v>
      </c>
      <c r="D12" s="11">
        <v>141965</v>
      </c>
      <c r="E12" s="11">
        <v>435</v>
      </c>
      <c r="F12" s="11">
        <v>74767</v>
      </c>
      <c r="G12" s="46">
        <f t="shared" si="0"/>
        <v>44.11764705882353</v>
      </c>
      <c r="H12" s="11">
        <f t="shared" si="1"/>
        <v>25764.972776769508</v>
      </c>
      <c r="I12" s="12">
        <f t="shared" si="2"/>
        <v>17187.81609195402</v>
      </c>
      <c r="J12" s="10"/>
    </row>
    <row r="13" spans="1:10" ht="13.5">
      <c r="A13" s="40" t="s">
        <v>97</v>
      </c>
      <c r="B13" s="11">
        <v>87</v>
      </c>
      <c r="C13" s="11">
        <v>53</v>
      </c>
      <c r="D13" s="11">
        <v>32469</v>
      </c>
      <c r="E13" s="11">
        <v>34</v>
      </c>
      <c r="F13" s="11">
        <v>3346</v>
      </c>
      <c r="G13" s="46">
        <f t="shared" si="0"/>
        <v>39.08045977011494</v>
      </c>
      <c r="H13" s="11">
        <f t="shared" si="1"/>
        <v>61262.264150943396</v>
      </c>
      <c r="I13" s="12">
        <f t="shared" si="2"/>
        <v>9841.176470588234</v>
      </c>
      <c r="J13" s="10"/>
    </row>
    <row r="14" spans="1:10" ht="13.5">
      <c r="A14" s="40" t="s">
        <v>98</v>
      </c>
      <c r="B14" s="11">
        <v>137</v>
      </c>
      <c r="C14" s="11">
        <v>60</v>
      </c>
      <c r="D14" s="11">
        <v>70029</v>
      </c>
      <c r="E14" s="11">
        <v>77</v>
      </c>
      <c r="F14" s="11">
        <v>44354</v>
      </c>
      <c r="G14" s="46">
        <f t="shared" si="0"/>
        <v>56.20437956204379</v>
      </c>
      <c r="H14" s="11">
        <f t="shared" si="1"/>
        <v>116715.00000000001</v>
      </c>
      <c r="I14" s="12">
        <f t="shared" si="2"/>
        <v>57602.59740259741</v>
      </c>
      <c r="J14" s="10"/>
    </row>
    <row r="15" spans="1:10" ht="13.5">
      <c r="A15" s="40" t="s">
        <v>99</v>
      </c>
      <c r="B15" s="11">
        <v>23</v>
      </c>
      <c r="C15" s="11">
        <v>11</v>
      </c>
      <c r="D15" s="11">
        <v>40343</v>
      </c>
      <c r="E15" s="11">
        <v>12</v>
      </c>
      <c r="F15" s="11">
        <v>1762</v>
      </c>
      <c r="G15" s="46">
        <f t="shared" si="0"/>
        <v>52.17391304347826</v>
      </c>
      <c r="H15" s="11">
        <f t="shared" si="1"/>
        <v>366754.54545454547</v>
      </c>
      <c r="I15" s="12">
        <f t="shared" si="2"/>
        <v>14683.333333333334</v>
      </c>
      <c r="J15" s="10"/>
    </row>
    <row r="16" spans="1:10" ht="13.5">
      <c r="A16" s="40" t="s">
        <v>100</v>
      </c>
      <c r="B16" s="11">
        <v>33</v>
      </c>
      <c r="C16" s="11">
        <v>19</v>
      </c>
      <c r="D16" s="11">
        <v>482006</v>
      </c>
      <c r="E16" s="11">
        <v>14</v>
      </c>
      <c r="F16" s="11">
        <v>113744</v>
      </c>
      <c r="G16" s="46">
        <f t="shared" si="0"/>
        <v>42.42424242424242</v>
      </c>
      <c r="H16" s="11">
        <f t="shared" si="1"/>
        <v>2536873.6842105263</v>
      </c>
      <c r="I16" s="12">
        <f t="shared" si="2"/>
        <v>812457.1428571428</v>
      </c>
      <c r="J16" s="10"/>
    </row>
    <row r="17" spans="1:10" ht="13.5" hidden="1">
      <c r="A17" s="45"/>
      <c r="B17" s="11"/>
      <c r="C17" s="11"/>
      <c r="D17" s="11"/>
      <c r="E17" s="11"/>
      <c r="F17" s="11"/>
      <c r="G17" s="46" t="e">
        <f t="shared" si="0"/>
        <v>#DIV/0!</v>
      </c>
      <c r="H17" s="11" t="e">
        <f t="shared" si="1"/>
        <v>#DIV/0!</v>
      </c>
      <c r="I17" s="12" t="e">
        <f t="shared" si="2"/>
        <v>#DIV/0!</v>
      </c>
      <c r="J17" s="10"/>
    </row>
    <row r="18" spans="1:10" s="96" customFormat="1" ht="14.25">
      <c r="A18" s="91" t="s">
        <v>12</v>
      </c>
      <c r="B18" s="92">
        <f>SUM(B5:B16)</f>
        <v>115105</v>
      </c>
      <c r="C18" s="92">
        <f>SUM(C5:C16)</f>
        <v>42636</v>
      </c>
      <c r="D18" s="92">
        <v>1345951</v>
      </c>
      <c r="E18" s="92">
        <f>SUM(E5:E16)</f>
        <v>72469</v>
      </c>
      <c r="F18" s="92">
        <v>554765</v>
      </c>
      <c r="G18" s="93">
        <f t="shared" si="0"/>
        <v>62.9590374006342</v>
      </c>
      <c r="H18" s="92">
        <f t="shared" si="1"/>
        <v>3156.8416361760014</v>
      </c>
      <c r="I18" s="94">
        <f t="shared" si="2"/>
        <v>765.5204294249955</v>
      </c>
      <c r="J18" s="95"/>
    </row>
    <row r="19" spans="1:10" ht="13.5">
      <c r="A19" s="10"/>
      <c r="B19" s="47"/>
      <c r="C19" s="47"/>
      <c r="D19" s="47"/>
      <c r="E19" s="47"/>
      <c r="F19" s="47"/>
      <c r="G19" s="47"/>
      <c r="H19" s="47"/>
      <c r="I19" s="47"/>
      <c r="J19" s="10"/>
    </row>
    <row r="20" spans="1:10" ht="13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3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3.5">
      <c r="A22" s="10"/>
      <c r="B22" s="10"/>
      <c r="C22" s="10"/>
      <c r="D22" s="10"/>
      <c r="E22" s="10"/>
      <c r="F22" s="10"/>
      <c r="G22" s="10"/>
      <c r="H22" s="10"/>
      <c r="I22" s="10"/>
      <c r="J22" s="10"/>
    </row>
  </sheetData>
  <mergeCells count="6">
    <mergeCell ref="G2:G3"/>
    <mergeCell ref="H2:I2"/>
    <mergeCell ref="B2:B3"/>
    <mergeCell ref="A2:A3"/>
    <mergeCell ref="C2:D2"/>
    <mergeCell ref="E2:F2"/>
  </mergeCells>
  <printOptions/>
  <pageMargins left="0.75" right="0.75" top="1.24" bottom="1" header="0.512" footer="0.512"/>
  <pageSetup orientation="landscape" paperSize="9" scale="115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G18" sqref="G18"/>
    </sheetView>
  </sheetViews>
  <sheetFormatPr defaultColWidth="9.00390625" defaultRowHeight="13.5"/>
  <cols>
    <col min="1" max="1" width="17.75390625" style="0" customWidth="1"/>
    <col min="2" max="6" width="10.625" style="0" customWidth="1"/>
    <col min="7" max="7" width="13.25390625" style="0" bestFit="1" customWidth="1"/>
    <col min="8" max="8" width="2.875" style="0" customWidth="1"/>
  </cols>
  <sheetData>
    <row r="1" spans="1:7" ht="14.25" thickBot="1">
      <c r="A1" s="101" t="s">
        <v>86</v>
      </c>
      <c r="B1" s="10"/>
      <c r="C1" s="10"/>
      <c r="D1" s="10"/>
      <c r="E1" s="10"/>
      <c r="F1" s="10"/>
      <c r="G1" s="10"/>
    </row>
    <row r="2" spans="1:7" ht="33.75" customHeight="1" thickTop="1">
      <c r="A2" s="20" t="s">
        <v>21</v>
      </c>
      <c r="B2" s="21" t="s">
        <v>22</v>
      </c>
      <c r="C2" s="21" t="s">
        <v>23</v>
      </c>
      <c r="D2" s="21" t="s">
        <v>24</v>
      </c>
      <c r="E2" s="49" t="s">
        <v>77</v>
      </c>
      <c r="F2" s="21" t="s">
        <v>25</v>
      </c>
      <c r="G2" s="22" t="s">
        <v>12</v>
      </c>
    </row>
    <row r="3" spans="1:7" s="44" customFormat="1" ht="13.5" customHeight="1">
      <c r="A3" s="52"/>
      <c r="B3" s="53" t="s">
        <v>9</v>
      </c>
      <c r="C3" s="53" t="s">
        <v>9</v>
      </c>
      <c r="D3" s="53" t="s">
        <v>9</v>
      </c>
      <c r="E3" s="53" t="s">
        <v>9</v>
      </c>
      <c r="F3" s="53" t="s">
        <v>9</v>
      </c>
      <c r="G3" s="54" t="s">
        <v>9</v>
      </c>
    </row>
    <row r="4" spans="1:7" ht="13.5">
      <c r="A4" s="40" t="s">
        <v>10</v>
      </c>
      <c r="B4" s="26">
        <v>0</v>
      </c>
      <c r="C4" s="26">
        <v>2</v>
      </c>
      <c r="D4" s="26">
        <v>1650</v>
      </c>
      <c r="E4" s="26">
        <v>712</v>
      </c>
      <c r="F4" s="26">
        <v>4156</v>
      </c>
      <c r="G4" s="27">
        <v>6519</v>
      </c>
    </row>
    <row r="5" spans="1:7" ht="13.5">
      <c r="A5" s="40" t="s">
        <v>11</v>
      </c>
      <c r="B5" s="26">
        <v>9</v>
      </c>
      <c r="C5" s="26">
        <v>7</v>
      </c>
      <c r="D5" s="26">
        <v>197</v>
      </c>
      <c r="E5" s="26">
        <v>94</v>
      </c>
      <c r="F5" s="26">
        <v>786</v>
      </c>
      <c r="G5" s="27">
        <v>1092</v>
      </c>
    </row>
    <row r="6" spans="1:7" ht="13.5">
      <c r="A6" s="40" t="s">
        <v>101</v>
      </c>
      <c r="B6" s="26">
        <v>2929</v>
      </c>
      <c r="C6" s="26">
        <v>408</v>
      </c>
      <c r="D6" s="26">
        <v>15538</v>
      </c>
      <c r="E6" s="26">
        <v>5847</v>
      </c>
      <c r="F6" s="26">
        <v>34061</v>
      </c>
      <c r="G6" s="27">
        <v>58784</v>
      </c>
    </row>
    <row r="7" spans="1:7" ht="13.5">
      <c r="A7" s="40" t="s">
        <v>92</v>
      </c>
      <c r="B7" s="26">
        <v>368</v>
      </c>
      <c r="C7" s="26">
        <v>124</v>
      </c>
      <c r="D7" s="26">
        <v>7309</v>
      </c>
      <c r="E7" s="26">
        <v>2751</v>
      </c>
      <c r="F7" s="26">
        <v>23589</v>
      </c>
      <c r="G7" s="27">
        <v>34141</v>
      </c>
    </row>
    <row r="8" spans="1:7" ht="13.5">
      <c r="A8" s="40" t="s">
        <v>93</v>
      </c>
      <c r="B8" s="26">
        <v>38533</v>
      </c>
      <c r="C8" s="26">
        <v>5889</v>
      </c>
      <c r="D8" s="26">
        <v>64625</v>
      </c>
      <c r="E8" s="26">
        <v>33688</v>
      </c>
      <c r="F8" s="26">
        <v>109573</v>
      </c>
      <c r="G8" s="27">
        <v>252308</v>
      </c>
    </row>
    <row r="9" spans="1:7" ht="13.5">
      <c r="A9" s="40" t="s">
        <v>94</v>
      </c>
      <c r="B9" s="26">
        <v>6962</v>
      </c>
      <c r="C9" s="26">
        <v>4038</v>
      </c>
      <c r="D9" s="26">
        <v>44178</v>
      </c>
      <c r="E9" s="26">
        <v>40956</v>
      </c>
      <c r="F9" s="26">
        <v>79284</v>
      </c>
      <c r="G9" s="27">
        <v>175417</v>
      </c>
    </row>
    <row r="10" spans="1:7" ht="13.5">
      <c r="A10" s="40" t="s">
        <v>95</v>
      </c>
      <c r="B10" s="26">
        <v>12118</v>
      </c>
      <c r="C10" s="26">
        <v>4107</v>
      </c>
      <c r="D10" s="26">
        <v>26930</v>
      </c>
      <c r="E10" s="26">
        <v>11342</v>
      </c>
      <c r="F10" s="26">
        <v>40526</v>
      </c>
      <c r="G10" s="27">
        <v>95023</v>
      </c>
    </row>
    <row r="11" spans="1:7" ht="13.5">
      <c r="A11" s="40" t="s">
        <v>96</v>
      </c>
      <c r="B11" s="26">
        <v>11264</v>
      </c>
      <c r="C11" s="26">
        <v>2691</v>
      </c>
      <c r="D11" s="26">
        <v>42049</v>
      </c>
      <c r="E11" s="26">
        <v>19783</v>
      </c>
      <c r="F11" s="26">
        <v>74258</v>
      </c>
      <c r="G11" s="27">
        <v>150047</v>
      </c>
    </row>
    <row r="12" spans="1:7" ht="13.5">
      <c r="A12" s="40" t="s">
        <v>97</v>
      </c>
      <c r="B12" s="26">
        <v>1794</v>
      </c>
      <c r="C12" s="26">
        <v>366</v>
      </c>
      <c r="D12" s="26">
        <v>10282</v>
      </c>
      <c r="E12" s="26">
        <v>4690</v>
      </c>
      <c r="F12" s="26">
        <v>10413</v>
      </c>
      <c r="G12" s="27">
        <v>27544</v>
      </c>
    </row>
    <row r="13" spans="1:7" ht="13.5">
      <c r="A13" s="40" t="s">
        <v>98</v>
      </c>
      <c r="B13" s="26">
        <v>9114</v>
      </c>
      <c r="C13" s="26">
        <v>808</v>
      </c>
      <c r="D13" s="26">
        <v>21350</v>
      </c>
      <c r="E13" s="26">
        <v>8725</v>
      </c>
      <c r="F13" s="26">
        <v>65934</v>
      </c>
      <c r="G13" s="27">
        <v>105931</v>
      </c>
    </row>
    <row r="14" spans="1:7" ht="13.5">
      <c r="A14" s="40" t="s">
        <v>99</v>
      </c>
      <c r="B14" s="26">
        <v>3788</v>
      </c>
      <c r="C14" s="26">
        <v>210</v>
      </c>
      <c r="D14" s="26">
        <v>10926</v>
      </c>
      <c r="E14" s="26">
        <v>6441</v>
      </c>
      <c r="F14" s="26">
        <v>25712</v>
      </c>
      <c r="G14" s="27">
        <v>47077</v>
      </c>
    </row>
    <row r="15" spans="1:7" ht="13.5">
      <c r="A15" s="40" t="s">
        <v>100</v>
      </c>
      <c r="B15" s="26">
        <v>77269</v>
      </c>
      <c r="C15" s="26">
        <v>782</v>
      </c>
      <c r="D15" s="26">
        <v>122173</v>
      </c>
      <c r="E15" s="26">
        <v>46073</v>
      </c>
      <c r="F15" s="26">
        <v>267830</v>
      </c>
      <c r="G15" s="27">
        <v>514128</v>
      </c>
    </row>
    <row r="16" spans="1:7" ht="13.5">
      <c r="A16" s="45"/>
      <c r="B16" s="50"/>
      <c r="C16" s="50"/>
      <c r="D16" s="50"/>
      <c r="E16" s="50"/>
      <c r="F16" s="50"/>
      <c r="G16" s="51"/>
    </row>
    <row r="17" spans="1:8" s="99" customFormat="1" ht="14.25">
      <c r="A17" s="91" t="s">
        <v>12</v>
      </c>
      <c r="B17" s="97">
        <f>SUM(B4:B15)</f>
        <v>164148</v>
      </c>
      <c r="C17" s="97">
        <f>SUM(C4:C15)</f>
        <v>19432</v>
      </c>
      <c r="D17" s="97">
        <v>367208</v>
      </c>
      <c r="E17" s="97">
        <v>181103</v>
      </c>
      <c r="F17" s="97">
        <v>736121</v>
      </c>
      <c r="G17" s="98">
        <v>1468012</v>
      </c>
      <c r="H17" s="107"/>
    </row>
  </sheetData>
  <printOptions/>
  <pageMargins left="0.75" right="0.75" top="1.32" bottom="1" header="0.512" footer="0.512"/>
  <pageSetup orientation="landscape" paperSize="9" scale="140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C1">
      <selection activeCell="F14" sqref="F14"/>
    </sheetView>
  </sheetViews>
  <sheetFormatPr defaultColWidth="9.00390625" defaultRowHeight="13.5"/>
  <cols>
    <col min="1" max="1" width="11.25390625" style="0" customWidth="1"/>
    <col min="2" max="7" width="10.625" style="0" customWidth="1"/>
    <col min="8" max="8" width="3.25390625" style="0" customWidth="1"/>
  </cols>
  <sheetData>
    <row r="1" spans="1:7" ht="14.25" thickBot="1">
      <c r="A1" s="101" t="s">
        <v>87</v>
      </c>
      <c r="B1" s="10"/>
      <c r="C1" s="10"/>
      <c r="D1" s="10"/>
      <c r="E1" s="10"/>
      <c r="F1" s="10"/>
      <c r="G1" s="10"/>
    </row>
    <row r="2" spans="1:7" ht="26.25" customHeight="1" thickTop="1">
      <c r="A2" s="20" t="s">
        <v>21</v>
      </c>
      <c r="B2" s="21" t="s">
        <v>22</v>
      </c>
      <c r="C2" s="21" t="s">
        <v>23</v>
      </c>
      <c r="D2" s="21" t="s">
        <v>24</v>
      </c>
      <c r="E2" s="21" t="s">
        <v>88</v>
      </c>
      <c r="F2" s="21" t="s">
        <v>25</v>
      </c>
      <c r="G2" s="22" t="s">
        <v>12</v>
      </c>
    </row>
    <row r="3" spans="1:7" s="9" customFormat="1" ht="13.5" customHeight="1">
      <c r="A3" s="17"/>
      <c r="B3" s="18" t="s">
        <v>9</v>
      </c>
      <c r="C3" s="18" t="s">
        <v>9</v>
      </c>
      <c r="D3" s="18" t="s">
        <v>9</v>
      </c>
      <c r="E3" s="18" t="s">
        <v>9</v>
      </c>
      <c r="F3" s="18" t="s">
        <v>9</v>
      </c>
      <c r="G3" s="19" t="s">
        <v>9</v>
      </c>
    </row>
    <row r="4" spans="1:7" ht="13.5">
      <c r="A4" s="13" t="s">
        <v>130</v>
      </c>
      <c r="B4" s="11">
        <v>93498</v>
      </c>
      <c r="C4" s="11">
        <v>19998</v>
      </c>
      <c r="D4" s="11">
        <v>348313</v>
      </c>
      <c r="E4" s="11">
        <v>159535</v>
      </c>
      <c r="F4" s="11">
        <v>493731</v>
      </c>
      <c r="G4" s="12">
        <v>1115074</v>
      </c>
    </row>
    <row r="5" spans="1:7" ht="13.5">
      <c r="A5" s="13">
        <v>12</v>
      </c>
      <c r="B5" s="11">
        <v>217606</v>
      </c>
      <c r="C5" s="11">
        <v>27668</v>
      </c>
      <c r="D5" s="11">
        <v>419511</v>
      </c>
      <c r="E5" s="11">
        <v>228728</v>
      </c>
      <c r="F5" s="11">
        <v>715332</v>
      </c>
      <c r="G5" s="12">
        <v>1608844</v>
      </c>
    </row>
    <row r="6" spans="1:7" ht="13.5">
      <c r="A6" s="13">
        <v>13</v>
      </c>
      <c r="B6" s="11">
        <v>161815</v>
      </c>
      <c r="C6" s="11">
        <v>18927</v>
      </c>
      <c r="D6" s="11">
        <v>322139</v>
      </c>
      <c r="E6" s="11">
        <v>131099</v>
      </c>
      <c r="F6" s="11">
        <v>531572</v>
      </c>
      <c r="G6" s="12">
        <v>1165552</v>
      </c>
    </row>
    <row r="7" spans="1:7" ht="13.5">
      <c r="A7" s="13">
        <v>14</v>
      </c>
      <c r="B7" s="11">
        <v>98688</v>
      </c>
      <c r="C7" s="11">
        <v>20417</v>
      </c>
      <c r="D7" s="11">
        <v>351886</v>
      </c>
      <c r="E7" s="11">
        <v>141051</v>
      </c>
      <c r="F7" s="11">
        <v>617825</v>
      </c>
      <c r="G7" s="12">
        <v>1229867</v>
      </c>
    </row>
    <row r="8" spans="1:7" ht="13.5">
      <c r="A8" s="13">
        <v>15</v>
      </c>
      <c r="B8" s="11">
        <v>146624</v>
      </c>
      <c r="C8" s="11">
        <v>18689</v>
      </c>
      <c r="D8" s="11">
        <v>336496</v>
      </c>
      <c r="E8" s="11">
        <v>159902</v>
      </c>
      <c r="F8" s="11">
        <v>533192</v>
      </c>
      <c r="G8" s="12">
        <v>1194903</v>
      </c>
    </row>
    <row r="9" spans="1:7" ht="13.5">
      <c r="A9" s="14">
        <v>16</v>
      </c>
      <c r="B9" s="15">
        <v>164148</v>
      </c>
      <c r="C9" s="15">
        <v>19432</v>
      </c>
      <c r="D9" s="15">
        <v>367208</v>
      </c>
      <c r="E9" s="15">
        <v>181103</v>
      </c>
      <c r="F9" s="15">
        <v>736121</v>
      </c>
      <c r="G9" s="16">
        <f>SUM(B9:F9)</f>
        <v>1468012</v>
      </c>
    </row>
    <row r="12" ht="13.5">
      <c r="C12" s="2"/>
    </row>
  </sheetData>
  <printOptions/>
  <pageMargins left="0.75" right="0.75" top="1.29" bottom="1" header="0.512" footer="0.512"/>
  <pageSetup horizontalDpi="600" verticalDpi="600" orientation="landscape" paperSize="9" scale="150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25390625" style="0" customWidth="1"/>
    <col min="2" max="2" width="9.25390625" style="0" bestFit="1" customWidth="1"/>
    <col min="3" max="3" width="9.75390625" style="0" customWidth="1"/>
    <col min="4" max="4" width="9.75390625" style="0" bestFit="1" customWidth="1"/>
    <col min="5" max="6" width="9.75390625" style="0" customWidth="1"/>
    <col min="7" max="7" width="9.25390625" style="0" customWidth="1"/>
    <col min="8" max="8" width="9.25390625" style="0" bestFit="1" customWidth="1"/>
    <col min="9" max="9" width="9.25390625" style="0" customWidth="1"/>
    <col min="10" max="10" width="11.00390625" style="0" bestFit="1" customWidth="1"/>
    <col min="11" max="11" width="2.875" style="0" customWidth="1"/>
    <col min="12" max="12" width="5.375" style="0" bestFit="1" customWidth="1"/>
  </cols>
  <sheetData>
    <row r="1" spans="1:10" ht="14.25" thickBot="1">
      <c r="A1" s="101" t="s">
        <v>84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 thickTop="1">
      <c r="A2" s="37" t="s">
        <v>0</v>
      </c>
      <c r="B2" s="23" t="s">
        <v>26</v>
      </c>
      <c r="C2" s="23" t="s">
        <v>26</v>
      </c>
      <c r="D2" s="23" t="s">
        <v>27</v>
      </c>
      <c r="E2" s="23" t="s">
        <v>28</v>
      </c>
      <c r="F2" s="23" t="s">
        <v>29</v>
      </c>
      <c r="G2" s="23" t="s">
        <v>30</v>
      </c>
      <c r="H2" s="23" t="s">
        <v>31</v>
      </c>
      <c r="I2" s="23" t="s">
        <v>32</v>
      </c>
      <c r="J2" s="127" t="s">
        <v>12</v>
      </c>
    </row>
    <row r="3" spans="1:12" ht="13.5">
      <c r="A3" s="36" t="s">
        <v>33</v>
      </c>
      <c r="B3" s="24" t="s">
        <v>34</v>
      </c>
      <c r="C3" s="24" t="s">
        <v>35</v>
      </c>
      <c r="D3" s="24" t="s">
        <v>35</v>
      </c>
      <c r="E3" s="24" t="s">
        <v>35</v>
      </c>
      <c r="F3" s="24" t="s">
        <v>35</v>
      </c>
      <c r="G3" s="24" t="s">
        <v>35</v>
      </c>
      <c r="H3" s="24" t="s">
        <v>35</v>
      </c>
      <c r="I3" s="24" t="s">
        <v>35</v>
      </c>
      <c r="J3" s="128"/>
      <c r="L3" s="4"/>
    </row>
    <row r="4" spans="1:10" s="9" customFormat="1" ht="13.5" customHeight="1">
      <c r="A4" s="17"/>
      <c r="B4" s="18" t="s">
        <v>8</v>
      </c>
      <c r="C4" s="18" t="s">
        <v>8</v>
      </c>
      <c r="D4" s="18" t="s">
        <v>8</v>
      </c>
      <c r="E4" s="18" t="s">
        <v>8</v>
      </c>
      <c r="F4" s="18" t="s">
        <v>8</v>
      </c>
      <c r="G4" s="18" t="s">
        <v>8</v>
      </c>
      <c r="H4" s="18" t="s">
        <v>8</v>
      </c>
      <c r="I4" s="18" t="s">
        <v>8</v>
      </c>
      <c r="J4" s="19" t="s">
        <v>8</v>
      </c>
    </row>
    <row r="5" spans="1:12" ht="13.5">
      <c r="A5" s="25" t="s">
        <v>7</v>
      </c>
      <c r="B5" s="26">
        <v>880</v>
      </c>
      <c r="C5" s="26">
        <v>40720</v>
      </c>
      <c r="D5" s="26">
        <v>8986</v>
      </c>
      <c r="E5" s="26">
        <v>20305</v>
      </c>
      <c r="F5" s="26">
        <v>1006</v>
      </c>
      <c r="G5" s="26">
        <v>469</v>
      </c>
      <c r="H5" s="26">
        <v>77</v>
      </c>
      <c r="I5" s="26">
        <v>26</v>
      </c>
      <c r="J5" s="27">
        <f>SUM(B5:I5)</f>
        <v>72469</v>
      </c>
      <c r="L5" s="2"/>
    </row>
    <row r="6" spans="1:12" ht="13.5">
      <c r="A6" s="28"/>
      <c r="B6" s="26"/>
      <c r="C6" s="26">
        <v>0</v>
      </c>
      <c r="D6" s="26"/>
      <c r="E6" s="26">
        <v>0</v>
      </c>
      <c r="F6" s="26"/>
      <c r="G6" s="26">
        <v>0</v>
      </c>
      <c r="H6" s="26"/>
      <c r="I6" s="26">
        <v>0</v>
      </c>
      <c r="J6" s="27"/>
      <c r="L6" s="2"/>
    </row>
    <row r="7" spans="1:12" ht="13.5">
      <c r="A7" s="25" t="s">
        <v>6</v>
      </c>
      <c r="B7" s="26"/>
      <c r="C7" s="26">
        <v>0</v>
      </c>
      <c r="D7" s="26"/>
      <c r="E7" s="26">
        <v>0</v>
      </c>
      <c r="F7" s="26"/>
      <c r="G7" s="26">
        <v>0</v>
      </c>
      <c r="H7" s="26"/>
      <c r="I7" s="26">
        <v>0</v>
      </c>
      <c r="J7" s="27"/>
      <c r="L7" s="2"/>
    </row>
    <row r="8" spans="1:12" ht="13.5">
      <c r="A8" s="28" t="s">
        <v>10</v>
      </c>
      <c r="B8" s="26">
        <v>217</v>
      </c>
      <c r="C8" s="26">
        <v>6394</v>
      </c>
      <c r="D8" s="26">
        <v>2890</v>
      </c>
      <c r="E8" s="26">
        <v>4690</v>
      </c>
      <c r="F8" s="26">
        <v>38</v>
      </c>
      <c r="G8" s="26">
        <v>19</v>
      </c>
      <c r="H8" s="26">
        <v>0</v>
      </c>
      <c r="I8" s="26">
        <v>0</v>
      </c>
      <c r="J8" s="27">
        <f aca="true" t="shared" si="0" ref="J8:J21">SUM(B8:I8)</f>
        <v>14248</v>
      </c>
      <c r="L8" s="2"/>
    </row>
    <row r="9" spans="1:12" ht="13.5">
      <c r="A9" s="28" t="s">
        <v>11</v>
      </c>
      <c r="B9" s="26">
        <v>28</v>
      </c>
      <c r="C9" s="26">
        <v>1721</v>
      </c>
      <c r="D9" s="26">
        <v>622</v>
      </c>
      <c r="E9" s="26">
        <v>2212</v>
      </c>
      <c r="F9" s="26">
        <v>40</v>
      </c>
      <c r="G9" s="26">
        <v>11</v>
      </c>
      <c r="H9" s="26">
        <v>0</v>
      </c>
      <c r="I9" s="26">
        <v>0</v>
      </c>
      <c r="J9" s="27">
        <f t="shared" si="0"/>
        <v>4634</v>
      </c>
      <c r="L9" s="2"/>
    </row>
    <row r="10" spans="1:12" ht="13.5">
      <c r="A10" s="28" t="s">
        <v>118</v>
      </c>
      <c r="B10" s="26">
        <v>27</v>
      </c>
      <c r="C10" s="26">
        <v>769</v>
      </c>
      <c r="D10" s="26">
        <v>452</v>
      </c>
      <c r="E10" s="26">
        <v>1380</v>
      </c>
      <c r="F10" s="26">
        <v>22</v>
      </c>
      <c r="G10" s="26">
        <v>8</v>
      </c>
      <c r="H10" s="26">
        <v>1</v>
      </c>
      <c r="I10" s="26">
        <v>0</v>
      </c>
      <c r="J10" s="27">
        <f t="shared" si="0"/>
        <v>2659</v>
      </c>
      <c r="L10" s="2"/>
    </row>
    <row r="11" spans="1:12" ht="13.5">
      <c r="A11" s="28" t="s">
        <v>119</v>
      </c>
      <c r="B11" s="26">
        <v>0</v>
      </c>
      <c r="C11" s="26">
        <v>1305</v>
      </c>
      <c r="D11" s="26">
        <v>360</v>
      </c>
      <c r="E11" s="26">
        <v>4488</v>
      </c>
      <c r="F11" s="26">
        <v>18</v>
      </c>
      <c r="G11" s="26">
        <v>14</v>
      </c>
      <c r="H11" s="26">
        <v>1</v>
      </c>
      <c r="I11" s="26">
        <v>0</v>
      </c>
      <c r="J11" s="27">
        <f t="shared" si="0"/>
        <v>6186</v>
      </c>
      <c r="L11" s="2"/>
    </row>
    <row r="12" spans="1:12" ht="13.5">
      <c r="A12" s="28"/>
      <c r="B12" s="26"/>
      <c r="C12" s="26"/>
      <c r="D12" s="26"/>
      <c r="E12" s="26"/>
      <c r="F12" s="26"/>
      <c r="G12" s="26"/>
      <c r="H12" s="26"/>
      <c r="I12" s="26"/>
      <c r="J12" s="27"/>
      <c r="L12" s="2"/>
    </row>
    <row r="13" spans="1:12" ht="13.5">
      <c r="A13" s="28" t="s">
        <v>120</v>
      </c>
      <c r="B13" s="26">
        <v>16</v>
      </c>
      <c r="C13" s="26">
        <v>773</v>
      </c>
      <c r="D13" s="26">
        <v>1073</v>
      </c>
      <c r="E13" s="26">
        <v>3571</v>
      </c>
      <c r="F13" s="26">
        <v>212</v>
      </c>
      <c r="G13" s="26">
        <v>48</v>
      </c>
      <c r="H13" s="26">
        <v>3</v>
      </c>
      <c r="I13" s="26">
        <v>0</v>
      </c>
      <c r="J13" s="27">
        <f t="shared" si="0"/>
        <v>5696</v>
      </c>
      <c r="L13" s="2"/>
    </row>
    <row r="14" spans="1:12" ht="13.5">
      <c r="A14" s="28" t="s">
        <v>121</v>
      </c>
      <c r="B14" s="26">
        <v>0</v>
      </c>
      <c r="C14" s="26">
        <v>441</v>
      </c>
      <c r="D14" s="26">
        <v>206</v>
      </c>
      <c r="E14" s="26">
        <v>1396</v>
      </c>
      <c r="F14" s="26">
        <v>267</v>
      </c>
      <c r="G14" s="26">
        <v>35</v>
      </c>
      <c r="H14" s="26">
        <v>3</v>
      </c>
      <c r="I14" s="26">
        <v>1</v>
      </c>
      <c r="J14" s="27">
        <f t="shared" si="0"/>
        <v>2349</v>
      </c>
      <c r="L14" s="2"/>
    </row>
    <row r="15" spans="1:12" ht="13.5">
      <c r="A15" s="28" t="s">
        <v>122</v>
      </c>
      <c r="B15" s="26">
        <v>0</v>
      </c>
      <c r="C15" s="26">
        <v>314</v>
      </c>
      <c r="D15" s="26">
        <v>156</v>
      </c>
      <c r="E15" s="26">
        <v>3111</v>
      </c>
      <c r="F15" s="26">
        <v>248</v>
      </c>
      <c r="G15" s="26">
        <v>60</v>
      </c>
      <c r="H15" s="26">
        <v>4</v>
      </c>
      <c r="I15" s="26">
        <v>1</v>
      </c>
      <c r="J15" s="27">
        <f t="shared" si="0"/>
        <v>3894</v>
      </c>
      <c r="L15" s="2"/>
    </row>
    <row r="16" spans="1:12" ht="13.5">
      <c r="A16" s="28" t="s">
        <v>123</v>
      </c>
      <c r="B16" s="26">
        <v>0</v>
      </c>
      <c r="C16" s="26">
        <v>2</v>
      </c>
      <c r="D16" s="26">
        <v>0</v>
      </c>
      <c r="E16" s="26">
        <v>842</v>
      </c>
      <c r="F16" s="26">
        <v>332</v>
      </c>
      <c r="G16" s="26">
        <v>80</v>
      </c>
      <c r="H16" s="26">
        <v>4</v>
      </c>
      <c r="I16" s="26">
        <v>1</v>
      </c>
      <c r="J16" s="27">
        <f t="shared" si="0"/>
        <v>1261</v>
      </c>
      <c r="L16" s="2"/>
    </row>
    <row r="17" spans="1:12" ht="13.5">
      <c r="A17" s="28"/>
      <c r="B17" s="26"/>
      <c r="C17" s="26"/>
      <c r="D17" s="26"/>
      <c r="E17" s="26"/>
      <c r="F17" s="26"/>
      <c r="G17" s="26"/>
      <c r="H17" s="26"/>
      <c r="I17" s="26"/>
      <c r="J17" s="27"/>
      <c r="L17" s="2"/>
    </row>
    <row r="18" spans="1:12" ht="13.5">
      <c r="A18" s="28" t="s">
        <v>124</v>
      </c>
      <c r="B18" s="26">
        <v>15</v>
      </c>
      <c r="C18" s="26">
        <v>0</v>
      </c>
      <c r="D18" s="26">
        <v>59</v>
      </c>
      <c r="E18" s="26">
        <v>727</v>
      </c>
      <c r="F18" s="26">
        <v>126</v>
      </c>
      <c r="G18" s="26">
        <v>122</v>
      </c>
      <c r="H18" s="26">
        <v>4</v>
      </c>
      <c r="I18" s="26">
        <v>0</v>
      </c>
      <c r="J18" s="27">
        <f t="shared" si="0"/>
        <v>1053</v>
      </c>
      <c r="L18" s="2"/>
    </row>
    <row r="19" spans="1:12" ht="13.5">
      <c r="A19" s="28" t="s">
        <v>125</v>
      </c>
      <c r="B19" s="26">
        <v>15</v>
      </c>
      <c r="C19" s="26">
        <v>0</v>
      </c>
      <c r="D19" s="26">
        <v>0</v>
      </c>
      <c r="E19" s="26">
        <v>192</v>
      </c>
      <c r="F19" s="26">
        <v>138</v>
      </c>
      <c r="G19" s="26">
        <v>121</v>
      </c>
      <c r="H19" s="26">
        <v>14</v>
      </c>
      <c r="I19" s="26">
        <v>2</v>
      </c>
      <c r="J19" s="27">
        <f t="shared" si="0"/>
        <v>482</v>
      </c>
      <c r="L19" s="2"/>
    </row>
    <row r="20" spans="1:12" ht="13.5">
      <c r="A20" s="28" t="s">
        <v>126</v>
      </c>
      <c r="B20" s="26">
        <v>0</v>
      </c>
      <c r="C20" s="26">
        <v>0</v>
      </c>
      <c r="D20" s="26">
        <v>0</v>
      </c>
      <c r="E20" s="26">
        <v>19</v>
      </c>
      <c r="F20" s="26">
        <v>0</v>
      </c>
      <c r="G20" s="26">
        <v>54</v>
      </c>
      <c r="H20" s="26">
        <v>5</v>
      </c>
      <c r="I20" s="26">
        <v>0</v>
      </c>
      <c r="J20" s="27">
        <f t="shared" si="0"/>
        <v>78</v>
      </c>
      <c r="L20" s="2"/>
    </row>
    <row r="21" spans="1:12" ht="13.5">
      <c r="A21" s="28" t="s">
        <v>127</v>
      </c>
      <c r="B21" s="26">
        <v>0</v>
      </c>
      <c r="C21" s="26">
        <v>18</v>
      </c>
      <c r="D21" s="26">
        <v>0</v>
      </c>
      <c r="E21" s="26">
        <v>0</v>
      </c>
      <c r="F21" s="26">
        <v>0</v>
      </c>
      <c r="G21" s="26">
        <v>32</v>
      </c>
      <c r="H21" s="26">
        <v>21</v>
      </c>
      <c r="I21" s="26">
        <v>25</v>
      </c>
      <c r="J21" s="27">
        <f t="shared" si="0"/>
        <v>96</v>
      </c>
      <c r="L21" s="2"/>
    </row>
    <row r="22" spans="1:12" ht="13.5">
      <c r="A22" s="28"/>
      <c r="B22" s="26"/>
      <c r="C22" s="26"/>
      <c r="D22" s="26"/>
      <c r="E22" s="26"/>
      <c r="F22" s="26"/>
      <c r="G22" s="26"/>
      <c r="H22" s="26"/>
      <c r="I22" s="26"/>
      <c r="J22" s="27"/>
      <c r="L22" s="2"/>
    </row>
    <row r="23" spans="1:12" ht="13.5">
      <c r="A23" s="25" t="s">
        <v>36</v>
      </c>
      <c r="B23" s="29">
        <f>SUM(B8:B21)</f>
        <v>318</v>
      </c>
      <c r="C23" s="29">
        <f aca="true" t="shared" si="1" ref="C23:J23">SUM(C8:C21)</f>
        <v>11737</v>
      </c>
      <c r="D23" s="29">
        <f t="shared" si="1"/>
        <v>5818</v>
      </c>
      <c r="E23" s="29">
        <f t="shared" si="1"/>
        <v>22628</v>
      </c>
      <c r="F23" s="29">
        <f t="shared" si="1"/>
        <v>1441</v>
      </c>
      <c r="G23" s="29">
        <f t="shared" si="1"/>
        <v>604</v>
      </c>
      <c r="H23" s="29">
        <f t="shared" si="1"/>
        <v>60</v>
      </c>
      <c r="I23" s="29">
        <f t="shared" si="1"/>
        <v>30</v>
      </c>
      <c r="J23" s="30">
        <f t="shared" si="1"/>
        <v>42636</v>
      </c>
      <c r="L23" s="2"/>
    </row>
    <row r="24" spans="1:12" ht="13.5">
      <c r="A24" s="28"/>
      <c r="B24" s="26"/>
      <c r="C24" s="26"/>
      <c r="D24" s="26"/>
      <c r="E24" s="26"/>
      <c r="F24" s="26"/>
      <c r="G24" s="26"/>
      <c r="H24" s="26"/>
      <c r="I24" s="26"/>
      <c r="J24" s="27"/>
      <c r="L24" s="2"/>
    </row>
    <row r="25" spans="1:12" ht="13.5">
      <c r="A25" s="31" t="s">
        <v>12</v>
      </c>
      <c r="B25" s="32">
        <f>+B5+B23</f>
        <v>1198</v>
      </c>
      <c r="C25" s="32">
        <f aca="true" t="shared" si="2" ref="C25:J25">+C5+C23</f>
        <v>52457</v>
      </c>
      <c r="D25" s="32">
        <f t="shared" si="2"/>
        <v>14804</v>
      </c>
      <c r="E25" s="32">
        <f t="shared" si="2"/>
        <v>42933</v>
      </c>
      <c r="F25" s="32">
        <f t="shared" si="2"/>
        <v>2447</v>
      </c>
      <c r="G25" s="32">
        <f t="shared" si="2"/>
        <v>1073</v>
      </c>
      <c r="H25" s="32">
        <f t="shared" si="2"/>
        <v>137</v>
      </c>
      <c r="I25" s="32">
        <f t="shared" si="2"/>
        <v>56</v>
      </c>
      <c r="J25" s="33">
        <f t="shared" si="2"/>
        <v>115105</v>
      </c>
      <c r="L25" s="2"/>
    </row>
    <row r="26" spans="1:12" ht="13.5">
      <c r="A26" s="34" t="s">
        <v>82</v>
      </c>
      <c r="B26" s="35"/>
      <c r="C26" s="35"/>
      <c r="D26" s="35"/>
      <c r="E26" s="35"/>
      <c r="F26" s="35"/>
      <c r="G26" s="35"/>
      <c r="H26" s="35"/>
      <c r="I26" s="35"/>
      <c r="J26" s="35"/>
      <c r="L26" s="2"/>
    </row>
    <row r="27" spans="1:12" ht="13.5">
      <c r="A27" s="34" t="s">
        <v>128</v>
      </c>
      <c r="B27" s="35"/>
      <c r="C27" s="35"/>
      <c r="D27" s="35"/>
      <c r="E27" s="35"/>
      <c r="F27" s="35"/>
      <c r="G27" s="35"/>
      <c r="H27" s="35"/>
      <c r="I27" s="35"/>
      <c r="J27" s="35"/>
      <c r="L27" s="2"/>
    </row>
    <row r="28" spans="1:12" ht="13.5">
      <c r="A28" s="34" t="s">
        <v>129</v>
      </c>
      <c r="B28" s="35"/>
      <c r="C28" s="35"/>
      <c r="D28" s="35"/>
      <c r="E28" s="35"/>
      <c r="F28" s="35"/>
      <c r="G28" s="35"/>
      <c r="H28" s="35"/>
      <c r="I28" s="35"/>
      <c r="J28" s="35"/>
      <c r="L28" s="2"/>
    </row>
    <row r="29" spans="1:12" ht="13.5">
      <c r="A29" s="34" t="s">
        <v>89</v>
      </c>
      <c r="B29" s="35"/>
      <c r="C29" s="35"/>
      <c r="D29" s="35"/>
      <c r="E29" s="35"/>
      <c r="F29" s="35"/>
      <c r="G29" s="35"/>
      <c r="H29" s="35"/>
      <c r="I29" s="35"/>
      <c r="J29" s="35"/>
      <c r="L29" s="2"/>
    </row>
    <row r="30" ht="13.5">
      <c r="A30" s="7"/>
    </row>
    <row r="32" spans="2:10" ht="13.5">
      <c r="B32" s="2"/>
      <c r="C32" s="2"/>
      <c r="D32" s="2"/>
      <c r="E32" s="2"/>
      <c r="F32" s="2"/>
      <c r="G32" s="2"/>
      <c r="H32" s="2"/>
      <c r="I32" s="2"/>
      <c r="J32" s="2"/>
    </row>
    <row r="33" spans="2:10" ht="13.5">
      <c r="B33" s="2"/>
      <c r="C33" s="2"/>
      <c r="D33" s="2"/>
      <c r="E33" s="2"/>
      <c r="F33" s="2"/>
      <c r="G33" s="2"/>
      <c r="H33" s="2"/>
      <c r="I33" s="2"/>
      <c r="J33" s="2"/>
    </row>
  </sheetData>
  <mergeCells count="1">
    <mergeCell ref="J2:J3"/>
  </mergeCells>
  <printOptions/>
  <pageMargins left="0.75" right="0.75" top="1.11" bottom="0.69" header="0.512" footer="0.512"/>
  <pageSetup orientation="landscape" paperSize="9" scale="120" r:id="rId2"/>
  <headerFooter alignWithMargins="0">
    <oddHeader>&amp;L&amp;"ＭＳ Ｐゴシック,太字"&amp;14法　人　税
&amp;"ＭＳ Ｐゴシック,標準"&amp;12　4-3　会社標本調査結果</oddHeader>
  </headerFooter>
  <colBreaks count="1" manualBreakCount="1">
    <brk id="10" max="2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F20" sqref="F20"/>
    </sheetView>
  </sheetViews>
  <sheetFormatPr defaultColWidth="9.00390625" defaultRowHeight="13.5"/>
  <cols>
    <col min="1" max="1" width="18.75390625" style="0" customWidth="1"/>
    <col min="2" max="4" width="10.625" style="0" customWidth="1"/>
    <col min="5" max="5" width="12.75390625" style="0" bestFit="1" customWidth="1"/>
    <col min="6" max="7" width="10.625" style="0" customWidth="1"/>
  </cols>
  <sheetData>
    <row r="1" spans="1:7" ht="14.25" thickBot="1">
      <c r="A1" s="101" t="s">
        <v>83</v>
      </c>
      <c r="B1" s="10"/>
      <c r="C1" s="10"/>
      <c r="D1" s="10"/>
      <c r="E1" s="10"/>
      <c r="F1" s="10"/>
      <c r="G1" s="10"/>
    </row>
    <row r="2" spans="1:7" ht="14.25" thickTop="1">
      <c r="A2" s="129" t="s">
        <v>21</v>
      </c>
      <c r="B2" s="127" t="s">
        <v>1</v>
      </c>
      <c r="C2" s="131"/>
      <c r="D2" s="129"/>
      <c r="E2" s="127" t="s">
        <v>17</v>
      </c>
      <c r="F2" s="131"/>
      <c r="G2" s="131"/>
    </row>
    <row r="3" spans="1:7" ht="13.5">
      <c r="A3" s="130"/>
      <c r="B3" s="24"/>
      <c r="C3" s="38" t="s">
        <v>37</v>
      </c>
      <c r="D3" s="38" t="s">
        <v>38</v>
      </c>
      <c r="E3" s="24"/>
      <c r="F3" s="38" t="s">
        <v>37</v>
      </c>
      <c r="G3" s="39" t="s">
        <v>38</v>
      </c>
    </row>
    <row r="4" spans="1:7" s="44" customFormat="1" ht="12.75" customHeight="1">
      <c r="A4" s="41"/>
      <c r="B4" s="42" t="s">
        <v>8</v>
      </c>
      <c r="C4" s="42" t="s">
        <v>19</v>
      </c>
      <c r="D4" s="42" t="s">
        <v>19</v>
      </c>
      <c r="E4" s="42" t="s">
        <v>9</v>
      </c>
      <c r="F4" s="42" t="s">
        <v>19</v>
      </c>
      <c r="G4" s="43" t="s">
        <v>19</v>
      </c>
    </row>
    <row r="5" spans="1:7" ht="13.5">
      <c r="A5" s="45" t="s">
        <v>39</v>
      </c>
      <c r="B5" s="26">
        <v>96</v>
      </c>
      <c r="C5" s="55">
        <f>B5/$B$20*100</f>
        <v>0.22516183506895582</v>
      </c>
      <c r="D5" s="55">
        <f>B5/B20*100</f>
        <v>0.22516183506895582</v>
      </c>
      <c r="E5" s="26">
        <v>686099</v>
      </c>
      <c r="F5" s="55">
        <f>E5/$E$20*100</f>
        <v>50.67923271190059</v>
      </c>
      <c r="G5" s="56">
        <f>E5/E20*100</f>
        <v>50.67923271190059</v>
      </c>
    </row>
    <row r="6" spans="1:7" ht="13.5">
      <c r="A6" s="45" t="s">
        <v>102</v>
      </c>
      <c r="B6" s="26">
        <v>78</v>
      </c>
      <c r="C6" s="55">
        <f aca="true" t="shared" si="0" ref="C6:C18">B6/$B$20*100</f>
        <v>0.1829439909935266</v>
      </c>
      <c r="D6" s="55">
        <f>D5+C6</f>
        <v>0.4081058260624824</v>
      </c>
      <c r="E6" s="26">
        <v>54314</v>
      </c>
      <c r="F6" s="55">
        <f aca="true" t="shared" si="1" ref="F6:F18">E6/$E$20*100</f>
        <v>4.011945572744121</v>
      </c>
      <c r="G6" s="56">
        <f>G5+F6</f>
        <v>54.69117828464471</v>
      </c>
    </row>
    <row r="7" spans="1:7" ht="13.5">
      <c r="A7" s="45" t="s">
        <v>103</v>
      </c>
      <c r="B7" s="26">
        <v>482</v>
      </c>
      <c r="C7" s="55">
        <f t="shared" si="0"/>
        <v>1.1305000469087156</v>
      </c>
      <c r="D7" s="55">
        <f aca="true" t="shared" si="2" ref="D7:D17">D6+C7</f>
        <v>1.538605872971198</v>
      </c>
      <c r="E7" s="26">
        <v>130060</v>
      </c>
      <c r="F7" s="55">
        <f t="shared" si="1"/>
        <v>9.606982383751895</v>
      </c>
      <c r="G7" s="56">
        <f aca="true" t="shared" si="3" ref="G7:G18">G6+F7</f>
        <v>64.2981606683966</v>
      </c>
    </row>
    <row r="8" spans="1:7" ht="13.5">
      <c r="A8" s="45" t="s">
        <v>104</v>
      </c>
      <c r="B8" s="26">
        <v>1053</v>
      </c>
      <c r="C8" s="55">
        <f t="shared" si="0"/>
        <v>2.469743878412609</v>
      </c>
      <c r="D8" s="55">
        <f t="shared" si="2"/>
        <v>4.008349751383808</v>
      </c>
      <c r="E8" s="26">
        <v>171671</v>
      </c>
      <c r="F8" s="55">
        <f t="shared" si="1"/>
        <v>12.68061104721722</v>
      </c>
      <c r="G8" s="56">
        <f t="shared" si="3"/>
        <v>76.97877171561382</v>
      </c>
    </row>
    <row r="9" spans="1:7" ht="13.5" hidden="1">
      <c r="A9" s="45"/>
      <c r="B9" s="26"/>
      <c r="C9" s="55"/>
      <c r="D9" s="55"/>
      <c r="E9" s="26"/>
      <c r="F9" s="55"/>
      <c r="G9" s="56"/>
    </row>
    <row r="10" spans="1:7" ht="13.5">
      <c r="A10" s="45" t="s">
        <v>95</v>
      </c>
      <c r="B10" s="26">
        <v>1261</v>
      </c>
      <c r="C10" s="55">
        <f t="shared" si="0"/>
        <v>2.9575945210620134</v>
      </c>
      <c r="D10" s="55">
        <f>D8+C10</f>
        <v>6.965944272445821</v>
      </c>
      <c r="E10" s="26">
        <v>84718</v>
      </c>
      <c r="F10" s="55">
        <f t="shared" si="1"/>
        <v>6.2577605227332995</v>
      </c>
      <c r="G10" s="56">
        <f>G8+F10</f>
        <v>83.23653223834711</v>
      </c>
    </row>
    <row r="11" spans="1:7" ht="13.5">
      <c r="A11" s="45" t="s">
        <v>94</v>
      </c>
      <c r="B11" s="26">
        <v>3894</v>
      </c>
      <c r="C11" s="55">
        <f t="shared" si="0"/>
        <v>9.13312693498452</v>
      </c>
      <c r="D11" s="55">
        <f t="shared" si="2"/>
        <v>16.09907120743034</v>
      </c>
      <c r="E11" s="26">
        <v>113360</v>
      </c>
      <c r="F11" s="55">
        <f t="shared" si="1"/>
        <v>8.373423981409463</v>
      </c>
      <c r="G11" s="56">
        <f t="shared" si="3"/>
        <v>91.60995621975657</v>
      </c>
    </row>
    <row r="12" spans="1:7" ht="13.5">
      <c r="A12" s="45" t="s">
        <v>93</v>
      </c>
      <c r="B12" s="26">
        <v>2349</v>
      </c>
      <c r="C12" s="55">
        <f t="shared" si="0"/>
        <v>5.509428651843513</v>
      </c>
      <c r="D12" s="55">
        <f t="shared" si="2"/>
        <v>21.608499859273856</v>
      </c>
      <c r="E12" s="26">
        <v>34237</v>
      </c>
      <c r="F12" s="55">
        <f t="shared" si="1"/>
        <v>2.528942456347175</v>
      </c>
      <c r="G12" s="56">
        <f t="shared" si="3"/>
        <v>94.13889867610375</v>
      </c>
    </row>
    <row r="13" spans="1:7" ht="13.5">
      <c r="A13" s="45" t="s">
        <v>105</v>
      </c>
      <c r="B13" s="26">
        <v>5696</v>
      </c>
      <c r="C13" s="55">
        <f t="shared" si="0"/>
        <v>13.359602214091378</v>
      </c>
      <c r="D13" s="55">
        <f t="shared" si="2"/>
        <v>34.96810207336523</v>
      </c>
      <c r="E13" s="26">
        <v>37392</v>
      </c>
      <c r="F13" s="55">
        <f t="shared" si="1"/>
        <v>2.761988968885521</v>
      </c>
      <c r="G13" s="56">
        <f t="shared" si="3"/>
        <v>96.90088764498927</v>
      </c>
    </row>
    <row r="14" spans="1:7" ht="13.5">
      <c r="A14" s="45" t="s">
        <v>106</v>
      </c>
      <c r="B14" s="26">
        <v>6186</v>
      </c>
      <c r="C14" s="55">
        <f t="shared" si="0"/>
        <v>14.50886574725584</v>
      </c>
      <c r="D14" s="55">
        <f t="shared" si="2"/>
        <v>49.47696782062107</v>
      </c>
      <c r="E14" s="26">
        <v>23527</v>
      </c>
      <c r="F14" s="55">
        <f t="shared" si="1"/>
        <v>1.737840031850921</v>
      </c>
      <c r="G14" s="56">
        <f t="shared" si="3"/>
        <v>98.63872767684019</v>
      </c>
    </row>
    <row r="15" spans="1:7" ht="13.5" hidden="1">
      <c r="A15" s="45"/>
      <c r="B15" s="26"/>
      <c r="C15" s="55"/>
      <c r="D15" s="55"/>
      <c r="E15" s="26"/>
      <c r="F15" s="55"/>
      <c r="G15" s="56"/>
    </row>
    <row r="16" spans="1:7" ht="13.5">
      <c r="A16" s="45" t="s">
        <v>107</v>
      </c>
      <c r="B16" s="26">
        <v>2659</v>
      </c>
      <c r="C16" s="55">
        <f t="shared" si="0"/>
        <v>6.236513744253682</v>
      </c>
      <c r="D16" s="55">
        <f>D14+C16</f>
        <v>55.713481564874755</v>
      </c>
      <c r="E16" s="26">
        <v>6078</v>
      </c>
      <c r="F16" s="55">
        <f t="shared" si="1"/>
        <v>0.44895616583456877</v>
      </c>
      <c r="G16" s="56">
        <f>G14+F16</f>
        <v>99.08768384267476</v>
      </c>
    </row>
    <row r="17" spans="1:7" ht="13.5">
      <c r="A17" s="45" t="s">
        <v>108</v>
      </c>
      <c r="B17" s="26">
        <v>4634</v>
      </c>
      <c r="C17" s="55">
        <f t="shared" si="0"/>
        <v>10.868749413641055</v>
      </c>
      <c r="D17" s="55">
        <f t="shared" si="2"/>
        <v>66.58223097851581</v>
      </c>
      <c r="E17" s="26">
        <v>6671</v>
      </c>
      <c r="F17" s="55">
        <f t="shared" si="1"/>
        <v>0.49275856898361436</v>
      </c>
      <c r="G17" s="56">
        <f t="shared" si="3"/>
        <v>99.58044241165838</v>
      </c>
    </row>
    <row r="18" spans="1:7" ht="13.5">
      <c r="A18" s="45" t="s">
        <v>10</v>
      </c>
      <c r="B18" s="26">
        <v>14248</v>
      </c>
      <c r="C18" s="55">
        <f t="shared" si="0"/>
        <v>33.41776902148419</v>
      </c>
      <c r="D18" s="55">
        <f>D17+C18</f>
        <v>100</v>
      </c>
      <c r="E18" s="26">
        <v>5679</v>
      </c>
      <c r="F18" s="55">
        <f t="shared" si="1"/>
        <v>0.419483722569022</v>
      </c>
      <c r="G18" s="56">
        <f t="shared" si="3"/>
        <v>99.99992613422741</v>
      </c>
    </row>
    <row r="19" spans="1:7" ht="13.5" hidden="1">
      <c r="A19" s="45"/>
      <c r="B19" s="26"/>
      <c r="C19" s="26"/>
      <c r="D19" s="26"/>
      <c r="E19" s="26"/>
      <c r="F19" s="26"/>
      <c r="G19" s="27"/>
    </row>
    <row r="20" spans="1:7" ht="13.5">
      <c r="A20" s="31" t="s">
        <v>40</v>
      </c>
      <c r="B20" s="32">
        <f>SUM(B5:B18)</f>
        <v>42636</v>
      </c>
      <c r="C20" s="103">
        <v>100</v>
      </c>
      <c r="D20" s="32" t="s">
        <v>80</v>
      </c>
      <c r="E20" s="32">
        <v>1353807</v>
      </c>
      <c r="F20" s="103">
        <v>100</v>
      </c>
      <c r="G20" s="33" t="s">
        <v>80</v>
      </c>
    </row>
    <row r="21" spans="1:7" ht="13.5">
      <c r="A21" s="8"/>
      <c r="B21" s="6"/>
      <c r="C21" s="6"/>
      <c r="D21" s="6"/>
      <c r="E21" s="6"/>
      <c r="F21" s="6"/>
      <c r="G21" s="6"/>
    </row>
    <row r="22" spans="1:7" ht="13.5">
      <c r="A22" s="8"/>
      <c r="B22" s="6"/>
      <c r="C22" s="6"/>
      <c r="D22" s="6"/>
      <c r="E22" s="6"/>
      <c r="F22" s="6"/>
      <c r="G22" s="6"/>
    </row>
    <row r="23" spans="1:7" ht="13.5">
      <c r="A23" s="8"/>
      <c r="B23" s="6"/>
      <c r="C23" s="6"/>
      <c r="D23" s="6"/>
      <c r="E23" s="6"/>
      <c r="F23" s="6"/>
      <c r="G23" s="6"/>
    </row>
    <row r="24" spans="2:7" ht="13.5">
      <c r="B24" s="2"/>
      <c r="C24" s="3"/>
      <c r="D24" s="3"/>
      <c r="E24" s="2"/>
      <c r="F24" s="3"/>
      <c r="G24" s="3"/>
    </row>
    <row r="25" spans="2:7" ht="13.5">
      <c r="B25" s="2"/>
      <c r="C25" s="2"/>
      <c r="D25" s="2"/>
      <c r="E25" s="2"/>
      <c r="F25" s="2"/>
      <c r="G25" s="2"/>
    </row>
    <row r="26" ht="13.5">
      <c r="G26" s="3"/>
    </row>
  </sheetData>
  <mergeCells count="3">
    <mergeCell ref="A2:A3"/>
    <mergeCell ref="B2:D2"/>
    <mergeCell ref="E2:G2"/>
  </mergeCells>
  <printOptions/>
  <pageMargins left="0.75" right="0.75" top="1.19" bottom="1" header="0.512" footer="0.512"/>
  <pageSetup orientation="landscape" paperSize="9" scale="130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80" zoomScaleNormal="80" workbookViewId="0" topLeftCell="A1">
      <selection activeCell="I21" sqref="I21"/>
    </sheetView>
  </sheetViews>
  <sheetFormatPr defaultColWidth="9.00390625" defaultRowHeight="13.5"/>
  <cols>
    <col min="1" max="1" width="22.625" style="10" customWidth="1"/>
    <col min="2" max="7" width="9.125" style="10" customWidth="1"/>
    <col min="8" max="13" width="12.50390625" style="10" customWidth="1"/>
    <col min="14" max="16384" width="9.00390625" style="10" customWidth="1"/>
  </cols>
  <sheetData>
    <row r="1" spans="1:2" ht="14.25" thickBot="1">
      <c r="A1" s="132" t="s">
        <v>85</v>
      </c>
      <c r="B1" s="132"/>
    </row>
    <row r="2" spans="1:13" ht="22.5" customHeight="1" thickTop="1">
      <c r="A2" s="124" t="s">
        <v>21</v>
      </c>
      <c r="B2" s="121" t="s">
        <v>1</v>
      </c>
      <c r="C2" s="121"/>
      <c r="D2" s="121"/>
      <c r="E2" s="121"/>
      <c r="F2" s="121"/>
      <c r="G2" s="122"/>
      <c r="H2" s="121" t="s">
        <v>17</v>
      </c>
      <c r="I2" s="121"/>
      <c r="J2" s="121"/>
      <c r="K2" s="121"/>
      <c r="L2" s="121"/>
      <c r="M2" s="122"/>
    </row>
    <row r="3" spans="1:13" ht="30" customHeight="1">
      <c r="A3" s="125"/>
      <c r="B3" s="137" t="s">
        <v>132</v>
      </c>
      <c r="C3" s="38">
        <v>12</v>
      </c>
      <c r="D3" s="38">
        <v>13</v>
      </c>
      <c r="E3" s="38">
        <v>14</v>
      </c>
      <c r="F3" s="38">
        <v>15</v>
      </c>
      <c r="G3" s="39">
        <v>16</v>
      </c>
      <c r="H3" s="137" t="s">
        <v>131</v>
      </c>
      <c r="I3" s="38">
        <v>12</v>
      </c>
      <c r="J3" s="38">
        <v>13</v>
      </c>
      <c r="K3" s="38">
        <v>14</v>
      </c>
      <c r="L3" s="38">
        <v>15</v>
      </c>
      <c r="M3" s="39">
        <v>16</v>
      </c>
    </row>
    <row r="4" spans="1:13" s="48" customFormat="1" ht="13.5" customHeight="1">
      <c r="A4" s="83"/>
      <c r="B4" s="42" t="s">
        <v>8</v>
      </c>
      <c r="C4" s="42" t="s">
        <v>8</v>
      </c>
      <c r="D4" s="42" t="s">
        <v>8</v>
      </c>
      <c r="E4" s="42" t="s">
        <v>8</v>
      </c>
      <c r="F4" s="42" t="s">
        <v>8</v>
      </c>
      <c r="G4" s="43" t="s">
        <v>8</v>
      </c>
      <c r="H4" s="42" t="s">
        <v>9</v>
      </c>
      <c r="I4" s="42" t="s">
        <v>9</v>
      </c>
      <c r="J4" s="42" t="s">
        <v>9</v>
      </c>
      <c r="K4" s="42" t="s">
        <v>9</v>
      </c>
      <c r="L4" s="42" t="s">
        <v>9</v>
      </c>
      <c r="M4" s="43" t="s">
        <v>9</v>
      </c>
    </row>
    <row r="5" spans="1:13" ht="22.5" customHeight="1">
      <c r="A5" s="102" t="s">
        <v>39</v>
      </c>
      <c r="B5" s="50">
        <v>75</v>
      </c>
      <c r="C5" s="50">
        <v>137</v>
      </c>
      <c r="D5" s="50">
        <v>72</v>
      </c>
      <c r="E5" s="51">
        <v>96</v>
      </c>
      <c r="F5" s="51">
        <v>127</v>
      </c>
      <c r="G5" s="51">
        <v>96</v>
      </c>
      <c r="H5" s="50">
        <v>535511</v>
      </c>
      <c r="I5" s="50">
        <v>664588</v>
      </c>
      <c r="J5" s="51">
        <v>503450</v>
      </c>
      <c r="K5" s="51">
        <v>480749</v>
      </c>
      <c r="L5" s="51">
        <v>597573</v>
      </c>
      <c r="M5" s="51">
        <v>686099</v>
      </c>
    </row>
    <row r="6" spans="1:13" ht="22.5" customHeight="1">
      <c r="A6" s="102" t="s">
        <v>102</v>
      </c>
      <c r="B6" s="50">
        <v>67</v>
      </c>
      <c r="C6" s="50">
        <v>94</v>
      </c>
      <c r="D6" s="50">
        <v>183</v>
      </c>
      <c r="E6" s="51">
        <v>75</v>
      </c>
      <c r="F6" s="51">
        <v>64</v>
      </c>
      <c r="G6" s="51">
        <v>78</v>
      </c>
      <c r="H6" s="50">
        <v>49003</v>
      </c>
      <c r="I6" s="50">
        <v>62934</v>
      </c>
      <c r="J6" s="51">
        <v>126032</v>
      </c>
      <c r="K6" s="51">
        <v>59995</v>
      </c>
      <c r="L6" s="51">
        <v>45206</v>
      </c>
      <c r="M6" s="51">
        <v>54314</v>
      </c>
    </row>
    <row r="7" spans="1:13" ht="22.5" customHeight="1">
      <c r="A7" s="102" t="s">
        <v>103</v>
      </c>
      <c r="B7" s="50">
        <v>300</v>
      </c>
      <c r="C7" s="50">
        <v>1093</v>
      </c>
      <c r="D7" s="50">
        <v>350</v>
      </c>
      <c r="E7" s="51">
        <v>627</v>
      </c>
      <c r="F7" s="51">
        <v>287</v>
      </c>
      <c r="G7" s="51">
        <v>482</v>
      </c>
      <c r="H7" s="50">
        <v>86442</v>
      </c>
      <c r="I7" s="50">
        <v>304974</v>
      </c>
      <c r="J7" s="51">
        <v>114602</v>
      </c>
      <c r="K7" s="51">
        <v>217831</v>
      </c>
      <c r="L7" s="51">
        <v>83559</v>
      </c>
      <c r="M7" s="51">
        <v>130060</v>
      </c>
    </row>
    <row r="8" spans="1:13" ht="22.5" customHeight="1">
      <c r="A8" s="102" t="s">
        <v>104</v>
      </c>
      <c r="B8" s="50">
        <v>404</v>
      </c>
      <c r="C8" s="50">
        <v>313</v>
      </c>
      <c r="D8" s="50">
        <v>626</v>
      </c>
      <c r="E8" s="51">
        <v>1169</v>
      </c>
      <c r="F8" s="51">
        <v>837</v>
      </c>
      <c r="G8" s="51">
        <v>1053</v>
      </c>
      <c r="H8" s="50">
        <v>55642</v>
      </c>
      <c r="I8" s="50">
        <v>47005</v>
      </c>
      <c r="J8" s="51">
        <v>87953</v>
      </c>
      <c r="K8" s="51">
        <v>132612</v>
      </c>
      <c r="L8" s="51">
        <v>111540</v>
      </c>
      <c r="M8" s="51">
        <v>171671</v>
      </c>
    </row>
    <row r="9" spans="1:13" ht="22.5" customHeight="1">
      <c r="A9" s="102" t="s">
        <v>115</v>
      </c>
      <c r="B9" s="50">
        <v>1031</v>
      </c>
      <c r="C9" s="50">
        <v>978</v>
      </c>
      <c r="D9" s="50">
        <v>1344</v>
      </c>
      <c r="E9" s="51">
        <v>1728</v>
      </c>
      <c r="F9" s="51">
        <v>1354</v>
      </c>
      <c r="G9" s="51">
        <v>1261</v>
      </c>
      <c r="H9" s="50">
        <v>68213</v>
      </c>
      <c r="I9" s="50">
        <v>68745</v>
      </c>
      <c r="J9" s="51">
        <v>91820</v>
      </c>
      <c r="K9" s="51">
        <v>117809</v>
      </c>
      <c r="L9" s="51">
        <v>95551</v>
      </c>
      <c r="M9" s="51">
        <v>84718</v>
      </c>
    </row>
    <row r="10" spans="1:13" ht="22.5" customHeight="1">
      <c r="A10" s="45"/>
      <c r="B10" s="50"/>
      <c r="C10" s="50"/>
      <c r="D10" s="50"/>
      <c r="E10" s="51"/>
      <c r="F10" s="51"/>
      <c r="G10" s="51"/>
      <c r="H10" s="50"/>
      <c r="I10" s="50"/>
      <c r="J10" s="51"/>
      <c r="K10" s="51"/>
      <c r="L10" s="51"/>
      <c r="M10" s="51"/>
    </row>
    <row r="11" spans="1:13" s="90" customFormat="1" ht="22.5" customHeight="1">
      <c r="A11" s="58" t="s">
        <v>41</v>
      </c>
      <c r="B11" s="59">
        <v>1877</v>
      </c>
      <c r="C11" s="59">
        <v>2615</v>
      </c>
      <c r="D11" s="59">
        <f>SUM(D5:D9)</f>
        <v>2575</v>
      </c>
      <c r="E11" s="60">
        <f>SUM(E5:E9)</f>
        <v>3695</v>
      </c>
      <c r="F11" s="60">
        <f>SUM(F5:F9)</f>
        <v>2669</v>
      </c>
      <c r="G11" s="60">
        <f>SUM(G5:G9)</f>
        <v>2970</v>
      </c>
      <c r="H11" s="59">
        <f>SUM(H5:H9)</f>
        <v>794811</v>
      </c>
      <c r="I11" s="59">
        <v>1148246</v>
      </c>
      <c r="J11" s="60">
        <f>SUM(J5:J9)</f>
        <v>923857</v>
      </c>
      <c r="K11" s="60">
        <v>1008996</v>
      </c>
      <c r="L11" s="60">
        <f>SUM(L5:L9)</f>
        <v>933429</v>
      </c>
      <c r="M11" s="60">
        <f>SUM(M5:M9)</f>
        <v>1126862</v>
      </c>
    </row>
    <row r="12" spans="1:13" ht="22.5" customHeight="1">
      <c r="A12" s="45"/>
      <c r="B12" s="57"/>
      <c r="C12" s="57"/>
      <c r="D12" s="57"/>
      <c r="E12" s="57"/>
      <c r="F12" s="61"/>
      <c r="G12" s="61"/>
      <c r="H12" s="57"/>
      <c r="I12" s="57"/>
      <c r="J12" s="61"/>
      <c r="K12" s="61"/>
      <c r="L12" s="61"/>
      <c r="M12" s="61"/>
    </row>
    <row r="13" spans="1:13" ht="22.5" customHeight="1">
      <c r="A13" s="100" t="s">
        <v>42</v>
      </c>
      <c r="B13" s="62">
        <v>4.036385531805084</v>
      </c>
      <c r="C13" s="62">
        <v>5.8</v>
      </c>
      <c r="D13" s="62">
        <v>6.4</v>
      </c>
      <c r="E13" s="62">
        <v>9.2</v>
      </c>
      <c r="F13" s="63">
        <v>6.1</v>
      </c>
      <c r="G13" s="63">
        <v>7</v>
      </c>
      <c r="H13" s="62">
        <v>74.6</v>
      </c>
      <c r="I13" s="62">
        <v>81.4</v>
      </c>
      <c r="J13" s="63">
        <v>83.2</v>
      </c>
      <c r="K13" s="63">
        <v>84.8</v>
      </c>
      <c r="L13" s="63">
        <v>80.9</v>
      </c>
      <c r="M13" s="63">
        <v>83.7</v>
      </c>
    </row>
    <row r="14" spans="1:7" ht="13.5">
      <c r="A14" s="64" t="s">
        <v>109</v>
      </c>
      <c r="B14" s="65"/>
      <c r="C14" s="65"/>
      <c r="D14" s="65"/>
      <c r="E14" s="65"/>
      <c r="F14" s="65"/>
      <c r="G14" s="65"/>
    </row>
    <row r="15" spans="8:13" ht="13.5">
      <c r="H15" s="47"/>
      <c r="I15" s="47"/>
      <c r="J15" s="47"/>
      <c r="K15" s="47"/>
      <c r="L15" s="47"/>
      <c r="M15" s="47"/>
    </row>
    <row r="16" spans="8:13" ht="13.5">
      <c r="H16" s="47"/>
      <c r="I16" s="47"/>
      <c r="J16" s="47"/>
      <c r="K16" s="47"/>
      <c r="L16" s="47"/>
      <c r="M16" s="47"/>
    </row>
    <row r="18" ht="13.5">
      <c r="A18" s="66"/>
    </row>
    <row r="19" ht="13.5">
      <c r="A19" s="66"/>
    </row>
  </sheetData>
  <mergeCells count="4">
    <mergeCell ref="A1:B1"/>
    <mergeCell ref="A2:A3"/>
    <mergeCell ref="H2:M2"/>
    <mergeCell ref="B2:G2"/>
  </mergeCells>
  <printOptions/>
  <pageMargins left="0.75" right="0.75" top="1" bottom="1" header="0.512" footer="0.512"/>
  <pageSetup orientation="landscape" paperSize="9" scale="80" r:id="rId1"/>
  <headerFooter alignWithMargins="0">
    <oddHeader>&amp;L&amp;"ＭＳ Ｐゴシック,太字"&amp;14法　人　数
&amp;"ＭＳ Ｐゴシック,標準"&amp;12　4-3　会社標本調査結果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="85" zoomScaleNormal="85" workbookViewId="0" topLeftCell="A1">
      <pane ySplit="3" topLeftCell="BM4" activePane="bottomLeft" state="frozen"/>
      <selection pane="topLeft" activeCell="A1" sqref="A1"/>
      <selection pane="bottomLeft" activeCell="A2" sqref="A2:A3"/>
    </sheetView>
  </sheetViews>
  <sheetFormatPr defaultColWidth="9.00390625" defaultRowHeight="13.5"/>
  <cols>
    <col min="1" max="1" width="18.75390625" style="10" customWidth="1"/>
    <col min="2" max="8" width="16.875" style="10" customWidth="1"/>
    <col min="9" max="16384" width="9.00390625" style="10" customWidth="1"/>
  </cols>
  <sheetData>
    <row r="1" spans="1:3" ht="14.25" thickBot="1">
      <c r="A1" s="132" t="s">
        <v>110</v>
      </c>
      <c r="B1" s="132"/>
      <c r="C1" s="132"/>
    </row>
    <row r="2" spans="1:8" ht="14.25" thickTop="1">
      <c r="A2" s="124" t="s">
        <v>21</v>
      </c>
      <c r="B2" s="121" t="s">
        <v>43</v>
      </c>
      <c r="C2" s="121"/>
      <c r="D2" s="121" t="s">
        <v>111</v>
      </c>
      <c r="E2" s="121"/>
      <c r="F2" s="121" t="s">
        <v>44</v>
      </c>
      <c r="G2" s="121"/>
      <c r="H2" s="22" t="s">
        <v>45</v>
      </c>
    </row>
    <row r="3" spans="1:8" ht="45" customHeight="1">
      <c r="A3" s="125"/>
      <c r="B3" s="38" t="s">
        <v>46</v>
      </c>
      <c r="C3" s="38" t="s">
        <v>78</v>
      </c>
      <c r="D3" s="38" t="s">
        <v>46</v>
      </c>
      <c r="E3" s="38" t="s">
        <v>79</v>
      </c>
      <c r="F3" s="38" t="s">
        <v>47</v>
      </c>
      <c r="G3" s="38" t="s">
        <v>79</v>
      </c>
      <c r="H3" s="39" t="s">
        <v>48</v>
      </c>
    </row>
    <row r="4" spans="1:8" s="48" customFormat="1" ht="15" customHeight="1">
      <c r="A4" s="41"/>
      <c r="B4" s="42" t="s">
        <v>9</v>
      </c>
      <c r="C4" s="42" t="s">
        <v>49</v>
      </c>
      <c r="D4" s="42" t="s">
        <v>9</v>
      </c>
      <c r="E4" s="42" t="s">
        <v>49</v>
      </c>
      <c r="F4" s="42" t="s">
        <v>9</v>
      </c>
      <c r="G4" s="42" t="s">
        <v>49</v>
      </c>
      <c r="H4" s="43" t="s">
        <v>9</v>
      </c>
    </row>
    <row r="5" spans="1:8" ht="15" customHeight="1">
      <c r="A5" s="67" t="s">
        <v>50</v>
      </c>
      <c r="B5" s="57"/>
      <c r="C5" s="57"/>
      <c r="D5" s="57"/>
      <c r="E5" s="57"/>
      <c r="F5" s="57"/>
      <c r="G5" s="57"/>
      <c r="H5" s="61"/>
    </row>
    <row r="6" spans="1:8" ht="15" customHeight="1">
      <c r="A6" s="40" t="s">
        <v>10</v>
      </c>
      <c r="B6" s="11">
        <v>376</v>
      </c>
      <c r="C6" s="68">
        <f>B6/H6*1000</f>
        <v>3.0614654323098596</v>
      </c>
      <c r="D6" s="11">
        <v>94</v>
      </c>
      <c r="E6" s="68">
        <f>D6/H6*1000</f>
        <v>0.7653663580774649</v>
      </c>
      <c r="F6" s="11">
        <v>4487</v>
      </c>
      <c r="G6" s="68">
        <f>F6/H6*1000</f>
        <v>36.5340303052509</v>
      </c>
      <c r="H6" s="12">
        <v>122817</v>
      </c>
    </row>
    <row r="7" spans="1:8" ht="15" customHeight="1">
      <c r="A7" s="40" t="s">
        <v>11</v>
      </c>
      <c r="B7" s="11">
        <v>183</v>
      </c>
      <c r="C7" s="68">
        <f aca="true" t="shared" si="0" ref="C7:C39">B7/H7*1000</f>
        <v>2.904577487143673</v>
      </c>
      <c r="D7" s="11">
        <v>21</v>
      </c>
      <c r="E7" s="68">
        <f aca="true" t="shared" si="1" ref="E7:E39">D7/H7*1000</f>
        <v>0.33331217065583135</v>
      </c>
      <c r="F7" s="11">
        <v>2444</v>
      </c>
      <c r="G7" s="68">
        <f aca="true" t="shared" si="2" ref="G7:G39">F7/H7*1000</f>
        <v>38.79118786108818</v>
      </c>
      <c r="H7" s="12">
        <v>63004</v>
      </c>
    </row>
    <row r="8" spans="1:8" ht="15" customHeight="1">
      <c r="A8" s="40" t="s">
        <v>101</v>
      </c>
      <c r="B8" s="11">
        <v>11899</v>
      </c>
      <c r="C8" s="68">
        <f t="shared" si="0"/>
        <v>2.994938883010373</v>
      </c>
      <c r="D8" s="11">
        <v>368</v>
      </c>
      <c r="E8" s="68">
        <f t="shared" si="1"/>
        <v>0.09262438095199742</v>
      </c>
      <c r="F8" s="11">
        <v>83470</v>
      </c>
      <c r="G8" s="68">
        <f t="shared" si="2"/>
        <v>21.009122494737024</v>
      </c>
      <c r="H8" s="12">
        <v>3973036</v>
      </c>
    </row>
    <row r="9" spans="1:8" ht="15" customHeight="1">
      <c r="A9" s="40" t="s">
        <v>92</v>
      </c>
      <c r="B9" s="11">
        <v>4787</v>
      </c>
      <c r="C9" s="68">
        <f t="shared" si="0"/>
        <v>2.31454843822375</v>
      </c>
      <c r="D9" s="11">
        <v>192</v>
      </c>
      <c r="E9" s="68">
        <f t="shared" si="1"/>
        <v>0.0928333612155755</v>
      </c>
      <c r="F9" s="11">
        <v>62151</v>
      </c>
      <c r="G9" s="68">
        <f t="shared" si="2"/>
        <v>30.05044912973559</v>
      </c>
      <c r="H9" s="12">
        <v>2068222</v>
      </c>
    </row>
    <row r="10" spans="1:8" ht="15" customHeight="1">
      <c r="A10" s="40" t="s">
        <v>93</v>
      </c>
      <c r="B10" s="11">
        <v>35766</v>
      </c>
      <c r="C10" s="68">
        <f t="shared" si="0"/>
        <v>3.3761020755957643</v>
      </c>
      <c r="D10" s="11">
        <v>414</v>
      </c>
      <c r="E10" s="68">
        <f t="shared" si="1"/>
        <v>0.03907918859522022</v>
      </c>
      <c r="F10" s="11">
        <v>139825</v>
      </c>
      <c r="G10" s="68">
        <f t="shared" si="2"/>
        <v>13.198665568421902</v>
      </c>
      <c r="H10" s="12">
        <v>10593874</v>
      </c>
    </row>
    <row r="11" spans="1:8" ht="15" customHeight="1">
      <c r="A11" s="40" t="s">
        <v>94</v>
      </c>
      <c r="B11" s="11">
        <v>20361</v>
      </c>
      <c r="C11" s="68">
        <f t="shared" si="0"/>
        <v>2.0997659535960076</v>
      </c>
      <c r="D11" s="11">
        <v>1252</v>
      </c>
      <c r="E11" s="68">
        <f t="shared" si="1"/>
        <v>0.12911482608428868</v>
      </c>
      <c r="F11" s="11">
        <v>121687</v>
      </c>
      <c r="G11" s="68">
        <f t="shared" si="2"/>
        <v>12.549197956644438</v>
      </c>
      <c r="H11" s="12">
        <v>9696795</v>
      </c>
    </row>
    <row r="12" spans="1:8" ht="15" customHeight="1">
      <c r="A12" s="40" t="s">
        <v>95</v>
      </c>
      <c r="B12" s="11">
        <v>6771</v>
      </c>
      <c r="C12" s="68">
        <f t="shared" si="0"/>
        <v>1.3344622359603575</v>
      </c>
      <c r="D12" s="11">
        <v>555</v>
      </c>
      <c r="E12" s="68">
        <f t="shared" si="1"/>
        <v>0.1093821504885539</v>
      </c>
      <c r="F12" s="11">
        <v>67794</v>
      </c>
      <c r="G12" s="68">
        <f t="shared" si="2"/>
        <v>13.361177495893735</v>
      </c>
      <c r="H12" s="12">
        <v>5073954</v>
      </c>
    </row>
    <row r="13" spans="1:8" ht="15" customHeight="1">
      <c r="A13" s="40" t="s">
        <v>96</v>
      </c>
      <c r="B13" s="11">
        <v>6285</v>
      </c>
      <c r="C13" s="68">
        <f t="shared" si="0"/>
        <v>0.19003867173581593</v>
      </c>
      <c r="D13" s="11">
        <v>1736</v>
      </c>
      <c r="E13" s="68">
        <f t="shared" si="1"/>
        <v>0.052491190792899996</v>
      </c>
      <c r="F13" s="11">
        <v>124367</v>
      </c>
      <c r="G13" s="68">
        <f t="shared" si="2"/>
        <v>3.7604676989289136</v>
      </c>
      <c r="H13" s="12">
        <v>33072216</v>
      </c>
    </row>
    <row r="14" spans="1:8" ht="15" customHeight="1">
      <c r="A14" s="40" t="s">
        <v>97</v>
      </c>
      <c r="B14" s="11">
        <v>1161</v>
      </c>
      <c r="C14" s="68">
        <f t="shared" si="0"/>
        <v>0.49997351561480596</v>
      </c>
      <c r="D14" s="11">
        <v>45</v>
      </c>
      <c r="E14" s="68">
        <f t="shared" si="1"/>
        <v>0.0193788184346824</v>
      </c>
      <c r="F14" s="11">
        <v>56604</v>
      </c>
      <c r="G14" s="68">
        <f t="shared" si="2"/>
        <v>24.375969748372505</v>
      </c>
      <c r="H14" s="12">
        <v>2322123</v>
      </c>
    </row>
    <row r="15" spans="1:8" ht="15" customHeight="1">
      <c r="A15" s="40" t="s">
        <v>98</v>
      </c>
      <c r="B15" s="11">
        <v>2045</v>
      </c>
      <c r="C15" s="68">
        <f t="shared" si="0"/>
        <v>0.7907357477131497</v>
      </c>
      <c r="D15" s="11">
        <v>304</v>
      </c>
      <c r="E15" s="68">
        <f t="shared" si="1"/>
        <v>0.1175470255769181</v>
      </c>
      <c r="F15" s="11">
        <v>91826</v>
      </c>
      <c r="G15" s="68">
        <f t="shared" si="2"/>
        <v>35.50616174548053</v>
      </c>
      <c r="H15" s="12">
        <v>2586199</v>
      </c>
    </row>
    <row r="16" spans="1:8" ht="15" customHeight="1">
      <c r="A16" s="40" t="s">
        <v>99</v>
      </c>
      <c r="B16" s="11">
        <v>2356</v>
      </c>
      <c r="C16" s="68">
        <f t="shared" si="0"/>
        <v>3.1248797995620397</v>
      </c>
      <c r="D16" s="11">
        <v>376</v>
      </c>
      <c r="E16" s="68">
        <f t="shared" si="1"/>
        <v>0.498707472256081</v>
      </c>
      <c r="F16" s="11">
        <v>25008</v>
      </c>
      <c r="G16" s="68">
        <f t="shared" si="2"/>
        <v>33.16935230367041</v>
      </c>
      <c r="H16" s="12">
        <v>753949</v>
      </c>
    </row>
    <row r="17" spans="1:8" ht="15" customHeight="1">
      <c r="A17" s="40" t="s">
        <v>100</v>
      </c>
      <c r="B17" s="11">
        <v>6427</v>
      </c>
      <c r="C17" s="68">
        <f t="shared" si="0"/>
        <v>1.0087941041344861</v>
      </c>
      <c r="D17" s="11">
        <v>3165</v>
      </c>
      <c r="E17" s="68">
        <f t="shared" si="1"/>
        <v>0.4967844001222419</v>
      </c>
      <c r="F17" s="11">
        <v>562304</v>
      </c>
      <c r="G17" s="68">
        <f t="shared" si="2"/>
        <v>88.26030184086481</v>
      </c>
      <c r="H17" s="12">
        <v>6370973</v>
      </c>
    </row>
    <row r="18" spans="1:8" ht="15" customHeight="1">
      <c r="A18" s="25" t="s">
        <v>12</v>
      </c>
      <c r="B18" s="69">
        <v>98418</v>
      </c>
      <c r="C18" s="68">
        <f t="shared" si="0"/>
        <v>1.28320263010514</v>
      </c>
      <c r="D18" s="69">
        <f>SUM(D6:D17)</f>
        <v>8522</v>
      </c>
      <c r="E18" s="68">
        <f t="shared" si="1"/>
        <v>0.11111232512097384</v>
      </c>
      <c r="F18" s="69">
        <v>1341967</v>
      </c>
      <c r="G18" s="68">
        <f t="shared" si="2"/>
        <v>17.496957710117098</v>
      </c>
      <c r="H18" s="70">
        <f>SUM(H6:H17)</f>
        <v>76697162</v>
      </c>
    </row>
    <row r="19" spans="1:8" ht="15" customHeight="1">
      <c r="A19" s="28"/>
      <c r="B19" s="11"/>
      <c r="C19" s="68"/>
      <c r="D19" s="11"/>
      <c r="E19" s="68"/>
      <c r="F19" s="11"/>
      <c r="G19" s="68"/>
      <c r="H19" s="12"/>
    </row>
    <row r="20" spans="1:8" ht="15" customHeight="1">
      <c r="A20" s="67" t="s">
        <v>51</v>
      </c>
      <c r="B20" s="11"/>
      <c r="C20" s="68"/>
      <c r="D20" s="11"/>
      <c r="E20" s="68"/>
      <c r="F20" s="11"/>
      <c r="G20" s="68"/>
      <c r="H20" s="12"/>
    </row>
    <row r="21" spans="1:8" ht="15" customHeight="1">
      <c r="A21" s="71" t="s">
        <v>52</v>
      </c>
      <c r="B21" s="11">
        <v>38</v>
      </c>
      <c r="C21" s="68">
        <f t="shared" si="0"/>
        <v>0.2516139711968217</v>
      </c>
      <c r="D21" s="11">
        <v>1</v>
      </c>
      <c r="E21" s="68">
        <f t="shared" si="1"/>
        <v>0.006621420294653203</v>
      </c>
      <c r="F21" s="12">
        <v>12455</v>
      </c>
      <c r="G21" s="68">
        <f t="shared" si="2"/>
        <v>82.46978976990565</v>
      </c>
      <c r="H21" s="12">
        <v>151025</v>
      </c>
    </row>
    <row r="22" spans="1:8" ht="15" customHeight="1">
      <c r="A22" s="71" t="s">
        <v>53</v>
      </c>
      <c r="B22" s="11">
        <v>279</v>
      </c>
      <c r="C22" s="68">
        <f t="shared" si="0"/>
        <v>4.038678671723459</v>
      </c>
      <c r="D22" s="11">
        <v>22</v>
      </c>
      <c r="E22" s="68">
        <f t="shared" si="1"/>
        <v>0.31846211748357023</v>
      </c>
      <c r="F22" s="11">
        <v>4885</v>
      </c>
      <c r="G22" s="68">
        <f t="shared" si="2"/>
        <v>70.7130656321473</v>
      </c>
      <c r="H22" s="12">
        <v>69082</v>
      </c>
    </row>
    <row r="23" spans="1:8" ht="15" customHeight="1">
      <c r="A23" s="71" t="s">
        <v>54</v>
      </c>
      <c r="B23" s="11">
        <v>20517</v>
      </c>
      <c r="C23" s="68">
        <f t="shared" si="0"/>
        <v>3.5301896859684896</v>
      </c>
      <c r="D23" s="11">
        <v>1830</v>
      </c>
      <c r="E23" s="68">
        <f t="shared" si="1"/>
        <v>0.3148728920077173</v>
      </c>
      <c r="F23" s="11">
        <v>62390</v>
      </c>
      <c r="G23" s="68">
        <f t="shared" si="2"/>
        <v>10.734928815498078</v>
      </c>
      <c r="H23" s="12">
        <v>5811869</v>
      </c>
    </row>
    <row r="24" spans="1:8" ht="15" customHeight="1">
      <c r="A24" s="71" t="s">
        <v>55</v>
      </c>
      <c r="B24" s="11">
        <v>98</v>
      </c>
      <c r="C24" s="68">
        <f t="shared" si="0"/>
        <v>1.829108962633917</v>
      </c>
      <c r="D24" s="11">
        <v>1</v>
      </c>
      <c r="E24" s="68">
        <f t="shared" si="1"/>
        <v>0.018664377169733848</v>
      </c>
      <c r="F24" s="11">
        <v>2143</v>
      </c>
      <c r="G24" s="68">
        <f t="shared" si="2"/>
        <v>39.99776027473963</v>
      </c>
      <c r="H24" s="12">
        <v>53578</v>
      </c>
    </row>
    <row r="25" spans="1:8" ht="15" customHeight="1">
      <c r="A25" s="71" t="s">
        <v>56</v>
      </c>
      <c r="B25" s="11">
        <v>5184</v>
      </c>
      <c r="C25" s="68">
        <f t="shared" si="0"/>
        <v>2.584310384451066</v>
      </c>
      <c r="D25" s="11">
        <v>494</v>
      </c>
      <c r="E25" s="68">
        <f t="shared" si="1"/>
        <v>0.24626723185162552</v>
      </c>
      <c r="F25" s="11">
        <v>83517</v>
      </c>
      <c r="G25" s="68">
        <f t="shared" si="2"/>
        <v>41.63461619949839</v>
      </c>
      <c r="H25" s="12">
        <v>2005951</v>
      </c>
    </row>
    <row r="26" spans="1:8" ht="15" customHeight="1">
      <c r="A26" s="71" t="s">
        <v>57</v>
      </c>
      <c r="B26" s="11">
        <v>1493</v>
      </c>
      <c r="C26" s="68">
        <f t="shared" si="0"/>
        <v>1.178382482590642</v>
      </c>
      <c r="D26" s="11">
        <v>116</v>
      </c>
      <c r="E26" s="68">
        <f t="shared" si="1"/>
        <v>0.09155550434059911</v>
      </c>
      <c r="F26" s="11">
        <v>25286</v>
      </c>
      <c r="G26" s="68">
        <f t="shared" si="2"/>
        <v>19.957521403072317</v>
      </c>
      <c r="H26" s="12">
        <v>1266991</v>
      </c>
    </row>
    <row r="27" spans="1:8" ht="15" customHeight="1">
      <c r="A27" s="71" t="s">
        <v>58</v>
      </c>
      <c r="B27" s="11">
        <v>2497</v>
      </c>
      <c r="C27" s="68">
        <f t="shared" si="0"/>
        <v>0.24882490768217255</v>
      </c>
      <c r="D27" s="11">
        <v>160</v>
      </c>
      <c r="E27" s="68">
        <f t="shared" si="1"/>
        <v>0.01594392680382363</v>
      </c>
      <c r="F27" s="11">
        <v>80328</v>
      </c>
      <c r="G27" s="68">
        <f t="shared" si="2"/>
        <v>8.004648451859655</v>
      </c>
      <c r="H27" s="12">
        <v>10035169</v>
      </c>
    </row>
    <row r="28" spans="1:8" ht="15" customHeight="1">
      <c r="A28" s="71" t="s">
        <v>59</v>
      </c>
      <c r="B28" s="11">
        <v>2449</v>
      </c>
      <c r="C28" s="68">
        <f t="shared" si="0"/>
        <v>1.9672183821255436</v>
      </c>
      <c r="D28" s="11">
        <v>209</v>
      </c>
      <c r="E28" s="68">
        <f t="shared" si="1"/>
        <v>0.16788429639209418</v>
      </c>
      <c r="F28" s="11">
        <v>33723</v>
      </c>
      <c r="G28" s="68">
        <f t="shared" si="2"/>
        <v>27.088814005888</v>
      </c>
      <c r="H28" s="12">
        <v>1244905</v>
      </c>
    </row>
    <row r="29" spans="1:8" ht="15" customHeight="1">
      <c r="A29" s="71" t="s">
        <v>60</v>
      </c>
      <c r="B29" s="11">
        <v>633</v>
      </c>
      <c r="C29" s="68">
        <f t="shared" si="0"/>
        <v>1.9845499805620699</v>
      </c>
      <c r="D29" s="11">
        <v>143</v>
      </c>
      <c r="E29" s="68">
        <f t="shared" si="1"/>
        <v>0.44832645690422745</v>
      </c>
      <c r="F29" s="11">
        <v>9761</v>
      </c>
      <c r="G29" s="68">
        <f t="shared" si="2"/>
        <v>30.602199621273872</v>
      </c>
      <c r="H29" s="12">
        <v>318964</v>
      </c>
    </row>
    <row r="30" spans="1:8" ht="15" customHeight="1">
      <c r="A30" s="71" t="s">
        <v>61</v>
      </c>
      <c r="B30" s="11">
        <v>1771</v>
      </c>
      <c r="C30" s="68">
        <f t="shared" si="0"/>
        <v>2.192534488158952</v>
      </c>
      <c r="D30" s="11">
        <v>10</v>
      </c>
      <c r="E30" s="68">
        <f t="shared" si="1"/>
        <v>0.012380206031388775</v>
      </c>
      <c r="F30" s="11">
        <v>15355</v>
      </c>
      <c r="G30" s="68">
        <f t="shared" si="2"/>
        <v>19.009806361197462</v>
      </c>
      <c r="H30" s="12">
        <v>807741</v>
      </c>
    </row>
    <row r="31" spans="1:8" ht="15" customHeight="1">
      <c r="A31" s="71" t="s">
        <v>62</v>
      </c>
      <c r="B31" s="11">
        <v>18770</v>
      </c>
      <c r="C31" s="68">
        <f t="shared" si="0"/>
        <v>1.5415271565426987</v>
      </c>
      <c r="D31" s="11">
        <v>497</v>
      </c>
      <c r="E31" s="68">
        <f t="shared" si="1"/>
        <v>0.040817208140741676</v>
      </c>
      <c r="F31" s="11">
        <v>55219</v>
      </c>
      <c r="G31" s="68">
        <f t="shared" si="2"/>
        <v>4.534980716948923</v>
      </c>
      <c r="H31" s="12">
        <v>12176237</v>
      </c>
    </row>
    <row r="32" spans="1:8" ht="15" customHeight="1">
      <c r="A32" s="71" t="s">
        <v>63</v>
      </c>
      <c r="B32" s="11">
        <v>8201</v>
      </c>
      <c r="C32" s="68">
        <f t="shared" si="0"/>
        <v>0.29984996532950503</v>
      </c>
      <c r="D32" s="11">
        <v>141</v>
      </c>
      <c r="E32" s="68">
        <f t="shared" si="1"/>
        <v>0.005155328022370467</v>
      </c>
      <c r="F32" s="11">
        <v>116792</v>
      </c>
      <c r="G32" s="68">
        <f t="shared" si="2"/>
        <v>4.2702203573666075</v>
      </c>
      <c r="H32" s="12">
        <v>27350345</v>
      </c>
    </row>
    <row r="33" spans="1:8" ht="15" customHeight="1">
      <c r="A33" s="71" t="s">
        <v>64</v>
      </c>
      <c r="B33" s="11">
        <v>514</v>
      </c>
      <c r="C33" s="68">
        <f t="shared" si="0"/>
        <v>0.5587047614906764</v>
      </c>
      <c r="D33" s="11">
        <v>6</v>
      </c>
      <c r="E33" s="68">
        <f t="shared" si="1"/>
        <v>0.00652184546487171</v>
      </c>
      <c r="F33" s="11">
        <v>34634</v>
      </c>
      <c r="G33" s="68">
        <f t="shared" si="2"/>
        <v>37.6462659717278</v>
      </c>
      <c r="H33" s="12">
        <v>919985</v>
      </c>
    </row>
    <row r="34" spans="1:8" ht="15" customHeight="1">
      <c r="A34" s="71" t="s">
        <v>65</v>
      </c>
      <c r="B34" s="11">
        <v>1280</v>
      </c>
      <c r="C34" s="68">
        <f t="shared" si="0"/>
        <v>1.2117563082329375</v>
      </c>
      <c r="D34" s="11">
        <v>164</v>
      </c>
      <c r="E34" s="68">
        <f t="shared" si="1"/>
        <v>0.1552562769923451</v>
      </c>
      <c r="F34" s="11">
        <v>20911</v>
      </c>
      <c r="G34" s="68">
        <f t="shared" si="2"/>
        <v>19.79612200113981</v>
      </c>
      <c r="H34" s="12">
        <v>1056318</v>
      </c>
    </row>
    <row r="35" spans="1:8" ht="15" customHeight="1">
      <c r="A35" s="71" t="s">
        <v>66</v>
      </c>
      <c r="B35" s="11">
        <v>2894</v>
      </c>
      <c r="C35" s="68">
        <f t="shared" si="0"/>
        <v>1.6058819449261288</v>
      </c>
      <c r="D35" s="11">
        <v>129</v>
      </c>
      <c r="E35" s="68">
        <f t="shared" si="1"/>
        <v>0.07158215995005895</v>
      </c>
      <c r="F35" s="11">
        <v>68168</v>
      </c>
      <c r="G35" s="68">
        <f t="shared" si="2"/>
        <v>37.82645487965596</v>
      </c>
      <c r="H35" s="12">
        <v>1802125</v>
      </c>
    </row>
    <row r="36" spans="1:8" ht="15" customHeight="1">
      <c r="A36" s="71" t="s">
        <v>67</v>
      </c>
      <c r="B36" s="11">
        <v>7372</v>
      </c>
      <c r="C36" s="68">
        <f t="shared" si="0"/>
        <v>1.8163276820707122</v>
      </c>
      <c r="D36" s="11">
        <v>2648</v>
      </c>
      <c r="E36" s="68">
        <f t="shared" si="1"/>
        <v>0.6524193844442818</v>
      </c>
      <c r="F36" s="11">
        <v>508430</v>
      </c>
      <c r="G36" s="68">
        <f t="shared" si="2"/>
        <v>125.26797116050084</v>
      </c>
      <c r="H36" s="12">
        <v>4058739</v>
      </c>
    </row>
    <row r="37" spans="1:8" ht="15" customHeight="1">
      <c r="A37" s="71" t="s">
        <v>68</v>
      </c>
      <c r="B37" s="11">
        <v>17931</v>
      </c>
      <c r="C37" s="68">
        <f t="shared" si="0"/>
        <v>3.2379705178730336</v>
      </c>
      <c r="D37" s="11">
        <v>1024</v>
      </c>
      <c r="E37" s="68">
        <f t="shared" si="1"/>
        <v>0.1849133796387255</v>
      </c>
      <c r="F37" s="11">
        <v>145959</v>
      </c>
      <c r="G37" s="68">
        <f t="shared" si="2"/>
        <v>26.357199197938215</v>
      </c>
      <c r="H37" s="12">
        <v>5537728</v>
      </c>
    </row>
    <row r="38" spans="1:8" ht="15" customHeight="1">
      <c r="A38" s="71" t="s">
        <v>69</v>
      </c>
      <c r="B38" s="11">
        <f>SUM(B41:B43)</f>
        <v>6498</v>
      </c>
      <c r="C38" s="68">
        <f t="shared" si="0"/>
        <v>3.200338847818913</v>
      </c>
      <c r="D38" s="11">
        <f>SUM(D41:D43)</f>
        <v>928</v>
      </c>
      <c r="E38" s="68">
        <f t="shared" si="1"/>
        <v>0.4570505464413591</v>
      </c>
      <c r="F38" s="11">
        <f>SUM(F41:F43)</f>
        <v>62012</v>
      </c>
      <c r="G38" s="68">
        <f t="shared" si="2"/>
        <v>30.541614747760303</v>
      </c>
      <c r="H38" s="12">
        <f>SUM(H41:H43)</f>
        <v>2030410</v>
      </c>
    </row>
    <row r="39" spans="1:8" ht="15" customHeight="1">
      <c r="A39" s="31" t="s">
        <v>12</v>
      </c>
      <c r="B39" s="72">
        <v>98418</v>
      </c>
      <c r="C39" s="73">
        <f t="shared" si="0"/>
        <v>1.28320263010514</v>
      </c>
      <c r="D39" s="72">
        <v>8522</v>
      </c>
      <c r="E39" s="73">
        <f t="shared" si="1"/>
        <v>0.11111232512097384</v>
      </c>
      <c r="F39" s="72">
        <f>SUM(F21:F38)</f>
        <v>1341968</v>
      </c>
      <c r="G39" s="73">
        <f t="shared" si="2"/>
        <v>17.49697074840918</v>
      </c>
      <c r="H39" s="74">
        <f>SUM(H21:H38)</f>
        <v>76697162</v>
      </c>
    </row>
    <row r="41" spans="2:8" ht="13.5">
      <c r="B41" s="110">
        <v>28</v>
      </c>
      <c r="C41" s="110"/>
      <c r="D41" s="110">
        <v>23</v>
      </c>
      <c r="E41" s="110"/>
      <c r="F41" s="110">
        <v>418</v>
      </c>
      <c r="G41" s="110"/>
      <c r="H41" s="108">
        <v>19690</v>
      </c>
    </row>
    <row r="42" spans="2:8" ht="13.5">
      <c r="B42" s="110">
        <v>0</v>
      </c>
      <c r="C42" s="110"/>
      <c r="D42" s="110">
        <v>0</v>
      </c>
      <c r="E42" s="110"/>
      <c r="F42" s="110">
        <v>0</v>
      </c>
      <c r="G42" s="110"/>
      <c r="H42" s="108">
        <v>2010720</v>
      </c>
    </row>
    <row r="43" spans="2:8" ht="13.5">
      <c r="B43" s="111">
        <v>6470</v>
      </c>
      <c r="C43" s="111"/>
      <c r="D43" s="111">
        <v>905</v>
      </c>
      <c r="E43" s="111"/>
      <c r="F43" s="111">
        <v>61594</v>
      </c>
      <c r="G43" s="111"/>
      <c r="H43" s="109"/>
    </row>
    <row r="44" spans="1:8" ht="13.5">
      <c r="A44" s="104"/>
      <c r="C44" s="47"/>
      <c r="D44" s="47"/>
      <c r="E44" s="47"/>
      <c r="F44" s="47"/>
      <c r="G44" s="47"/>
      <c r="H44" s="47"/>
    </row>
    <row r="45" spans="1:8" ht="13.5">
      <c r="A45" s="104"/>
      <c r="C45" s="47"/>
      <c r="D45" s="47"/>
      <c r="E45" s="47"/>
      <c r="F45" s="47"/>
      <c r="G45" s="47"/>
      <c r="H45" s="47"/>
    </row>
    <row r="46" ht="13.5">
      <c r="A46" s="104"/>
    </row>
    <row r="47" ht="13.5">
      <c r="A47" s="104"/>
    </row>
    <row r="48" ht="13.5">
      <c r="A48" s="104"/>
    </row>
    <row r="49" ht="13.5">
      <c r="A49" s="104"/>
    </row>
    <row r="50" spans="1:2" ht="13.5">
      <c r="A50" s="104"/>
      <c r="B50" s="106"/>
    </row>
    <row r="51" spans="1:2" ht="13.5">
      <c r="A51" s="104"/>
      <c r="B51" s="106"/>
    </row>
    <row r="52" spans="1:2" ht="13.5">
      <c r="A52" s="104"/>
      <c r="B52" s="106"/>
    </row>
    <row r="53" spans="1:2" ht="13.5">
      <c r="A53" s="104"/>
      <c r="B53" s="106"/>
    </row>
    <row r="54" spans="1:2" ht="13.5">
      <c r="A54" s="104"/>
      <c r="B54" s="106"/>
    </row>
    <row r="55" spans="1:2" ht="13.5">
      <c r="A55" s="104"/>
      <c r="B55" s="106"/>
    </row>
    <row r="56" spans="1:2" ht="13.5">
      <c r="A56" s="105"/>
      <c r="B56" s="106"/>
    </row>
    <row r="57" ht="13.5">
      <c r="B57" s="106"/>
    </row>
    <row r="58" ht="13.5">
      <c r="B58" s="106"/>
    </row>
    <row r="59" ht="13.5">
      <c r="B59" s="106"/>
    </row>
    <row r="60" ht="13.5">
      <c r="B60" s="106"/>
    </row>
  </sheetData>
  <mergeCells count="5">
    <mergeCell ref="F2:G2"/>
    <mergeCell ref="A1:C1"/>
    <mergeCell ref="A2:A3"/>
    <mergeCell ref="B2:C2"/>
    <mergeCell ref="D2:E2"/>
  </mergeCells>
  <printOptions/>
  <pageMargins left="0.75" right="0.75" top="0.98" bottom="1" header="0.512" footer="0.512"/>
  <pageSetup orientation="landscape" paperSize="9" scale="77" r:id="rId1"/>
  <headerFooter alignWithMargins="0">
    <oddHeader>&amp;L&amp;"ＭＳ Ｐゴシック,太字"&amp;14法　人　税
&amp;"ＭＳ Ｐゴシック,標準"&amp;12　4-3　会社標本調査結果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="90" zoomScaleNormal="90" zoomScaleSheetLayoutView="75" workbookViewId="0" topLeftCell="A1">
      <pane ySplit="4" topLeftCell="BM7" activePane="bottomLeft" state="frozen"/>
      <selection pane="topLeft" activeCell="A1" sqref="A1"/>
      <selection pane="bottomLeft" activeCell="M23" sqref="M23"/>
    </sheetView>
  </sheetViews>
  <sheetFormatPr defaultColWidth="9.00390625" defaultRowHeight="13.5"/>
  <cols>
    <col min="1" max="1" width="17.25390625" style="0" bestFit="1" customWidth="1"/>
    <col min="2" max="5" width="8.875" style="0" customWidth="1"/>
    <col min="6" max="6" width="9.125" style="112" customWidth="1"/>
    <col min="7" max="9" width="8.875" style="112" customWidth="1"/>
    <col min="10" max="11" width="8.875" style="0" customWidth="1"/>
    <col min="12" max="12" width="11.25390625" style="0" customWidth="1"/>
    <col min="13" max="13" width="8.875" style="0" customWidth="1"/>
    <col min="14" max="14" width="4.75390625" style="0" customWidth="1"/>
    <col min="15" max="15" width="8.50390625" style="0" bestFit="1" customWidth="1"/>
  </cols>
  <sheetData>
    <row r="1" spans="1:4" ht="21.75" customHeight="1" thickBot="1">
      <c r="A1" s="132" t="s">
        <v>114</v>
      </c>
      <c r="B1" s="132"/>
      <c r="C1" s="132"/>
      <c r="D1" s="132"/>
    </row>
    <row r="2" spans="1:13" ht="34.5" customHeight="1" thickTop="1">
      <c r="A2" s="75" t="s">
        <v>73</v>
      </c>
      <c r="B2" s="127" t="s">
        <v>70</v>
      </c>
      <c r="C2" s="129"/>
      <c r="D2" s="135" t="s">
        <v>75</v>
      </c>
      <c r="E2" s="136"/>
      <c r="F2" s="133" t="s">
        <v>76</v>
      </c>
      <c r="G2" s="134"/>
      <c r="H2" s="133" t="s">
        <v>81</v>
      </c>
      <c r="I2" s="134"/>
      <c r="J2" s="127" t="s">
        <v>71</v>
      </c>
      <c r="K2" s="129"/>
      <c r="L2" s="127" t="s">
        <v>12</v>
      </c>
      <c r="M2" s="131"/>
    </row>
    <row r="3" spans="1:13" ht="21.75" customHeight="1">
      <c r="A3" s="76"/>
      <c r="B3" s="84"/>
      <c r="C3" s="85"/>
      <c r="D3" s="86"/>
      <c r="E3" s="87"/>
      <c r="F3" s="113"/>
      <c r="G3" s="114"/>
      <c r="H3" s="113"/>
      <c r="I3" s="114"/>
      <c r="J3" s="84"/>
      <c r="K3" s="85"/>
      <c r="L3" s="84"/>
      <c r="M3" s="88"/>
    </row>
    <row r="4" spans="1:15" ht="21.75" customHeight="1">
      <c r="A4" s="77" t="s">
        <v>74</v>
      </c>
      <c r="B4" s="24"/>
      <c r="C4" s="38" t="s">
        <v>37</v>
      </c>
      <c r="D4" s="89"/>
      <c r="E4" s="38" t="s">
        <v>37</v>
      </c>
      <c r="F4" s="115"/>
      <c r="G4" s="116" t="s">
        <v>37</v>
      </c>
      <c r="H4" s="115"/>
      <c r="I4" s="116" t="s">
        <v>37</v>
      </c>
      <c r="J4" s="24"/>
      <c r="K4" s="38" t="s">
        <v>37</v>
      </c>
      <c r="L4" s="24"/>
      <c r="M4" s="39" t="s">
        <v>37</v>
      </c>
      <c r="O4" s="4"/>
    </row>
    <row r="5" spans="1:13" s="48" customFormat="1" ht="21.75" customHeight="1">
      <c r="A5" s="41"/>
      <c r="B5" s="83" t="s">
        <v>72</v>
      </c>
      <c r="C5" s="42" t="s">
        <v>19</v>
      </c>
      <c r="D5" s="42" t="s">
        <v>72</v>
      </c>
      <c r="E5" s="42" t="s">
        <v>19</v>
      </c>
      <c r="F5" s="117" t="s">
        <v>72</v>
      </c>
      <c r="G5" s="117" t="s">
        <v>19</v>
      </c>
      <c r="H5" s="117" t="s">
        <v>72</v>
      </c>
      <c r="I5" s="117" t="s">
        <v>19</v>
      </c>
      <c r="J5" s="42" t="s">
        <v>72</v>
      </c>
      <c r="K5" s="42" t="s">
        <v>19</v>
      </c>
      <c r="L5" s="42" t="s">
        <v>72</v>
      </c>
      <c r="M5" s="43" t="s">
        <v>19</v>
      </c>
    </row>
    <row r="6" spans="1:15" ht="21.75" customHeight="1">
      <c r="A6" s="71" t="s">
        <v>52</v>
      </c>
      <c r="B6" s="78">
        <v>716</v>
      </c>
      <c r="C6" s="79">
        <f aca="true" t="shared" si="0" ref="C6:C23">B6/$B$25*100</f>
        <v>1.33445158885472</v>
      </c>
      <c r="D6" s="26">
        <v>162</v>
      </c>
      <c r="E6" s="79">
        <f aca="true" t="shared" si="1" ref="E6:E23">D6/$D$25*100</f>
        <v>1.0942988381518508</v>
      </c>
      <c r="F6" s="118">
        <v>171</v>
      </c>
      <c r="G6" s="118">
        <f aca="true" t="shared" si="2" ref="G6:G23">F6/$F$25*100</f>
        <v>0.376817981489643</v>
      </c>
      <c r="H6" s="118">
        <v>2</v>
      </c>
      <c r="I6" s="119">
        <f aca="true" t="shared" si="3" ref="I6:I23">H6/$H$25*100</f>
        <v>0.1863932898415657</v>
      </c>
      <c r="J6" s="26">
        <v>0</v>
      </c>
      <c r="K6" s="79">
        <f aca="true" t="shared" si="4" ref="K6:K23">J6/$J$25*100</f>
        <v>0</v>
      </c>
      <c r="L6" s="26">
        <f aca="true" t="shared" si="5" ref="L6:L23">+J6+H6+F6+D6+B6</f>
        <v>1051</v>
      </c>
      <c r="M6" s="80">
        <f aca="true" t="shared" si="6" ref="M6:M23">L6/$L$25*100</f>
        <v>0.9130793623213588</v>
      </c>
      <c r="O6" s="2"/>
    </row>
    <row r="7" spans="1:15" ht="21.75" customHeight="1">
      <c r="A7" s="71" t="s">
        <v>53</v>
      </c>
      <c r="B7" s="78">
        <v>0</v>
      </c>
      <c r="C7" s="79">
        <f t="shared" si="0"/>
        <v>0</v>
      </c>
      <c r="D7" s="26">
        <v>24</v>
      </c>
      <c r="E7" s="79">
        <f t="shared" si="1"/>
        <v>0.1621183463928668</v>
      </c>
      <c r="F7" s="118">
        <v>139</v>
      </c>
      <c r="G7" s="118">
        <f t="shared" si="2"/>
        <v>0.3063023358307625</v>
      </c>
      <c r="H7" s="118">
        <v>2</v>
      </c>
      <c r="I7" s="118">
        <f t="shared" si="3"/>
        <v>0.1863932898415657</v>
      </c>
      <c r="J7" s="26">
        <v>0</v>
      </c>
      <c r="K7" s="79">
        <f t="shared" si="4"/>
        <v>0</v>
      </c>
      <c r="L7" s="26">
        <f t="shared" si="5"/>
        <v>165</v>
      </c>
      <c r="M7" s="80">
        <f t="shared" si="6"/>
        <v>0.1433473784805178</v>
      </c>
      <c r="O7" s="2"/>
    </row>
    <row r="8" spans="1:15" ht="21.75" customHeight="1">
      <c r="A8" s="71" t="s">
        <v>54</v>
      </c>
      <c r="B8" s="78">
        <v>8214</v>
      </c>
      <c r="C8" s="79">
        <f t="shared" si="0"/>
        <v>15.308918087783058</v>
      </c>
      <c r="D8" s="26">
        <v>3619</v>
      </c>
      <c r="E8" s="79">
        <f t="shared" si="1"/>
        <v>24.44609564982437</v>
      </c>
      <c r="F8" s="118">
        <v>9958</v>
      </c>
      <c r="G8" s="118">
        <f t="shared" si="2"/>
        <v>21.943587483472896</v>
      </c>
      <c r="H8" s="118">
        <v>70</v>
      </c>
      <c r="I8" s="118">
        <f t="shared" si="3"/>
        <v>6.523765144454799</v>
      </c>
      <c r="J8" s="26">
        <v>5</v>
      </c>
      <c r="K8" s="79">
        <f t="shared" si="4"/>
        <v>2.5906735751295336</v>
      </c>
      <c r="L8" s="26">
        <f t="shared" si="5"/>
        <v>21866</v>
      </c>
      <c r="M8" s="80">
        <f t="shared" si="6"/>
        <v>18.996568350636377</v>
      </c>
      <c r="O8" s="2"/>
    </row>
    <row r="9" spans="1:15" ht="21.75" customHeight="1">
      <c r="A9" s="71" t="s">
        <v>55</v>
      </c>
      <c r="B9" s="78">
        <v>46</v>
      </c>
      <c r="C9" s="79">
        <f t="shared" si="0"/>
        <v>0.08573292330630883</v>
      </c>
      <c r="D9" s="26">
        <v>0</v>
      </c>
      <c r="E9" s="79">
        <f t="shared" si="1"/>
        <v>0</v>
      </c>
      <c r="F9" s="118">
        <v>140</v>
      </c>
      <c r="G9" s="118">
        <f t="shared" si="2"/>
        <v>0.3085059497576025</v>
      </c>
      <c r="H9" s="118">
        <v>4</v>
      </c>
      <c r="I9" s="118">
        <f t="shared" si="3"/>
        <v>0.3727865796831314</v>
      </c>
      <c r="J9" s="26">
        <v>0</v>
      </c>
      <c r="K9" s="79">
        <f t="shared" si="4"/>
        <v>0</v>
      </c>
      <c r="L9" s="26">
        <f t="shared" si="5"/>
        <v>190</v>
      </c>
      <c r="M9" s="80">
        <f t="shared" si="6"/>
        <v>0.1650666782502932</v>
      </c>
      <c r="O9" s="2"/>
    </row>
    <row r="10" spans="1:15" ht="21.75" customHeight="1">
      <c r="A10" s="71" t="s">
        <v>56</v>
      </c>
      <c r="B10" s="78">
        <v>464</v>
      </c>
      <c r="C10" s="79">
        <f t="shared" si="0"/>
        <v>0.8647842698723325</v>
      </c>
      <c r="D10" s="26">
        <v>96</v>
      </c>
      <c r="E10" s="79">
        <f t="shared" si="1"/>
        <v>0.6484733855714672</v>
      </c>
      <c r="F10" s="118">
        <v>822</v>
      </c>
      <c r="G10" s="118">
        <f t="shared" si="2"/>
        <v>1.8113706478624945</v>
      </c>
      <c r="H10" s="118">
        <v>42</v>
      </c>
      <c r="I10" s="118">
        <f t="shared" si="3"/>
        <v>3.91425908667288</v>
      </c>
      <c r="J10" s="26">
        <v>12</v>
      </c>
      <c r="K10" s="79">
        <f t="shared" si="4"/>
        <v>6.217616580310881</v>
      </c>
      <c r="L10" s="26">
        <f t="shared" si="5"/>
        <v>1436</v>
      </c>
      <c r="M10" s="80">
        <f t="shared" si="6"/>
        <v>1.2475565787759002</v>
      </c>
      <c r="O10" s="2"/>
    </row>
    <row r="11" spans="1:15" ht="21.75" customHeight="1">
      <c r="A11" s="71" t="s">
        <v>57</v>
      </c>
      <c r="B11" s="78">
        <v>512</v>
      </c>
      <c r="C11" s="79">
        <f t="shared" si="0"/>
        <v>0.9542447115832634</v>
      </c>
      <c r="D11" s="26">
        <v>218</v>
      </c>
      <c r="E11" s="79">
        <f t="shared" si="1"/>
        <v>1.4725749797352068</v>
      </c>
      <c r="F11" s="118">
        <v>920</v>
      </c>
      <c r="G11" s="118">
        <f t="shared" si="2"/>
        <v>2.0273248126928163</v>
      </c>
      <c r="H11" s="118">
        <v>30</v>
      </c>
      <c r="I11" s="118">
        <f t="shared" si="3"/>
        <v>2.7958993476234855</v>
      </c>
      <c r="J11" s="26">
        <v>5</v>
      </c>
      <c r="K11" s="79">
        <f t="shared" si="4"/>
        <v>2.5906735751295336</v>
      </c>
      <c r="L11" s="26">
        <f t="shared" si="5"/>
        <v>1685</v>
      </c>
      <c r="M11" s="80">
        <f t="shared" si="6"/>
        <v>1.4638808044828635</v>
      </c>
      <c r="O11" s="2"/>
    </row>
    <row r="12" spans="1:15" ht="21.75" customHeight="1">
      <c r="A12" s="71" t="s">
        <v>58</v>
      </c>
      <c r="B12" s="78">
        <v>866</v>
      </c>
      <c r="C12" s="79">
        <f t="shared" si="0"/>
        <v>1.614015469201379</v>
      </c>
      <c r="D12" s="26">
        <v>0</v>
      </c>
      <c r="E12" s="79">
        <f t="shared" si="1"/>
        <v>0</v>
      </c>
      <c r="F12" s="118">
        <v>1277</v>
      </c>
      <c r="G12" s="118">
        <f t="shared" si="2"/>
        <v>2.8140149845747024</v>
      </c>
      <c r="H12" s="118">
        <v>60</v>
      </c>
      <c r="I12" s="118">
        <f t="shared" si="3"/>
        <v>5.591798695246971</v>
      </c>
      <c r="J12" s="26">
        <v>17</v>
      </c>
      <c r="K12" s="79">
        <f t="shared" si="4"/>
        <v>8.808290155440414</v>
      </c>
      <c r="L12" s="26">
        <f t="shared" si="5"/>
        <v>2220</v>
      </c>
      <c r="M12" s="80">
        <f t="shared" si="6"/>
        <v>1.9286738195560575</v>
      </c>
      <c r="O12" s="2"/>
    </row>
    <row r="13" spans="1:15" ht="21.75" customHeight="1">
      <c r="A13" s="71" t="s">
        <v>59</v>
      </c>
      <c r="B13" s="78">
        <v>1346</v>
      </c>
      <c r="C13" s="79">
        <f t="shared" si="0"/>
        <v>2.5086198863106883</v>
      </c>
      <c r="D13" s="26">
        <v>276</v>
      </c>
      <c r="E13" s="79">
        <f t="shared" si="1"/>
        <v>1.864360983517968</v>
      </c>
      <c r="F13" s="118">
        <v>1096</v>
      </c>
      <c r="G13" s="118">
        <f t="shared" si="2"/>
        <v>2.4151608638166593</v>
      </c>
      <c r="H13" s="118">
        <v>32</v>
      </c>
      <c r="I13" s="118">
        <f t="shared" si="3"/>
        <v>2.982292637465051</v>
      </c>
      <c r="J13" s="26">
        <v>8</v>
      </c>
      <c r="K13" s="79">
        <f t="shared" si="4"/>
        <v>4.145077720207254</v>
      </c>
      <c r="L13" s="26">
        <f t="shared" si="5"/>
        <v>2758</v>
      </c>
      <c r="M13" s="80">
        <f t="shared" si="6"/>
        <v>2.3960731506016244</v>
      </c>
      <c r="O13" s="2"/>
    </row>
    <row r="14" spans="1:15" ht="21.75" customHeight="1">
      <c r="A14" s="71" t="s">
        <v>60</v>
      </c>
      <c r="B14" s="78">
        <v>484</v>
      </c>
      <c r="C14" s="79">
        <f t="shared" si="0"/>
        <v>0.9020594539185538</v>
      </c>
      <c r="D14" s="26">
        <v>139</v>
      </c>
      <c r="E14" s="79">
        <f t="shared" si="1"/>
        <v>0.9389354228586869</v>
      </c>
      <c r="F14" s="118">
        <v>402</v>
      </c>
      <c r="G14" s="118">
        <f t="shared" si="2"/>
        <v>0.8858527985896871</v>
      </c>
      <c r="H14" s="118">
        <v>10</v>
      </c>
      <c r="I14" s="118">
        <f t="shared" si="3"/>
        <v>0.9319664492078285</v>
      </c>
      <c r="J14" s="26">
        <v>1</v>
      </c>
      <c r="K14" s="79">
        <f t="shared" si="4"/>
        <v>0.5181347150259068</v>
      </c>
      <c r="L14" s="26">
        <f t="shared" si="5"/>
        <v>1036</v>
      </c>
      <c r="M14" s="80">
        <f t="shared" si="6"/>
        <v>0.9000477824594936</v>
      </c>
      <c r="O14" s="2"/>
    </row>
    <row r="15" spans="1:15" ht="21.75" customHeight="1">
      <c r="A15" s="71" t="s">
        <v>61</v>
      </c>
      <c r="B15" s="78">
        <v>1500</v>
      </c>
      <c r="C15" s="79">
        <f t="shared" si="0"/>
        <v>2.795638803466592</v>
      </c>
      <c r="D15" s="26">
        <v>574</v>
      </c>
      <c r="E15" s="79">
        <f t="shared" si="1"/>
        <v>3.877330451229397</v>
      </c>
      <c r="F15" s="118">
        <v>1162</v>
      </c>
      <c r="G15" s="118">
        <f t="shared" si="2"/>
        <v>2.5605993829881006</v>
      </c>
      <c r="H15" s="118">
        <v>20</v>
      </c>
      <c r="I15" s="118">
        <f t="shared" si="3"/>
        <v>1.863932898415657</v>
      </c>
      <c r="J15" s="26">
        <v>1</v>
      </c>
      <c r="K15" s="79">
        <f t="shared" si="4"/>
        <v>0.5181347150259068</v>
      </c>
      <c r="L15" s="26">
        <f t="shared" si="5"/>
        <v>3257</v>
      </c>
      <c r="M15" s="80">
        <f t="shared" si="6"/>
        <v>2.829590374006342</v>
      </c>
      <c r="O15" s="2"/>
    </row>
    <row r="16" spans="1:15" ht="21.75" customHeight="1">
      <c r="A16" s="71" t="s">
        <v>62</v>
      </c>
      <c r="B16" s="78">
        <v>4743</v>
      </c>
      <c r="C16" s="79">
        <f t="shared" si="0"/>
        <v>8.839809896561365</v>
      </c>
      <c r="D16" s="26">
        <v>1275</v>
      </c>
      <c r="E16" s="79">
        <f t="shared" si="1"/>
        <v>8.612537152121048</v>
      </c>
      <c r="F16" s="118">
        <v>6853</v>
      </c>
      <c r="G16" s="118">
        <f t="shared" si="2"/>
        <v>15.101366240634642</v>
      </c>
      <c r="H16" s="118">
        <v>154</v>
      </c>
      <c r="I16" s="118">
        <f t="shared" si="3"/>
        <v>14.352283317800559</v>
      </c>
      <c r="J16" s="26">
        <v>9</v>
      </c>
      <c r="K16" s="79">
        <f t="shared" si="4"/>
        <v>4.66321243523316</v>
      </c>
      <c r="L16" s="26">
        <f t="shared" si="5"/>
        <v>13034</v>
      </c>
      <c r="M16" s="80">
        <f t="shared" si="6"/>
        <v>11.323574127970113</v>
      </c>
      <c r="O16" s="2"/>
    </row>
    <row r="17" spans="1:15" ht="21.75" customHeight="1">
      <c r="A17" s="71" t="s">
        <v>63</v>
      </c>
      <c r="B17" s="78">
        <v>10991</v>
      </c>
      <c r="C17" s="79">
        <f t="shared" si="0"/>
        <v>20.484577392600876</v>
      </c>
      <c r="D17" s="26">
        <v>2562</v>
      </c>
      <c r="E17" s="79">
        <f t="shared" si="1"/>
        <v>17.30613347743853</v>
      </c>
      <c r="F17" s="118">
        <v>4945</v>
      </c>
      <c r="G17" s="118">
        <f t="shared" si="2"/>
        <v>10.896870868223887</v>
      </c>
      <c r="H17" s="118">
        <v>114</v>
      </c>
      <c r="I17" s="118">
        <f t="shared" si="3"/>
        <v>10.624417520969246</v>
      </c>
      <c r="J17" s="26">
        <v>24</v>
      </c>
      <c r="K17" s="79">
        <f t="shared" si="4"/>
        <v>12.435233160621761</v>
      </c>
      <c r="L17" s="26">
        <f t="shared" si="5"/>
        <v>18636</v>
      </c>
      <c r="M17" s="80">
        <f t="shared" si="6"/>
        <v>16.19043482038139</v>
      </c>
      <c r="O17" s="2"/>
    </row>
    <row r="18" spans="1:15" ht="21.75" customHeight="1">
      <c r="A18" s="71" t="s">
        <v>64</v>
      </c>
      <c r="B18" s="78">
        <v>2658</v>
      </c>
      <c r="C18" s="79">
        <f t="shared" si="0"/>
        <v>4.953871959742801</v>
      </c>
      <c r="D18" s="26">
        <v>580</v>
      </c>
      <c r="E18" s="79">
        <f t="shared" si="1"/>
        <v>3.917860037827614</v>
      </c>
      <c r="F18" s="118">
        <v>1439</v>
      </c>
      <c r="G18" s="118">
        <f t="shared" si="2"/>
        <v>3.1710004407227856</v>
      </c>
      <c r="H18" s="118">
        <v>40</v>
      </c>
      <c r="I18" s="118">
        <f t="shared" si="3"/>
        <v>3.727865796831314</v>
      </c>
      <c r="J18" s="26">
        <v>13</v>
      </c>
      <c r="K18" s="79">
        <f t="shared" si="4"/>
        <v>6.7357512953367875</v>
      </c>
      <c r="L18" s="26">
        <f t="shared" si="5"/>
        <v>4730</v>
      </c>
      <c r="M18" s="80">
        <f t="shared" si="6"/>
        <v>4.10929151644151</v>
      </c>
      <c r="O18" s="2"/>
    </row>
    <row r="19" spans="1:15" ht="21.75" customHeight="1">
      <c r="A19" s="71" t="s">
        <v>65</v>
      </c>
      <c r="B19" s="78">
        <v>1226</v>
      </c>
      <c r="C19" s="79">
        <f t="shared" si="0"/>
        <v>2.2849687820333613</v>
      </c>
      <c r="D19" s="26">
        <v>155</v>
      </c>
      <c r="E19" s="79">
        <f t="shared" si="1"/>
        <v>1.0470143204539313</v>
      </c>
      <c r="F19" s="118">
        <v>628</v>
      </c>
      <c r="G19" s="118">
        <f t="shared" si="2"/>
        <v>1.383869546055531</v>
      </c>
      <c r="H19" s="118">
        <v>42</v>
      </c>
      <c r="I19" s="118">
        <f t="shared" si="3"/>
        <v>3.91425908667288</v>
      </c>
      <c r="J19" s="26">
        <v>20</v>
      </c>
      <c r="K19" s="79">
        <f t="shared" si="4"/>
        <v>10.362694300518134</v>
      </c>
      <c r="L19" s="26">
        <f t="shared" si="5"/>
        <v>2071</v>
      </c>
      <c r="M19" s="80">
        <f t="shared" si="6"/>
        <v>1.799226792928196</v>
      </c>
      <c r="O19" s="2"/>
    </row>
    <row r="20" spans="1:15" ht="21.75" customHeight="1">
      <c r="A20" s="71" t="s">
        <v>66</v>
      </c>
      <c r="B20" s="78">
        <v>5267</v>
      </c>
      <c r="C20" s="79">
        <f t="shared" si="0"/>
        <v>9.81641971857236</v>
      </c>
      <c r="D20" s="26">
        <v>1400</v>
      </c>
      <c r="E20" s="79">
        <f t="shared" si="1"/>
        <v>9.456903539583896</v>
      </c>
      <c r="F20" s="118">
        <v>3481</v>
      </c>
      <c r="G20" s="118">
        <f t="shared" si="2"/>
        <v>7.670780079330101</v>
      </c>
      <c r="H20" s="118">
        <v>116</v>
      </c>
      <c r="I20" s="118">
        <f t="shared" si="3"/>
        <v>10.81081081081081</v>
      </c>
      <c r="J20" s="26">
        <v>23</v>
      </c>
      <c r="K20" s="79">
        <f t="shared" si="4"/>
        <v>11.917098445595855</v>
      </c>
      <c r="L20" s="26">
        <f t="shared" si="5"/>
        <v>10287</v>
      </c>
      <c r="M20" s="80">
        <f t="shared" si="6"/>
        <v>8.937057469267192</v>
      </c>
      <c r="O20" s="2"/>
    </row>
    <row r="21" spans="1:15" ht="21.75" customHeight="1">
      <c r="A21" s="71" t="s">
        <v>67</v>
      </c>
      <c r="B21" s="78">
        <v>1752</v>
      </c>
      <c r="C21" s="79">
        <f t="shared" si="0"/>
        <v>3.2653061224489797</v>
      </c>
      <c r="D21" s="26">
        <v>758</v>
      </c>
      <c r="E21" s="79">
        <f t="shared" si="1"/>
        <v>5.1202377735747095</v>
      </c>
      <c r="F21" s="118">
        <v>1964</v>
      </c>
      <c r="G21" s="118">
        <f t="shared" si="2"/>
        <v>4.3278977523137945</v>
      </c>
      <c r="H21" s="118">
        <v>92</v>
      </c>
      <c r="I21" s="118">
        <f t="shared" si="3"/>
        <v>8.574091332712023</v>
      </c>
      <c r="J21" s="26">
        <v>28</v>
      </c>
      <c r="K21" s="79">
        <f t="shared" si="4"/>
        <v>14.507772020725387</v>
      </c>
      <c r="L21" s="26">
        <f t="shared" si="5"/>
        <v>4594</v>
      </c>
      <c r="M21" s="80">
        <f t="shared" si="6"/>
        <v>3.991138525693932</v>
      </c>
      <c r="O21" s="2"/>
    </row>
    <row r="22" spans="1:15" ht="21.75" customHeight="1">
      <c r="A22" s="71" t="s">
        <v>68</v>
      </c>
      <c r="B22" s="78">
        <v>12575</v>
      </c>
      <c r="C22" s="79">
        <f t="shared" si="0"/>
        <v>23.4367719690616</v>
      </c>
      <c r="D22" s="26">
        <v>2240</v>
      </c>
      <c r="E22" s="79">
        <f t="shared" si="1"/>
        <v>15.131045663334234</v>
      </c>
      <c r="F22" s="118">
        <v>7994</v>
      </c>
      <c r="G22" s="118">
        <f t="shared" si="2"/>
        <v>17.6156897311591</v>
      </c>
      <c r="H22" s="118">
        <v>192</v>
      </c>
      <c r="I22" s="118">
        <f t="shared" si="3"/>
        <v>17.893755824790308</v>
      </c>
      <c r="J22" s="26">
        <v>26</v>
      </c>
      <c r="K22" s="79">
        <f t="shared" si="4"/>
        <v>13.471502590673575</v>
      </c>
      <c r="L22" s="26">
        <f t="shared" si="5"/>
        <v>23027</v>
      </c>
      <c r="M22" s="80">
        <f t="shared" si="6"/>
        <v>20.005212631944747</v>
      </c>
      <c r="O22" s="2"/>
    </row>
    <row r="23" spans="1:15" ht="21.75" customHeight="1">
      <c r="A23" s="71" t="s">
        <v>90</v>
      </c>
      <c r="B23" s="78">
        <v>295</v>
      </c>
      <c r="C23" s="79">
        <f t="shared" si="0"/>
        <v>0.5498089646817631</v>
      </c>
      <c r="D23" s="26">
        <v>726</v>
      </c>
      <c r="E23" s="79">
        <f t="shared" si="1"/>
        <v>4.90407997838422</v>
      </c>
      <c r="F23" s="118">
        <v>1989</v>
      </c>
      <c r="G23" s="118">
        <f t="shared" si="2"/>
        <v>4.382988100484795</v>
      </c>
      <c r="H23" s="118">
        <v>51</v>
      </c>
      <c r="I23" s="118">
        <f t="shared" si="3"/>
        <v>4.753028890959925</v>
      </c>
      <c r="J23" s="26">
        <v>1</v>
      </c>
      <c r="K23" s="79">
        <f t="shared" si="4"/>
        <v>0.5181347150259068</v>
      </c>
      <c r="L23" s="26">
        <f t="shared" si="5"/>
        <v>3062</v>
      </c>
      <c r="M23" s="80">
        <f t="shared" si="6"/>
        <v>2.660179835802094</v>
      </c>
      <c r="O23" s="2"/>
    </row>
    <row r="24" spans="1:15" ht="21.75" customHeight="1">
      <c r="A24" s="71"/>
      <c r="B24" s="78"/>
      <c r="C24" s="79"/>
      <c r="D24" s="26"/>
      <c r="E24" s="79"/>
      <c r="F24" s="118"/>
      <c r="G24" s="118"/>
      <c r="H24" s="118"/>
      <c r="I24" s="118"/>
      <c r="J24" s="26"/>
      <c r="K24" s="79"/>
      <c r="L24" s="26"/>
      <c r="M24" s="80"/>
      <c r="O24" s="2"/>
    </row>
    <row r="25" spans="1:15" ht="21.75" customHeight="1">
      <c r="A25" s="31" t="s">
        <v>91</v>
      </c>
      <c r="B25" s="81">
        <f>SUM(B6:B23)</f>
        <v>53655</v>
      </c>
      <c r="C25" s="82">
        <f>SUM(C6:C23)</f>
        <v>99.99999999999999</v>
      </c>
      <c r="D25" s="32">
        <f>SUM(D6:D23)</f>
        <v>14804</v>
      </c>
      <c r="E25" s="82">
        <f>SUM(E6:E23)</f>
        <v>99.99999999999999</v>
      </c>
      <c r="F25" s="120">
        <f aca="true" t="shared" si="7" ref="F25:M25">SUM(F6:F23)</f>
        <v>45380</v>
      </c>
      <c r="G25" s="82">
        <f t="shared" si="7"/>
        <v>100</v>
      </c>
      <c r="H25" s="120">
        <f t="shared" si="7"/>
        <v>1073</v>
      </c>
      <c r="I25" s="82">
        <f t="shared" si="7"/>
        <v>99.99999999999999</v>
      </c>
      <c r="J25" s="120">
        <f t="shared" si="7"/>
        <v>193</v>
      </c>
      <c r="K25" s="82">
        <f t="shared" si="7"/>
        <v>100</v>
      </c>
      <c r="L25" s="120">
        <f t="shared" si="7"/>
        <v>115105</v>
      </c>
      <c r="M25" s="82">
        <f t="shared" si="7"/>
        <v>99.99999999999999</v>
      </c>
      <c r="O25" s="2"/>
    </row>
    <row r="26" spans="1:12" ht="13.5">
      <c r="A26" s="1"/>
      <c r="D26" s="5"/>
      <c r="L26" s="5"/>
    </row>
    <row r="28" spans="1:13" ht="13.5">
      <c r="A28" s="2"/>
      <c r="B28" s="2"/>
      <c r="C28" s="2"/>
      <c r="D28" s="2"/>
      <c r="E28" s="2"/>
      <c r="J28" s="2"/>
      <c r="K28" s="2"/>
      <c r="L28" s="2"/>
      <c r="M28" s="2"/>
    </row>
  </sheetData>
  <mergeCells count="7">
    <mergeCell ref="H2:I2"/>
    <mergeCell ref="J2:K2"/>
    <mergeCell ref="L2:M2"/>
    <mergeCell ref="A1:D1"/>
    <mergeCell ref="B2:C2"/>
    <mergeCell ref="D2:E2"/>
    <mergeCell ref="F2:G2"/>
  </mergeCells>
  <printOptions/>
  <pageMargins left="0.9055118110236221" right="0.1968503937007874" top="0.984251968503937" bottom="0.66" header="0.5118110236220472" footer="0.5118110236220472"/>
  <pageSetup horizontalDpi="600" verticalDpi="600" orientation="landscape" paperSize="9" scale="81" r:id="rId2"/>
  <headerFooter alignWithMargins="0">
    <oddHeader>&amp;L&amp;"ＭＳ Ｐゴシック,太字"&amp;14法　人　税
&amp;"ＭＳ Ｐゴシック,標準"&amp;12　4-3　会社標本調査結果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2006-07-10T00:52:04Z</cp:lastPrinted>
  <dcterms:created xsi:type="dcterms:W3CDTF">2001-03-22T02:08:25Z</dcterms:created>
  <dcterms:modified xsi:type="dcterms:W3CDTF">2006-07-11T04:04:52Z</dcterms:modified>
  <cp:category/>
  <cp:version/>
  <cp:contentType/>
  <cp:contentStatus/>
</cp:coreProperties>
</file>