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tabRatio="778" activeTab="5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</sheets>
  <definedNames>
    <definedName name="_xlnm.Print_Area" localSheetId="2">'(3)'!$A$1:$N$56</definedName>
  </definedNames>
  <calcPr fullCalcOnLoad="1"/>
</workbook>
</file>

<file path=xl/comments2.xml><?xml version="1.0" encoding="utf-8"?>
<comments xmlns="http://schemas.openxmlformats.org/spreadsheetml/2006/main">
  <authors>
    <author>国税庁</author>
  </authors>
  <commentList>
    <comment ref="A1" authorId="0">
      <text>
        <r>
          <rPr>
            <b/>
            <sz val="9"/>
            <rFont val="ＭＳ Ｐゴシック"/>
            <family val="3"/>
          </rPr>
          <t>国税庁:</t>
        </r>
        <r>
          <rPr>
            <sz val="9"/>
            <rFont val="ＭＳ Ｐゴシック"/>
            <family val="3"/>
          </rPr>
          <t xml:space="preserve">
</t>
        </r>
        <r>
          <rPr>
            <sz val="24"/>
            <rFont val="ＭＳ Ｐゴシック"/>
            <family val="3"/>
          </rPr>
          <t>法人税表打出なし(普通法人～協同組合）</t>
        </r>
      </text>
    </comment>
  </commentList>
</comments>
</file>

<file path=xl/sharedStrings.xml><?xml version="1.0" encoding="utf-8"?>
<sst xmlns="http://schemas.openxmlformats.org/spreadsheetml/2006/main" count="313" uniqueCount="164">
  <si>
    <t>区分</t>
  </si>
  <si>
    <t>千円</t>
  </si>
  <si>
    <t>計</t>
  </si>
  <si>
    <t>合計</t>
  </si>
  <si>
    <t>（１）現事業年度分の課税状況</t>
  </si>
  <si>
    <t>普通法人</t>
  </si>
  <si>
    <t>人格のない社団等</t>
  </si>
  <si>
    <t>協同組合等</t>
  </si>
  <si>
    <t>公益法人等</t>
  </si>
  <si>
    <t>外国法人</t>
  </si>
  <si>
    <t>事業年度数</t>
  </si>
  <si>
    <t>金額</t>
  </si>
  <si>
    <t>法定</t>
  </si>
  <si>
    <t>所得金額</t>
  </si>
  <si>
    <t>事業</t>
  </si>
  <si>
    <t>所得に対する税額</t>
  </si>
  <si>
    <t>年度分</t>
  </si>
  <si>
    <t>差引税額</t>
  </si>
  <si>
    <t>清算</t>
  </si>
  <si>
    <t>確定分</t>
  </si>
  <si>
    <t>税額合計</t>
  </si>
  <si>
    <t>無申告加算税</t>
  </si>
  <si>
    <t>過少申告加算税</t>
  </si>
  <si>
    <t>重加算税</t>
  </si>
  <si>
    <t>（２）既往事業年度分の課税状況</t>
  </si>
  <si>
    <t>税額</t>
  </si>
  <si>
    <t>申告額</t>
  </si>
  <si>
    <t>増差税額のあるもの</t>
  </si>
  <si>
    <t>減差税額のあるもの</t>
  </si>
  <si>
    <t>清算</t>
  </si>
  <si>
    <t>確定分</t>
  </si>
  <si>
    <t>県</t>
  </si>
  <si>
    <t>署名</t>
  </si>
  <si>
    <t>法定事業年度分</t>
  </si>
  <si>
    <t>清算確定分</t>
  </si>
  <si>
    <t>百万円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</si>
  <si>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</si>
  <si>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</si>
  <si>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</si>
  <si>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</si>
  <si>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</si>
  <si>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</si>
  <si>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</si>
  <si>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</si>
  <si>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</si>
  <si>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</si>
  <si>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</si>
  <si>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</si>
  <si>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</si>
  <si>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</si>
  <si>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</si>
  <si>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</si>
  <si>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</si>
  <si>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</si>
  <si>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</si>
  <si>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</si>
  <si>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直方</t>
  </si>
  <si>
    <t>直</t>
  </si>
  <si>
    <t>岡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</si>
  <si>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</si>
  <si>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</si>
  <si>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</si>
  <si>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</si>
  <si>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</si>
  <si>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</si>
  <si>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</si>
  <si>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</si>
  <si>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</si>
  <si>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</si>
  <si>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</si>
  <si>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</si>
  <si>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</si>
  <si>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</si>
  <si>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</si>
  <si>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</si>
  <si>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</si>
  <si>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</si>
  <si>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</t>
  </si>
  <si>
    <t>佐賀</t>
  </si>
  <si>
    <t>賀</t>
  </si>
  <si>
    <t>唐津</t>
  </si>
  <si>
    <t>唐</t>
  </si>
  <si>
    <t>賀</t>
  </si>
  <si>
    <t>鳥栖</t>
  </si>
  <si>
    <t>鳥</t>
  </si>
  <si>
    <t>伊万里</t>
  </si>
  <si>
    <t>伊</t>
  </si>
  <si>
    <t>県</t>
  </si>
  <si>
    <t>武雄</t>
  </si>
  <si>
    <t>武</t>
  </si>
  <si>
    <t>佐賀県計</t>
  </si>
  <si>
    <t>長崎</t>
  </si>
  <si>
    <t>長</t>
  </si>
  <si>
    <t>長</t>
  </si>
  <si>
    <t>佐世保</t>
  </si>
  <si>
    <t>佐</t>
  </si>
  <si>
    <t>島原</t>
  </si>
  <si>
    <t>島</t>
  </si>
  <si>
    <t>諫早</t>
  </si>
  <si>
    <t>諫</t>
  </si>
  <si>
    <t>崎</t>
  </si>
  <si>
    <t>福江</t>
  </si>
  <si>
    <t>江</t>
  </si>
  <si>
    <t>平戸</t>
  </si>
  <si>
    <t>平</t>
  </si>
  <si>
    <t>壱岐</t>
  </si>
  <si>
    <t>壱</t>
  </si>
  <si>
    <t>厳原</t>
  </si>
  <si>
    <t>厳</t>
  </si>
  <si>
    <t>長崎県計</t>
  </si>
  <si>
    <t>区分</t>
  </si>
  <si>
    <t>税額合計</t>
  </si>
  <si>
    <t>税額総計
(諸加算税を含む)</t>
  </si>
  <si>
    <t>所得金額</t>
  </si>
  <si>
    <t>所得に対する税額</t>
  </si>
  <si>
    <t>差引税額</t>
  </si>
  <si>
    <t>差引税額</t>
  </si>
  <si>
    <t>事業年度数</t>
  </si>
  <si>
    <t>金額</t>
  </si>
  <si>
    <t>事業年度数</t>
  </si>
  <si>
    <t>金額</t>
  </si>
  <si>
    <t>百万円</t>
  </si>
  <si>
    <t>千円</t>
  </si>
  <si>
    <t>普通法人</t>
  </si>
  <si>
    <t>税額</t>
  </si>
  <si>
    <t>人格のない社団等</t>
  </si>
  <si>
    <t>協同組合等</t>
  </si>
  <si>
    <t>公益法人等</t>
  </si>
  <si>
    <t>　(注)　普通法人には､外国法人を含む。</t>
  </si>
  <si>
    <t>　　関連表：4-1（3）税務署別課税状況</t>
  </si>
  <si>
    <t>（6）　県別課税状況の累年比較(法定事業年度分)</t>
  </si>
  <si>
    <t>(5)　課税状況の累年比較(その2)組織区分(法定事業年度分）</t>
  </si>
  <si>
    <t>(4)　課税状況の累年比較（その１）事業年度分</t>
  </si>
  <si>
    <t>関 連 表 ：4-1（1）現事業年度分の課税状況</t>
  </si>
  <si>
    <t>県名</t>
  </si>
  <si>
    <t>署名</t>
  </si>
  <si>
    <t>事業
年度数</t>
  </si>
  <si>
    <t>事   業
年度数</t>
  </si>
  <si>
    <t>合　　　　計</t>
  </si>
  <si>
    <t>処　理</t>
  </si>
  <si>
    <t>（3）　税務署別課税状況</t>
  </si>
  <si>
    <t>税額総計
（諸加算税を含む）</t>
  </si>
  <si>
    <t>法　　定　　事　　業　　年　　度　　分</t>
  </si>
  <si>
    <t>清　算　確　定　分</t>
  </si>
  <si>
    <t>　関連表：4-1（1）現事業年度分の課税状況</t>
  </si>
  <si>
    <t>合　　　　　　計</t>
  </si>
  <si>
    <t>福　　　岡　　　県</t>
  </si>
  <si>
    <t>佐　　　賀　　　県</t>
  </si>
  <si>
    <t>長　　　崎　　　県</t>
  </si>
  <si>
    <t>合　　　　　　　計</t>
  </si>
  <si>
    <t>　関連表：4-1(1)現事業年度分の課税状況</t>
  </si>
  <si>
    <t>税　額　合　計</t>
  </si>
  <si>
    <t>税　額　総　計</t>
  </si>
  <si>
    <t>調査対象：平成16年2月1日から平成17年1月31日までの間に終了した事業年度分</t>
  </si>
  <si>
    <t>調査時点：平成17年6月30日</t>
  </si>
  <si>
    <t>調査対象：平成16年1月31日以前に終了した事業年度分</t>
  </si>
  <si>
    <t>調査期間：平成16年7月1日から平成17年6月30日までの間に処理したもの</t>
  </si>
  <si>
    <t>調査対象：平成16年2月1日から平成17年1月31日までの間に終了した事業年度分</t>
  </si>
  <si>
    <t>調査時点：平成17年6月30日</t>
  </si>
  <si>
    <t>平成11年分</t>
  </si>
  <si>
    <t>(注) １　普通法人…会社等（株式会社、有限会社、合名会社、合資会社、協業組合及び特定目的会社）、企業組合、相互会社及び医療法人をいう。</t>
  </si>
  <si>
    <t>-</t>
  </si>
  <si>
    <t>事業
年度数</t>
  </si>
  <si>
    <t>所得
金額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</si>
</sst>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  <numFmt numFmtId="178" formatCode="0_);[Red]\(0\)"/>
    <numFmt numFmtId="179" formatCode="#,##0_);[Red]\(#,##0\)"/>
    <numFmt numFmtId="180" formatCode="0.00_ "/>
    <numFmt numFmtId="181" formatCode="0.0_ "/>
    <numFmt numFmtId="182" formatCode="0_ "/>
    <numFmt numFmtId="183" formatCode="0;&quot;△ &quot;0"/>
    <numFmt numFmtId="184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4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6" fontId="5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3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7" fillId="0" borderId="4" xfId="16" applyFont="1" applyBorder="1" applyAlignment="1">
      <alignment horizontal="right" vertical="top"/>
    </xf>
    <xf numFmtId="38" fontId="7" fillId="0" borderId="5" xfId="16" applyFont="1" applyBorder="1" applyAlignment="1">
      <alignment horizontal="right" vertical="top"/>
    </xf>
    <xf numFmtId="38" fontId="7" fillId="0" borderId="7" xfId="16" applyFont="1" applyBorder="1" applyAlignment="1">
      <alignment horizontal="right" vertical="top"/>
    </xf>
    <xf numFmtId="38" fontId="3" fillId="0" borderId="0" xfId="16" applyFont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/>
    </xf>
    <xf numFmtId="38" fontId="3" fillId="2" borderId="13" xfId="16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hidden="1" locked="0"/>
    </xf>
    <xf numFmtId="0" fontId="6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5" fillId="0" borderId="2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distributed" vertical="center" wrapText="1"/>
    </xf>
    <xf numFmtId="176" fontId="12" fillId="0" borderId="2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/>
    </xf>
    <xf numFmtId="38" fontId="3" fillId="2" borderId="13" xfId="16" applyFont="1" applyFill="1" applyBorder="1" applyAlignment="1">
      <alignment horizontal="center" vertical="center"/>
    </xf>
    <xf numFmtId="38" fontId="3" fillId="2" borderId="20" xfId="16" applyFont="1" applyFill="1" applyBorder="1" applyAlignment="1">
      <alignment horizontal="center" vertical="center"/>
    </xf>
    <xf numFmtId="183" fontId="12" fillId="0" borderId="2" xfId="0" applyNumberFormat="1" applyFont="1" applyBorder="1" applyAlignment="1">
      <alignment horizontal="right" vertical="center"/>
    </xf>
    <xf numFmtId="184" fontId="12" fillId="0" borderId="8" xfId="0" applyNumberFormat="1" applyFont="1" applyBorder="1" applyAlignment="1">
      <alignment horizontal="right" vertical="center"/>
    </xf>
    <xf numFmtId="184" fontId="12" fillId="0" borderId="3" xfId="0" applyNumberFormat="1" applyFont="1" applyBorder="1" applyAlignment="1">
      <alignment horizontal="right" vertical="center"/>
    </xf>
    <xf numFmtId="38" fontId="12" fillId="0" borderId="0" xfId="16" applyFont="1" applyAlignment="1">
      <alignment/>
    </xf>
    <xf numFmtId="38" fontId="12" fillId="0" borderId="2" xfId="16" applyFont="1" applyBorder="1" applyAlignment="1">
      <alignment/>
    </xf>
    <xf numFmtId="176" fontId="12" fillId="0" borderId="1" xfId="0" applyNumberFormat="1" applyFont="1" applyBorder="1" applyAlignment="1">
      <alignment horizontal="right" vertical="center"/>
    </xf>
    <xf numFmtId="1" fontId="12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38" fontId="12" fillId="0" borderId="2" xfId="16" applyFont="1" applyBorder="1" applyAlignment="1">
      <alignment horizontal="right"/>
    </xf>
    <xf numFmtId="38" fontId="12" fillId="0" borderId="2" xfId="16" applyFont="1" applyBorder="1" applyAlignment="1">
      <alignment vertical="center"/>
    </xf>
    <xf numFmtId="38" fontId="12" fillId="0" borderId="8" xfId="16" applyFont="1" applyBorder="1" applyAlignment="1">
      <alignment vertical="center"/>
    </xf>
    <xf numFmtId="38" fontId="12" fillId="0" borderId="3" xfId="16" applyFont="1" applyBorder="1" applyAlignment="1">
      <alignment vertical="center"/>
    </xf>
    <xf numFmtId="38" fontId="12" fillId="0" borderId="11" xfId="16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152400</xdr:rowOff>
    </xdr:from>
    <xdr:to>
      <xdr:col>1</xdr:col>
      <xdr:colOff>352425</xdr:colOff>
      <xdr:row>6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1171575" y="1371600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171450</xdr:rowOff>
    </xdr:from>
    <xdr:to>
      <xdr:col>1</xdr:col>
      <xdr:colOff>381000</xdr:colOff>
      <xdr:row>10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200150" y="2686050"/>
          <a:ext cx="7620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142875</xdr:rowOff>
    </xdr:from>
    <xdr:to>
      <xdr:col>2</xdr:col>
      <xdr:colOff>19050</xdr:colOff>
      <xdr:row>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666750" y="1524000"/>
          <a:ext cx="209550" cy="1019175"/>
        </a:xfrm>
        <a:prstGeom prst="leftBrace">
          <a:avLst>
            <a:gd name="adj" fmla="val -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133350</xdr:rowOff>
    </xdr:from>
    <xdr:to>
      <xdr:col>1</xdr:col>
      <xdr:colOff>209550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76275" y="3228975"/>
          <a:ext cx="142875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171450</xdr:rowOff>
    </xdr:from>
    <xdr:to>
      <xdr:col>3</xdr:col>
      <xdr:colOff>114300</xdr:colOff>
      <xdr:row>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419225" y="19812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190500</xdr:rowOff>
    </xdr:from>
    <xdr:to>
      <xdr:col>3</xdr:col>
      <xdr:colOff>95250</xdr:colOff>
      <xdr:row>10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438275" y="3714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32</xdr:row>
      <xdr:rowOff>19050</xdr:rowOff>
    </xdr:from>
    <xdr:to>
      <xdr:col>1</xdr:col>
      <xdr:colOff>190500</xdr:colOff>
      <xdr:row>38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419100" y="5248275"/>
          <a:ext cx="1143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19050</xdr:rowOff>
    </xdr:from>
    <xdr:to>
      <xdr:col>1</xdr:col>
      <xdr:colOff>180975</xdr:colOff>
      <xdr:row>51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390525" y="6467475"/>
          <a:ext cx="13335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38100</xdr:rowOff>
    </xdr:from>
    <xdr:to>
      <xdr:col>1</xdr:col>
      <xdr:colOff>190500</xdr:colOff>
      <xdr:row>31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419100" y="1133475"/>
          <a:ext cx="114300" cy="398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1" sqref="K21"/>
    </sheetView>
  </sheetViews>
  <sheetFormatPr defaultColWidth="9.00390625" defaultRowHeight="13.5"/>
  <cols>
    <col min="1" max="1" width="11.75390625" style="0" customWidth="1"/>
    <col min="2" max="2" width="6.50390625" style="0" bestFit="1" customWidth="1"/>
    <col min="3" max="3" width="17.125" style="0" customWidth="1"/>
    <col min="5" max="5" width="15.625" style="0" bestFit="1" customWidth="1"/>
    <col min="6" max="6" width="8.00390625" style="0" bestFit="1" customWidth="1"/>
    <col min="7" max="7" width="10.125" style="0" bestFit="1" customWidth="1"/>
    <col min="8" max="8" width="8.00390625" style="0" bestFit="1" customWidth="1"/>
    <col min="9" max="9" width="12.75390625" style="0" bestFit="1" customWidth="1"/>
    <col min="10" max="10" width="8.00390625" style="0" bestFit="1" customWidth="1"/>
    <col min="11" max="11" width="12.75390625" style="0" customWidth="1"/>
    <col min="12" max="12" width="8.00390625" style="0" bestFit="1" customWidth="1"/>
    <col min="15" max="15" width="15.625" style="0" bestFit="1" customWidth="1"/>
  </cols>
  <sheetData>
    <row r="1" spans="1:15" s="2" customFormat="1" ht="23.25" customHeight="1" thickBot="1">
      <c r="A1" s="76" t="s">
        <v>4</v>
      </c>
      <c r="B1" s="76"/>
      <c r="C1" s="7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 customHeight="1" thickTop="1">
      <c r="A2" s="77" t="s">
        <v>0</v>
      </c>
      <c r="B2" s="78"/>
      <c r="C2" s="78"/>
      <c r="D2" s="81" t="s">
        <v>5</v>
      </c>
      <c r="E2" s="81"/>
      <c r="F2" s="81" t="s">
        <v>6</v>
      </c>
      <c r="G2" s="81"/>
      <c r="H2" s="81" t="s">
        <v>7</v>
      </c>
      <c r="I2" s="81"/>
      <c r="J2" s="81" t="s">
        <v>8</v>
      </c>
      <c r="K2" s="81"/>
      <c r="L2" s="81" t="s">
        <v>9</v>
      </c>
      <c r="M2" s="81"/>
      <c r="N2" s="81" t="s">
        <v>3</v>
      </c>
      <c r="O2" s="82"/>
    </row>
    <row r="3" spans="1:15" ht="27">
      <c r="A3" s="79"/>
      <c r="B3" s="80"/>
      <c r="C3" s="80"/>
      <c r="D3" s="48" t="s">
        <v>136</v>
      </c>
      <c r="E3" s="47" t="s">
        <v>11</v>
      </c>
      <c r="F3" s="48" t="s">
        <v>136</v>
      </c>
      <c r="G3" s="47" t="s">
        <v>11</v>
      </c>
      <c r="H3" s="48" t="s">
        <v>136</v>
      </c>
      <c r="I3" s="47" t="s">
        <v>11</v>
      </c>
      <c r="J3" s="48" t="s">
        <v>136</v>
      </c>
      <c r="K3" s="47" t="s">
        <v>11</v>
      </c>
      <c r="L3" s="48" t="s">
        <v>136</v>
      </c>
      <c r="M3" s="47" t="s">
        <v>11</v>
      </c>
      <c r="N3" s="48" t="s">
        <v>136</v>
      </c>
      <c r="O3" s="49" t="s">
        <v>11</v>
      </c>
    </row>
    <row r="4" spans="1:15" s="16" customFormat="1" ht="25.5" customHeight="1">
      <c r="A4" s="14"/>
      <c r="B4" s="14"/>
      <c r="C4" s="15"/>
      <c r="D4" s="12"/>
      <c r="E4" s="12" t="s">
        <v>1</v>
      </c>
      <c r="F4" s="12"/>
      <c r="G4" s="12" t="s">
        <v>1</v>
      </c>
      <c r="H4" s="12"/>
      <c r="I4" s="12" t="s">
        <v>1</v>
      </c>
      <c r="J4" s="12"/>
      <c r="K4" s="12" t="s">
        <v>1</v>
      </c>
      <c r="L4" s="12"/>
      <c r="M4" s="12" t="s">
        <v>1</v>
      </c>
      <c r="N4" s="12"/>
      <c r="O4" s="13" t="s">
        <v>1</v>
      </c>
    </row>
    <row r="5" spans="1:15" ht="25.5" customHeight="1">
      <c r="A5" s="4" t="s">
        <v>12</v>
      </c>
      <c r="B5" s="83"/>
      <c r="C5" s="5" t="s">
        <v>13</v>
      </c>
      <c r="D5" s="73">
        <v>42655</v>
      </c>
      <c r="E5" s="73">
        <v>1314013464</v>
      </c>
      <c r="F5" s="73">
        <v>380</v>
      </c>
      <c r="G5" s="73">
        <v>615648</v>
      </c>
      <c r="H5" s="73">
        <v>1789</v>
      </c>
      <c r="I5" s="73">
        <v>27086034</v>
      </c>
      <c r="J5" s="73">
        <v>765</v>
      </c>
      <c r="K5" s="73">
        <v>6509108</v>
      </c>
      <c r="L5" s="73">
        <v>5</v>
      </c>
      <c r="M5" s="73">
        <v>146943</v>
      </c>
      <c r="N5" s="73">
        <v>45594</v>
      </c>
      <c r="O5" s="74">
        <v>1348371197</v>
      </c>
    </row>
    <row r="6" spans="1:15" ht="25.5" customHeight="1">
      <c r="A6" s="4" t="s">
        <v>14</v>
      </c>
      <c r="B6" s="83"/>
      <c r="C6" s="5" t="s">
        <v>15</v>
      </c>
      <c r="D6" s="73">
        <v>42511</v>
      </c>
      <c r="E6" s="73">
        <v>382723256</v>
      </c>
      <c r="F6" s="73">
        <v>379</v>
      </c>
      <c r="G6" s="73">
        <v>145692</v>
      </c>
      <c r="H6" s="73">
        <v>1785</v>
      </c>
      <c r="I6" s="73">
        <v>5958733</v>
      </c>
      <c r="J6" s="73">
        <v>757</v>
      </c>
      <c r="K6" s="73">
        <v>1434255</v>
      </c>
      <c r="L6" s="73">
        <v>5</v>
      </c>
      <c r="M6" s="73">
        <v>43853</v>
      </c>
      <c r="N6" s="73">
        <v>45437</v>
      </c>
      <c r="O6" s="74">
        <v>390305788</v>
      </c>
    </row>
    <row r="7" spans="1:15" ht="25.5" customHeight="1">
      <c r="A7" s="4" t="s">
        <v>16</v>
      </c>
      <c r="B7" s="83"/>
      <c r="C7" s="5" t="s">
        <v>17</v>
      </c>
      <c r="D7" s="73">
        <v>42497</v>
      </c>
      <c r="E7" s="73">
        <v>358438219</v>
      </c>
      <c r="F7" s="73">
        <v>379</v>
      </c>
      <c r="G7" s="73">
        <v>145521</v>
      </c>
      <c r="H7" s="73">
        <v>1724</v>
      </c>
      <c r="I7" s="73">
        <v>5445742</v>
      </c>
      <c r="J7" s="73">
        <v>757</v>
      </c>
      <c r="K7" s="73">
        <v>1408856</v>
      </c>
      <c r="L7" s="73">
        <v>5</v>
      </c>
      <c r="M7" s="73">
        <v>35452</v>
      </c>
      <c r="N7" s="73">
        <v>45362</v>
      </c>
      <c r="O7" s="74">
        <v>365473790</v>
      </c>
    </row>
    <row r="8" spans="1:15" ht="25.5" customHeight="1">
      <c r="A8" s="4"/>
      <c r="B8" s="4"/>
      <c r="C8" s="5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ht="25.5" customHeight="1">
      <c r="A9" s="4" t="s">
        <v>18</v>
      </c>
      <c r="B9" s="83"/>
      <c r="C9" s="5" t="s">
        <v>13</v>
      </c>
      <c r="D9" s="73">
        <v>26</v>
      </c>
      <c r="E9" s="73">
        <v>981133</v>
      </c>
      <c r="F9" s="73">
        <v>0</v>
      </c>
      <c r="G9" s="73">
        <v>0</v>
      </c>
      <c r="H9" s="73">
        <v>2</v>
      </c>
      <c r="I9" s="73">
        <v>168</v>
      </c>
      <c r="J9" s="73">
        <v>0</v>
      </c>
      <c r="K9" s="73">
        <v>0</v>
      </c>
      <c r="L9" s="73">
        <v>0</v>
      </c>
      <c r="M9" s="73">
        <v>0</v>
      </c>
      <c r="N9" s="73">
        <v>28</v>
      </c>
      <c r="O9" s="74">
        <v>981301</v>
      </c>
    </row>
    <row r="10" spans="1:15" ht="25.5" customHeight="1">
      <c r="A10" s="4"/>
      <c r="B10" s="83"/>
      <c r="C10" s="5" t="s">
        <v>15</v>
      </c>
      <c r="D10" s="73">
        <v>25</v>
      </c>
      <c r="E10" s="73">
        <v>268754</v>
      </c>
      <c r="F10" s="73">
        <v>0</v>
      </c>
      <c r="G10" s="73">
        <v>0</v>
      </c>
      <c r="H10" s="73">
        <v>2</v>
      </c>
      <c r="I10" s="73">
        <v>34</v>
      </c>
      <c r="J10" s="73">
        <v>0</v>
      </c>
      <c r="K10" s="73">
        <v>0</v>
      </c>
      <c r="L10" s="73">
        <v>0</v>
      </c>
      <c r="M10" s="73">
        <v>0</v>
      </c>
      <c r="N10" s="73">
        <v>27</v>
      </c>
      <c r="O10" s="74">
        <v>268788</v>
      </c>
    </row>
    <row r="11" spans="1:15" ht="25.5" customHeight="1">
      <c r="A11" s="4" t="s">
        <v>19</v>
      </c>
      <c r="B11" s="83"/>
      <c r="C11" s="5" t="s">
        <v>17</v>
      </c>
      <c r="D11" s="73">
        <v>25</v>
      </c>
      <c r="E11" s="73">
        <v>268748</v>
      </c>
      <c r="F11" s="73">
        <v>0</v>
      </c>
      <c r="G11" s="73">
        <v>0</v>
      </c>
      <c r="H11" s="73">
        <v>2</v>
      </c>
      <c r="I11" s="73">
        <v>34</v>
      </c>
      <c r="J11" s="73">
        <v>0</v>
      </c>
      <c r="K11" s="73">
        <v>0</v>
      </c>
      <c r="L11" s="73">
        <v>0</v>
      </c>
      <c r="M11" s="73">
        <v>0</v>
      </c>
      <c r="N11" s="73">
        <v>27</v>
      </c>
      <c r="O11" s="74">
        <v>268782</v>
      </c>
    </row>
    <row r="12" spans="1:15" ht="25.5" customHeight="1">
      <c r="A12" s="4"/>
      <c r="B12" s="4"/>
      <c r="C12" s="5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5" s="7" customFormat="1" ht="25.5" customHeight="1">
      <c r="A13" s="87" t="s">
        <v>151</v>
      </c>
      <c r="B13" s="87"/>
      <c r="C13" s="88"/>
      <c r="D13" s="6">
        <f>SUM(D7,D11)</f>
        <v>42522</v>
      </c>
      <c r="E13" s="6">
        <f aca="true" t="shared" si="0" ref="E13:O13">SUM(E7,E11)</f>
        <v>358706967</v>
      </c>
      <c r="F13" s="6">
        <f t="shared" si="0"/>
        <v>379</v>
      </c>
      <c r="G13" s="6">
        <f t="shared" si="0"/>
        <v>145521</v>
      </c>
      <c r="H13" s="6">
        <f t="shared" si="0"/>
        <v>1726</v>
      </c>
      <c r="I13" s="6">
        <f t="shared" si="0"/>
        <v>5445776</v>
      </c>
      <c r="J13" s="6">
        <f t="shared" si="0"/>
        <v>757</v>
      </c>
      <c r="K13" s="6">
        <f t="shared" si="0"/>
        <v>1408856</v>
      </c>
      <c r="L13" s="6">
        <f t="shared" si="0"/>
        <v>5</v>
      </c>
      <c r="M13" s="6">
        <f t="shared" si="0"/>
        <v>35452</v>
      </c>
      <c r="N13" s="6">
        <f t="shared" si="0"/>
        <v>45389</v>
      </c>
      <c r="O13" s="75">
        <f t="shared" si="0"/>
        <v>365742572</v>
      </c>
    </row>
    <row r="14" spans="1:15" ht="25.5" customHeight="1">
      <c r="A14" s="4"/>
      <c r="B14" s="4"/>
      <c r="C14" s="5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6" ht="25.5" customHeight="1">
      <c r="A15" s="83" t="s">
        <v>21</v>
      </c>
      <c r="B15" s="83"/>
      <c r="C15" s="84"/>
      <c r="D15" s="73">
        <v>219</v>
      </c>
      <c r="E15" s="73">
        <v>11661</v>
      </c>
      <c r="F15" s="73">
        <v>26</v>
      </c>
      <c r="G15" s="73">
        <v>589</v>
      </c>
      <c r="H15" s="73">
        <v>8</v>
      </c>
      <c r="I15" s="73">
        <v>79</v>
      </c>
      <c r="J15" s="73">
        <v>23</v>
      </c>
      <c r="K15" s="73">
        <v>1348</v>
      </c>
      <c r="L15" s="73">
        <v>1</v>
      </c>
      <c r="M15" s="73">
        <v>30</v>
      </c>
      <c r="N15" s="73">
        <v>277</v>
      </c>
      <c r="O15" s="74">
        <v>13707</v>
      </c>
      <c r="P15" s="57"/>
    </row>
    <row r="16" spans="1:16" ht="25.5" customHeight="1">
      <c r="A16" s="83" t="s">
        <v>22</v>
      </c>
      <c r="B16" s="83"/>
      <c r="C16" s="84"/>
      <c r="D16" s="73">
        <v>1510</v>
      </c>
      <c r="E16" s="73">
        <v>293554</v>
      </c>
      <c r="F16" s="73">
        <v>1</v>
      </c>
      <c r="G16" s="73">
        <v>230</v>
      </c>
      <c r="H16" s="73">
        <v>35</v>
      </c>
      <c r="I16" s="73">
        <v>4579</v>
      </c>
      <c r="J16" s="73">
        <v>4</v>
      </c>
      <c r="K16" s="73">
        <v>672</v>
      </c>
      <c r="L16" s="73">
        <v>0</v>
      </c>
      <c r="M16" s="73">
        <v>0</v>
      </c>
      <c r="N16" s="73">
        <v>1550</v>
      </c>
      <c r="O16" s="74">
        <v>299035</v>
      </c>
      <c r="P16" s="57"/>
    </row>
    <row r="17" spans="1:15" ht="25.5" customHeight="1">
      <c r="A17" s="83" t="s">
        <v>23</v>
      </c>
      <c r="B17" s="83"/>
      <c r="C17" s="84"/>
      <c r="D17" s="73">
        <v>555</v>
      </c>
      <c r="E17" s="73">
        <v>393832</v>
      </c>
      <c r="F17" s="73">
        <v>0</v>
      </c>
      <c r="G17" s="73">
        <v>0</v>
      </c>
      <c r="H17" s="73">
        <v>6</v>
      </c>
      <c r="I17" s="73">
        <v>4879</v>
      </c>
      <c r="J17" s="73">
        <v>0</v>
      </c>
      <c r="K17" s="73">
        <v>0</v>
      </c>
      <c r="L17" s="73">
        <v>0</v>
      </c>
      <c r="M17" s="73">
        <v>0</v>
      </c>
      <c r="N17" s="73">
        <v>561</v>
      </c>
      <c r="O17" s="74">
        <v>398711</v>
      </c>
    </row>
    <row r="18" spans="1:15" ht="25.5" customHeight="1">
      <c r="A18" s="4"/>
      <c r="B18" s="4"/>
      <c r="C18" s="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6" s="7" customFormat="1" ht="25.5" customHeight="1">
      <c r="A19" s="85" t="s">
        <v>152</v>
      </c>
      <c r="B19" s="85"/>
      <c r="C19" s="86"/>
      <c r="D19" s="8">
        <f>SUM(D13,D15:D17)</f>
        <v>44806</v>
      </c>
      <c r="E19" s="8">
        <f aca="true" t="shared" si="1" ref="E19:O19">SUM(E13,E15:E17)</f>
        <v>359406014</v>
      </c>
      <c r="F19" s="8">
        <f t="shared" si="1"/>
        <v>406</v>
      </c>
      <c r="G19" s="8">
        <v>146339</v>
      </c>
      <c r="H19" s="8">
        <f t="shared" si="1"/>
        <v>1775</v>
      </c>
      <c r="I19" s="8">
        <f t="shared" si="1"/>
        <v>5455313</v>
      </c>
      <c r="J19" s="8">
        <f t="shared" si="1"/>
        <v>784</v>
      </c>
      <c r="K19" s="8">
        <f t="shared" si="1"/>
        <v>1410876</v>
      </c>
      <c r="L19" s="8">
        <f t="shared" si="1"/>
        <v>6</v>
      </c>
      <c r="M19" s="8">
        <f t="shared" si="1"/>
        <v>35482</v>
      </c>
      <c r="N19" s="8">
        <f t="shared" si="1"/>
        <v>47777</v>
      </c>
      <c r="O19" s="64">
        <f t="shared" si="1"/>
        <v>366454025</v>
      </c>
      <c r="P19" s="62"/>
    </row>
    <row r="20" spans="1:15" ht="23.25" customHeight="1">
      <c r="A20" s="3" t="s">
        <v>153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3.25" customHeight="1">
      <c r="A21" s="3" t="s">
        <v>154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3.25" customHeight="1">
      <c r="A22" s="3" t="s">
        <v>160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mergeCells count="15">
    <mergeCell ref="A16:C16"/>
    <mergeCell ref="A17:C17"/>
    <mergeCell ref="A19:C19"/>
    <mergeCell ref="B5:B7"/>
    <mergeCell ref="B9:B11"/>
    <mergeCell ref="A13:C13"/>
    <mergeCell ref="A15:C15"/>
    <mergeCell ref="H2:I2"/>
    <mergeCell ref="J2:K2"/>
    <mergeCell ref="L2:M2"/>
    <mergeCell ref="N2:O2"/>
    <mergeCell ref="A1:C1"/>
    <mergeCell ref="A2:C3"/>
    <mergeCell ref="D2:E2"/>
    <mergeCell ref="F2:G2"/>
  </mergeCells>
  <printOptions/>
  <pageMargins left="0.75" right="0.75" top="1" bottom="1" header="0.512" footer="0.512"/>
  <pageSetup horizontalDpi="300" verticalDpi="300" orientation="landscape" paperSize="9" scale="76" r:id="rId2"/>
  <headerFooter alignWithMargins="0">
    <oddHeader>&amp;L&amp;"ＭＳ Ｐゴシック,太字"&amp;14法　人　税
&amp;"ＭＳ Ｐゴシック,標準"&amp;12　4-1　課税状況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showGridLines="0" zoomScale="70" zoomScaleNormal="7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9" sqref="H19"/>
    </sheetView>
  </sheetViews>
  <sheetFormatPr defaultColWidth="9.00390625" defaultRowHeight="13.5"/>
  <cols>
    <col min="1" max="1" width="8.00390625" style="0" customWidth="1"/>
    <col min="2" max="2" width="3.25390625" style="0" customWidth="1"/>
    <col min="3" max="3" width="7.375" style="0" customWidth="1"/>
    <col min="4" max="4" width="2.375" style="0" customWidth="1"/>
    <col min="5" max="5" width="15.625" style="0" customWidth="1"/>
    <col min="6" max="6" width="8.75390625" style="0" bestFit="1" customWidth="1"/>
    <col min="7" max="7" width="12.375" style="0" bestFit="1" customWidth="1"/>
    <col min="8" max="8" width="14.00390625" style="0" bestFit="1" customWidth="1"/>
    <col min="9" max="9" width="8.75390625" style="0" bestFit="1" customWidth="1"/>
    <col min="10" max="10" width="9.25390625" style="0" bestFit="1" customWidth="1"/>
    <col min="11" max="11" width="9.625" style="0" bestFit="1" customWidth="1"/>
    <col min="12" max="12" width="7.625" style="0" customWidth="1"/>
    <col min="13" max="13" width="10.75390625" style="0" bestFit="1" customWidth="1"/>
    <col min="14" max="14" width="11.375" style="0" bestFit="1" customWidth="1"/>
    <col min="15" max="15" width="7.625" style="0" customWidth="1"/>
    <col min="16" max="16" width="9.50390625" style="0" bestFit="1" customWidth="1"/>
    <col min="17" max="17" width="10.25390625" style="0" bestFit="1" customWidth="1"/>
    <col min="18" max="18" width="7.75390625" style="0" customWidth="1"/>
    <col min="19" max="19" width="9.375" style="0" customWidth="1"/>
    <col min="20" max="20" width="7.875" style="0" customWidth="1"/>
    <col min="21" max="21" width="7.625" style="0" customWidth="1"/>
    <col min="22" max="22" width="12.125" style="0" bestFit="1" customWidth="1"/>
    <col min="23" max="23" width="14.00390625" style="0" bestFit="1" customWidth="1"/>
  </cols>
  <sheetData>
    <row r="1" spans="1:23" s="2" customFormat="1" ht="22.5" customHeight="1" thickBot="1">
      <c r="A1" s="58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2" customFormat="1" ht="30" customHeight="1" thickTop="1">
      <c r="A2" s="89" t="s">
        <v>0</v>
      </c>
      <c r="B2" s="81"/>
      <c r="C2" s="81"/>
      <c r="D2" s="81"/>
      <c r="E2" s="81"/>
      <c r="F2" s="81" t="s">
        <v>5</v>
      </c>
      <c r="G2" s="81"/>
      <c r="H2" s="81"/>
      <c r="I2" s="81" t="s">
        <v>6</v>
      </c>
      <c r="J2" s="81"/>
      <c r="K2" s="81"/>
      <c r="L2" s="81" t="s">
        <v>7</v>
      </c>
      <c r="M2" s="81"/>
      <c r="N2" s="81"/>
      <c r="O2" s="81" t="s">
        <v>8</v>
      </c>
      <c r="P2" s="81"/>
      <c r="Q2" s="81"/>
      <c r="R2" s="81" t="s">
        <v>9</v>
      </c>
      <c r="S2" s="81"/>
      <c r="T2" s="81"/>
      <c r="U2" s="81" t="s">
        <v>3</v>
      </c>
      <c r="V2" s="81"/>
      <c r="W2" s="82"/>
    </row>
    <row r="3" spans="1:23" s="2" customFormat="1" ht="30" customHeight="1">
      <c r="A3" s="90"/>
      <c r="B3" s="67"/>
      <c r="C3" s="67"/>
      <c r="D3" s="67"/>
      <c r="E3" s="67"/>
      <c r="F3" s="51" t="s">
        <v>137</v>
      </c>
      <c r="G3" s="50" t="s">
        <v>13</v>
      </c>
      <c r="H3" s="50" t="s">
        <v>25</v>
      </c>
      <c r="I3" s="51" t="s">
        <v>137</v>
      </c>
      <c r="J3" s="50" t="s">
        <v>13</v>
      </c>
      <c r="K3" s="50" t="s">
        <v>25</v>
      </c>
      <c r="L3" s="51" t="s">
        <v>137</v>
      </c>
      <c r="M3" s="50" t="s">
        <v>13</v>
      </c>
      <c r="N3" s="50" t="s">
        <v>25</v>
      </c>
      <c r="O3" s="51" t="s">
        <v>137</v>
      </c>
      <c r="P3" s="50" t="s">
        <v>13</v>
      </c>
      <c r="Q3" s="50" t="s">
        <v>25</v>
      </c>
      <c r="R3" s="51" t="s">
        <v>137</v>
      </c>
      <c r="S3" s="50" t="s">
        <v>13</v>
      </c>
      <c r="T3" s="50" t="s">
        <v>25</v>
      </c>
      <c r="U3" s="51" t="s">
        <v>137</v>
      </c>
      <c r="V3" s="50" t="s">
        <v>13</v>
      </c>
      <c r="W3" s="52" t="s">
        <v>25</v>
      </c>
    </row>
    <row r="4" spans="1:23" s="16" customFormat="1" ht="26.25" customHeight="1">
      <c r="A4" s="14"/>
      <c r="B4" s="14"/>
      <c r="C4" s="14"/>
      <c r="D4" s="14"/>
      <c r="E4" s="15"/>
      <c r="F4" s="12"/>
      <c r="G4" s="12" t="s">
        <v>1</v>
      </c>
      <c r="H4" s="12" t="s">
        <v>1</v>
      </c>
      <c r="I4" s="12"/>
      <c r="J4" s="12" t="s">
        <v>1</v>
      </c>
      <c r="K4" s="12" t="s">
        <v>1</v>
      </c>
      <c r="L4" s="12"/>
      <c r="M4" s="12" t="s">
        <v>1</v>
      </c>
      <c r="N4" s="12" t="s">
        <v>1</v>
      </c>
      <c r="O4" s="12"/>
      <c r="P4" s="12" t="s">
        <v>1</v>
      </c>
      <c r="Q4" s="12" t="s">
        <v>1</v>
      </c>
      <c r="R4" s="12"/>
      <c r="S4" s="12" t="s">
        <v>1</v>
      </c>
      <c r="T4" s="12" t="s">
        <v>1</v>
      </c>
      <c r="U4" s="12"/>
      <c r="V4" s="12" t="s">
        <v>1</v>
      </c>
      <c r="W4" s="13" t="s">
        <v>1</v>
      </c>
    </row>
    <row r="5" spans="1:23" s="2" customFormat="1" ht="33.75" customHeight="1">
      <c r="A5" s="4" t="s">
        <v>12</v>
      </c>
      <c r="B5" s="83"/>
      <c r="C5" s="83" t="s">
        <v>26</v>
      </c>
      <c r="D5" s="83"/>
      <c r="E5" s="84"/>
      <c r="F5" s="73">
        <v>2535</v>
      </c>
      <c r="G5" s="73">
        <v>13071792</v>
      </c>
      <c r="H5" s="73">
        <v>3865016</v>
      </c>
      <c r="I5" s="73">
        <v>97</v>
      </c>
      <c r="J5" s="73">
        <v>161698</v>
      </c>
      <c r="K5" s="73">
        <v>40620</v>
      </c>
      <c r="L5" s="73">
        <v>68</v>
      </c>
      <c r="M5" s="73">
        <v>302799</v>
      </c>
      <c r="N5" s="73">
        <v>66700</v>
      </c>
      <c r="O5" s="73">
        <v>82</v>
      </c>
      <c r="P5" s="73">
        <v>116094</v>
      </c>
      <c r="Q5" s="73">
        <v>25541</v>
      </c>
      <c r="R5" s="73">
        <v>0</v>
      </c>
      <c r="S5" s="73">
        <v>0</v>
      </c>
      <c r="T5" s="73">
        <v>0</v>
      </c>
      <c r="U5" s="73">
        <f>SUM(F5,I5,L5,O5,R5)</f>
        <v>2782</v>
      </c>
      <c r="V5" s="73">
        <f>SUM(G5,J5,M5,P5,S5)</f>
        <v>13652383</v>
      </c>
      <c r="W5" s="74">
        <f>SUM(H5,K5,N5,Q5,T5)</f>
        <v>3997877</v>
      </c>
    </row>
    <row r="6" spans="1:23" s="2" customFormat="1" ht="33.75" customHeight="1">
      <c r="A6" s="4" t="s">
        <v>14</v>
      </c>
      <c r="B6" s="83"/>
      <c r="C6" s="68" t="s">
        <v>139</v>
      </c>
      <c r="D6" s="83"/>
      <c r="E6" s="18" t="s">
        <v>27</v>
      </c>
      <c r="F6" s="73">
        <v>65</v>
      </c>
      <c r="G6" s="73">
        <v>5330295</v>
      </c>
      <c r="H6" s="73">
        <v>1634774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f aca="true" t="shared" si="0" ref="U6:U17">SUM(F6,I6,L6,O6,R6)</f>
        <v>65</v>
      </c>
      <c r="V6" s="73">
        <f aca="true" t="shared" si="1" ref="V6:V17">SUM(G6,J6,M6,P6,S6)</f>
        <v>5330295</v>
      </c>
      <c r="W6" s="74">
        <f aca="true" t="shared" si="2" ref="W6:W17">SUM(H6,K6,N6,Q6,T6)</f>
        <v>1634774</v>
      </c>
    </row>
    <row r="7" spans="1:23" s="2" customFormat="1" ht="33.75" customHeight="1">
      <c r="A7" s="4" t="s">
        <v>16</v>
      </c>
      <c r="B7" s="83"/>
      <c r="C7" s="68"/>
      <c r="D7" s="83"/>
      <c r="E7" s="18" t="s">
        <v>28</v>
      </c>
      <c r="F7" s="117">
        <v>352</v>
      </c>
      <c r="G7" s="118">
        <v>-610149</v>
      </c>
      <c r="H7" s="118">
        <v>-414815</v>
      </c>
      <c r="I7" s="73">
        <v>0</v>
      </c>
      <c r="J7" s="73">
        <v>0</v>
      </c>
      <c r="K7" s="73">
        <v>0</v>
      </c>
      <c r="L7" s="118">
        <v>10</v>
      </c>
      <c r="M7" s="118">
        <v>-38747</v>
      </c>
      <c r="N7" s="118">
        <v>-8524</v>
      </c>
      <c r="O7" s="118">
        <v>2</v>
      </c>
      <c r="P7" s="118">
        <v>-624</v>
      </c>
      <c r="Q7" s="118">
        <v>-137</v>
      </c>
      <c r="R7" s="118">
        <v>1</v>
      </c>
      <c r="S7" s="118">
        <v>-180</v>
      </c>
      <c r="T7" s="118">
        <v>-40</v>
      </c>
      <c r="U7" s="118">
        <f t="shared" si="0"/>
        <v>365</v>
      </c>
      <c r="V7" s="118">
        <f t="shared" si="1"/>
        <v>-649700</v>
      </c>
      <c r="W7" s="118">
        <f t="shared" si="2"/>
        <v>-423516</v>
      </c>
    </row>
    <row r="8" spans="1:23" s="2" customFormat="1" ht="33.75" customHeight="1">
      <c r="A8" s="4"/>
      <c r="B8" s="4"/>
      <c r="C8" s="4"/>
      <c r="D8" s="4"/>
      <c r="E8" s="5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s="2" customFormat="1" ht="33.75" customHeight="1">
      <c r="A9" s="4" t="s">
        <v>29</v>
      </c>
      <c r="B9" s="83"/>
      <c r="C9" s="83" t="s">
        <v>26</v>
      </c>
      <c r="D9" s="83"/>
      <c r="E9" s="84"/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f t="shared" si="0"/>
        <v>0</v>
      </c>
      <c r="V9" s="73">
        <f t="shared" si="1"/>
        <v>0</v>
      </c>
      <c r="W9" s="74">
        <f t="shared" si="2"/>
        <v>0</v>
      </c>
    </row>
    <row r="10" spans="2:23" s="2" customFormat="1" ht="33.75" customHeight="1">
      <c r="B10" s="83"/>
      <c r="C10" s="68" t="s">
        <v>139</v>
      </c>
      <c r="D10" s="83"/>
      <c r="E10" s="18" t="s">
        <v>27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f t="shared" si="0"/>
        <v>0</v>
      </c>
      <c r="V10" s="73">
        <f t="shared" si="1"/>
        <v>0</v>
      </c>
      <c r="W10" s="74">
        <f t="shared" si="2"/>
        <v>0</v>
      </c>
    </row>
    <row r="11" spans="1:23" s="2" customFormat="1" ht="33.75" customHeight="1">
      <c r="A11" s="4" t="s">
        <v>30</v>
      </c>
      <c r="B11" s="83"/>
      <c r="C11" s="68"/>
      <c r="D11" s="83"/>
      <c r="E11" s="18" t="s">
        <v>28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f t="shared" si="0"/>
        <v>0</v>
      </c>
      <c r="V11" s="73">
        <f t="shared" si="1"/>
        <v>0</v>
      </c>
      <c r="W11" s="74">
        <f t="shared" si="2"/>
        <v>0</v>
      </c>
    </row>
    <row r="12" spans="1:23" s="2" customFormat="1" ht="33.75" customHeight="1">
      <c r="A12" s="4"/>
      <c r="B12" s="4"/>
      <c r="C12" s="4"/>
      <c r="D12" s="4"/>
      <c r="E12" s="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</row>
    <row r="13" spans="1:23" s="2" customFormat="1" ht="33.75" customHeight="1">
      <c r="A13" s="83" t="s">
        <v>21</v>
      </c>
      <c r="B13" s="83"/>
      <c r="C13" s="83"/>
      <c r="D13" s="83"/>
      <c r="E13" s="84"/>
      <c r="F13" s="73">
        <v>70</v>
      </c>
      <c r="G13" s="73">
        <v>0</v>
      </c>
      <c r="H13" s="73">
        <v>5844</v>
      </c>
      <c r="I13" s="73">
        <v>74</v>
      </c>
      <c r="J13" s="73">
        <v>0</v>
      </c>
      <c r="K13" s="73">
        <v>5297</v>
      </c>
      <c r="L13" s="73">
        <v>0</v>
      </c>
      <c r="M13" s="73">
        <v>0</v>
      </c>
      <c r="N13" s="73">
        <v>0</v>
      </c>
      <c r="O13" s="73">
        <v>46</v>
      </c>
      <c r="P13" s="73">
        <v>0</v>
      </c>
      <c r="Q13" s="73">
        <v>2625</v>
      </c>
      <c r="R13" s="73">
        <v>0</v>
      </c>
      <c r="S13" s="73">
        <v>0</v>
      </c>
      <c r="T13" s="73">
        <v>0</v>
      </c>
      <c r="U13" s="73">
        <f t="shared" si="0"/>
        <v>190</v>
      </c>
      <c r="V13" s="73">
        <f t="shared" si="1"/>
        <v>0</v>
      </c>
      <c r="W13" s="74">
        <f t="shared" si="2"/>
        <v>13766</v>
      </c>
    </row>
    <row r="14" spans="1:23" s="2" customFormat="1" ht="33.75" customHeight="1">
      <c r="A14" s="83" t="s">
        <v>22</v>
      </c>
      <c r="B14" s="83"/>
      <c r="C14" s="83"/>
      <c r="D14" s="83"/>
      <c r="E14" s="84"/>
      <c r="F14" s="73">
        <v>1059</v>
      </c>
      <c r="G14" s="73">
        <v>0</v>
      </c>
      <c r="H14" s="73">
        <v>240009</v>
      </c>
      <c r="I14" s="73">
        <v>0</v>
      </c>
      <c r="J14" s="73">
        <v>0</v>
      </c>
      <c r="K14" s="73">
        <v>0</v>
      </c>
      <c r="L14" s="73">
        <v>27</v>
      </c>
      <c r="M14" s="73">
        <v>0</v>
      </c>
      <c r="N14" s="73">
        <v>4715</v>
      </c>
      <c r="O14" s="73">
        <v>3</v>
      </c>
      <c r="P14" s="73">
        <v>0</v>
      </c>
      <c r="Q14" s="73">
        <v>205</v>
      </c>
      <c r="R14" s="73">
        <v>0</v>
      </c>
      <c r="S14" s="73">
        <v>0</v>
      </c>
      <c r="T14" s="73">
        <v>0</v>
      </c>
      <c r="U14" s="73">
        <f t="shared" si="0"/>
        <v>1089</v>
      </c>
      <c r="V14" s="73">
        <f t="shared" si="1"/>
        <v>0</v>
      </c>
      <c r="W14" s="74">
        <v>244928</v>
      </c>
    </row>
    <row r="15" spans="1:23" s="2" customFormat="1" ht="33.75" customHeight="1">
      <c r="A15" s="83" t="s">
        <v>23</v>
      </c>
      <c r="B15" s="83"/>
      <c r="C15" s="83"/>
      <c r="D15" s="83"/>
      <c r="E15" s="84"/>
      <c r="F15" s="73">
        <v>1148</v>
      </c>
      <c r="G15" s="73">
        <v>0</v>
      </c>
      <c r="H15" s="73">
        <v>954990</v>
      </c>
      <c r="I15" s="73">
        <v>0</v>
      </c>
      <c r="J15" s="73">
        <v>0</v>
      </c>
      <c r="K15" s="73">
        <v>0</v>
      </c>
      <c r="L15" s="73">
        <v>18</v>
      </c>
      <c r="M15" s="73">
        <v>0</v>
      </c>
      <c r="N15" s="73">
        <v>6402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f t="shared" si="0"/>
        <v>1166</v>
      </c>
      <c r="V15" s="73">
        <f t="shared" si="1"/>
        <v>0</v>
      </c>
      <c r="W15" s="74">
        <v>961391</v>
      </c>
    </row>
    <row r="16" spans="1:23" s="2" customFormat="1" ht="33.75" customHeight="1">
      <c r="A16" s="4"/>
      <c r="B16" s="4"/>
      <c r="C16" s="4"/>
      <c r="D16" s="4"/>
      <c r="E16" s="5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</row>
    <row r="17" spans="1:24" s="19" customFormat="1" ht="33.75" customHeight="1">
      <c r="A17" s="85" t="s">
        <v>138</v>
      </c>
      <c r="B17" s="85"/>
      <c r="C17" s="85"/>
      <c r="D17" s="85"/>
      <c r="E17" s="86"/>
      <c r="F17" s="8">
        <v>0</v>
      </c>
      <c r="G17" s="8">
        <v>0</v>
      </c>
      <c r="H17" s="8">
        <v>6285817</v>
      </c>
      <c r="I17" s="8">
        <v>0</v>
      </c>
      <c r="J17" s="8">
        <v>0</v>
      </c>
      <c r="K17" s="8">
        <v>45916</v>
      </c>
      <c r="L17" s="8">
        <v>0</v>
      </c>
      <c r="M17" s="8">
        <v>0</v>
      </c>
      <c r="N17" s="8">
        <v>69292</v>
      </c>
      <c r="O17" s="8">
        <v>0</v>
      </c>
      <c r="P17" s="8">
        <v>0</v>
      </c>
      <c r="Q17" s="8">
        <f>SUM(Q5:Q15)</f>
        <v>28234</v>
      </c>
      <c r="R17" s="8">
        <v>0</v>
      </c>
      <c r="S17" s="8">
        <v>0</v>
      </c>
      <c r="T17" s="119">
        <f>SUM(T5:T15)</f>
        <v>-40</v>
      </c>
      <c r="U17" s="8">
        <f t="shared" si="0"/>
        <v>0</v>
      </c>
      <c r="V17" s="8">
        <f t="shared" si="1"/>
        <v>0</v>
      </c>
      <c r="W17" s="64">
        <f t="shared" si="2"/>
        <v>6429219</v>
      </c>
      <c r="X17" s="65"/>
    </row>
    <row r="18" spans="1:23" s="2" customFormat="1" ht="26.25" customHeight="1">
      <c r="A18" s="17" t="s">
        <v>155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2" customFormat="1" ht="26.25" customHeight="1">
      <c r="A19" s="17" t="s">
        <v>156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4"/>
      <c r="V19" s="63"/>
      <c r="W19" s="17"/>
    </row>
    <row r="20" spans="1:2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</sheetData>
  <mergeCells count="19">
    <mergeCell ref="A17:E17"/>
    <mergeCell ref="C6:C7"/>
    <mergeCell ref="A13:E13"/>
    <mergeCell ref="A14:E14"/>
    <mergeCell ref="A15:E15"/>
    <mergeCell ref="B9:B11"/>
    <mergeCell ref="C9:E9"/>
    <mergeCell ref="C10:C11"/>
    <mergeCell ref="D10:D11"/>
    <mergeCell ref="U2:W2"/>
    <mergeCell ref="D6:D7"/>
    <mergeCell ref="L2:N2"/>
    <mergeCell ref="O2:Q2"/>
    <mergeCell ref="R2:T2"/>
    <mergeCell ref="A2:E3"/>
    <mergeCell ref="F2:H2"/>
    <mergeCell ref="I2:K2"/>
    <mergeCell ref="B5:B7"/>
    <mergeCell ref="C5:E5"/>
  </mergeCells>
  <printOptions/>
  <pageMargins left="0.75" right="0.75" top="1" bottom="1" header="0.512" footer="0.512"/>
  <pageSetup horizontalDpi="300" verticalDpi="300" orientation="landscape" paperSize="9" scale="61" r:id="rId4"/>
  <headerFooter alignWithMargins="0">
    <oddHeader>&amp;L&amp;"ＭＳ Ｐゴシック,太字"&amp;14法　人　税
&amp;"ＭＳ Ｐゴシック,標準"&amp;12　4-1　課税状況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75" zoomScaleNormal="75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" sqref="L2:L4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1.75390625" style="0" customWidth="1"/>
    <col min="4" max="4" width="10.50390625" style="0" customWidth="1"/>
    <col min="5" max="5" width="14.00390625" style="0" customWidth="1"/>
    <col min="6" max="6" width="16.50390625" style="0" bestFit="1" customWidth="1"/>
    <col min="7" max="7" width="10.50390625" style="0" customWidth="1"/>
    <col min="8" max="8" width="16.50390625" style="0" bestFit="1" customWidth="1"/>
    <col min="9" max="10" width="10.50390625" style="0" customWidth="1"/>
    <col min="11" max="11" width="11.25390625" style="0" bestFit="1" customWidth="1"/>
    <col min="12" max="12" width="16.50390625" style="0" bestFit="1" customWidth="1"/>
    <col min="13" max="13" width="19.625" style="0" bestFit="1" customWidth="1"/>
    <col min="14" max="14" width="5.75390625" style="0" bestFit="1" customWidth="1"/>
  </cols>
  <sheetData>
    <row r="1" spans="1:14" ht="18.75" customHeight="1" thickBot="1">
      <c r="A1" s="58" t="s">
        <v>140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 thickTop="1">
      <c r="A2" s="98" t="s">
        <v>134</v>
      </c>
      <c r="B2" s="99"/>
      <c r="C2" s="93" t="s">
        <v>32</v>
      </c>
      <c r="D2" s="93" t="s">
        <v>33</v>
      </c>
      <c r="E2" s="93"/>
      <c r="F2" s="93"/>
      <c r="G2" s="93"/>
      <c r="H2" s="93"/>
      <c r="I2" s="93" t="s">
        <v>34</v>
      </c>
      <c r="J2" s="93"/>
      <c r="K2" s="93"/>
      <c r="L2" s="72" t="s">
        <v>20</v>
      </c>
      <c r="M2" s="72" t="s">
        <v>141</v>
      </c>
      <c r="N2" s="69" t="s">
        <v>135</v>
      </c>
    </row>
    <row r="3" spans="1:14" ht="13.5">
      <c r="A3" s="100"/>
      <c r="B3" s="101"/>
      <c r="C3" s="94"/>
      <c r="D3" s="94" t="s">
        <v>13</v>
      </c>
      <c r="E3" s="94"/>
      <c r="F3" s="95" t="s">
        <v>15</v>
      </c>
      <c r="G3" s="94" t="s">
        <v>17</v>
      </c>
      <c r="H3" s="94"/>
      <c r="I3" s="94" t="s">
        <v>13</v>
      </c>
      <c r="J3" s="94"/>
      <c r="K3" s="94" t="s">
        <v>17</v>
      </c>
      <c r="L3" s="91"/>
      <c r="M3" s="91"/>
      <c r="N3" s="70"/>
    </row>
    <row r="4" spans="1:14" ht="27">
      <c r="A4" s="102"/>
      <c r="B4" s="103"/>
      <c r="C4" s="94"/>
      <c r="D4" s="51" t="s">
        <v>10</v>
      </c>
      <c r="E4" s="51" t="s">
        <v>11</v>
      </c>
      <c r="F4" s="96"/>
      <c r="G4" s="51" t="s">
        <v>10</v>
      </c>
      <c r="H4" s="51" t="s">
        <v>11</v>
      </c>
      <c r="I4" s="51" t="s">
        <v>10</v>
      </c>
      <c r="J4" s="51" t="s">
        <v>11</v>
      </c>
      <c r="K4" s="94"/>
      <c r="L4" s="92"/>
      <c r="M4" s="92"/>
      <c r="N4" s="71"/>
    </row>
    <row r="5" spans="1:14" s="11" customFormat="1" ht="12.75" customHeight="1">
      <c r="A5" s="26"/>
      <c r="B5" s="26"/>
      <c r="C5" s="26"/>
      <c r="D5" s="9"/>
      <c r="E5" s="9" t="s">
        <v>35</v>
      </c>
      <c r="F5" s="9" t="s">
        <v>1</v>
      </c>
      <c r="G5" s="9"/>
      <c r="H5" s="9" t="s">
        <v>1</v>
      </c>
      <c r="I5" s="9"/>
      <c r="J5" s="9" t="s">
        <v>35</v>
      </c>
      <c r="K5" s="9" t="s">
        <v>1</v>
      </c>
      <c r="L5" s="9" t="s">
        <v>1</v>
      </c>
      <c r="M5" s="34" t="s">
        <v>1</v>
      </c>
      <c r="N5" s="27"/>
    </row>
    <row r="6" spans="1:17" ht="12.75" customHeight="1">
      <c r="A6" s="20"/>
      <c r="B6" s="97"/>
      <c r="C6" s="20" t="s">
        <v>36</v>
      </c>
      <c r="D6" s="73">
        <v>684</v>
      </c>
      <c r="E6" s="73">
        <v>15852.091</v>
      </c>
      <c r="F6" s="120">
        <v>4574518</v>
      </c>
      <c r="G6" s="73">
        <v>681</v>
      </c>
      <c r="H6" s="120">
        <v>4336376</v>
      </c>
      <c r="I6" s="73">
        <v>1</v>
      </c>
      <c r="J6" s="73">
        <v>0</v>
      </c>
      <c r="K6" s="73">
        <v>101</v>
      </c>
      <c r="L6" s="121">
        <v>4336477</v>
      </c>
      <c r="M6" s="120">
        <v>4342804</v>
      </c>
      <c r="N6" s="21" t="s">
        <v>37</v>
      </c>
      <c r="P6" s="57"/>
      <c r="Q6" s="57"/>
    </row>
    <row r="7" spans="1:17" ht="12.75" customHeight="1">
      <c r="A7" s="20"/>
      <c r="B7" s="97"/>
      <c r="C7" s="20" t="s">
        <v>38</v>
      </c>
      <c r="D7" s="73">
        <v>1187</v>
      </c>
      <c r="E7" s="73">
        <v>18295.483</v>
      </c>
      <c r="F7" s="120">
        <v>5129581</v>
      </c>
      <c r="G7" s="73">
        <v>1182</v>
      </c>
      <c r="H7" s="120">
        <v>5094816</v>
      </c>
      <c r="I7" s="73">
        <v>1</v>
      </c>
      <c r="J7" s="73">
        <v>0</v>
      </c>
      <c r="K7" s="73">
        <v>0</v>
      </c>
      <c r="L7" s="121">
        <v>5094816</v>
      </c>
      <c r="M7" s="120">
        <v>5114722</v>
      </c>
      <c r="N7" s="21" t="s">
        <v>39</v>
      </c>
      <c r="P7" s="57"/>
      <c r="Q7" s="57"/>
    </row>
    <row r="8" spans="1:17" ht="12.75" customHeight="1">
      <c r="A8" s="20"/>
      <c r="B8" s="97"/>
      <c r="C8" s="20" t="s">
        <v>40</v>
      </c>
      <c r="D8" s="73">
        <v>3143</v>
      </c>
      <c r="E8" s="73">
        <v>63247.072</v>
      </c>
      <c r="F8" s="120">
        <v>18139425</v>
      </c>
      <c r="G8" s="73">
        <v>3118</v>
      </c>
      <c r="H8" s="120">
        <v>17902606</v>
      </c>
      <c r="I8" s="73">
        <v>2</v>
      </c>
      <c r="J8" s="73">
        <v>26.334</v>
      </c>
      <c r="K8" s="73">
        <v>9726</v>
      </c>
      <c r="L8" s="121">
        <v>17912331</v>
      </c>
      <c r="M8" s="120">
        <v>17960479</v>
      </c>
      <c r="N8" s="21" t="s">
        <v>41</v>
      </c>
      <c r="P8" s="57"/>
      <c r="Q8" s="57"/>
    </row>
    <row r="9" spans="1:17" ht="12.75" customHeight="1">
      <c r="A9" s="20"/>
      <c r="B9" s="97"/>
      <c r="C9" s="20" t="s">
        <v>42</v>
      </c>
      <c r="D9" s="73">
        <v>2423</v>
      </c>
      <c r="E9" s="73">
        <v>45637.871</v>
      </c>
      <c r="F9" s="120">
        <v>13075284</v>
      </c>
      <c r="G9" s="73">
        <v>2410</v>
      </c>
      <c r="H9" s="120">
        <v>12385318</v>
      </c>
      <c r="I9" s="73">
        <v>2</v>
      </c>
      <c r="J9" s="73">
        <v>98.365</v>
      </c>
      <c r="K9" s="121">
        <v>26657</v>
      </c>
      <c r="L9" s="121">
        <v>12411975</v>
      </c>
      <c r="M9" s="120">
        <v>12524217</v>
      </c>
      <c r="N9" s="21" t="s">
        <v>43</v>
      </c>
      <c r="P9" s="57"/>
      <c r="Q9" s="57"/>
    </row>
    <row r="10" spans="1:17" ht="12.75" customHeight="1">
      <c r="A10" s="20"/>
      <c r="B10" s="97"/>
      <c r="C10" s="20" t="s">
        <v>44</v>
      </c>
      <c r="D10" s="73">
        <v>4410</v>
      </c>
      <c r="E10" s="73">
        <v>202547.943</v>
      </c>
      <c r="F10" s="120">
        <v>59257959</v>
      </c>
      <c r="G10" s="73">
        <v>4390</v>
      </c>
      <c r="H10" s="120">
        <v>56379475</v>
      </c>
      <c r="I10" s="73">
        <v>1</v>
      </c>
      <c r="J10" s="73">
        <v>521.681</v>
      </c>
      <c r="K10" s="121">
        <v>141372</v>
      </c>
      <c r="L10" s="121">
        <v>56520847</v>
      </c>
      <c r="M10" s="120">
        <v>56610321</v>
      </c>
      <c r="N10" s="21" t="s">
        <v>45</v>
      </c>
      <c r="P10" s="57"/>
      <c r="Q10" s="57"/>
    </row>
    <row r="11" spans="1:17" ht="9.75" customHeight="1">
      <c r="A11" s="20"/>
      <c r="B11" s="97"/>
      <c r="C11" s="20"/>
      <c r="D11" s="73"/>
      <c r="E11" s="73"/>
      <c r="F11" s="73"/>
      <c r="G11" s="73"/>
      <c r="H11" s="73"/>
      <c r="I11" s="73"/>
      <c r="J11" s="73"/>
      <c r="K11" s="73"/>
      <c r="L11" s="73"/>
      <c r="M11" s="122"/>
      <c r="N11" s="21"/>
      <c r="P11" s="57"/>
      <c r="Q11" s="57"/>
    </row>
    <row r="12" spans="1:17" ht="12.75" customHeight="1">
      <c r="A12" s="20" t="s">
        <v>46</v>
      </c>
      <c r="B12" s="97"/>
      <c r="C12" s="20" t="s">
        <v>47</v>
      </c>
      <c r="D12" s="73">
        <v>2865</v>
      </c>
      <c r="E12" s="73">
        <v>41319.681</v>
      </c>
      <c r="F12" s="120">
        <v>11526090</v>
      </c>
      <c r="G12" s="73">
        <v>2859</v>
      </c>
      <c r="H12" s="120">
        <v>11513742</v>
      </c>
      <c r="I12" s="73">
        <v>2</v>
      </c>
      <c r="J12" s="73">
        <v>2.335</v>
      </c>
      <c r="K12" s="121">
        <v>632</v>
      </c>
      <c r="L12" s="121">
        <v>11514375</v>
      </c>
      <c r="M12" s="120">
        <v>11532989</v>
      </c>
      <c r="N12" s="21" t="s">
        <v>48</v>
      </c>
      <c r="P12" s="57"/>
      <c r="Q12" s="57"/>
    </row>
    <row r="13" spans="1:17" ht="12.75" customHeight="1">
      <c r="A13" s="20"/>
      <c r="B13" s="97"/>
      <c r="C13" s="20" t="s">
        <v>49</v>
      </c>
      <c r="D13" s="73">
        <v>4667</v>
      </c>
      <c r="E13" s="73">
        <v>423549.752</v>
      </c>
      <c r="F13" s="120">
        <v>125051785</v>
      </c>
      <c r="G13" s="73">
        <v>4644</v>
      </c>
      <c r="H13" s="120">
        <v>121442762</v>
      </c>
      <c r="I13" s="73">
        <v>4</v>
      </c>
      <c r="J13" s="73">
        <v>43.477</v>
      </c>
      <c r="K13" s="121">
        <v>11782</v>
      </c>
      <c r="L13" s="121">
        <v>121454544</v>
      </c>
      <c r="M13" s="120">
        <v>121533027</v>
      </c>
      <c r="N13" s="21" t="s">
        <v>46</v>
      </c>
      <c r="P13" s="57"/>
      <c r="Q13" s="57"/>
    </row>
    <row r="14" spans="1:17" ht="12.75" customHeight="1">
      <c r="A14" s="20"/>
      <c r="B14" s="97"/>
      <c r="C14" s="20" t="s">
        <v>50</v>
      </c>
      <c r="D14" s="73">
        <v>2592</v>
      </c>
      <c r="E14" s="73">
        <v>36311.215</v>
      </c>
      <c r="F14" s="120">
        <v>10222239</v>
      </c>
      <c r="G14" s="73">
        <v>2574</v>
      </c>
      <c r="H14" s="120">
        <v>10196013</v>
      </c>
      <c r="I14" s="73">
        <v>3</v>
      </c>
      <c r="J14" s="73">
        <v>195.452</v>
      </c>
      <c r="K14" s="73">
        <v>52967</v>
      </c>
      <c r="L14" s="121">
        <v>10248980</v>
      </c>
      <c r="M14" s="120">
        <v>10285848</v>
      </c>
      <c r="N14" s="21" t="s">
        <v>51</v>
      </c>
      <c r="P14" s="57"/>
      <c r="Q14" s="57"/>
    </row>
    <row r="15" spans="1:17" ht="12.75" customHeight="1">
      <c r="A15" s="20"/>
      <c r="B15" s="97"/>
      <c r="C15" s="20" t="s">
        <v>52</v>
      </c>
      <c r="D15" s="73">
        <v>1333</v>
      </c>
      <c r="E15" s="73">
        <v>17068.604</v>
      </c>
      <c r="F15" s="120">
        <v>4794065</v>
      </c>
      <c r="G15" s="73">
        <v>1327</v>
      </c>
      <c r="H15" s="120">
        <v>4789900</v>
      </c>
      <c r="I15" s="73">
        <v>0</v>
      </c>
      <c r="J15" s="73">
        <v>0</v>
      </c>
      <c r="K15" s="73">
        <v>0</v>
      </c>
      <c r="L15" s="121">
        <v>4789900</v>
      </c>
      <c r="M15" s="120">
        <v>4804375</v>
      </c>
      <c r="N15" s="21" t="s">
        <v>53</v>
      </c>
      <c r="P15" s="57"/>
      <c r="Q15" s="57"/>
    </row>
    <row r="16" spans="1:17" ht="12.75" customHeight="1">
      <c r="A16" s="20"/>
      <c r="B16" s="97"/>
      <c r="C16" s="20" t="s">
        <v>54</v>
      </c>
      <c r="D16" s="73">
        <v>2354</v>
      </c>
      <c r="E16" s="73">
        <v>158644.052</v>
      </c>
      <c r="F16" s="120">
        <v>46703394</v>
      </c>
      <c r="G16" s="73">
        <v>2343</v>
      </c>
      <c r="H16" s="120">
        <v>31493478</v>
      </c>
      <c r="I16" s="73">
        <v>1</v>
      </c>
      <c r="J16" s="123">
        <v>0</v>
      </c>
      <c r="K16" s="73">
        <v>22</v>
      </c>
      <c r="L16" s="121">
        <v>31493500</v>
      </c>
      <c r="M16" s="120">
        <v>31509752</v>
      </c>
      <c r="N16" s="21" t="s">
        <v>55</v>
      </c>
      <c r="P16" s="57"/>
      <c r="Q16" s="57"/>
    </row>
    <row r="17" spans="1:17" ht="9.75" customHeight="1">
      <c r="A17" s="20"/>
      <c r="B17" s="97"/>
      <c r="C17" s="20"/>
      <c r="D17" s="73"/>
      <c r="E17" s="73"/>
      <c r="F17" s="73"/>
      <c r="G17" s="73"/>
      <c r="H17" s="73"/>
      <c r="I17" s="73"/>
      <c r="J17" s="73"/>
      <c r="K17" s="73"/>
      <c r="L17" s="73"/>
      <c r="M17" s="122"/>
      <c r="N17" s="21"/>
      <c r="P17" s="57"/>
      <c r="Q17" s="57"/>
    </row>
    <row r="18" spans="1:17" ht="12.75" customHeight="1">
      <c r="A18" s="20"/>
      <c r="B18" s="97"/>
      <c r="C18" s="20" t="s">
        <v>56</v>
      </c>
      <c r="D18" s="73">
        <v>802</v>
      </c>
      <c r="E18" s="73">
        <v>38845.265</v>
      </c>
      <c r="F18" s="120">
        <v>11461789</v>
      </c>
      <c r="G18" s="73">
        <v>801</v>
      </c>
      <c r="H18" s="120">
        <v>11418490</v>
      </c>
      <c r="I18" s="73">
        <v>1</v>
      </c>
      <c r="J18" s="73">
        <v>1.337</v>
      </c>
      <c r="K18" s="73">
        <v>362</v>
      </c>
      <c r="L18" s="121">
        <v>11418852</v>
      </c>
      <c r="M18" s="120">
        <v>11423499</v>
      </c>
      <c r="N18" s="21" t="s">
        <v>57</v>
      </c>
      <c r="P18" s="57"/>
      <c r="Q18" s="57"/>
    </row>
    <row r="19" spans="1:17" ht="12.75" customHeight="1">
      <c r="A19" s="20" t="s">
        <v>58</v>
      </c>
      <c r="B19" s="97"/>
      <c r="C19" s="20" t="s">
        <v>59</v>
      </c>
      <c r="D19" s="73">
        <v>1238</v>
      </c>
      <c r="E19" s="73">
        <v>12809.292</v>
      </c>
      <c r="F19" s="120">
        <v>3509802</v>
      </c>
      <c r="G19" s="73">
        <v>1227</v>
      </c>
      <c r="H19" s="120">
        <v>3513428</v>
      </c>
      <c r="I19" s="73">
        <v>2</v>
      </c>
      <c r="J19" s="73">
        <v>11.698</v>
      </c>
      <c r="K19" s="73">
        <v>3177</v>
      </c>
      <c r="L19" s="121">
        <v>3516605</v>
      </c>
      <c r="M19" s="120">
        <v>3523248</v>
      </c>
      <c r="N19" s="21" t="s">
        <v>60</v>
      </c>
      <c r="P19" s="57"/>
      <c r="Q19" s="57"/>
    </row>
    <row r="20" spans="1:17" ht="12.75" customHeight="1">
      <c r="A20" s="20"/>
      <c r="B20" s="97"/>
      <c r="C20" s="20" t="s">
        <v>61</v>
      </c>
      <c r="D20" s="73">
        <v>752</v>
      </c>
      <c r="E20" s="73">
        <v>8971.969</v>
      </c>
      <c r="F20" s="120">
        <v>2519886</v>
      </c>
      <c r="G20" s="73">
        <v>748</v>
      </c>
      <c r="H20" s="120">
        <v>2432910</v>
      </c>
      <c r="I20" s="73">
        <v>0</v>
      </c>
      <c r="J20" s="73">
        <v>0</v>
      </c>
      <c r="K20" s="73">
        <v>0</v>
      </c>
      <c r="L20" s="121">
        <v>2432910</v>
      </c>
      <c r="M20" s="120">
        <v>2437843</v>
      </c>
      <c r="N20" s="21" t="s">
        <v>62</v>
      </c>
      <c r="P20" s="57"/>
      <c r="Q20" s="57"/>
    </row>
    <row r="21" spans="1:17" ht="12.75" customHeight="1">
      <c r="A21" s="20"/>
      <c r="B21" s="97"/>
      <c r="C21" s="20" t="s">
        <v>63</v>
      </c>
      <c r="D21" s="73">
        <v>452</v>
      </c>
      <c r="E21" s="73">
        <v>7039.844</v>
      </c>
      <c r="F21" s="120">
        <v>1950159</v>
      </c>
      <c r="G21" s="73">
        <v>454</v>
      </c>
      <c r="H21" s="120">
        <v>1752389</v>
      </c>
      <c r="I21" s="73">
        <v>0</v>
      </c>
      <c r="J21" s="73">
        <v>0</v>
      </c>
      <c r="K21" s="73">
        <v>0</v>
      </c>
      <c r="L21" s="121">
        <v>1752389</v>
      </c>
      <c r="M21" s="120">
        <v>1754572</v>
      </c>
      <c r="N21" s="21" t="s">
        <v>64</v>
      </c>
      <c r="P21" s="57"/>
      <c r="Q21" s="57"/>
    </row>
    <row r="22" spans="1:17" ht="12.75" customHeight="1">
      <c r="A22" s="20"/>
      <c r="B22" s="97"/>
      <c r="C22" s="20" t="s">
        <v>65</v>
      </c>
      <c r="D22" s="73">
        <v>784</v>
      </c>
      <c r="E22" s="73">
        <v>13144.534</v>
      </c>
      <c r="F22" s="120">
        <v>3676100</v>
      </c>
      <c r="G22" s="73">
        <v>777</v>
      </c>
      <c r="H22" s="120">
        <v>3609986</v>
      </c>
      <c r="I22" s="73">
        <v>0</v>
      </c>
      <c r="J22" s="73">
        <v>0</v>
      </c>
      <c r="K22" s="73">
        <v>0</v>
      </c>
      <c r="L22" s="121">
        <v>3609986</v>
      </c>
      <c r="M22" s="120">
        <v>3615092</v>
      </c>
      <c r="N22" s="21" t="s">
        <v>66</v>
      </c>
      <c r="P22" s="57"/>
      <c r="Q22" s="57"/>
    </row>
    <row r="23" spans="1:17" ht="9.75" customHeight="1">
      <c r="A23" s="20"/>
      <c r="B23" s="97"/>
      <c r="C23" s="20"/>
      <c r="D23" s="73"/>
      <c r="E23" s="73"/>
      <c r="F23" s="73"/>
      <c r="G23" s="73"/>
      <c r="H23" s="73"/>
      <c r="I23" s="73"/>
      <c r="J23" s="73"/>
      <c r="K23" s="73"/>
      <c r="L23" s="73"/>
      <c r="M23" s="122"/>
      <c r="N23" s="21"/>
      <c r="P23" s="57"/>
      <c r="Q23" s="57"/>
    </row>
    <row r="24" spans="1:17" ht="12.75" customHeight="1">
      <c r="A24" s="20"/>
      <c r="B24" s="97"/>
      <c r="C24" s="20" t="s">
        <v>67</v>
      </c>
      <c r="D24" s="73">
        <v>403</v>
      </c>
      <c r="E24" s="73">
        <v>5360.078</v>
      </c>
      <c r="F24" s="120">
        <v>1481008</v>
      </c>
      <c r="G24" s="73">
        <v>400</v>
      </c>
      <c r="H24" s="120">
        <v>1450745</v>
      </c>
      <c r="I24" s="73">
        <v>1</v>
      </c>
      <c r="J24" s="73">
        <v>4.615</v>
      </c>
      <c r="K24" s="73">
        <v>1523</v>
      </c>
      <c r="L24" s="121">
        <v>1452268</v>
      </c>
      <c r="M24" s="120">
        <v>1454564</v>
      </c>
      <c r="N24" s="21" t="s">
        <v>68</v>
      </c>
      <c r="P24" s="57"/>
      <c r="Q24" s="57"/>
    </row>
    <row r="25" spans="1:17" ht="12.75" customHeight="1">
      <c r="A25" s="20"/>
      <c r="B25" s="97"/>
      <c r="C25" s="20" t="s">
        <v>69</v>
      </c>
      <c r="D25" s="73">
        <v>972</v>
      </c>
      <c r="E25" s="73">
        <v>12396.041</v>
      </c>
      <c r="F25" s="120">
        <v>3472162</v>
      </c>
      <c r="G25" s="73">
        <v>963</v>
      </c>
      <c r="H25" s="120">
        <v>3029582</v>
      </c>
      <c r="I25" s="73">
        <v>0</v>
      </c>
      <c r="J25" s="124" t="s">
        <v>161</v>
      </c>
      <c r="K25" s="73">
        <v>0</v>
      </c>
      <c r="L25" s="121">
        <v>3029582</v>
      </c>
      <c r="M25" s="120">
        <v>3036303</v>
      </c>
      <c r="N25" s="21" t="s">
        <v>70</v>
      </c>
      <c r="P25" s="57"/>
      <c r="Q25" s="57"/>
    </row>
    <row r="26" spans="1:17" ht="12.75" customHeight="1">
      <c r="A26" s="20" t="s">
        <v>31</v>
      </c>
      <c r="B26" s="97"/>
      <c r="C26" s="20" t="s">
        <v>71</v>
      </c>
      <c r="D26" s="73">
        <v>1905</v>
      </c>
      <c r="E26" s="73">
        <v>22830.004</v>
      </c>
      <c r="F26" s="120">
        <v>6340260</v>
      </c>
      <c r="G26" s="73">
        <v>1890</v>
      </c>
      <c r="H26" s="120">
        <v>6322926</v>
      </c>
      <c r="I26" s="73">
        <v>0</v>
      </c>
      <c r="J26" s="73">
        <v>0</v>
      </c>
      <c r="K26" s="73">
        <v>0</v>
      </c>
      <c r="L26" s="121">
        <v>6322926</v>
      </c>
      <c r="M26" s="120">
        <v>6372072</v>
      </c>
      <c r="N26" s="21" t="s">
        <v>72</v>
      </c>
      <c r="P26" s="57"/>
      <c r="Q26" s="57"/>
    </row>
    <row r="27" spans="1:17" ht="9.75" customHeight="1">
      <c r="A27" s="20"/>
      <c r="B27" s="97"/>
      <c r="C27" s="20"/>
      <c r="D27" s="73"/>
      <c r="E27" s="73"/>
      <c r="F27" s="73"/>
      <c r="G27" s="73"/>
      <c r="H27" s="73"/>
      <c r="I27" s="73"/>
      <c r="J27" s="73"/>
      <c r="K27" s="73"/>
      <c r="L27" s="73"/>
      <c r="M27" s="122"/>
      <c r="N27" s="21"/>
      <c r="P27" s="57"/>
      <c r="Q27" s="57"/>
    </row>
    <row r="28" spans="1:17" s="7" customFormat="1" ht="12.75" customHeight="1">
      <c r="A28" s="29"/>
      <c r="B28" s="97"/>
      <c r="C28" s="29" t="s">
        <v>73</v>
      </c>
      <c r="D28" s="6">
        <f>SUM(D6:D26)</f>
        <v>32966</v>
      </c>
      <c r="E28" s="6">
        <f>SUM(E6:E26)</f>
        <v>1143870.7909999997</v>
      </c>
      <c r="F28" s="6">
        <v>332885508</v>
      </c>
      <c r="G28" s="6">
        <f>SUM(G6:G26)</f>
        <v>32788</v>
      </c>
      <c r="H28" s="6">
        <v>309064941</v>
      </c>
      <c r="I28" s="6">
        <f>SUM(I6:I26)</f>
        <v>21</v>
      </c>
      <c r="J28" s="6">
        <v>906</v>
      </c>
      <c r="K28" s="6">
        <f>SUM(K6:K26)</f>
        <v>248321</v>
      </c>
      <c r="L28" s="6">
        <v>309313261</v>
      </c>
      <c r="M28" s="6">
        <f>SUM(M6:M26)</f>
        <v>309835727</v>
      </c>
      <c r="N28" s="30" t="s">
        <v>2</v>
      </c>
      <c r="P28" s="57"/>
      <c r="Q28" s="57"/>
    </row>
    <row r="29" spans="1:17" ht="9" customHeight="1">
      <c r="A29" s="20"/>
      <c r="B29" s="97"/>
      <c r="C29" s="22"/>
      <c r="D29" s="6"/>
      <c r="E29" s="6"/>
      <c r="F29" s="6"/>
      <c r="G29" s="6"/>
      <c r="H29" s="6"/>
      <c r="I29" s="6"/>
      <c r="J29" s="6"/>
      <c r="K29" s="6"/>
      <c r="L29" s="6"/>
      <c r="M29" s="60"/>
      <c r="N29" s="23"/>
      <c r="P29" s="57"/>
      <c r="Q29" s="57"/>
    </row>
    <row r="30" spans="1:17" s="7" customFormat="1" ht="12.75" customHeight="1">
      <c r="A30" s="29"/>
      <c r="B30" s="97"/>
      <c r="C30" s="29" t="s">
        <v>74</v>
      </c>
      <c r="D30" s="6">
        <f>SUM(D6:D9)</f>
        <v>7437</v>
      </c>
      <c r="E30" s="6">
        <f aca="true" t="shared" si="0" ref="E30:M30">SUM(E6:E9)</f>
        <v>143032.517</v>
      </c>
      <c r="F30" s="6">
        <f t="shared" si="0"/>
        <v>40918808</v>
      </c>
      <c r="G30" s="6">
        <f t="shared" si="0"/>
        <v>7391</v>
      </c>
      <c r="H30" s="6">
        <f t="shared" si="0"/>
        <v>39719116</v>
      </c>
      <c r="I30" s="6">
        <f t="shared" si="0"/>
        <v>6</v>
      </c>
      <c r="J30" s="6">
        <f t="shared" si="0"/>
        <v>124.699</v>
      </c>
      <c r="K30" s="6">
        <f t="shared" si="0"/>
        <v>36484</v>
      </c>
      <c r="L30" s="6">
        <f t="shared" si="0"/>
        <v>39755599</v>
      </c>
      <c r="M30" s="6">
        <f t="shared" si="0"/>
        <v>39942222</v>
      </c>
      <c r="N30" s="30" t="s">
        <v>75</v>
      </c>
      <c r="P30" s="57"/>
      <c r="Q30" s="57"/>
    </row>
    <row r="31" spans="1:17" s="7" customFormat="1" ht="12.75" customHeight="1">
      <c r="A31" s="29"/>
      <c r="B31" s="97"/>
      <c r="C31" s="29" t="s">
        <v>76</v>
      </c>
      <c r="D31" s="6">
        <f>SUM(D10:D14)</f>
        <v>14534</v>
      </c>
      <c r="E31" s="6">
        <f aca="true" t="shared" si="1" ref="E31:M31">SUM(E10:E14)</f>
        <v>703728.5909999999</v>
      </c>
      <c r="F31" s="6">
        <f t="shared" si="1"/>
        <v>206058073</v>
      </c>
      <c r="G31" s="6">
        <f t="shared" si="1"/>
        <v>14467</v>
      </c>
      <c r="H31" s="6">
        <f t="shared" si="1"/>
        <v>199531992</v>
      </c>
      <c r="I31" s="6">
        <f t="shared" si="1"/>
        <v>10</v>
      </c>
      <c r="J31" s="6">
        <f t="shared" si="1"/>
        <v>762.945</v>
      </c>
      <c r="K31" s="6">
        <f t="shared" si="1"/>
        <v>206753</v>
      </c>
      <c r="L31" s="6">
        <f t="shared" si="1"/>
        <v>199738746</v>
      </c>
      <c r="M31" s="60">
        <f t="shared" si="1"/>
        <v>199962185</v>
      </c>
      <c r="N31" s="30" t="s">
        <v>46</v>
      </c>
      <c r="P31" s="57"/>
      <c r="Q31" s="57"/>
    </row>
    <row r="32" spans="1:17" ht="9.75" customHeight="1">
      <c r="A32" s="20"/>
      <c r="B32" s="20"/>
      <c r="C32" s="20"/>
      <c r="D32" s="73"/>
      <c r="E32" s="73"/>
      <c r="F32" s="73"/>
      <c r="G32" s="73"/>
      <c r="H32" s="73"/>
      <c r="I32" s="73"/>
      <c r="J32" s="73"/>
      <c r="K32" s="73"/>
      <c r="L32" s="73"/>
      <c r="M32" s="122"/>
      <c r="N32" s="21"/>
      <c r="P32" s="57"/>
      <c r="Q32" s="57"/>
    </row>
    <row r="33" spans="1:17" ht="12.75" customHeight="1">
      <c r="A33" s="20" t="s">
        <v>77</v>
      </c>
      <c r="B33" s="97"/>
      <c r="C33" s="20" t="s">
        <v>78</v>
      </c>
      <c r="D33" s="73">
        <v>1723</v>
      </c>
      <c r="E33" s="73">
        <v>28635.067</v>
      </c>
      <c r="F33" s="120">
        <v>7945599</v>
      </c>
      <c r="G33" s="73">
        <v>1711</v>
      </c>
      <c r="H33" s="120">
        <v>7801832</v>
      </c>
      <c r="I33" s="73">
        <v>1</v>
      </c>
      <c r="J33" s="123">
        <v>0</v>
      </c>
      <c r="K33" s="73">
        <v>21</v>
      </c>
      <c r="L33" s="121">
        <v>7801852</v>
      </c>
      <c r="M33" s="120">
        <v>7839355</v>
      </c>
      <c r="N33" s="21" t="s">
        <v>79</v>
      </c>
      <c r="P33" s="57"/>
      <c r="Q33" s="57"/>
    </row>
    <row r="34" spans="1:17" ht="12.75" customHeight="1">
      <c r="A34" s="20"/>
      <c r="B34" s="97"/>
      <c r="C34" s="20" t="s">
        <v>80</v>
      </c>
      <c r="D34" s="73">
        <v>684</v>
      </c>
      <c r="E34" s="73">
        <v>6897.88</v>
      </c>
      <c r="F34" s="120">
        <v>1865709</v>
      </c>
      <c r="G34" s="73">
        <v>685</v>
      </c>
      <c r="H34" s="120">
        <v>1866850</v>
      </c>
      <c r="I34" s="73">
        <v>0</v>
      </c>
      <c r="J34" s="73">
        <v>0</v>
      </c>
      <c r="K34" s="73">
        <v>0</v>
      </c>
      <c r="L34" s="121">
        <v>1866850</v>
      </c>
      <c r="M34" s="120">
        <v>1871756</v>
      </c>
      <c r="N34" s="21" t="s">
        <v>81</v>
      </c>
      <c r="P34" s="57"/>
      <c r="Q34" s="57"/>
    </row>
    <row r="35" spans="1:17" ht="12.75" customHeight="1">
      <c r="A35" s="20" t="s">
        <v>82</v>
      </c>
      <c r="B35" s="97"/>
      <c r="C35" s="20" t="s">
        <v>83</v>
      </c>
      <c r="D35" s="73">
        <v>702</v>
      </c>
      <c r="E35" s="73">
        <v>29439.21</v>
      </c>
      <c r="F35" s="120">
        <v>8618794</v>
      </c>
      <c r="G35" s="73">
        <v>700</v>
      </c>
      <c r="H35" s="120">
        <v>7641781</v>
      </c>
      <c r="I35" s="73">
        <v>1</v>
      </c>
      <c r="J35" s="123">
        <v>0</v>
      </c>
      <c r="K35" s="73">
        <v>41</v>
      </c>
      <c r="L35" s="121">
        <v>7641822</v>
      </c>
      <c r="M35" s="120">
        <v>7663705</v>
      </c>
      <c r="N35" s="21" t="s">
        <v>84</v>
      </c>
      <c r="P35" s="57"/>
      <c r="Q35" s="57"/>
    </row>
    <row r="36" spans="1:17" ht="12.75" customHeight="1">
      <c r="A36" s="20"/>
      <c r="B36" s="97"/>
      <c r="C36" s="20" t="s">
        <v>85</v>
      </c>
      <c r="D36" s="73">
        <v>537</v>
      </c>
      <c r="E36" s="73">
        <v>6196.241</v>
      </c>
      <c r="F36" s="120">
        <v>1720821</v>
      </c>
      <c r="G36" s="73">
        <v>535</v>
      </c>
      <c r="H36" s="120">
        <v>1712120</v>
      </c>
      <c r="I36" s="73">
        <v>0</v>
      </c>
      <c r="J36" s="73">
        <v>0</v>
      </c>
      <c r="K36" s="73">
        <v>0</v>
      </c>
      <c r="L36" s="121">
        <v>1712120</v>
      </c>
      <c r="M36" s="120">
        <v>1713726</v>
      </c>
      <c r="N36" s="21" t="s">
        <v>86</v>
      </c>
      <c r="P36" s="57"/>
      <c r="Q36" s="57"/>
    </row>
    <row r="37" spans="1:17" ht="12.75" customHeight="1">
      <c r="A37" s="20" t="s">
        <v>87</v>
      </c>
      <c r="B37" s="97"/>
      <c r="C37" s="20" t="s">
        <v>88</v>
      </c>
      <c r="D37" s="73">
        <v>804</v>
      </c>
      <c r="E37" s="73">
        <v>15409.12</v>
      </c>
      <c r="F37" s="120">
        <v>4307052</v>
      </c>
      <c r="G37" s="73">
        <v>797</v>
      </c>
      <c r="H37" s="120">
        <v>4222331</v>
      </c>
      <c r="I37" s="73">
        <v>0</v>
      </c>
      <c r="J37" s="125">
        <v>0</v>
      </c>
      <c r="K37" s="125">
        <v>0</v>
      </c>
      <c r="L37" s="121">
        <v>4222331</v>
      </c>
      <c r="M37" s="120">
        <v>4227513</v>
      </c>
      <c r="N37" s="21" t="s">
        <v>89</v>
      </c>
      <c r="P37" s="57"/>
      <c r="Q37" s="57"/>
    </row>
    <row r="38" spans="1:17" ht="9.75" customHeight="1">
      <c r="A38" s="20"/>
      <c r="B38" s="97"/>
      <c r="C38" s="20"/>
      <c r="D38" s="73"/>
      <c r="E38" s="73"/>
      <c r="F38" s="73"/>
      <c r="G38" s="73"/>
      <c r="H38" s="73"/>
      <c r="I38" s="73"/>
      <c r="J38" s="73"/>
      <c r="K38" s="73"/>
      <c r="L38" s="73"/>
      <c r="M38" s="122"/>
      <c r="N38" s="21"/>
      <c r="P38" s="57"/>
      <c r="Q38" s="57"/>
    </row>
    <row r="39" spans="1:17" s="7" customFormat="1" ht="12.75" customHeight="1">
      <c r="A39" s="29"/>
      <c r="B39" s="97"/>
      <c r="C39" s="29" t="s">
        <v>90</v>
      </c>
      <c r="D39" s="6">
        <f>SUM(D33:D37)</f>
        <v>4450</v>
      </c>
      <c r="E39" s="6">
        <v>86577.518</v>
      </c>
      <c r="F39" s="6">
        <f aca="true" t="shared" si="2" ref="F39:K39">SUM(F33:F37)</f>
        <v>24457975</v>
      </c>
      <c r="G39" s="6">
        <f t="shared" si="2"/>
        <v>4428</v>
      </c>
      <c r="H39" s="6">
        <v>23244913</v>
      </c>
      <c r="I39" s="6">
        <f t="shared" si="2"/>
        <v>2</v>
      </c>
      <c r="J39" s="66">
        <f t="shared" si="2"/>
        <v>0</v>
      </c>
      <c r="K39" s="6">
        <f t="shared" si="2"/>
        <v>62</v>
      </c>
      <c r="L39" s="6">
        <v>23244974</v>
      </c>
      <c r="M39" s="6">
        <v>23316054</v>
      </c>
      <c r="N39" s="30" t="s">
        <v>2</v>
      </c>
      <c r="P39" s="57"/>
      <c r="Q39" s="57"/>
    </row>
    <row r="40" spans="1:17" ht="9.75" customHeight="1">
      <c r="A40" s="20"/>
      <c r="B40" s="20"/>
      <c r="C40" s="20"/>
      <c r="D40" s="73"/>
      <c r="E40" s="73"/>
      <c r="F40" s="73"/>
      <c r="G40" s="73"/>
      <c r="H40" s="73"/>
      <c r="I40" s="73"/>
      <c r="J40" s="73"/>
      <c r="K40" s="73"/>
      <c r="L40" s="73"/>
      <c r="M40" s="122"/>
      <c r="N40" s="21"/>
      <c r="P40" s="57"/>
      <c r="Q40" s="57"/>
    </row>
    <row r="41" spans="1:17" ht="12.75" customHeight="1">
      <c r="A41" s="20"/>
      <c r="B41" s="97"/>
      <c r="C41" s="20" t="s">
        <v>91</v>
      </c>
      <c r="D41" s="73">
        <v>3379</v>
      </c>
      <c r="E41" s="73">
        <v>49750.764</v>
      </c>
      <c r="F41" s="120">
        <v>13924621</v>
      </c>
      <c r="G41" s="73">
        <v>3360</v>
      </c>
      <c r="H41" s="120">
        <v>13740055</v>
      </c>
      <c r="I41" s="73">
        <v>2</v>
      </c>
      <c r="J41" s="73">
        <v>1.726</v>
      </c>
      <c r="K41" s="121">
        <v>463</v>
      </c>
      <c r="L41" s="121">
        <v>13740518</v>
      </c>
      <c r="M41" s="120">
        <v>13809660</v>
      </c>
      <c r="N41" s="21" t="s">
        <v>92</v>
      </c>
      <c r="P41" s="57"/>
      <c r="Q41" s="57"/>
    </row>
    <row r="42" spans="1:17" ht="12.75" customHeight="1">
      <c r="A42" s="20" t="s">
        <v>93</v>
      </c>
      <c r="B42" s="97"/>
      <c r="C42" s="20" t="s">
        <v>94</v>
      </c>
      <c r="D42" s="73">
        <v>1766</v>
      </c>
      <c r="E42" s="73">
        <v>37275.638</v>
      </c>
      <c r="F42" s="120">
        <v>10708940</v>
      </c>
      <c r="G42" s="73">
        <v>1751</v>
      </c>
      <c r="H42" s="120">
        <v>11106978</v>
      </c>
      <c r="I42" s="73">
        <v>1</v>
      </c>
      <c r="J42" s="73">
        <v>21.962</v>
      </c>
      <c r="K42" s="73">
        <v>5952</v>
      </c>
      <c r="L42" s="121">
        <v>11112930</v>
      </c>
      <c r="M42" s="120">
        <v>11134284</v>
      </c>
      <c r="N42" s="21" t="s">
        <v>95</v>
      </c>
      <c r="P42" s="57"/>
      <c r="Q42" s="57"/>
    </row>
    <row r="43" spans="1:17" ht="12.75" customHeight="1">
      <c r="A43" s="20"/>
      <c r="B43" s="97"/>
      <c r="C43" s="20" t="s">
        <v>96</v>
      </c>
      <c r="D43" s="73">
        <v>659</v>
      </c>
      <c r="E43" s="73">
        <v>6227.859</v>
      </c>
      <c r="F43" s="120">
        <v>1630416</v>
      </c>
      <c r="G43" s="73">
        <v>658</v>
      </c>
      <c r="H43" s="120">
        <v>1628497</v>
      </c>
      <c r="I43" s="73">
        <v>0</v>
      </c>
      <c r="J43" s="73">
        <v>0</v>
      </c>
      <c r="K43" s="73">
        <v>0</v>
      </c>
      <c r="L43" s="121">
        <v>1628497</v>
      </c>
      <c r="M43" s="120">
        <v>1631348</v>
      </c>
      <c r="N43" s="21" t="s">
        <v>97</v>
      </c>
      <c r="P43" s="57"/>
      <c r="Q43" s="57"/>
    </row>
    <row r="44" spans="1:17" ht="12.75" customHeight="1">
      <c r="A44" s="20"/>
      <c r="B44" s="97"/>
      <c r="C44" s="20" t="s">
        <v>98</v>
      </c>
      <c r="D44" s="73">
        <v>1134</v>
      </c>
      <c r="E44" s="73">
        <v>14318.311</v>
      </c>
      <c r="F44" s="120">
        <v>3887958</v>
      </c>
      <c r="G44" s="73">
        <v>1137</v>
      </c>
      <c r="H44" s="120">
        <v>3850512</v>
      </c>
      <c r="I44" s="73">
        <v>2</v>
      </c>
      <c r="J44" s="73">
        <v>51.608</v>
      </c>
      <c r="K44" s="126">
        <v>13985</v>
      </c>
      <c r="L44" s="121">
        <v>3864498</v>
      </c>
      <c r="M44" s="120">
        <v>3876287</v>
      </c>
      <c r="N44" s="21" t="s">
        <v>99</v>
      </c>
      <c r="P44" s="57"/>
      <c r="Q44" s="57"/>
    </row>
    <row r="45" spans="1:17" ht="12.75" customHeight="1">
      <c r="A45" s="20" t="s">
        <v>100</v>
      </c>
      <c r="B45" s="97"/>
      <c r="C45" s="20" t="s">
        <v>101</v>
      </c>
      <c r="D45" s="73">
        <v>309</v>
      </c>
      <c r="E45" s="73">
        <v>2592.505</v>
      </c>
      <c r="F45" s="120">
        <v>700364</v>
      </c>
      <c r="G45" s="73">
        <v>309</v>
      </c>
      <c r="H45" s="120">
        <v>703368</v>
      </c>
      <c r="I45" s="73">
        <v>0</v>
      </c>
      <c r="J45" s="73">
        <v>0</v>
      </c>
      <c r="K45" s="73">
        <v>0</v>
      </c>
      <c r="L45" s="121">
        <v>703368</v>
      </c>
      <c r="M45" s="120">
        <v>704097</v>
      </c>
      <c r="N45" s="21" t="s">
        <v>102</v>
      </c>
      <c r="P45" s="57"/>
      <c r="Q45" s="57"/>
    </row>
    <row r="46" spans="1:17" ht="9.75" customHeight="1">
      <c r="A46" s="20"/>
      <c r="B46" s="97"/>
      <c r="C46" s="20"/>
      <c r="D46" s="73"/>
      <c r="E46" s="73"/>
      <c r="F46" s="73"/>
      <c r="G46" s="73"/>
      <c r="H46" s="73"/>
      <c r="I46" s="73"/>
      <c r="J46" s="73"/>
      <c r="K46" s="73"/>
      <c r="L46" s="73"/>
      <c r="M46" s="122"/>
      <c r="N46" s="21"/>
      <c r="P46" s="57"/>
      <c r="Q46" s="57"/>
    </row>
    <row r="47" spans="1:17" ht="12.75" customHeight="1">
      <c r="A47" s="20"/>
      <c r="B47" s="97"/>
      <c r="C47" s="20" t="s">
        <v>103</v>
      </c>
      <c r="D47" s="73">
        <v>464</v>
      </c>
      <c r="E47" s="73">
        <v>4374.34</v>
      </c>
      <c r="F47" s="120">
        <v>1204063</v>
      </c>
      <c r="G47" s="73">
        <v>465</v>
      </c>
      <c r="H47" s="120">
        <v>1218467</v>
      </c>
      <c r="I47" s="73">
        <v>0</v>
      </c>
      <c r="J47" s="73">
        <v>0</v>
      </c>
      <c r="K47" s="73">
        <v>0</v>
      </c>
      <c r="L47" s="121">
        <v>1218467</v>
      </c>
      <c r="M47" s="120">
        <v>1230330</v>
      </c>
      <c r="N47" s="21" t="s">
        <v>104</v>
      </c>
      <c r="P47" s="57"/>
      <c r="Q47" s="57"/>
    </row>
    <row r="48" spans="1:17" ht="12.75" customHeight="1">
      <c r="A48" s="20"/>
      <c r="B48" s="97"/>
      <c r="C48" s="20" t="s">
        <v>105</v>
      </c>
      <c r="D48" s="73">
        <v>232</v>
      </c>
      <c r="E48" s="73">
        <v>1745.569</v>
      </c>
      <c r="F48" s="120">
        <v>470231</v>
      </c>
      <c r="G48" s="73">
        <v>232</v>
      </c>
      <c r="H48" s="120">
        <v>477169</v>
      </c>
      <c r="I48" s="73">
        <v>0</v>
      </c>
      <c r="J48" s="73">
        <v>0</v>
      </c>
      <c r="K48" s="73">
        <v>0</v>
      </c>
      <c r="L48" s="121">
        <v>477169</v>
      </c>
      <c r="M48" s="120">
        <v>477278</v>
      </c>
      <c r="N48" s="21" t="s">
        <v>106</v>
      </c>
      <c r="P48" s="57"/>
      <c r="Q48" s="57"/>
    </row>
    <row r="49" spans="1:17" ht="12.75" customHeight="1">
      <c r="A49" s="20" t="s">
        <v>87</v>
      </c>
      <c r="B49" s="97"/>
      <c r="C49" s="20" t="s">
        <v>107</v>
      </c>
      <c r="D49" s="73">
        <v>235</v>
      </c>
      <c r="E49" s="73">
        <v>1638</v>
      </c>
      <c r="F49" s="120">
        <v>435711</v>
      </c>
      <c r="G49" s="73">
        <v>234</v>
      </c>
      <c r="H49" s="120">
        <v>438891</v>
      </c>
      <c r="I49" s="73">
        <v>0</v>
      </c>
      <c r="J49" s="73">
        <v>0</v>
      </c>
      <c r="K49" s="73">
        <v>0</v>
      </c>
      <c r="L49" s="121">
        <v>438891</v>
      </c>
      <c r="M49" s="120">
        <v>438959</v>
      </c>
      <c r="N49" s="21" t="s">
        <v>108</v>
      </c>
      <c r="P49" s="57"/>
      <c r="Q49" s="57"/>
    </row>
    <row r="50" spans="1:17" ht="9.75" customHeight="1">
      <c r="A50" s="20"/>
      <c r="B50" s="97"/>
      <c r="C50" s="20"/>
      <c r="D50" s="73"/>
      <c r="E50" s="73"/>
      <c r="F50" s="73"/>
      <c r="G50" s="73"/>
      <c r="H50" s="73"/>
      <c r="I50" s="73"/>
      <c r="J50" s="73"/>
      <c r="K50" s="73"/>
      <c r="L50" s="73"/>
      <c r="M50" s="122"/>
      <c r="N50" s="21"/>
      <c r="P50" s="57"/>
      <c r="Q50" s="57"/>
    </row>
    <row r="51" spans="1:17" s="7" customFormat="1" ht="12.75" customHeight="1">
      <c r="A51" s="29"/>
      <c r="B51" s="97"/>
      <c r="C51" s="29" t="s">
        <v>109</v>
      </c>
      <c r="D51" s="6">
        <f>SUM(D41:D49)</f>
        <v>8178</v>
      </c>
      <c r="E51" s="6">
        <v>117922.887</v>
      </c>
      <c r="F51" s="6">
        <v>32962305</v>
      </c>
      <c r="G51" s="6">
        <f>SUM(G41:G49)</f>
        <v>8146</v>
      </c>
      <c r="H51" s="6">
        <v>33163936</v>
      </c>
      <c r="I51" s="6">
        <f>SUM(I41:I49)</f>
        <v>5</v>
      </c>
      <c r="J51" s="6">
        <f>SUM(J41:J49)</f>
        <v>75.29599999999999</v>
      </c>
      <c r="K51" s="6">
        <f>SUM(K41:K49)</f>
        <v>20400</v>
      </c>
      <c r="L51" s="6">
        <v>33184337</v>
      </c>
      <c r="M51" s="6">
        <v>33302244</v>
      </c>
      <c r="N51" s="30" t="s">
        <v>2</v>
      </c>
      <c r="P51" s="57"/>
      <c r="Q51" s="57"/>
    </row>
    <row r="52" spans="1:14" ht="9.75" customHeight="1">
      <c r="A52" s="20"/>
      <c r="B52" s="20"/>
      <c r="C52" s="20"/>
      <c r="D52" s="73"/>
      <c r="E52" s="73"/>
      <c r="F52" s="73"/>
      <c r="G52" s="73"/>
      <c r="H52" s="73"/>
      <c r="I52" s="73"/>
      <c r="J52" s="73"/>
      <c r="K52" s="73"/>
      <c r="L52" s="73"/>
      <c r="M52" s="122"/>
      <c r="N52" s="21"/>
    </row>
    <row r="53" spans="1:14" s="7" customFormat="1" ht="17.25" customHeight="1">
      <c r="A53" s="31"/>
      <c r="B53" s="31"/>
      <c r="C53" s="32" t="s">
        <v>3</v>
      </c>
      <c r="D53" s="8">
        <f>D28+D39+D51</f>
        <v>45594</v>
      </c>
      <c r="E53" s="8">
        <f aca="true" t="shared" si="3" ref="E53:M53">E28+E39+E51</f>
        <v>1348371.1959999998</v>
      </c>
      <c r="F53" s="8">
        <f t="shared" si="3"/>
        <v>390305788</v>
      </c>
      <c r="G53" s="8">
        <f t="shared" si="3"/>
        <v>45362</v>
      </c>
      <c r="H53" s="8">
        <f t="shared" si="3"/>
        <v>365473790</v>
      </c>
      <c r="I53" s="8">
        <f t="shared" si="3"/>
        <v>28</v>
      </c>
      <c r="J53" s="8">
        <f t="shared" si="3"/>
        <v>981.296</v>
      </c>
      <c r="K53" s="8">
        <v>268782</v>
      </c>
      <c r="L53" s="8">
        <f t="shared" si="3"/>
        <v>365742572</v>
      </c>
      <c r="M53" s="8">
        <f t="shared" si="3"/>
        <v>366454025</v>
      </c>
      <c r="N53" s="33" t="s">
        <v>3</v>
      </c>
    </row>
    <row r="54" spans="1:14" ht="13.5">
      <c r="A54" s="24" t="s">
        <v>157</v>
      </c>
      <c r="B54" s="4"/>
      <c r="C54" s="2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5"/>
    </row>
    <row r="55" spans="1:14" ht="13.5">
      <c r="A55" s="24" t="s">
        <v>158</v>
      </c>
      <c r="B55" s="4"/>
      <c r="C55" s="2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5"/>
    </row>
    <row r="56" spans="1:14" ht="13.5">
      <c r="A56" s="24" t="s">
        <v>133</v>
      </c>
      <c r="B56" s="4"/>
      <c r="C56" s="2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5"/>
    </row>
    <row r="59" ht="13.5">
      <c r="A59" s="61"/>
    </row>
  </sheetData>
  <mergeCells count="15">
    <mergeCell ref="B33:B39"/>
    <mergeCell ref="B41:B51"/>
    <mergeCell ref="C2:C4"/>
    <mergeCell ref="B6:B31"/>
    <mergeCell ref="A2:B4"/>
    <mergeCell ref="N2:N4"/>
    <mergeCell ref="L2:L4"/>
    <mergeCell ref="M2:M4"/>
    <mergeCell ref="D2:H2"/>
    <mergeCell ref="I2:K2"/>
    <mergeCell ref="D3:E3"/>
    <mergeCell ref="F3:F4"/>
    <mergeCell ref="G3:H3"/>
    <mergeCell ref="I3:J3"/>
    <mergeCell ref="K3:K4"/>
  </mergeCells>
  <printOptions/>
  <pageMargins left="0.75" right="0.23" top="0.87" bottom="0.27" header="0.39" footer="0.27"/>
  <pageSetup orientation="landscape" paperSize="9" scale="80" r:id="rId2"/>
  <headerFooter alignWithMargins="0">
    <oddHeader>&amp;L&amp;"ＭＳ Ｐゴシック,太字"&amp;14法　人　税
&amp;"ＭＳ Ｐゴシック,標準"&amp;12　4-1　課税状況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80" zoomScaleNormal="80" workbookViewId="0" topLeftCell="A1">
      <selection activeCell="D20" sqref="D20"/>
    </sheetView>
  </sheetViews>
  <sheetFormatPr defaultColWidth="9.00390625" defaultRowHeight="13.5"/>
  <cols>
    <col min="1" max="1" width="9.75390625" style="0" customWidth="1"/>
    <col min="2" max="2" width="11.25390625" style="0" bestFit="1" customWidth="1"/>
    <col min="3" max="3" width="11.75390625" style="0" bestFit="1" customWidth="1"/>
    <col min="4" max="4" width="16.875" style="0" bestFit="1" customWidth="1"/>
    <col min="5" max="5" width="11.25390625" style="0" bestFit="1" customWidth="1"/>
    <col min="6" max="6" width="13.875" style="0" bestFit="1" customWidth="1"/>
    <col min="7" max="7" width="11.25390625" style="0" bestFit="1" customWidth="1"/>
    <col min="8" max="8" width="7.625" style="0" bestFit="1" customWidth="1"/>
    <col min="9" max="9" width="9.75390625" style="0" bestFit="1" customWidth="1"/>
    <col min="10" max="10" width="13.875" style="0" bestFit="1" customWidth="1"/>
    <col min="11" max="11" width="17.25390625" style="0" customWidth="1"/>
  </cols>
  <sheetData>
    <row r="1" spans="1:11" ht="19.5" customHeight="1">
      <c r="A1" s="58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.5" customHeight="1">
      <c r="A2" s="108" t="s">
        <v>110</v>
      </c>
      <c r="B2" s="107" t="s">
        <v>142</v>
      </c>
      <c r="C2" s="107"/>
      <c r="D2" s="107"/>
      <c r="E2" s="107"/>
      <c r="F2" s="107"/>
      <c r="G2" s="107" t="s">
        <v>143</v>
      </c>
      <c r="H2" s="107"/>
      <c r="I2" s="107"/>
      <c r="J2" s="107" t="s">
        <v>111</v>
      </c>
      <c r="K2" s="104" t="s">
        <v>112</v>
      </c>
    </row>
    <row r="3" spans="1:11" ht="19.5" customHeight="1">
      <c r="A3" s="108"/>
      <c r="B3" s="107" t="s">
        <v>113</v>
      </c>
      <c r="C3" s="107"/>
      <c r="D3" s="107" t="s">
        <v>114</v>
      </c>
      <c r="E3" s="107" t="s">
        <v>115</v>
      </c>
      <c r="F3" s="107"/>
      <c r="G3" s="107" t="s">
        <v>113</v>
      </c>
      <c r="H3" s="107"/>
      <c r="I3" s="107" t="s">
        <v>116</v>
      </c>
      <c r="J3" s="107"/>
      <c r="K3" s="105"/>
    </row>
    <row r="4" spans="1:11" ht="19.5" customHeight="1">
      <c r="A4" s="108"/>
      <c r="B4" s="53" t="s">
        <v>117</v>
      </c>
      <c r="C4" s="53" t="s">
        <v>118</v>
      </c>
      <c r="D4" s="107"/>
      <c r="E4" s="53" t="s">
        <v>119</v>
      </c>
      <c r="F4" s="53" t="s">
        <v>118</v>
      </c>
      <c r="G4" s="53" t="s">
        <v>119</v>
      </c>
      <c r="H4" s="53" t="s">
        <v>120</v>
      </c>
      <c r="I4" s="107"/>
      <c r="J4" s="107"/>
      <c r="K4" s="106"/>
    </row>
    <row r="5" spans="1:11" ht="19.5" customHeight="1">
      <c r="A5" s="34"/>
      <c r="B5" s="9"/>
      <c r="C5" s="9" t="s">
        <v>121</v>
      </c>
      <c r="D5" s="9" t="s">
        <v>122</v>
      </c>
      <c r="E5" s="9"/>
      <c r="F5" s="9" t="s">
        <v>122</v>
      </c>
      <c r="G5" s="9"/>
      <c r="H5" s="9" t="s">
        <v>121</v>
      </c>
      <c r="I5" s="9" t="s">
        <v>122</v>
      </c>
      <c r="J5" s="9" t="s">
        <v>122</v>
      </c>
      <c r="K5" s="10" t="s">
        <v>122</v>
      </c>
    </row>
    <row r="6" spans="1:11" s="2" customFormat="1" ht="30" customHeight="1">
      <c r="A6" s="35" t="s">
        <v>159</v>
      </c>
      <c r="B6" s="36">
        <v>44746</v>
      </c>
      <c r="C6" s="36">
        <v>1203236</v>
      </c>
      <c r="D6" s="36">
        <v>397292999</v>
      </c>
      <c r="E6" s="36">
        <v>44120</v>
      </c>
      <c r="F6" s="36">
        <v>393179814</v>
      </c>
      <c r="G6" s="36">
        <v>32</v>
      </c>
      <c r="H6" s="36">
        <v>2175</v>
      </c>
      <c r="I6" s="36">
        <v>561580</v>
      </c>
      <c r="J6" s="36">
        <v>393741394</v>
      </c>
      <c r="K6" s="37">
        <v>394561382</v>
      </c>
    </row>
    <row r="7" spans="1:11" s="2" customFormat="1" ht="30" customHeight="1">
      <c r="A7" s="35">
        <v>12</v>
      </c>
      <c r="B7" s="36">
        <v>44869</v>
      </c>
      <c r="C7" s="36">
        <v>1310664</v>
      </c>
      <c r="D7" s="36">
        <v>379843142</v>
      </c>
      <c r="E7" s="36">
        <v>44428</v>
      </c>
      <c r="F7" s="36">
        <v>379684666</v>
      </c>
      <c r="G7" s="36">
        <v>30</v>
      </c>
      <c r="H7" s="36">
        <v>791</v>
      </c>
      <c r="I7" s="36">
        <v>223872</v>
      </c>
      <c r="J7" s="36">
        <v>379908538</v>
      </c>
      <c r="K7" s="37">
        <v>380618208</v>
      </c>
    </row>
    <row r="8" spans="1:11" s="2" customFormat="1" ht="30" customHeight="1">
      <c r="A8" s="35">
        <v>13</v>
      </c>
      <c r="B8" s="36">
        <v>45287</v>
      </c>
      <c r="C8" s="36">
        <v>1256848.3360000001</v>
      </c>
      <c r="D8" s="36">
        <v>360590934</v>
      </c>
      <c r="E8" s="36">
        <v>44988</v>
      </c>
      <c r="F8" s="36">
        <v>362050452</v>
      </c>
      <c r="G8" s="36">
        <v>30</v>
      </c>
      <c r="H8" s="36">
        <v>398</v>
      </c>
      <c r="I8" s="36">
        <v>98949</v>
      </c>
      <c r="J8" s="36">
        <v>362149400</v>
      </c>
      <c r="K8" s="37">
        <v>363060707</v>
      </c>
    </row>
    <row r="9" spans="1:11" s="2" customFormat="1" ht="30" customHeight="1">
      <c r="A9" s="35">
        <v>14</v>
      </c>
      <c r="B9" s="36">
        <v>45326</v>
      </c>
      <c r="C9" s="36">
        <v>1132255</v>
      </c>
      <c r="D9" s="36">
        <v>324890990</v>
      </c>
      <c r="E9" s="36">
        <v>45101</v>
      </c>
      <c r="F9" s="36">
        <v>326948640</v>
      </c>
      <c r="G9" s="36">
        <v>34</v>
      </c>
      <c r="H9" s="36">
        <v>902</v>
      </c>
      <c r="I9" s="36">
        <v>246972</v>
      </c>
      <c r="J9" s="36">
        <v>327195612</v>
      </c>
      <c r="K9" s="37">
        <v>327821769</v>
      </c>
    </row>
    <row r="10" spans="1:11" s="2" customFormat="1" ht="30" customHeight="1">
      <c r="A10" s="35">
        <v>15</v>
      </c>
      <c r="B10" s="36">
        <v>44594</v>
      </c>
      <c r="C10" s="36">
        <v>1146042</v>
      </c>
      <c r="D10" s="36">
        <v>329843567</v>
      </c>
      <c r="E10" s="36">
        <v>44434</v>
      </c>
      <c r="F10" s="36">
        <v>332737752</v>
      </c>
      <c r="G10" s="36">
        <v>22</v>
      </c>
      <c r="H10" s="36">
        <v>1352</v>
      </c>
      <c r="I10" s="36">
        <v>327014</v>
      </c>
      <c r="J10" s="36">
        <v>333064766</v>
      </c>
      <c r="K10" s="37">
        <v>333685867</v>
      </c>
    </row>
    <row r="11" spans="1:11" s="2" customFormat="1" ht="30" customHeight="1">
      <c r="A11" s="38">
        <v>16</v>
      </c>
      <c r="B11" s="39">
        <v>45594</v>
      </c>
      <c r="C11" s="39">
        <v>1348371.1959999998</v>
      </c>
      <c r="D11" s="39">
        <v>390305788</v>
      </c>
      <c r="E11" s="39">
        <v>45362</v>
      </c>
      <c r="F11" s="39">
        <v>365473790</v>
      </c>
      <c r="G11" s="39">
        <v>28</v>
      </c>
      <c r="H11" s="39">
        <v>981.046</v>
      </c>
      <c r="I11" s="39">
        <v>268782</v>
      </c>
      <c r="J11" s="39">
        <v>365742572</v>
      </c>
      <c r="K11" s="40">
        <v>366454025</v>
      </c>
    </row>
    <row r="12" spans="1:11" ht="23.25" customHeight="1">
      <c r="A12" s="17" t="s">
        <v>150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</sheetData>
  <mergeCells count="10">
    <mergeCell ref="A2:A4"/>
    <mergeCell ref="B2:F2"/>
    <mergeCell ref="G2:I2"/>
    <mergeCell ref="J2:J4"/>
    <mergeCell ref="K2:K4"/>
    <mergeCell ref="B3:C3"/>
    <mergeCell ref="D3:D4"/>
    <mergeCell ref="E3:F3"/>
    <mergeCell ref="G3:H3"/>
    <mergeCell ref="I3:I4"/>
  </mergeCells>
  <printOptions/>
  <pageMargins left="0.75" right="0.75" top="1" bottom="1" header="0.512" footer="0.512"/>
  <pageSetup orientation="landscape" paperSize="9" scale="90" r:id="rId1"/>
  <headerFooter alignWithMargins="0">
    <oddHeader>&amp;L&amp;"ＭＳ Ｐゴシック,太字"&amp;14法　人　税
&amp;"ＭＳ Ｐゴシック,標準"&amp;12　4-1　課税状況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="80" zoomScaleNormal="80" workbookViewId="0" topLeftCell="A1">
      <selection activeCell="K15" sqref="K15"/>
    </sheetView>
  </sheetViews>
  <sheetFormatPr defaultColWidth="9.00390625" defaultRowHeight="13.5"/>
  <cols>
    <col min="1" max="1" width="10.00390625" style="0" customWidth="1"/>
    <col min="2" max="2" width="11.00390625" style="0" bestFit="1" customWidth="1"/>
    <col min="3" max="3" width="8.00390625" style="0" bestFit="1" customWidth="1"/>
    <col min="4" max="4" width="13.25390625" style="0" customWidth="1"/>
    <col min="5" max="5" width="7.00390625" style="0" customWidth="1"/>
    <col min="6" max="6" width="8.00390625" style="0" bestFit="1" customWidth="1"/>
    <col min="8" max="9" width="8.00390625" style="0" bestFit="1" customWidth="1"/>
    <col min="10" max="10" width="12.125" style="0" bestFit="1" customWidth="1"/>
    <col min="11" max="11" width="7.00390625" style="0" bestFit="1" customWidth="1"/>
    <col min="12" max="12" width="8.00390625" style="0" bestFit="1" customWidth="1"/>
    <col min="13" max="14" width="11.00390625" style="0" bestFit="1" customWidth="1"/>
    <col min="15" max="15" width="8.00390625" style="0" bestFit="1" customWidth="1"/>
    <col min="16" max="16" width="13.25390625" style="0" bestFit="1" customWidth="1"/>
  </cols>
  <sheetData>
    <row r="1" spans="1:16" ht="19.5" customHeight="1">
      <c r="A1" s="58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9.5" customHeight="1">
      <c r="A2" s="111" t="s">
        <v>110</v>
      </c>
      <c r="B2" s="107" t="s">
        <v>123</v>
      </c>
      <c r="C2" s="107"/>
      <c r="D2" s="107"/>
      <c r="E2" s="109" t="s">
        <v>125</v>
      </c>
      <c r="F2" s="110"/>
      <c r="G2" s="108"/>
      <c r="H2" s="109" t="s">
        <v>126</v>
      </c>
      <c r="I2" s="110"/>
      <c r="J2" s="108"/>
      <c r="K2" s="109" t="s">
        <v>127</v>
      </c>
      <c r="L2" s="110"/>
      <c r="M2" s="108"/>
      <c r="N2" s="109" t="s">
        <v>145</v>
      </c>
      <c r="O2" s="110"/>
      <c r="P2" s="110"/>
    </row>
    <row r="3" spans="1:16" ht="19.5" customHeight="1">
      <c r="A3" s="112"/>
      <c r="B3" s="132" t="s">
        <v>163</v>
      </c>
      <c r="C3" s="107" t="s">
        <v>115</v>
      </c>
      <c r="D3" s="107"/>
      <c r="E3" s="132" t="s">
        <v>163</v>
      </c>
      <c r="F3" s="107" t="s">
        <v>115</v>
      </c>
      <c r="G3" s="107"/>
      <c r="H3" s="132" t="s">
        <v>163</v>
      </c>
      <c r="I3" s="107" t="s">
        <v>115</v>
      </c>
      <c r="J3" s="107"/>
      <c r="K3" s="132" t="s">
        <v>163</v>
      </c>
      <c r="L3" s="107" t="s">
        <v>115</v>
      </c>
      <c r="M3" s="107"/>
      <c r="N3" s="132" t="s">
        <v>163</v>
      </c>
      <c r="O3" s="107" t="s">
        <v>115</v>
      </c>
      <c r="P3" s="109"/>
    </row>
    <row r="4" spans="1:16" ht="29.25" customHeight="1">
      <c r="A4" s="113"/>
      <c r="B4" s="107"/>
      <c r="C4" s="131" t="s">
        <v>162</v>
      </c>
      <c r="D4" s="53" t="s">
        <v>124</v>
      </c>
      <c r="E4" s="107"/>
      <c r="F4" s="131" t="s">
        <v>162</v>
      </c>
      <c r="G4" s="53" t="s">
        <v>124</v>
      </c>
      <c r="H4" s="107"/>
      <c r="I4" s="131" t="s">
        <v>162</v>
      </c>
      <c r="J4" s="53" t="s">
        <v>124</v>
      </c>
      <c r="K4" s="107"/>
      <c r="L4" s="131" t="s">
        <v>162</v>
      </c>
      <c r="M4" s="53" t="s">
        <v>124</v>
      </c>
      <c r="N4" s="107"/>
      <c r="O4" s="131" t="s">
        <v>162</v>
      </c>
      <c r="P4" s="54" t="s">
        <v>124</v>
      </c>
    </row>
    <row r="5" spans="1:16" s="16" customFormat="1" ht="19.5" customHeight="1">
      <c r="A5" s="15"/>
      <c r="B5" s="12" t="s">
        <v>121</v>
      </c>
      <c r="C5" s="12"/>
      <c r="D5" s="12" t="s">
        <v>122</v>
      </c>
      <c r="E5" s="12" t="s">
        <v>121</v>
      </c>
      <c r="F5" s="12"/>
      <c r="G5" s="12" t="s">
        <v>122</v>
      </c>
      <c r="H5" s="12" t="s">
        <v>121</v>
      </c>
      <c r="I5" s="12"/>
      <c r="J5" s="12" t="s">
        <v>122</v>
      </c>
      <c r="K5" s="12" t="s">
        <v>121</v>
      </c>
      <c r="L5" s="12"/>
      <c r="M5" s="12" t="s">
        <v>122</v>
      </c>
      <c r="N5" s="12" t="s">
        <v>121</v>
      </c>
      <c r="O5" s="12"/>
      <c r="P5" s="13" t="s">
        <v>122</v>
      </c>
    </row>
    <row r="6" spans="1:16" s="2" customFormat="1" ht="37.5" customHeight="1">
      <c r="A6" s="41" t="s">
        <v>159</v>
      </c>
      <c r="B6" s="36">
        <v>1147305</v>
      </c>
      <c r="C6" s="36">
        <v>41502</v>
      </c>
      <c r="D6" s="36">
        <v>380310432</v>
      </c>
      <c r="E6" s="36">
        <v>275</v>
      </c>
      <c r="F6" s="36">
        <v>191</v>
      </c>
      <c r="G6" s="36">
        <v>67941</v>
      </c>
      <c r="H6" s="36">
        <v>48588</v>
      </c>
      <c r="I6" s="36">
        <v>1807</v>
      </c>
      <c r="J6" s="36">
        <v>11042572</v>
      </c>
      <c r="K6" s="36">
        <v>7067</v>
      </c>
      <c r="L6" s="36">
        <v>620</v>
      </c>
      <c r="M6" s="36">
        <v>1758869</v>
      </c>
      <c r="N6" s="36">
        <v>1203236</v>
      </c>
      <c r="O6" s="36">
        <v>44120</v>
      </c>
      <c r="P6" s="37">
        <v>393179814</v>
      </c>
    </row>
    <row r="7" spans="1:16" s="2" customFormat="1" ht="37.5" customHeight="1">
      <c r="A7" s="41">
        <v>12</v>
      </c>
      <c r="B7" s="36">
        <v>1257995</v>
      </c>
      <c r="C7" s="36">
        <v>41839</v>
      </c>
      <c r="D7" s="36">
        <v>368989381</v>
      </c>
      <c r="E7" s="36">
        <v>338</v>
      </c>
      <c r="F7" s="36">
        <v>186</v>
      </c>
      <c r="G7" s="36">
        <v>78165</v>
      </c>
      <c r="H7" s="36">
        <v>45243</v>
      </c>
      <c r="I7" s="36">
        <v>1773</v>
      </c>
      <c r="J7" s="36">
        <v>9076689</v>
      </c>
      <c r="K7" s="36">
        <v>7088</v>
      </c>
      <c r="L7" s="36">
        <v>630</v>
      </c>
      <c r="M7" s="36">
        <v>1540431</v>
      </c>
      <c r="N7" s="36">
        <v>1310664</v>
      </c>
      <c r="O7" s="36">
        <v>44428</v>
      </c>
      <c r="P7" s="37">
        <v>379684666</v>
      </c>
    </row>
    <row r="8" spans="1:16" s="2" customFormat="1" ht="37.5" customHeight="1">
      <c r="A8" s="41">
        <v>13</v>
      </c>
      <c r="B8" s="36">
        <f>1200523.633+11.343</f>
        <v>1200534.976</v>
      </c>
      <c r="C8" s="36">
        <f>42334+3</f>
        <v>42337</v>
      </c>
      <c r="D8" s="36">
        <f>350574682+2757</f>
        <v>350577439</v>
      </c>
      <c r="E8" s="36">
        <v>471.541</v>
      </c>
      <c r="F8" s="36">
        <v>232</v>
      </c>
      <c r="G8" s="36">
        <v>111223</v>
      </c>
      <c r="H8" s="36">
        <v>48711.06</v>
      </c>
      <c r="I8" s="36">
        <v>1775</v>
      </c>
      <c r="J8" s="36">
        <v>9819781</v>
      </c>
      <c r="K8" s="36">
        <v>7130.758</v>
      </c>
      <c r="L8" s="36">
        <v>644</v>
      </c>
      <c r="M8" s="36">
        <v>1542009</v>
      </c>
      <c r="N8" s="36">
        <v>1256848</v>
      </c>
      <c r="O8" s="36">
        <v>44988</v>
      </c>
      <c r="P8" s="37">
        <v>362050452</v>
      </c>
    </row>
    <row r="9" spans="1:16" s="2" customFormat="1" ht="37.5" customHeight="1">
      <c r="A9" s="41">
        <v>14</v>
      </c>
      <c r="B9" s="36">
        <v>1092951</v>
      </c>
      <c r="C9" s="36">
        <v>42310</v>
      </c>
      <c r="D9" s="36">
        <v>319012817</v>
      </c>
      <c r="E9" s="36">
        <v>514</v>
      </c>
      <c r="F9" s="36">
        <v>327</v>
      </c>
      <c r="G9" s="36">
        <v>119919</v>
      </c>
      <c r="H9" s="36">
        <v>32832</v>
      </c>
      <c r="I9" s="36">
        <v>1772</v>
      </c>
      <c r="J9" s="36">
        <v>6528069</v>
      </c>
      <c r="K9" s="36">
        <v>5957</v>
      </c>
      <c r="L9" s="36">
        <v>692</v>
      </c>
      <c r="M9" s="36">
        <v>1287835</v>
      </c>
      <c r="N9" s="36">
        <v>1132255</v>
      </c>
      <c r="O9" s="36">
        <v>45101</v>
      </c>
      <c r="P9" s="37">
        <v>326948640</v>
      </c>
    </row>
    <row r="10" spans="1:16" s="2" customFormat="1" ht="37.5" customHeight="1">
      <c r="A10" s="41">
        <v>15</v>
      </c>
      <c r="B10" s="36">
        <v>1111511</v>
      </c>
      <c r="C10" s="36">
        <v>41651</v>
      </c>
      <c r="D10" s="36">
        <v>325613636</v>
      </c>
      <c r="E10" s="36">
        <v>584</v>
      </c>
      <c r="F10" s="36">
        <v>341</v>
      </c>
      <c r="G10" s="36">
        <v>136095</v>
      </c>
      <c r="H10" s="36">
        <v>27901</v>
      </c>
      <c r="I10" s="36">
        <v>1722</v>
      </c>
      <c r="J10" s="36">
        <v>5669528</v>
      </c>
      <c r="K10" s="36">
        <v>6045</v>
      </c>
      <c r="L10" s="36">
        <v>720</v>
      </c>
      <c r="M10" s="36">
        <v>1318494</v>
      </c>
      <c r="N10" s="36">
        <v>1146042</v>
      </c>
      <c r="O10" s="36">
        <v>44434</v>
      </c>
      <c r="P10" s="37">
        <v>332737752</v>
      </c>
    </row>
    <row r="11" spans="1:16" s="2" customFormat="1" ht="37.5" customHeight="1">
      <c r="A11" s="42">
        <v>16</v>
      </c>
      <c r="B11" s="39">
        <v>1314160</v>
      </c>
      <c r="C11" s="39">
        <v>42502</v>
      </c>
      <c r="D11" s="39">
        <v>358473671</v>
      </c>
      <c r="E11" s="39">
        <v>616</v>
      </c>
      <c r="F11" s="39">
        <v>379</v>
      </c>
      <c r="G11" s="39">
        <v>145521</v>
      </c>
      <c r="H11" s="39">
        <v>27086</v>
      </c>
      <c r="I11" s="39">
        <v>1724</v>
      </c>
      <c r="J11" s="39">
        <v>5445742</v>
      </c>
      <c r="K11" s="39">
        <v>6509</v>
      </c>
      <c r="L11" s="39">
        <v>757</v>
      </c>
      <c r="M11" s="39">
        <v>1408856</v>
      </c>
      <c r="N11" s="39">
        <v>1348371</v>
      </c>
      <c r="O11" s="39">
        <v>45362</v>
      </c>
      <c r="P11" s="40">
        <v>365473790</v>
      </c>
    </row>
    <row r="12" spans="1:16" ht="15" customHeight="1">
      <c r="A12" s="17" t="s">
        <v>144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17" t="s">
        <v>128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</sheetData>
  <mergeCells count="16">
    <mergeCell ref="A2:A4"/>
    <mergeCell ref="B2:D2"/>
    <mergeCell ref="B3:B4"/>
    <mergeCell ref="C3:D3"/>
    <mergeCell ref="E3:E4"/>
    <mergeCell ref="F3:G3"/>
    <mergeCell ref="H3:H4"/>
    <mergeCell ref="I3:J3"/>
    <mergeCell ref="K3:K4"/>
    <mergeCell ref="L3:M3"/>
    <mergeCell ref="N3:N4"/>
    <mergeCell ref="O3:P3"/>
    <mergeCell ref="E2:G2"/>
    <mergeCell ref="H2:J2"/>
    <mergeCell ref="K2:M2"/>
    <mergeCell ref="N2:P2"/>
  </mergeCells>
  <printOptions/>
  <pageMargins left="0.75" right="0.75" top="1" bottom="1" header="0.512" footer="0.512"/>
  <pageSetup orientation="landscape" paperSize="9" scale="74" r:id="rId1"/>
  <headerFooter alignWithMargins="0">
    <oddHeader>&amp;L&amp;"ＭＳ Ｐゴシック,太字"&amp;14法　人　税
&amp;"ＭＳ Ｐゴシック,標準"&amp;12　4-1　課税状況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="75" zoomScaleNormal="75" workbookViewId="0" topLeftCell="A1">
      <selection activeCell="F22" sqref="F22"/>
    </sheetView>
  </sheetViews>
  <sheetFormatPr defaultColWidth="9.00390625" defaultRowHeight="13.5"/>
  <cols>
    <col min="1" max="1" width="10.50390625" style="1" bestFit="1" customWidth="1"/>
    <col min="2" max="2" width="12.00390625" style="1" bestFit="1" customWidth="1"/>
    <col min="3" max="3" width="11.625" style="1" bestFit="1" customWidth="1"/>
    <col min="4" max="4" width="14.125" style="1" bestFit="1" customWidth="1"/>
    <col min="5" max="5" width="10.00390625" style="1" bestFit="1" customWidth="1"/>
    <col min="6" max="6" width="11.625" style="1" bestFit="1" customWidth="1"/>
    <col min="7" max="7" width="13.125" style="1" bestFit="1" customWidth="1"/>
    <col min="8" max="8" width="10.00390625" style="1" bestFit="1" customWidth="1"/>
    <col min="9" max="9" width="11.625" style="1" bestFit="1" customWidth="1"/>
    <col min="10" max="10" width="13.125" style="1" bestFit="1" customWidth="1"/>
    <col min="11" max="11" width="12.00390625" style="1" bestFit="1" customWidth="1"/>
    <col min="12" max="13" width="13.625" style="1" bestFit="1" customWidth="1"/>
  </cols>
  <sheetData>
    <row r="1" spans="1:13" s="2" customFormat="1" ht="19.5" customHeight="1">
      <c r="A1" s="59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9.5" customHeight="1">
      <c r="A2" s="116" t="s">
        <v>110</v>
      </c>
      <c r="B2" s="114" t="s">
        <v>146</v>
      </c>
      <c r="C2" s="114"/>
      <c r="D2" s="114"/>
      <c r="E2" s="114" t="s">
        <v>147</v>
      </c>
      <c r="F2" s="114"/>
      <c r="G2" s="114"/>
      <c r="H2" s="114" t="s">
        <v>148</v>
      </c>
      <c r="I2" s="114"/>
      <c r="J2" s="114"/>
      <c r="K2" s="114" t="s">
        <v>149</v>
      </c>
      <c r="L2" s="114"/>
      <c r="M2" s="115"/>
    </row>
    <row r="3" spans="1:13" s="2" customFormat="1" ht="19.5" customHeight="1">
      <c r="A3" s="116"/>
      <c r="B3" s="114" t="s">
        <v>113</v>
      </c>
      <c r="C3" s="114" t="s">
        <v>115</v>
      </c>
      <c r="D3" s="114"/>
      <c r="E3" s="114" t="s">
        <v>113</v>
      </c>
      <c r="F3" s="114" t="s">
        <v>115</v>
      </c>
      <c r="G3" s="114"/>
      <c r="H3" s="114" t="s">
        <v>113</v>
      </c>
      <c r="I3" s="114" t="s">
        <v>115</v>
      </c>
      <c r="J3" s="114"/>
      <c r="K3" s="114" t="s">
        <v>113</v>
      </c>
      <c r="L3" s="114" t="s">
        <v>115</v>
      </c>
      <c r="M3" s="115"/>
    </row>
    <row r="4" spans="1:13" s="2" customFormat="1" ht="19.5" customHeight="1">
      <c r="A4" s="116"/>
      <c r="B4" s="114"/>
      <c r="C4" s="55" t="s">
        <v>119</v>
      </c>
      <c r="D4" s="55" t="s">
        <v>124</v>
      </c>
      <c r="E4" s="114"/>
      <c r="F4" s="55" t="s">
        <v>119</v>
      </c>
      <c r="G4" s="55" t="s">
        <v>124</v>
      </c>
      <c r="H4" s="114"/>
      <c r="I4" s="55" t="s">
        <v>119</v>
      </c>
      <c r="J4" s="55" t="s">
        <v>124</v>
      </c>
      <c r="K4" s="114"/>
      <c r="L4" s="55" t="s">
        <v>119</v>
      </c>
      <c r="M4" s="56" t="s">
        <v>124</v>
      </c>
    </row>
    <row r="5" spans="1:13" s="16" customFormat="1" ht="19.5" customHeight="1">
      <c r="A5" s="45"/>
      <c r="B5" s="43" t="s">
        <v>121</v>
      </c>
      <c r="C5" s="43"/>
      <c r="D5" s="43" t="s">
        <v>122</v>
      </c>
      <c r="E5" s="43" t="s">
        <v>121</v>
      </c>
      <c r="F5" s="43"/>
      <c r="G5" s="43" t="s">
        <v>122</v>
      </c>
      <c r="H5" s="43" t="s">
        <v>121</v>
      </c>
      <c r="I5" s="43"/>
      <c r="J5" s="43" t="s">
        <v>122</v>
      </c>
      <c r="K5" s="43" t="s">
        <v>121</v>
      </c>
      <c r="L5" s="43"/>
      <c r="M5" s="44" t="s">
        <v>122</v>
      </c>
    </row>
    <row r="6" spans="1:13" s="2" customFormat="1" ht="33.75" customHeight="1">
      <c r="A6" s="41" t="s">
        <v>159</v>
      </c>
      <c r="B6" s="127">
        <v>969911</v>
      </c>
      <c r="C6" s="127">
        <v>30932</v>
      </c>
      <c r="D6" s="127">
        <v>318464266</v>
      </c>
      <c r="E6" s="127">
        <v>90805</v>
      </c>
      <c r="F6" s="127">
        <v>4507</v>
      </c>
      <c r="G6" s="127">
        <v>28800130</v>
      </c>
      <c r="H6" s="127">
        <v>142520</v>
      </c>
      <c r="I6" s="127">
        <v>8681</v>
      </c>
      <c r="J6" s="127">
        <v>45915418</v>
      </c>
      <c r="K6" s="127">
        <v>1203236</v>
      </c>
      <c r="L6" s="127">
        <v>44120</v>
      </c>
      <c r="M6" s="128">
        <v>393179814</v>
      </c>
    </row>
    <row r="7" spans="1:13" s="2" customFormat="1" ht="33.75" customHeight="1">
      <c r="A7" s="41">
        <v>12</v>
      </c>
      <c r="B7" s="127">
        <v>1063721</v>
      </c>
      <c r="C7" s="127">
        <v>31409</v>
      </c>
      <c r="D7" s="127">
        <v>308844414</v>
      </c>
      <c r="E7" s="127">
        <v>110254</v>
      </c>
      <c r="F7" s="127">
        <v>4541</v>
      </c>
      <c r="G7" s="127">
        <v>31430274</v>
      </c>
      <c r="H7" s="127">
        <v>136689</v>
      </c>
      <c r="I7" s="127">
        <v>8478</v>
      </c>
      <c r="J7" s="127">
        <v>39409978</v>
      </c>
      <c r="K7" s="127">
        <v>1310664</v>
      </c>
      <c r="L7" s="127">
        <v>44428</v>
      </c>
      <c r="M7" s="128">
        <v>379684666</v>
      </c>
    </row>
    <row r="8" spans="1:13" s="2" customFormat="1" ht="33.75" customHeight="1">
      <c r="A8" s="41">
        <v>13</v>
      </c>
      <c r="B8" s="127">
        <v>1007689.578</v>
      </c>
      <c r="C8" s="127">
        <v>32232</v>
      </c>
      <c r="D8" s="127">
        <v>292134998</v>
      </c>
      <c r="E8" s="127">
        <v>129355.903</v>
      </c>
      <c r="F8" s="127">
        <v>4397</v>
      </c>
      <c r="G8" s="127">
        <v>35902002</v>
      </c>
      <c r="H8" s="127">
        <v>119802.855</v>
      </c>
      <c r="I8" s="127">
        <v>8359</v>
      </c>
      <c r="J8" s="127">
        <v>34013452</v>
      </c>
      <c r="K8" s="127">
        <v>1256848.335</v>
      </c>
      <c r="L8" s="127">
        <v>44988</v>
      </c>
      <c r="M8" s="128">
        <v>362050452</v>
      </c>
    </row>
    <row r="9" spans="1:13" s="2" customFormat="1" ht="33.75" customHeight="1">
      <c r="A9" s="41">
        <v>14</v>
      </c>
      <c r="B9" s="127">
        <v>923432</v>
      </c>
      <c r="C9" s="127">
        <v>32287</v>
      </c>
      <c r="D9" s="127">
        <v>267958518</v>
      </c>
      <c r="E9" s="127">
        <v>79783</v>
      </c>
      <c r="F9" s="127">
        <v>4484</v>
      </c>
      <c r="G9" s="127">
        <v>22321695</v>
      </c>
      <c r="H9" s="127">
        <v>129040</v>
      </c>
      <c r="I9" s="127">
        <v>8330</v>
      </c>
      <c r="J9" s="127">
        <v>36668427</v>
      </c>
      <c r="K9" s="127">
        <v>1132255</v>
      </c>
      <c r="L9" s="127">
        <v>45101</v>
      </c>
      <c r="M9" s="128">
        <v>326948640</v>
      </c>
    </row>
    <row r="10" spans="1:13" s="2" customFormat="1" ht="33.75" customHeight="1">
      <c r="A10" s="41">
        <v>15</v>
      </c>
      <c r="B10" s="127">
        <v>927902</v>
      </c>
      <c r="C10" s="127">
        <v>31924</v>
      </c>
      <c r="D10" s="127">
        <v>270662244</v>
      </c>
      <c r="E10" s="127">
        <v>92060</v>
      </c>
      <c r="F10" s="127">
        <v>4352</v>
      </c>
      <c r="G10" s="127">
        <v>25726213</v>
      </c>
      <c r="H10" s="127">
        <v>126081</v>
      </c>
      <c r="I10" s="127">
        <v>8158</v>
      </c>
      <c r="J10" s="127">
        <v>36349296</v>
      </c>
      <c r="K10" s="127">
        <v>1146042</v>
      </c>
      <c r="L10" s="127">
        <v>44434</v>
      </c>
      <c r="M10" s="128">
        <v>332737752</v>
      </c>
    </row>
    <row r="11" spans="1:13" s="2" customFormat="1" ht="33.75" customHeight="1">
      <c r="A11" s="42">
        <v>16</v>
      </c>
      <c r="B11" s="129">
        <v>1143871</v>
      </c>
      <c r="C11" s="129">
        <v>32788</v>
      </c>
      <c r="D11" s="129">
        <v>309064941</v>
      </c>
      <c r="E11" s="129">
        <v>86578</v>
      </c>
      <c r="F11" s="129">
        <v>4428</v>
      </c>
      <c r="G11" s="129">
        <v>23244913</v>
      </c>
      <c r="H11" s="129">
        <v>117923</v>
      </c>
      <c r="I11" s="129">
        <v>8146</v>
      </c>
      <c r="J11" s="129">
        <v>33163936</v>
      </c>
      <c r="K11" s="129">
        <v>1348371</v>
      </c>
      <c r="L11" s="129">
        <v>45362</v>
      </c>
      <c r="M11" s="130">
        <v>365473790</v>
      </c>
    </row>
    <row r="12" spans="1:13" s="2" customFormat="1" ht="33.75" customHeight="1">
      <c r="A12" s="46" t="s">
        <v>129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</sheetData>
  <mergeCells count="13">
    <mergeCell ref="A2:A4"/>
    <mergeCell ref="B3:B4"/>
    <mergeCell ref="B2:D2"/>
    <mergeCell ref="C3:D3"/>
    <mergeCell ref="K2:M2"/>
    <mergeCell ref="K3:K4"/>
    <mergeCell ref="L3:M3"/>
    <mergeCell ref="E2:G2"/>
    <mergeCell ref="E3:E4"/>
    <mergeCell ref="F3:G3"/>
    <mergeCell ref="H2:J2"/>
    <mergeCell ref="H3:H4"/>
    <mergeCell ref="I3:J3"/>
  </mergeCells>
  <printOptions/>
  <pageMargins left="0.75" right="0.44" top="1" bottom="1" header="0.512" footer="0.512"/>
  <pageSetup orientation="landscape" paperSize="9" scale="86" r:id="rId1"/>
  <headerFooter alignWithMargins="0">
    <oddHeader>&amp;L&amp;"ＭＳ Ｐゴシック,太字"&amp;14法　人　税
&amp;"ＭＳ Ｐゴシック,標準"&amp;12　4-1　課税状況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2006-04-28T01:56:22Z</cp:lastPrinted>
  <dcterms:created xsi:type="dcterms:W3CDTF">2002-06-21T09:40:47Z</dcterms:created>
  <dcterms:modified xsi:type="dcterms:W3CDTF">2006-07-12T05:14:45Z</dcterms:modified>
  <cp:category/>
  <cp:version/>
  <cp:contentType/>
  <cp:contentStatus/>
</cp:coreProperties>
</file>